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upo 1" sheetId="1" r:id="rId3"/>
    <sheet state="visible" name="Grupo 2" sheetId="2" r:id="rId4"/>
    <sheet state="visible" name="Grupo 3" sheetId="3" r:id="rId5"/>
    <sheet state="visible" name="Grupo 4" sheetId="4" r:id="rId6"/>
    <sheet state="visible" name="Grupo 5" sheetId="5" r:id="rId7"/>
    <sheet state="visible" name="Kappa" sheetId="6" r:id="rId8"/>
  </sheets>
  <definedNames>
    <definedName hidden="1" localSheetId="0" name="_xlnm._FilterDatabase">'Grupo 1'!$A$1:$AH$528</definedName>
    <definedName hidden="1" localSheetId="1" name="_xlnm._FilterDatabase">'Grupo 2'!$A$1:$AH$527</definedName>
    <definedName hidden="1" localSheetId="2" name="_xlnm._FilterDatabase">'Grupo 3'!$A$1:$AH$528</definedName>
    <definedName hidden="1" localSheetId="3" name="_xlnm._FilterDatabase">'Grupo 4'!$AA$1:$AA$527</definedName>
    <definedName hidden="1" localSheetId="4" name="_xlnm._FilterDatabase">'Grupo 5'!$AA$1:$AA$528</definedName>
  </definedNames>
  <calcPr/>
</workbook>
</file>

<file path=xl/sharedStrings.xml><?xml version="1.0" encoding="utf-8"?>
<sst xmlns="http://schemas.openxmlformats.org/spreadsheetml/2006/main" count="23965" uniqueCount="16146">
  <si>
    <t>key</t>
  </si>
  <si>
    <t>title</t>
  </si>
  <si>
    <t>year</t>
  </si>
  <si>
    <t>month</t>
  </si>
  <si>
    <t>day</t>
  </si>
  <si>
    <t>journal</t>
  </si>
  <si>
    <t>issn</t>
  </si>
  <si>
    <t>volume</t>
  </si>
  <si>
    <t>issue</t>
  </si>
  <si>
    <t>pages</t>
  </si>
  <si>
    <t>authors</t>
  </si>
  <si>
    <t>url</t>
  </si>
  <si>
    <t>language</t>
  </si>
  <si>
    <t>publisher</t>
  </si>
  <si>
    <t>location</t>
  </si>
  <si>
    <t>abstract</t>
  </si>
  <si>
    <t>notes</t>
  </si>
  <si>
    <t>pubmed_id</t>
  </si>
  <si>
    <t>pmc_id</t>
  </si>
  <si>
    <t>Querusche</t>
  </si>
  <si>
    <t>elisa.calcagnotto</t>
  </si>
  <si>
    <t>1 - Type of study</t>
  </si>
  <si>
    <t>2 - Population</t>
  </si>
  <si>
    <t>3 - Intervention</t>
  </si>
  <si>
    <t>Filtro</t>
  </si>
  <si>
    <t>Maybe</t>
  </si>
  <si>
    <t>RAYYAN-EXCLUSION-REASONS:</t>
  </si>
  <si>
    <t>Reason 1</t>
  </si>
  <si>
    <t>Reason 2</t>
  </si>
  <si>
    <t>rayyan-185167842</t>
  </si>
  <si>
    <t>Disposable masks release microplastics to the aqueous environment with exacerbation by natural weathering</t>
  </si>
  <si>
    <t>Journal of Hazardous Materials</t>
  </si>
  <si>
    <t>Wang, Z. and An, C. and Chen, X. and Lee, K. and Zhang, B. and Feng, Q.</t>
  </si>
  <si>
    <t>https://www.scopus.com/inward/record.uri?eid=2-s2.0-85106219019&amp;doi=10.1016%2fj.jhazmat.2021.126036&amp;partnerID=40&amp;md5=a235adcdbf68897d0638757602429fb0</t>
  </si>
  <si>
    <t>The COVID-19 pandemic has driven explosive growth in the use of masks has resulted in many issues related to the disposal and management of waste masks. As improperly disposed masks enter the ocean, the risk to the marine ecological system is further aggravated, especially in the shoreline environment. The objective of this study is to explore the changing characteristics and environmental behaviors of disposable masks when exposed to the shoreline environment. The transformation of chain structure and chemical composition of masks as well as the decreased mechanical strength of masks after UV weathering were observed. The melt-blown cloth in the middle layer of masks was found to be particularly sensitive to UV irradiation. A single weathered mask can release more than 1.5 million microplastics to the aqueous environment. The physical abrasion caused by sand further exacerbated the release of microplastic particles from masks, with more than 16 million particles released from just one weathered mask in the presence of sand. The study results indicate that shorelines are not only the main receptor of discarded masks from oceans and lands, but also play host to further transformation of masks to plastic particles. Â© 2021</t>
  </si>
  <si>
    <t>Export Date: 13 June 2021 RAYYAN-INCLUSION: {"Querusche"=&gt;"Excluded", "elisa.calcagnotto"=&gt;"Excluded"} | RAYYAN-LABELS: QUE: Title,MEC: Abstract | RAYYAN-EXCLUSION-REASONS: 1 - Type of study</t>
  </si>
  <si>
    <t>Kappa</t>
  </si>
  <si>
    <t>rayyan-185167843</t>
  </si>
  <si>
    <t>Treatment-level impacts of microplastic exposure may be confounded by variation in individual-level responses in juvenile fish</t>
  </si>
  <si>
    <t>Nanninga, G.B. and Pertzelan, A. and Kiflawi, M. and Holzman, R. and Plakolm, I. and Manica, A.</t>
  </si>
  <si>
    <t>https://www.scopus.com/inward/record.uri?eid=2-s2.0-85106941094&amp;doi=10.1016%2fj.jhazmat.2021.126059&amp;partnerID=40&amp;md5=39bf4bda11c7d2c027daae7355be7d05</t>
  </si>
  <si>
    <t>Microplastic (MP) pollution is a key global environmental issue and laboratory exposure studies on aquatic biota are proliferating at an exponential rate. However, most research is limited to treatment-level effects, ignoring that there may be substantial within-population variation in responses to anthropogenic stressors. MP exposure experiments often reveal considerable, yet largely overlooked, inter-individual variation in particle uptake within concentration treatments. Here, we investigated to what degree treatment-level responses to MP exposure may be affected by variation in MP ingestion rates in the early life stages of a marine fish, the Gilt-head seabream, Sparus aurata. First, we tested whether MP ingestion variation is repeatable. Second, we assessed to what degree this variation may determine individual-level effects of MP exposure on fitness-related behavioural performance (i.e., escape response). We found that consistent inter-individual variation in MP ingestion was prevalent and led to differential impacts within exposure treatments. Individuals with high MP ingestion rates exhibited markedly inferior escape responses, a result that was partially concealed in treatment-level analyses. Our findings show that the measured response of populations to environmental perturbations could be confounded by variation in individual-level responses and that the explicit integration of MP ingestion variation can reveal cryptic patterns during exposure experiments. Â© 2021 The Authors</t>
  </si>
  <si>
    <t>Export Date: 13 June 2021 RAYYAN-INCLUSION: {"Querusche"=&gt;"Maybe", "elisa.calcagnotto"=&gt;"Maybe"}</t>
  </si>
  <si>
    <t>2 Maybe</t>
  </si>
  <si>
    <t>rayyan-185167844</t>
  </si>
  <si>
    <t>Historic fish samples from the Southeast USA lack microplastics</t>
  </si>
  <si>
    <t>Science of the Total Environment</t>
  </si>
  <si>
    <t>Toner, K. and Midway, S.R.</t>
  </si>
  <si>
    <t>https://www.scopus.com/inward/record.uri?eid=2-s2.0-85101734548&amp;doi=10.1016%2fj.scitotenv.2021.145923&amp;partnerID=40&amp;md5=abf9daf8d824e2a4f9b26e842202c378</t>
  </si>
  <si>
    <t>Most of earth's systems and the organisms that inhabit them are known to contain microplastics, which are well documented to have lethal and sublethal effects on living things. Due to their generally short timeframe and recent focus, contemporary studies of microplastics in fish are unable to inform past patterns of microplastic ingestion, and as such there is a knowledge gap regarding when microplastics began showing up in fishes. We examined n = 185 historical (museum) fish samples representing seven species from five freshwater systems across 51 years in order to look for microplastic samples over time. We found only three microplastic particles, two of which were in the more recent years of collection (1996 and 2006). Although our results are not conclusive toward understanding the true nature of microplastic occurrence over time in fishes, our findings present strong evidence that southeast U.S. stream fish likely did not ingest large numbers of microplastics during the 20th century. Â© 2021</t>
  </si>
  <si>
    <t>Export Date: 13 June 2021 RAYYAN-INCLUSION: {"Querusche"=&gt;"Excluded", "elisa.calcagnotto"=&gt;"Excluded"} | RAYYAN-LABELS: MEC: Abstract,QUE: Abstract | RAYYAN-EXCLUSION-REASONS: 1 - Type of study</t>
  </si>
  <si>
    <t>1º Exc, 2º Maybe</t>
  </si>
  <si>
    <t>rayyan-185167845</t>
  </si>
  <si>
    <t>The concentration of microplastic in water and fish (Gambusia affinis) collected from Brantas River</t>
  </si>
  <si>
    <t>Buwono, N.R. and Risjani, Y. and Soegianto, A.</t>
  </si>
  <si>
    <t>https://www.scopus.com/inward/record.uri?eid=2-s2.0-85107279672&amp;doi=10.1063%2f5.0052947&amp;partnerID=40&amp;md5=fec02a548ef21fc60ed81cd80073a562</t>
  </si>
  <si>
    <t>The Brantas River is a freshwater river that flows in the area of Malang. The current quality of the Brantas River has decreased due to microplastic contamination. Microplastic has dynamic properties and high flexibility accumulating in the waters and organisms. The purpose of the study was to determine the type and abundance of microplastic in water and Gambusia affinis fish in the Brantas River Malang area. This study employed a survey method and sampling which was carried out in five different locations based on land used. The identification of microplastics used NOAA Technical Memorandum NOS-OR&amp;R-48 as the standard method. Two-way ANOVA analysis was used to determine the differences in the abundance of microplastics in water and fish at different stations. The average abundance of microplastic in water samples is equal to 5593.33 Â± 1137.35 particles/m3 and in gambusia fish samples is 3.09 Â± 0.29 particles/individual. Microplastic in the water samples was dominated by fragments type, while fibers type had mainly founded in gambusia fish samples. The result of the abundance of microplastic of water samples and fish samples was different at each station was influenced by their respective land uses. Â© 2021 Author(s).</t>
  </si>
  <si>
    <t>1º Maybe, 2º Exc</t>
  </si>
  <si>
    <t>rayyan-185167846</t>
  </si>
  <si>
    <t>The Evidence of Microplastic Contamination in Central Javanese Local Ducks from Intensive Animal Husbandry</t>
  </si>
  <si>
    <t>Water, Air, and Soil Pollution</t>
  </si>
  <si>
    <t>Susanti, R. and Yuniastuti, A. and Fibriana, F.</t>
  </si>
  <si>
    <t>https://www.scopus.com/inward/record.uri?eid=2-s2.0-85104675441&amp;doi=10.1007%2fs11270-021-05142-y&amp;partnerID=40&amp;md5=b086f8c9fe95f8cf461ba779fa590271</t>
  </si>
  <si>
    <t>Plastic debris sized from 0.33 to 5 mm or so-called microplastic is an abundant environmental pollutant found worldwide in various ecosystems. The contamination has been threatening animals such as fish, wild birds, domesticated poultry, and waterfowls. This preliminary research aimed to reveal the evidence of microplastic contamination in domesticated duck to prove that plastic contamination has spread massively and depicts how far the local duck ingests microplastic. Total 25 duck samples were collected from local duck intensive husbandry in five cities, i.e., Semarang and Pati (coastal area), Salatiga (lowland area), and Temanggung and Magelang (highland area). Duck intestinal tract samples were collected and were further digested using 10 N KOH at 60â€“80 Â°C for 24 h. The mixture was then collected into vial tubes and was centrifuged to get the pellet. The microplastic identification was conducted using a stereo microscope based on its size and shape. Based on the observation result, microplastic debris in the form of the filament was 49, 39, and 27 per individual in the duck sample from Salatiga, Semarang, and Magelang, respectively. The ingestion of plastic may come from duck feed, such as rough fish (mainly were obtained from the Java Sea) and water. This finding is essential to disseminate since microplastic contamination can be transferred from animals to humans and threaten health. Also, this result can contribute to policymakers deciding on plastic reduction. Â© 2021, The Author(s), under exclusive licence to Springer Nature Switzerland AG.</t>
  </si>
  <si>
    <t>2 Excluded</t>
  </si>
  <si>
    <t>rayyan-185167847</t>
  </si>
  <si>
    <t>Quantitative evaluation of non-active land input of microplastics: A case of PET polymer</t>
  </si>
  <si>
    <t>Kexue Tongbao/Chinese Science Bulletin</t>
  </si>
  <si>
    <t>1563-1570</t>
  </si>
  <si>
    <t>Zhang, J. and Dong, P. and Zhang, Y. and Tian, Y. and Liu, C. and Sun, H. and Wang, L.</t>
  </si>
  <si>
    <t>https://www.scopus.com/inward/record.uri?eid=2-s2.0-85106358623&amp;doi=10.1360%2fTB-2020-0694&amp;partnerID=40&amp;md5=fc214fdd21a62634a22027210cb9687c</t>
  </si>
  <si>
    <t>Microplastics (MPs) are plastics with size less than 5 mm. In recent years, microplastics have attracted more attention due to their ubiquitous environmental distribution, especially in water environment. Little is known about the pollution of microplastics in the terrestrial environment, especially in areas where there is no active input of MPs. It has been documented that MPs are widely detected in atmospheric dustfall and sewage sludge. However, there are few studies on the input fluxes of MPs to terrestrial environment, such as dust deposition and land-application of sludge. Polyethylene terephthalate (PET) is a thermally stable and chemically inert polyester and can be used to produce polyester fabrics, beverage bottles, plastic films, etc. PET accounts for one-third of total plastics in China, with an annual consumption of 37.5 million tons. In this study, we optimized an alkali-assisted chemical depolymerization method coupled with liquid chromatographymass spectrometry to detect PET polymers in the environmental samples. The limits of quantification for PET MPs in atmospheric dustfall and sewage sludge were 195 ng (per 50 mg dustfall) and 180 ng (per 100 mg sludge), respectively. The method was applied to quantify PET polymers in atmospheric dustfall and sewage sludge samples collected in Tianjin, China. The results showed that PET could be detected in all dustfall samples with concentrations ranging from 776 to 5399 Î¼g/g. The input fluxes of PET MPs via dust deposition were calculated as 100-586 Î¼g m-2 d-1 in Tianjin. Additionally, region- and season-related fluxes were estimated. High deposition fluxes were observed in the upper and lower directions of the prevailing wind in Tianjin. There was a significant difference in the deposition flux of PET polymers between dry season and rainy season. The annual settlement of PET MPs in Tianjin was estimated to be 4.8-28 t. The concentrations of PET polymers in sewage sludge were 296-519 Î¼g/g. The laundry water of polyester fabric clothing may be the main source of PET polymer in sewage treatment system. The total amounts of PET MPs discharged with sludge were calculated to be 186-326 t/a in Tianjin and 2370-4150 t/a in China. This accounts for roughly 0.006%- 0.011% of its total annual consumption in China. Assuming that 15% of the sewage sludge is applied as fertilizer, the estimated annual input of PET MPs to farmland is 28-49 t in Tianjin and 356-622 t in China. Besides, concentrations of PET polymers were found as high as 73-944 Î¼g/g in the mineralized garbage soil from a landfill. This indicates an estimated input of ~20000 tons of PET MPs to terrestrial environment, through the utilization of mineralized garbage soil for municipal application. Atmospheric deposition is an important way for microplastics to enter the terrestrial environment, and the spatial and temporal distribution of the input flux is relatively uniform. The utilization of sludge and mineralized garbage soil may lead to the intensive investment of microplastics in farmland and urban environment, and its ecological risk is worthy of attention. Â© 2021, Science Press. All right reserved.</t>
  </si>
  <si>
    <t>Cited By :1 RAYYAN-INCLUSION: {"Querusche"=&gt;"Excluded", "elisa.calcagnotto"=&gt;"Excluded"} | RAYYAN-LABELS: MEC: Abstract,QUE: Abstract | RAYYAN-EXCLUSION-REASONS: 1 - Type of study</t>
  </si>
  <si>
    <t>rayyan-185167848</t>
  </si>
  <si>
    <t>Source and risk assessment of heavy metals and microplastics in bivalves and coastal sediments of the Northern Persian Gulf, Hormogzan Province</t>
  </si>
  <si>
    <t>Environmental Research</t>
  </si>
  <si>
    <t>Jahromi, F.A. and Keshavarzi, B. and Moore, F. and Abbasi, S. and Busquets, R. and Hooda, P.S. and Jaafarzadeh, N.</t>
  </si>
  <si>
    <t>https://www.scopus.com/inward/record.uri?eid=2-s2.0-85102081056&amp;doi=10.1016%2fj.envres.2021.110963&amp;partnerID=40&amp;md5=6116b672775c5a9e5133b9897eaf678b</t>
  </si>
  <si>
    <t>The objectives of the current study are to investigate the concentration, biological risks, chemical speciation, and mobility of of heavy metals and also the determination of their distribution, physicochemical characteristics, and abundance of microplastics in coastal sediments and edible bivalves in the Persian Gulf, the coastal area of Hormozgan Province. Sampling points were selected considering the location of industrial, urban and Hara forest protected areas. In November 2017, a total of 18 sediment samples from coastal sediments (top 0â€“10 cm) and the most consumed bivalve species in the region were collected from two stations, Lengeh and Bandar Abbas Ports. The average concentration of heavy metals (except for Ni and Cd) in the sediments were lower than their average shale and the upper continental crust. Enrichment factors revealed significant enrichment of Ni, Mn, Cr, Cd and As. The fractionation of heavy metals using the Community Bureau of Reference (BCR) sequential extraction scheme indicated the high bioavailability of Zn, As, Mn, and Co. In general, the highest concentration of Mo, Cd, Pb, Zn, Cr, Cu, Mn, Hg, and Sb was detected in areas with frequent human activities including Shahid Rajaee Port, Shahid Bahonar Port, and Tavanir station. Shahid Rajaee and Shahid Bahonar Ports are the most important ports on the coast of Hormozgan province. The Risk Assessment Code calculated for the study elements indicates that As, Co, Zn, and Cu pose a moderate environmental risk a threat to the aquatic biota. Health risks of most heavy metals arising from bivalves consumption were safe, except for As which is associated with the high target cancer risk values. With reference to the type of microplastics found, they were mainly fibeours with lengths ranging between 100 and 250 Î¼m in sediments and bivalves. Most of the microfibers found in the sediments were made of polyethylene terephthalate (PET) and polypropylene (PP), and the fibers found in the bivalves were made of PP. Â© 2021</t>
  </si>
  <si>
    <t>Cited By :1 RAYYAN-INCLUSION: {"Querusche"=&gt;"Excluded", "elisa.calcagnotto"=&gt;"Excluded"} | RAYYAN-LABELS: QUE: Title,MEC: Abstract | RAYYAN-EXCLUSION-REASONS: 1 - Type of study</t>
  </si>
  <si>
    <t>rayyan-185167849</t>
  </si>
  <si>
    <t>PEGylated Terbium-Based Nanorods as Multimodal Bioimaging Contrast Agents</t>
  </si>
  <si>
    <t>ACS Applied Nano Materials</t>
  </si>
  <si>
    <t>4199-4207</t>
  </si>
  <si>
    <t>Caro, C. and Paez-MuÃ±oz, J.M. and BeltrÃ¡n, A.M. and Pernia Leal, M. and GarcÃ­a-MartÃ­n, M.L.</t>
  </si>
  <si>
    <t>https://www.scopus.com/inward/record.uri?eid=2-s2.0-85103786896&amp;doi=10.1021%2facsanm.1c00569&amp;partnerID=40&amp;md5=3358c7c873b622013bd83c726b50e3d5</t>
  </si>
  <si>
    <t>Diagnostic imaging strongly relies on the use of contrast agents (CAs). In general terms, current CAs present undesirable side effects that encourage researchers and pharmaceutical companies to continually search for safer and more versatile alternatives. Here, we describe the synthesis and characterization of terbium-based nanorods (TbNRs) as a potential alternative to traditional CAs for magnetic resonance imaging (MRI) and X-ray computed tomography (CT). The paramagnetism and high atomic number of Tb provide TbNRs with both magnetic relaxivity and X-ray attenuation capabilities. After surface functionalization with a polyethylene glycol (PEG)-derived ligand, TbNRs showed high colloidal stability in physiological media. Additionally, toxicity studies conducted in cell cultures and zebrafish embryos demonstrated the safety of the as-synthesized TbNRs, thus supporting their potential use as CAs. Lastly, in vivo imaging experiments in mice demonstrated that TbNRs produce remarkable contrast enhancement on both MRI and CT. Â© 2021 American Chemical Society.</t>
  </si>
  <si>
    <t>Cited By :1 RAYYAN-INCLUSION: {"Querusche"=&gt;"Excluded", "elisa.calcagnotto"=&gt;"Excluded"} | RAYYAN-LABELS: MEC: Abstract,QUE: Abstract | RAYYAN-EXCLUSION-REASONS: 3 - Intervention,1 - Type of study</t>
  </si>
  <si>
    <t>rayyan-185167850</t>
  </si>
  <si>
    <t>Penetration of Microplastics (Polyethylene) to Several Organs of Nile Tilapia (Oreochromis niloticus)</t>
  </si>
  <si>
    <t>Aryani, D. and Khalifa, M.A. and Herjayanto, M. and Solahudin, E.A. and Rizki, E.M. and Halwatiyah, W. and Istiqomah, H. and Maharani, S.H. and Wahyudin, H. and Pratama, G.</t>
  </si>
  <si>
    <t>https://www.scopus.com/inward/record.uri?eid=2-s2.0-85104195111&amp;doi=10.1088%2f1755-1315%2f715%2f1%2f012061&amp;partnerID=40&amp;md5=11cafc4bc4b1d0d70bb5bbc38d8a26e9</t>
  </si>
  <si>
    <t>Microplastics are a severe problem in several countries. Microplastics spread throughout the ecosystem both on aquatic and terrestrial. Those are very difficult to overcome as well as have an impact on the environment and affect food safety. This study aimed to know the penetration of microplastics into several organs in Nile tilapia. The experiment was conducted by given 30 grams of microplastic (a type of polyethylene scrub) into an aquarium (15 L) containing five fish (consumption size) for seven days. The results showed that microplastic penetration occurred in the blood, gills, gonads, intestines, liver, muscles, and stomach. These results explain that during a week of rearing, the fish have been exposed to microplastics. It was very dangerous for human health issues if consumed. Â© Published under licence by IOP Publishing Ltd.</t>
  </si>
  <si>
    <t>rayyan-185167851</t>
  </si>
  <si>
    <t>The need to investigate continuums of plastic particle diversity, brackish environments and trophic transfer to assess the risk of micro and nanoplastics on aquatic organisms</t>
  </si>
  <si>
    <t>Environmental Pollution</t>
  </si>
  <si>
    <t>Latchere, O. and Audroin, T. and HÃ©tier, J. and MÃ©tais, I. and ChÃ¢tel, A.</t>
  </si>
  <si>
    <t>https://www.scopus.com/inward/record.uri?eid=2-s2.0-85099343027&amp;doi=10.1016%2fj.envpol.2021.116449&amp;partnerID=40&amp;md5=02fa98d1774fb72acfce3e354b33aa56</t>
  </si>
  <si>
    <t>Plastic particles are ubiquitous in marine and freshwater environments. While many studies have focused on the toxicity of microplastics (MPs) and nanoplastics (NPs) in aquatic environments there is no clear conclusion on their environmental risk, which can be attributed to a lack of standardization of protocols for in situ sampling, laboratory experiments and analyzes. There are also far more studies concerning marine environments than fresh or brackish waters despite their role in the transfer of plastics from continents to oceansWe systematically reviewed the literature for studies: (1) using plastics representative of those found in the environment in laboratory experiments, (2) on the contamination of plastic particles in the continuum between fresh and marine waters, focusing in particular on estuaries and (3) on the continuum of contamination of plastic particles between species through trophic transfer in aquatic environments. We found that the exposure of aquatic organisms in the laboratory to plastic particles collected in the environment are very scarce. Moreover, plastic exposures of estuarine species in the laboratory are generally carried out for a single salinity and a single temperature that do not reflect the fluctuating environmental conditions of estuaries. Finally, the trophic transfer of plastic particles is mainly studied in the laboratory through simple food chains which are not representative of the complexity of the trophic networks observed in the aquatic environment. We pointed out that future studies in the laboratory should include both MPs and NPs sampled in the environment and focus on the precise characterization of the composition and surface of these plastics as well as on their absorbed pollutants, additives or biofilms. Moreover, investigations must be continued concerning the toxicity of plastic particles in brackish water environments such as estuaries and the trophic transfer of plastic particles in complex food chains. Â© 2021 Elsevier Ltd     This paper presents the current state of knowledge on the environmental representativeness of plastic particles used in laboratory experiments, contamination in estuaries and trophic transfer. Â© 2021 Elsevier Ltd</t>
  </si>
  <si>
    <t>rayyan-185167852</t>
  </si>
  <si>
    <t>Anthropogenic forcing of fish boldness and its impacts on ecosystem structure</t>
  </si>
  <si>
    <t>Global Change Biology</t>
  </si>
  <si>
    <t>1239-1249</t>
  </si>
  <si>
    <t>Wang, W. and Xu, N. and Zhang, L. and Andersen, K.H. and Klaminder, J.</t>
  </si>
  <si>
    <t>https://www.scopus.com/inward/record.uri?eid=2-s2.0-85097735739&amp;doi=10.1111%2fgcb.15473&amp;partnerID=40&amp;md5=b239132a54cefcb2ff1799574864cf6c</t>
  </si>
  <si>
    <t>Modified fish behaviors in response to anthropogenic stressors, such as chemicals, microplastics, acoustic emissions and fisheries, are a debated driver of change in freshwater ecosystems and oceans. Our ability to judge the severity of observed behavioral responses is hampered by limited knowledge regarding how subtle behavior modifications in prey fish affect ecosystems. Here we show that anthropogenic stressors affecting fish boldness are not expected to cause population collapse, but rather elusive effects on fish length, population biomass, reproduction and ecosystem state shifts. We use a physiologically structured population model (three trophic levels), well fed with empirical data, to simulate how previously suggested alterations of fish boldness traits due to anthropogenic stressors affect ecosystem structure. Our results suggest that these stressors may cause ecosystem structure effects, such as skewed size distributions, reduced fish biomass and reduced reproduction success, by altering the foraging behavior of fish. However, the specific structure effects depend on where the boldnessâ€“shyness continuum change occurs and on the species-specific life stages. The model also highlights somewhat counterintuitive effects leading to possible extinction of predators when the foraging behavior of the prey is hampered. We conclude that anthropogenic forcing of fish behavior may be a hidden mechanism behind ecosystem structure changes in both freshwater and marine ecosystems. Â© 2020 John Wiley &amp; Sons Ltd</t>
  </si>
  <si>
    <t>Cited By :2 RAYYAN-INCLUSION: {"Querusche"=&gt;"Excluded", "elisa.calcagnotto"=&gt;"Maybe"} | RAYYAN-LABELS: QUE: Abstract | RAYYAN-EXCLUSION-REASONS: 1 - Type of study</t>
  </si>
  <si>
    <t>rayyan-185167853</t>
  </si>
  <si>
    <t>Microplastics in marine environment: A review on sources, classification, and potential remediation by membrane technology</t>
  </si>
  <si>
    <t>Environmental Science: Water Research and Technology</t>
  </si>
  <si>
    <t>243-258</t>
  </si>
  <si>
    <t>Malankowska, M. and Echaide-Gorriz, C. and Coronas, J.</t>
  </si>
  <si>
    <t>https://www.scopus.com/inward/record.uri?eid=2-s2.0-85101149487&amp;doi=10.1039%2fd0ew00802h&amp;partnerID=40&amp;md5=ca20632644b1edd08f8c8d626238c776</t>
  </si>
  <si>
    <t>The presence of microplastics in marine environment has been a pollution problem for years; however, people have only recently become aware of it, similar to the situation in the last few decades with global warming due to greenhouse gases. Microplastics are pollutants that are highly stable to complete biodegradation, and there is a high risk that they can enter the food chain (e.g. fish or agriculture products) because of the fact that secondary plastics (in principle, as small as monomers and oligomers) generated from the evolution of primary plastics (that directly spread in the environment) require more specific separation processes for their removal. In this review, firstly, we focus on the classification of microplastics and potential remediation technologies to be applied depending on their size. Secondly, membrane technologies (microfiltration, ultrafiltration and nanofiltration) are presented in the context of microplastics removal, revealing their suitability for the task and a future path of research and development to be carried out to mitigate the problem. Â© The Royal Society of Chemistry.</t>
  </si>
  <si>
    <t>rayyan-185167854</t>
  </si>
  <si>
    <t>A systematic review of the literature on plastic pollution in the Laurentian Great Lakes and its effects on freshwater biota</t>
  </si>
  <si>
    <t>Journal of Great Lakes Research</t>
  </si>
  <si>
    <t>120-133</t>
  </si>
  <si>
    <t>Earn, A. and Bucci, K. and Rochman, C.M.</t>
  </si>
  <si>
    <t>https://www.scopus.com/inward/record.uri?eid=2-s2.0-85097093646&amp;doi=10.1016%2fj.jglr.2020.11.001&amp;partnerID=40&amp;md5=1a773ef5b09c4f21f4633ced90dbaa15</t>
  </si>
  <si>
    <t>Plastic pollution is ubiquitous in freshwater systems worldwide, and the Laurentian Great Lakes are no exception. We conducted a systematic review to synthesize the current state of the literature on plastic pollution, including macroplastics (&gt;5 mm) and microplastics (&lt;5 mm), in the Great Lakes. Thirty-four publications were used in our systematic review. We found ubiquitous contamination of microplastics in surface water, with maximum abundances exceeding those in ocean gyres. There are also high levels of plastic contamination reported across benthic sediments and shorelines of the Great Lakes. Citizen science data reveals macroplastic across Great Lakes shorelines, with more than three million pieces of plastic litter recorded over a span of three years. We completed a second systematic review of plastic pollution and its impact on freshwater ecosystems in general to inform how plastic in the Great Lakes may impact wildlife. Among studies published in the literature, we found 390 tested effects, 234 (60%) of which were detected and 156 (40%) of which were not; almost all of the freshwater effects (&gt;98%) were tested on microplastics. Based on a subset of these papers, we found that the shape and size of a particle likely affects whether an effect is detected, e.g., more effects are detected for smaller particles. Finally, we identify gaps in scientific knowledge that need to be addressed and discuss how the state of the science can inform management strategies. Â© 2020 International Association for Great Lakes Research</t>
  </si>
  <si>
    <t>Cited By :2 RAYYAN-INCLUSION: {"Querusche"=&gt;"Excluded", "elisa.calcagnotto"=&gt;"Excluded"} | RAYYAN-LABELS: QUE: Title,MEC: Abstract | RAYYAN-EXCLUSION-REASONS: 1 - Type of study</t>
  </si>
  <si>
    <t>rayyan-185167855</t>
  </si>
  <si>
    <t>Interactive transgenerational effects of polystyrene nanoplastics and ethylhexyl salicylate on zebrafish</t>
  </si>
  <si>
    <t>Environmental Science: Nano</t>
  </si>
  <si>
    <t>146-159</t>
  </si>
  <si>
    <t>Zhou, R. and Lu, G. and Yan, Z. and Jiang, R. and Sun, Y. and Zhang, P.</t>
  </si>
  <si>
    <t>https://www.scopus.com/inward/record.uri?eid=2-s2.0-85100242084&amp;doi=10.1039%2fd0en00952k&amp;partnerID=40&amp;md5=e6ef9dc846270e4420fb12c9d64c6242</t>
  </si>
  <si>
    <t>In this study, the transgenerational effects of polystyrene nanoplastics (PS-NPs) and ethylhexyl salicylate (EHS), and their interactive effects on zebrafish (Danio rerio) were investigated. It was found that EHS concentrations in F0 and F1 in co-exposure groups were higher than those in single exposure. The hatching rates of F0 and F1 decreased and the malformation and mortality rates of F1 increased, especially in co-exposure groups. For F0, antioxidant indicators (including glutathione, reactive oxygen species and malondialdehyde contents, and superoxide dismutase and catalase activities) and thyroid indicators (e.g.triiodothyronine contents and thyroid receptor A, thyroid receptor B and deiodinase 2 expression levels) in all test groups containing EHS were all increased, while the thyroxin content and deiodinase 1 expression levels were reduced compared with the corresponding control group. F1 showed similar or even stronger biochemical effects, while the indicators mentioned above for F0 and F1 in co-exposure groups were further intensified on the basis of EHS alone. Our results showed that the presence of PS-NPs may promote the bioaccumulation of EHS and its transfer from parents to offspring. EHS could induce growth and developmental toxicity, oxidative stress and thyroid toxicity on both parents and offspring, while PS-NPs and EHS exerted interactive effects on the transgenerational effects of EHS on zebrafish. Ultimately, two associated potential adverse outcome pathways of transgenerational toxicity were identified in EHS and PS-NP co-exposure: 1) destruction of thyroid hormone homeostasis; 2) generation of reactive oxygen species and malondialdehyde. Â© The Royal Society of Chemistry 2020.</t>
  </si>
  <si>
    <t>rayyan-185167856</t>
  </si>
  <si>
    <t>Ingestion of anthropogenic debris by marine fishes around New Zealand</t>
  </si>
  <si>
    <t>New Zealand Journal of Marine and Freshwater Research</t>
  </si>
  <si>
    <t>Horn, P.L.</t>
  </si>
  <si>
    <t>https://www.scopus.com/inward/record.uri?eid=2-s2.0-85107012138&amp;doi=10.1080%2f00288330.2021.1934489&amp;partnerID=40&amp;md5=7f2637b8db735f95bdb8f50e7397214a</t>
  </si>
  <si>
    <t>A summary is presented of the anthropogenic debris recorded up to 2020 in stomachs of marine fishes from New Zealand waters. This material (mainly plastics) was found in the stomachs of 28 species, with 24 of these species identified in two studies alone. Most of the New Zealand records were not identified in recently published global assessments of plastic ingestion by fish; the likely reasons for this are discussed. Consumption of anthropogenic debris by fish in New Zealand waters is probably a widespread phenomenon, particularly for inshore demersal species with an algal dietary component and for offshore pelagic species that prey on gelatinous biota. Based on currently available data, this behaviour may occur relatively less frequently in deeper water demersal habitats, although no studies investigating the ingestion of microplastic particles by fish in this section of the New Zealand marine environment have yet been completed. The likelihood of identifying plastics in fish diets is strongly dependent on the analytical method used. Â© 2021 The Royal Society of New Zealand.</t>
  </si>
  <si>
    <t>rayyan-185167857</t>
  </si>
  <si>
    <t>Test feed development and methodological approaches allowing highly controlled dietary exposures to nano- and microparticulate contaminants in fish</t>
  </si>
  <si>
    <t>MethodsX</t>
  </si>
  <si>
    <t>Lammel, T.</t>
  </si>
  <si>
    <t>https://www.scopus.com/inward/record.uri?eid=2-s2.0-85098978672&amp;doi=10.1016%2fj.mex.2020.101206&amp;partnerID=40&amp;md5=8501fe5e5fe9b67d418f66ec6905b055</t>
  </si>
  <si>
    <t>There is increasing concern that particulate contaminants including manufactured nanomaterials and nano- and microplastics taken up and or accumulating in lower-trophic level aquatic organisms results in dietary exposure of fish feeding on these organisms. Controlled feeding studies can help advance our understanding of dietary uptake, bioaccumulation, and associated effects of (nano)particulate contaminants in fish, and also provide information about their likelihood to be transferred along the trophic chain and or to act as vector for other, surface-adsorbed pollutants. However, traditional approaches to prepare test feed for dietary exposure studies where commercial fish feed such as flakes, granules or pellets are soaked or spray-spiked with dissolved chemicals are not well suitable for (nano-)particulate contaminants. Microplastics, which often have sizes in the Âµm to mm range, and manufactured nanomaterials, in particular those which are soluble, such as metal/metal oxide nanoparticles, have to be incorporated into the feed to avoid their dissociation and or dissolution before the feed is ingested by the animal to avoid undesired waterborne exposure, which may confound results. â€¢ Here we describe a methodological approach to produce worm-shaped food packages, that is a practical diet, of controlled diameter and length (in the millimeter range), which allows to prepare food rations with a weight in the order of a few milligrams and to adjust the food rations to the individual body wet weight of small experimental fish with high accuracy (Â±0.5 mg) without the need for weighing/proportioning the feed using a scale. â€¢ The method can be used to prepare test feed with internally incorporated particulate contaminants, such as manufactured nanomaterials and nano- and microplastics, to assess the latter's dietary uptake, bioaccumulation and associated toxicity in fish. We described two protocol variations: One using dry starting material, such as feed flakes, and one using liquid starting material, such as worm homogenate. â€¢ The method has been developed for academic research environments with no access to specialized equipment for test feed preparation, and uses utensils and inexpensive plastic ware belonging to the standard inventory of ecotoxicological research laboratories. Â© 2020</t>
  </si>
  <si>
    <t>rayyan-185167858</t>
  </si>
  <si>
    <t>First evaluation of microplastics in two commercial fish species from the lagoons of Bizerte and Ghar El Melh (Northern Tunisia)</t>
  </si>
  <si>
    <t>Regional Studies in Marine Science</t>
  </si>
  <si>
    <t>Abidli, S. and Akkari, N. and Lahbib, Y. and Trigui El Menif, N.</t>
  </si>
  <si>
    <t>https://www.scopus.com/inward/record.uri?eid=2-s2.0-85097461897&amp;doi=10.1016%2fj.rsma.2020.101581&amp;partnerID=40&amp;md5=57e414cd684d30aeb4ab5e87f80ad21c</t>
  </si>
  <si>
    <t>Microplastic contamination was investigated, for the first time, in the gastrointestinal tract of two commercial fish species Sarpa salpa and Liza aurata from the lagoons of Bizerte and Ghar El Melh, during February 2019. Microplastics, ranging from 0.2 to 5 mm, were found in the two investigated fish species with high levels in fishes from the lagoon of Bizerte (65.33 Â± 6.50 and 66.40 Â± 5.12 items individualâˆ’1 in L. aurata and S. salpa, respectively). In the lagoon of Ghar El Melh, microplastic ingestion showed statistically significant variability between the two species (42.00 Â± 6.08 items individualâˆ’1 in S. sapla and 22.40 Â± 3.97 items individualâˆ’1in L. aurata). Isolated microplastics appeared in a variety of coloured types, such as fibres&amp;gt; fragments&amp;gt; films and were identified as Polypropylene and Polyethylene polymers by FTIR-ATR analysis. The obtained results indicate the growing threat that affects the two sampling sites and suggest the inclusion of the studied fish species on the list of marine plastic ingestion bioindicators. Â© 2020 Elsevier B.V.</t>
  </si>
  <si>
    <t>rayyan-185167859</t>
  </si>
  <si>
    <t>Hazards of Microplastic in Oceanic Environment: An Assessment</t>
  </si>
  <si>
    <t>317-326</t>
  </si>
  <si>
    <t>Biswal, T.</t>
  </si>
  <si>
    <t>https://www.scopus.com/inward/record.uri?eid=2-s2.0-85104828896&amp;doi=10.1007%2f978-981-33-4795-3_30&amp;partnerID=40&amp;md5=69bb285e7103833e97ca294dac331f0e</t>
  </si>
  <si>
    <t>The waste plastic debris from various sources are continuously added to the ocean and these materials are non-biodegradable and persist within the marine environment for even thousands of years and are transported from one place to another place within the sea causing harm to marine fishes, birds, mammals and other huge varieties of marine species. The ocean is considered as the hotspots of the huge amount of plastic materials ejected after human use and these plastic materials either through entanglement or ingestion both in macro and microplastic forms and cause contamination in the marine world. These waste microplastic materials undergo bioaccumulation in the food web and food chains in the marine environment and cause of threat to aquatic life. Microplastic is especially hazardous to marine algae and small marine organisms of primary producers therefore affect the whole marine environment. Plastic pollution is now an important visible global issue and it not only impacts global ecological conditions, but also affects the social and economic condition throughout the world. Â© 2021, The Author(s), under exclusive license to Springer Nature Singapore Pte Ltd.</t>
  </si>
  <si>
    <t>rayyan-185167860</t>
  </si>
  <si>
    <t>Microplastics effect on the physicochemical parameters and interaction with spirulina platensis microalgae in Al-Dalmaj Marsh, Iraq</t>
  </si>
  <si>
    <t>2251-2258</t>
  </si>
  <si>
    <t>Abed, S.A. and Abed Alasady, R.K. and Jazie, A.A.</t>
  </si>
  <si>
    <t>https://www.scopus.com/inward/record.uri?eid=2-s2.0-85104009756&amp;doi=10.1016%2fj.matpr.2020.12.312&amp;partnerID=40&amp;md5=524a5b9b4d370b8e3b2fac76b8df3623</t>
  </si>
  <si>
    <t>Al-Dalmaj Marsh is considered one of the important brackish water body in Iraq as it has a huge fish wealth in addition to the possibility of investment in the place for tourism due to the presence of many archeological and historical sites nearby the Al-Dalmaj Marsh such as the ancient city of Nippur that demand to monitor the water quality of Al-Dalmaj Marsh and assure to be clean and pollution-free all the time. The physicochemical properties of Al-Dalmaj Marsh water (Temperature, pH, Conductivity, and Dissolved oxygen) were changed from October 2019 to October 2020 due to the decrease in the water level. The present study showed that the water body of the Al-Dalmaj Marsh has microplastics pollution in a ratio reached to 2.6% especially in the south and east sites of the study (S1, S2, S6, S7, S8). Moreover, different types of microplastics (MPs) were characterized using FTIR spectroscopy in the collected samples from the eight sites and it is found that the transparent Polyethylene (PE) is the most abundant MPs. MPs concentrations in the collected samples were changed from (1.9 x103- 2.8 x103) in October 2019 to (2.8 x103-3.6 x103) items/km2in October 2020. The growth and chlorophyll content of the Spirulina platensis microalgae showed a clear decrease by adding the different types of MPs and PVC showed the most adverse effect on these two parameters. Besides, Spirulina p. showed great potential to uptake and aggregate MPs particles from the culturing media and work as a bioremediation agent. Â© 2021 Elsevier Ltd. All rights reserved.</t>
  </si>
  <si>
    <t>Export Date: 13 June 2021 RAYYAN-INCLUSION: {"Querusche"=&gt;"Excluded", "elisa.calcagnotto"=&gt;"Excluded"} | RAYYAN-LABELS: MEC: Abstract,QUE: Abstract | RAYYAN-EXCLUSION-REASONS: 2 - Population,1 - Type of study</t>
  </si>
  <si>
    <t>rayyan-185167861</t>
  </si>
  <si>
    <t>Exosomes provide unappreciated carrier effects that assist transfers of their miRNAs to targeted cells; I. They are â€˜The Elephant in the Roomâ€™</t>
  </si>
  <si>
    <t>RNA Biology</t>
  </si>
  <si>
    <t>Askenase, P.W.</t>
  </si>
  <si>
    <t>https://www.scopus.com/inward/record.uri?eid=2-s2.0-85105713017&amp;doi=10.1080%2f15476286.2021.1885189&amp;partnerID=40&amp;md5=7a6ab90e59f75e2b931fb0e98d6dc185</t>
  </si>
  <si>
    <t>Extracellular vesicles (EV), such as exosomes, are emerging biologic entities that mediate important newly recognized functional effects. Exosomes are intracellular endosome-originating, cell-secreted, small nano-size EV. They can transfer cargo molecules like miRNAs to act intracellularly in targeted acceptor cells, to then mediate epigenetic functional alterations. Exosomes among EV, are universal nanoparticles of life that are present across all species. Some critics mistakenly hold exosomes to concepts and standards of cells, whereas they are subcellular nanospheres that are a million times smaller, have neither nuclei nor mitochondria, are far less complex and currently cannot be studied deeply and elegantly by many and diverse technologies developed for cells over many years. There are important concerns about the seeming impossibility of biologically significant exosome transfers of very small amounts of miRNAs resulting in altered targeted cell functions. These hesitations are based on current canonical concepts developed for non-physiological application of miRNAs alone, or artificial non-quantitative genetic expression. Not considered is that the natural physiologic intercellular transit via exosomes can contribute numerous augmenting carrier effects to functional miRNA transfers. Some of these are particularly stimulated complex extracellular and intracellular physiologic processes activated in the exosome acceptor cells that can crucially influence the intracellular effects of the transferred miRNAs. These can lead to molecular chemical changes altering DNA expression for mediating functional changes of the targeted cells. Such exosome mediated molecular transfers of epigenetic functional alterations, are the most exciting and life-altering property that these nano EV bring to virtually all of biology and medicine. Abbreviations: Ab, Antibody Ag Antigen; APC, Antigen presenting cells; CS, contact sensitivity; DC, Dendritic cells; DTH, Delayed-type hypersensitivity; EV, extracellular vesicles; EV, Extracellular vesicle; FLC, Free light chains of antibodies; GI, gastrointestinal; IP, Intraperitoneal administration; IV, intravenous administration; OMV, Outer membrane vesicles released by bacteria; PE, Phos-phatidylethanolamine; PO, oral administration. Â© 2021 The Author(s). Published by Informa UK Limited, trading as Taylor &amp; Francis Group.</t>
  </si>
  <si>
    <t>rayyan-185167862</t>
  </si>
  <si>
    <t>Plasticizers as Microplastics Tracers in Tunisian Marine Environment</t>
  </si>
  <si>
    <t>Frontiers in Marine Science</t>
  </si>
  <si>
    <t>Gugliandolo, E. and Licata, P. and Crupi, R. and Albergamo, A. and Jebara, A. and Lo Turco, V. and PotortÃ¬, A.G. and Mansour, H.B. and Cuzzocrea, S. and Di Bella, G.</t>
  </si>
  <si>
    <t>https://www.scopus.com/inward/record.uri?eid=2-s2.0-85097848663&amp;doi=10.3389%2ffmars.2020.589398&amp;partnerID=40&amp;md5=640e563c1e714297c17caffb77cb8a1c</t>
  </si>
  <si>
    <t>The new knowledge on the bio-transformations to which the plastic material is subjected, raise concerns about their role as environmental contaminants. Microplastic have been reported to be responsible for the release and distribution of aquatic contaminants such organophosphorus esters, pesticides, polycyclic aromatic hydrocarbons, polychlorinated biphenyls, and phthalate esters. The occurrence, spatiotemporal trends, and ecological risk of phthalic acid esters (PAEs) and non-phthalate plasticizers (NPPs) released from microplastic were investigated in water and fish (Sparus aurata) from five sites along the coast of Mahdia governorate (Tunisia), during April 2018-March 2019. In seawater the most abundant and frequently detected congeners were dibutyl phthalate (DBP, 0.017 mg Lâ€“1 and 0.055 mg Lâ€“1), diisobutyl phthalate (DiBP, 0.075 mg Lâ€“1 and 0.219 mg Lâ€“1), di(2-ethylhexyl)phthalate (DEHP, 0.071 mg Lâ€“1 and 4.594 mg Lâ€“1), and di(2-ethylhexyl) terephthalate (DEHT, 0.634 mg Lâ€“1 and 2.424 mg Lâ€“1). (Î£PAEs: 1.416 mg Lâ€“1 and 5.581 mg Lâ€“1; Î£NPPs: 9.191 mg Lâ€“1 and 26.296 mg Lâ€“1), confirming that such compounds bioconcentrate through the food chain. DBP (0.389 and 0.817 mg Lâ€“1), DiBP (0.101 and 0.921 mg Lâ€“1), DEHP (0.726 and 1.771 mg Lâ€“1) and DEHT (9.191 and 23.251 mg Lâ€“1) were predominant also in S. aurata affirming that such compounds bioconcentrate through the food chain. Overall, Tunisian samples i) were much more contaminated than counterparts previously investigated for the same pollutants from other world areas, and ii) revealed NPPs at higher levels than PAEs, confirming that such plasticizers are increasingly replacing conventional PAEs. Â© Copyright Â© 2020 Gugliandolo, Licata, Crupi, Albergamo, Jebara, Lo Turco, PotortÃ¬, Mansour, Cuzzocrea and Di Bella.</t>
  </si>
  <si>
    <t>rayyan-185167863</t>
  </si>
  <si>
    <t>Occurrence and abundance of meso and microplastics in sediment, surface waters, and marine biota from the South Pacific region</t>
  </si>
  <si>
    <t>Marine Pollution Bulletin</t>
  </si>
  <si>
    <t>Bakir, A. and Desender, M. and Wilkinson, T. and Van Hoytema, N. and Amos, R. and Airahui, S. and Graham, J. and Maes, T.</t>
  </si>
  <si>
    <t>https://www.scopus.com/inward/record.uri?eid=2-s2.0-85090589871&amp;doi=10.1016%2fj.marpolbul.2020.111572&amp;partnerID=40&amp;md5=583581808bce3f35d38be53caea45399</t>
  </si>
  <si>
    <t>Data on the occurrence and abundance of meso and microplastics for the South Pacific are limited and there is urgent need to fill this knowledge gap. The main aim of the study was to apply a rapid screening method, based on the fluorescence tagging of polymers using Nile red, to determine the concentration of meso and microplastics in biota, sediment and surface waters near the capital cities of Vanuatu and Solomon Islands. A spatial investigation was carried out for sediment, biota and water as well as a temporal assessment for sediment for two consecutive years (2017 and 2018). Accumulation zones for microplastics were identified supported by previous hydrodynamic models. Microplastics were detected for all environmental compartments investigated indicating their widespread presence for Vanuatu and Solomons Islands. This method was in alignment with previous recommendations that the Nile red method is a promising approach for the largescale mapping of microplastics in a monitoring context. Â© 2020</t>
  </si>
  <si>
    <t>Cited By :9 RAYYAN-INCLUSION: {"Querusche"=&gt;"Excluded", "elisa.calcagnotto"=&gt;"Excluded"} | RAYYAN-LABELS: QUE: Title,MEC: Abstract | RAYYAN-EXCLUSION-REASONS: 1 - Type of study</t>
  </si>
  <si>
    <t>rayyan-185167864</t>
  </si>
  <si>
    <t>Species-specific effects of long-term microplastic exposure on the population growth of nematodes, with a focus on microplastic ingestion</t>
  </si>
  <si>
    <t>Ecological Indicators</t>
  </si>
  <si>
    <t>Mueller, M.-T. and Fueser, H. and HÃ¶ss, S. and Traunspurger, W.</t>
  </si>
  <si>
    <t>https://www.scopus.com/inward/record.uri?eid=2-s2.0-85088393997&amp;doi=10.1016%2fj.ecolind.2020.106698&amp;partnerID=40&amp;md5=b7ecdcf59dc95ea9c87fd114d14bbfac</t>
  </si>
  <si>
    <t>Microplastics (MPs; &amp;lt;5 mm) released into freshwaters undergo changes in their density that make them highly bioavailable to the fauna in the sediments. In fine sediments, nematodes account for up to 90% of the meiobenthic organisms and have an important position in benthic food webs, by connecting lower (bacteria) and higher (e.g., macrofauna, fish) trophic levels. Due to their high ecological relevance, ubiquitous occurrence and very high individual densities, nematodes can serve as bioindicators of environmental pollution and especially MP pollution, since the ingested microscopic particles can be easily detected in the transparent bodies of these organisms. Single-species toxicity tests with Caenorhabditis elegans have revealed dose-dependent inhibitory effects on reproduction in nematodes exposed for 96 h to relatively high concentrations of polystyrene (PS) beads. Thus, in this study, we examined whether longer-term multigenerational tests of nematodes under continuous PS bead exposure are able to reveal more subtle impacts of MPs on population growth and whether the observed effects can be linked to the species-specific life history traits of the nematodes. We therefore tested three bacterial-feeding nematode species (C. elegans, Acrobeloides nanus, Plectus acuminatus) by exposing them to 1.0-Âµm PS beads at an exposure concentration of 107 beads mlâˆ’1. The experiment was conducted in semi-fluid medium for 21â€“49 days depending on the life-cycle characteristics of each nematode species. Ingested PS beads were quantified by fluorescence microscopy observations. Population growth rates, carrying capacities as well as doubling time and the time at which the maximum sustainable yield was reached were used to assess the effects of PS bead exposure on nematode population dynamics. All three nematode species readily ingested 1.0-Âµm PS beads in semi-fluid medium, but the number of ingested PS beads varied between species. PS bead exposure significantly decreased the carrying capacity of C. elegans, whereas A. nanus populations grew significantly faster in the presence of the beads. Long-term multigeneration tests revealed more subtle impacts of MP on C. elegans than occurred following short-term exposure scenarios. Our results show that MP-induced changes in nematodes population dynamics can alter nematode communities, which in term may impact the benthic food web. Â© 2020 Elsevier Ltd</t>
  </si>
  <si>
    <t>Cited By :6 RAYYAN-INCLUSION: {"Querusche"=&gt;"Excluded", "elisa.calcagnotto"=&gt;"Excluded"} | RAYYAN-LABELS: MEC: Abstract,QUE: Abstract | RAYYAN-EXCLUSION-REASONS: 2 - Population,1 - Type of study</t>
  </si>
  <si>
    <t>rayyan-185167865</t>
  </si>
  <si>
    <t>Coastal urbanization influences human pathogens and microdebris contamination in seafood</t>
  </si>
  <si>
    <t>Littman, R.A. and Fiorenza, E.A. and Wenger, A.S. and Berry, K.L.E. and van de Water, J.A.J.M. and Nguyen, L. and Aung, S.T. and Parker, D.M. and Rader, D.N. and Harvell, C.D. and Lamb, J.B.</t>
  </si>
  <si>
    <t>https://www.scopus.com/inward/record.uri?eid=2-s2.0-85085738705&amp;doi=10.1016%2fj.scitotenv.2020.139081&amp;partnerID=40&amp;md5=d1ef3eac9909e7a248f44d846283ea95</t>
  </si>
  <si>
    <t>Seafood is one of the leading imported products implicated in foodborne outbreaks worldwide. Coastal marine environments are being increasingly subjected to reduced water quality from urbanization and leading to contamination of important fishery species. Given the importance of seafood exchanged as a global protein source, it is imperative to maintain seafood safety worldwide. To illustrate the potential health risks associated with urbanization in a coastal environment, we use next-generation high-throughput amplicon sequencing of the 16S ribosomal RNA gene combined with infrared spectroscopy to characterize and quantify a vast range of potential human bacterial pathogens and microdebris contaminants in seawater, sediment and an important oyster fishery along the Mergui Archipelago in Myanmar. Through the quantification of &gt;1.25 million high-quality bacterial operational taxonomic unit (OTU) reads, we detected 5459 potential human bacterial pathogens belonging to 87 species that are commonly associated with gut microbiota and an indication of terrestrial runoff of human and agricultural waste. Oyster tissues contained 51% of all sequenced bacterial pathogens that are considered to be both detrimental and of emerging concern to human health. Using infrared spectroscopy, we examined a total of 1225 individual microdebris particles, from which we detected 78 different types of contaminant materials. The predominant microdebris contaminants recovered from oyster tissues included polymers (48%), followed by non-native minerals (20%), oils (14%) and milk supplement powders (14%). Emerging technologies provide novel insights into the impacts of coastal development on food security and risks to human and environmental health. Â© 2020 Elsevier B.V.</t>
  </si>
  <si>
    <t>Cited By :2 RAYYAN-INCLUSION: {"Querusche"=&gt;"Excluded", "elisa.calcagnotto"=&gt;"Excluded"} | RAYYAN-LABELS: MEC: Abstract,QUE: Abstract | RAYYAN-EXCLUSION-REASONS: 1 - Type of study</t>
  </si>
  <si>
    <t>rayyan-185167866</t>
  </si>
  <si>
    <t>Solving a Sticky Situation: Microplastic Analysis of Lipid-Rich Tissue</t>
  </si>
  <si>
    <t>Frontiers in Environmental Science</t>
  </si>
  <si>
    <t>Dawson, A.L. and Motti, C.A. and Kroon, F.J.</t>
  </si>
  <si>
    <t>https://www.scopus.com/inward/record.uri?eid=2-s2.0-85091933017&amp;doi=10.3389%2ffenvs.2020.563565&amp;partnerID=40&amp;md5=57c8358ef7f797f986a5e3e20de19cd8</t>
  </si>
  <si>
    <t>Given current concerns regarding the extent of microplastic contamination in the environment, routine monitoring for microplastics in biological tissues is becoming increasingly common place. However, complex sample matrices, such as lipid-rich tissues, require multiple pre-treatment steps which may lead to increased sample processing time and costs, and a reduction in microplastic recovery rates thereby hindering monitoring efforts. Lipid-rich (fat) tissues often pose difficulties for traditional potassium hydroxide (KOH) digestion methods due to saponification. This reaction produces a suspension of glycerol and fatty acids (soaps), which may entrap microplastics inhibiting their recovery and clog filters thus reducing the efficiency of the filtration or inhibiting it altogether. In this study, the incorporation of 100% ethanol (EtOH) to existing KOH digestion methods was found to completely redissolve the viscous saponified gel formed in these reactions, with a digestion efficiency greater than 97% for all treated lipid-rich tissue samples. Recovery of spiked polyethylene and polystyrene fragments, and rayon and polyester fibers, ranged from 93% to 100%. The addition of EtOH did not induce physical or chemical degradation on these polymers. The inclusion of an ad hoc decision-making tool within the digestion workflow reduced pre-processing time for samples and allowed for solid saponified samples to be completely redissolved. This validated workflow facilitates high through-put sampling of biota, by enabling lipid-rich tissues to be filtered with a high degree of efficiency thereby successfully separating microplastics from their gelatinous matrix. Â© Copyright Â© 2020 Dawson, Motti and Kroon.</t>
  </si>
  <si>
    <t>rayyan-185167867</t>
  </si>
  <si>
    <t>Microplastics in Mediterranean coastal area: toxicity and impact for the environment and human health</t>
  </si>
  <si>
    <t>Trends in Environmental Analytical Chemistry</t>
  </si>
  <si>
    <t>Llorca, M. and Ã_x0081_lvarez-MuÃ±oz, D. and Ã_x0081_balos, M. and RodrÃ­guez-Mozaz, S. and Santos, L.H.M.L.M. and LeÃ³n, V.M. and Campillo, J.A. and MartÃ­nez-GÃ³mez, C. and Abad, E. and FarrÃ©, M.</t>
  </si>
  <si>
    <t>https://www.scopus.com/inward/record.uri?eid=2-s2.0-85085289074&amp;doi=10.1016%2fj.teac.2020.e00090&amp;partnerID=40&amp;md5=3acd1b6dc6d97bd1876e09113dcee7a3</t>
  </si>
  <si>
    <t>The so-called marine litter, and in particular microplastics (MPs) and nanoplastics (NPs), are ubiquitously distributed and recognised as an emerging risk for the environment and human health. It is known that marine environments are one of the most impacted areas and among them; coastal zones are the most contaminated ones. They are subjected to population pressure, tourism, harbours, desalination plants, marine traffic and fish farms. This review is focused on the Mediterranean Sea, currently considered one hot spot of microplastics pollution in the world, as a consequence of the high number of plastic marine litter generating activities and its characteristic morphology of semi-enclosed sea. MPs and NPs have been detected not only in surface water and water columns but also in sediments, deep seafloor, and biota including fish and seafood for human consumption. Because of this, different European legislation initiatives have been launched during the last years in order to prevent MPs and NPs contamination and to face derived problems. Finally, this review summarises the main problems and shortcomings associated to MPs and NPs analyses such as their identification and quantification or the necessity of standardised protocols. Â© 2020 The Author(s)</t>
  </si>
  <si>
    <t>Cited By :15 RAYYAN-INCLUSION: {"Querusche"=&gt;"Excluded", "elisa.calcagnotto"=&gt;"Excluded"} | RAYYAN-LABELS: MEC: Abstract,QUE: Abstract | RAYYAN-EXCLUSION-REASONS: 1 - Type of study</t>
  </si>
  <si>
    <t>rayyan-185167868</t>
  </si>
  <si>
    <t>Evaluating scenarios toward zero plastic pollution</t>
  </si>
  <si>
    <t>Science</t>
  </si>
  <si>
    <t>Lau, W.W.Y. and Shiran, Y. and Bailey, R.M. and Cook, E. and Stuchtey, M.R. and Koskella, J. and Velis, C.A. and Godfrey, L. and Boucher, J. and Murphy, M.B. and Thompson, R.C. and Jankowska, E. and Castillo, A.C. and Pilditch, T.D. and Dixon, B. and Koerselman, L. and Kosior, E. and Favoino, E. and Gutberlet, J. and Baulch, S. and Atreya, M.E. and Fischer, D. and He, K.K. and Petit, M.M. and Sumaila, U.R. and Neil, E. and Bernhofen, M.V. and Lawrence, K. and Palardy, J.E.</t>
  </si>
  <si>
    <t>https://www.scopus.com/inward/record.uri?eid=2-s2.0-85089369099&amp;doi=10.1126%2fSCIENCE.ABA9475&amp;partnerID=40&amp;md5=2adf1e2ac3313fb0fb0d4e28d7031d80</t>
  </si>
  <si>
    <t>Plastic pollution is a pervasive and growing problem. To estimate the effectiveness of interventions to reduce plastic pollution, we modeled stocks and flows of municipal solid waste and four sources of microplastics through the global plastic system for five scenarios between 2016 and 2040. Implementing all feasible interventions reduced plastic pollution by 40% from 2016 rates and 78% relative to "business as usual"in 2040. Even with immediate and concerted action, 710 million metric tons of plastic waste cumulatively entered aquatic and terrestrial ecosystems. To avoid a massive build-up of plastic in the environment, coordinated global action is urgently needed to reduce plastic consumption; increase rates of reuse, waste collection, and recycling; expand safe disposal systems; and accelerate innovation in the plastic value chain. Â© 2020 The Authors.</t>
  </si>
  <si>
    <t>Cited By :82 RAYYAN-INCLUSION: {"Querusche"=&gt;"Excluded", "elisa.calcagnotto"=&gt;"Excluded"} | RAYYAN-LABELS: MEC: Abstract,QUE: Abstract | RAYYAN-EXCLUSION-REASONS: 1 - Type of study</t>
  </si>
  <si>
    <t>rayyan-185167869</t>
  </si>
  <si>
    <t>Nanoplastics in the oceans: Theory, experimental evidence and real world</t>
  </si>
  <si>
    <t>Piccardo, M. and Renzi, M. and Terlizzi, A.</t>
  </si>
  <si>
    <t>https://www.scopus.com/inward/record.uri?eid=2-s2.0-85085757398&amp;doi=10.1016%2fj.marpolbul.2020.111317&amp;partnerID=40&amp;md5=fffc83bb1c4c9e7eeaa448bc23bc60ad</t>
  </si>
  <si>
    <t>This review critically analyses &gt;200 papers collected by searching on Pubmed the word â€œnanoplasticsâ€_x009d_, a group of emerging contaminants which are receiving growing attention. The present review intends to provide an overview of current knowledge on nanoplastic pollution starting with the theory of polymer degradation, passing to laboratory confirmation of nanoplastic formation and ending with the possible occurrence in sea water samples. Most of the observations proposed focus the attention on polystyrene (PS) because the majority of research knowledge is based on this polymer. Moreover, we thoroughly describe what effects have been observed on different organisms tested in controlled conditions. Nanoplastics formation, fate and toxicity seem to be a very dynamic phenomenon. In light of this, we identify some aspects retained crucial when an ecotoxicological study with nanoplastics is performed and which elements of nanoplastics toxicity could be deeper covered. Â© 2020 Elsevier Ltd</t>
  </si>
  <si>
    <t>Cited By :9 RAYYAN-INCLUSION: {"Querusche"=&gt;"Excluded", "elisa.calcagnotto"=&gt;"Excluded"} | RAYYAN-LABELS: MEC: Abstract,QUE: Abstract | RAYYAN-EXCLUSION-REASONS: 1 - Type of study</t>
  </si>
  <si>
    <t>rayyan-185167870</t>
  </si>
  <si>
    <t>Realistic polyethylene terephthalate nanoplastics and the size- And surface coating-dependent toxicological impacts on zebrafish embryos</t>
  </si>
  <si>
    <t>2313-2324</t>
  </si>
  <si>
    <t>Ji, Y. and Wang, C. and Wang, Y. and Fu, L. and Man, M. and Chen, L.</t>
  </si>
  <si>
    <t>https://www.scopus.com/inward/record.uri?eid=2-s2.0-85089939623&amp;doi=10.1039%2fd0en00464b&amp;partnerID=40&amp;md5=e1ae321034eb4c05a7e87768405e237a</t>
  </si>
  <si>
    <t>Nanoplastics (NPs) as pollutants in aquatic environments and as a public health issue due to their accumulation in food chains are of increasing concern. However, previous studies have employed mainly commercial, chemically synthesized polystyrene model particles. Commercial NPs made of polyethylene terephthalate (PET), which is widely used in drinking bottles and packaging, are rarely manufactured, and thus have not been frequently studied in the laboratory. This seriously limits our understanding of their real environmental and biological effects. Herein, we employ a simple method for producing PET NPs directly from plastic bottles, preserving the PET chemical properties, and mimicking the mechanical breakdown process of plastics in nature. Using developing zebrafish embryos as an animal model, we investigate the bioaccumulation and in vivo toxicity of the produced PET NPs, which have diameter sizes of 20, 60-80, and 800 nm and are capped by two dispersing agents, i.e., BSA and SDS. This study demonstrates the size-dependent distribution and the size- and concentration-dependent toxicity of PET NPs in terms of hatching rate, heart rate, and ROS generation. It also reveals that the PETBSA NP treatment groups exhibited higher-level abnormalities in heart rate and more severe oxidative damage than the PETSDS NP treatment groups. Taken together, this work proposes a novel mechanical preparation protocol for PET NPs and provides evidence relating to the toxicity of environmentally relevant NPs towards aquatic organisms. Â© 2020 The Royal Society of Chemistry.</t>
  </si>
  <si>
    <t>Cited By :3 RAYYAN-INCLUSION: {"Querusche"=&gt;"Maybe", "elisa.calcagnotto"=&gt;"Maybe"}</t>
  </si>
  <si>
    <t>rayyan-185167871</t>
  </si>
  <si>
    <t>Emerging of bio-nano composite gelatine-based film as bio-degradable food packaging: A review</t>
  </si>
  <si>
    <t>Food Research</t>
  </si>
  <si>
    <t>944-956</t>
  </si>
  <si>
    <t>Tuan Zainazor, T.C. and Fisal, A. and Goh, E.G. and Che Sulaiman, N.F. and Sarbon, N.M.</t>
  </si>
  <si>
    <t>https://www.scopus.com/inward/record.uri?eid=2-s2.0-85089128214&amp;doi=10.26656%2fFR.2017.4%284%29.365&amp;partnerID=40&amp;md5=c2db457cb1272fce6f185243e5618829</t>
  </si>
  <si>
    <t>The increase in production of Municipal Solid Waste (MSW) from various sectors of the industry should be taken seriously globally. Efficient waste management has been promoted for a great and clean environment. The industryâ€™s by-products waste such as fish and poultry waste have been gaining researchers interest to seriousness converted it to a valuable commodity like alternative gelatine. Therefore, the review on current waste from industry in Malaysia and its impacts, potentially used of fish and poultry wastes as gelatine-based film using bio-nanotechnology approaches and business opportunities was discussed. Application of nanoparticles in food packaging is growing rapidly worldwide especially the development and implementation of bio-degradable packaging system that works against moisture, gas and microbial barrier is a very useful approach to achieve the mentioned function. Replacement of petroleum-based non bio-degradable plastics by bio-degradable packaging material significantly useful for future application in order to protect human health. This is because the major risk associated with nano-sized components is their potential opposing health effects due to its migration into food. Â© 2020 The Authors. Published by Rynnye Lyan Resources.</t>
  </si>
  <si>
    <t>Cited By :1 RAYYAN-INCLUSION: {"Querusche"=&gt;"Excluded", "elisa.calcagnotto"=&gt;"Excluded"} | RAYYAN-LABELS: MEC: Title,QUE: Title | RAYYAN-EXCLUSION-REASONS: 1 - Type of study</t>
  </si>
  <si>
    <t>rayyan-185167872</t>
  </si>
  <si>
    <t>Quantifying microplastic translocation from feed to the fillet in European sea bass Dicentrarchus labrax</t>
  </si>
  <si>
    <t>Zeytin, S. and Wagner, G. and Mackay-Roberts, N. and Gerdts, G. and Schuirmann, E. and Klockmann, S. and Slater, M.</t>
  </si>
  <si>
    <t>https://www.scopus.com/inward/record.uri?eid=2-s2.0-85084269651&amp;doi=10.1016%2fj.marpolbul.2020.111210&amp;partnerID=40&amp;md5=f5f37ee81a85605bde21aa327a756a35</t>
  </si>
  <si>
    <t>Uptake of microplastic (MP) particles has been detected in a large number of marine organisms, and humans may consequently be exposed to high MP levels in consumed seafood. Yet there remains a dearth of knowledge regarding uptake into commercially important finfish and tissues (fillets) most commonly consumed by humans. The current study detected translocation of MP into the fillet of European seabass (Dicentrarchus labrax) juveniles fed with a diet containing fluorescent MP particles (1â€“5 Î¼m) for 16 weeks. Results indicate MP translocation to fillet, with mean fillet MP content calculated as 0.36 Â± 0.29 MP/gâˆ’1 fillet on the basis of manual fluorescent microscopy counts and 0.15 Â± 0.28 MP/gâˆ’1 fillet on the basis of automated fluorescent microscopy counts. The retention/translocation rate is estimated at approximately 1 MP reaching the fillet for every 1.87 Ã— 107 ingested in the experimental diet. This study presents first data of MP translocation from feed to the tissue fillet in European seabass and aids future examinations of the MP load in seafood for human consumption. Â© 2020 Elsevier Ltd</t>
  </si>
  <si>
    <t>Cited By :9 RAYYAN-INCLUSION: {"Querusche"=&gt;"Maybe", "elisa.calcagnotto"=&gt;"Maybe"}</t>
  </si>
  <si>
    <t>rayyan-185167873</t>
  </si>
  <si>
    <t>Synthetic Microfiber and Microbead Exposure and Retention Time in Model Aquatic Species Under Different Exposure Scenarios</t>
  </si>
  <si>
    <t>Bour, A. and Hossain, S. and Taylor, M. and Sumner, M. and Carney Almroth, B.</t>
  </si>
  <si>
    <t>https://www.scopus.com/inward/record.uri?eid=2-s2.0-85087673901&amp;doi=10.3389%2ffenvs.2020.00083&amp;partnerID=40&amp;md5=b38b0e09ad3310efc0d53b7d066ab8d3</t>
  </si>
  <si>
    <t>Synthetic microfibers have been reported in most aquatic environments and represent a large proportion of environmental microplastics. However, they remain largely under-represented in microplastic ecotoxicity studies. The present study aims to investigate particle interaction with, and retention time in, aquatic organisms comparing microfibers, and microbeads. We used brine shrimp (Artemia sp.) and fish (Gasterosteus aculeatus) as invertebrate and vertebrate models, respectively. Organisms were exposed to a mixture of microbeads (polyethylene, 27â€“32 Î¼m) and microfibers (dope dyed polyester; 500 Î¼m-long) for 2 h, at high concentrations (100,000 part./L) in order to maximize organism-particles interaction. Artemia were exposed in the presence or absence of food. Fish were exposed either via the trophic route or directly via water, and water exposures were performed either in freshwater or seawater. In the absence of food, Artemia ingested high numbers of microbeads, retained in their digestive tract for up to 96 h. Microfiber ingestion was very limited, and its egestion was fast. In the presence of food, no microfiber was ingested, microbead ingestion was limited, and egestion was fast (48 h). Limited particle ingestion was observed in fish exposed via water, and particle retention time in gut did not exceed 48 h, both for direct and trophic exposure. However, water exposures resulted in a higher number of particles present in gills, and average retention time was higher in gills, compared to gut. This suggests that gills are organs susceptible to microplastic exposure and should be taken into account in fish exposure and effect studies. Our results show that particle ingestion and retention by organisms differ between microbeads and microfibers, suggesting particle selection based on size, shape, and/or color and species-specific selective feeding. We also showed that the presence of food results in limited particle ingestion and retention in Artemia and that microbeads are more likely to be transferred to organisms from upper trophic levels than microfibers. Finally, fish exposure to particles was not significantly different between freshwater and seawater conditions. Â© Copyright Â© 2020 Bour, Hossain, Taylor, Sumner and Carney Almroth.</t>
  </si>
  <si>
    <t>Cited By :7 RAYYAN-INCLUSION: {"Querusche"=&gt;"Maybe", "elisa.calcagnotto"=&gt;"Maybe"}</t>
  </si>
  <si>
    <t>rayyan-185167874</t>
  </si>
  <si>
    <t>The effect of UV irradiation on the dielectric properties of bionanocomposites with fillers of biological origin and metal nanoparticles</t>
  </si>
  <si>
    <t>Modern Physics Letters B</t>
  </si>
  <si>
    <t>Gojayev, E.M. and Aliyeva, S.V. and Salimova, V.V. and Jabarov, S.H.</t>
  </si>
  <si>
    <t>https://www.scopus.com/inward/record.uri?eid=2-s2.0-85084143866&amp;doi=10.1142%2fS0217984920501869&amp;partnerID=40&amp;md5=1d43186ddf9c1df72fe00cadc9d58906</t>
  </si>
  <si>
    <t>In this paper, information is given about the investigation of the dielectric properties of bionanocomposites modified with fish bones (FBs) and scales and metal nanoparticles (Al, Fe) with 50-80 nm dimension before and after ultraviolet (UV) irradiation, depending on the temperature, the irradiation time and the volume content of fillers. The investigations of dielectric permittivity and dielectric loss were carried out in the temperature range 300-390 K, the time of irradiation with UV rays were 50, 100, 70 and 150 h, and the filler contents were 3, 5, 7, 10, 15 vol.% and nanoparticles 1 vol.% Al (Fe). It was found that the dielectric constant of UV-irradiated biocomposites with FB additives increases and the dielectric loss decreases. An increase in dielectric constant is also observed with an increase in the volume content of a biological origin filler. Note that the effect of UV irradiation causes the appearance of a new region of dielectric loss in the temperature-dependent tan Î´ of the polyethylene. However, in modified samples after irradiation, under the same conditions, the change in dielectric properties is much less pronounced than in the initial ones, i.e. the dielectric constant increases monotonically, and the value of tan Î´ in the maximum of the new loss region is much smaller. Moreover, the effect of the additive is manifested in slowing down the process of LDPE oxidation in the irradiation zone, since the main losses of the polyethylene are primarily caused by the relaxation of the carbonyl groups. Thus, the observed dependences of and tan Î´ on the time of exposure to UV rays are explained by a change in the physical structure of the polymer matrix and the boundary layer of the components composition under the action of charges formed during irradiation. Â© 2020 World Scientific Publishing Company.</t>
  </si>
  <si>
    <t>Cited By :2 RAYYAN-INCLUSION: {"Querusche"=&gt;"Excluded", "elisa.calcagnotto"=&gt;"Excluded"} | RAYYAN-LABELS: MEC: Title,QUE: Abstract | RAYYAN-EXCLUSION-REASONS: 3 - Intervention</t>
  </si>
  <si>
    <t>rayyan-185167875</t>
  </si>
  <si>
    <t>Tunable Assembly of Block Copolymer Tethered Particle Brushes by Surface-Initiated Atom Transfer Radical Polymerization</t>
  </si>
  <si>
    <t>ACS Macro Letters</t>
  </si>
  <si>
    <t>806-812</t>
  </si>
  <si>
    <t>Wang, Z. and Lee, J. and Wang, Z. and Zhao, Y. and Yan, J. and Lin, Y. and Li, S. and Liu, T. and Olszewski, M. and Pietrasik, J. and Bockstaller, M.R. and Matyjaszewski, K.</t>
  </si>
  <si>
    <t>https://www.scopus.com/inward/record.uri?eid=2-s2.0-85086243239&amp;doi=10.1021%2facsmacrolett.0c00158&amp;partnerID=40&amp;md5=c5b93ee8eaad013aaaedce18791c368f</t>
  </si>
  <si>
    <t>A strategy to synthesize SiO2-g-PMMA/PMMA-b-PS mono- and bimodal block copolymer particle brushes by surface-initiated atom transfer radical polymerization (SI-ATRP) from silica particles is presented. First, PMMA blocks were prepared by normal ATRP with controlled degree of polymerizations and grafting density. In a second step, the PS block was synthesized through a chain extension using low parts per million of Cu catalyst. Variation of the SiO2-g-PMMA-Br macroinitiator concentration had a pronounced effect on the modality of the chain extension product. In the limit of small concentration, partial termination resulted in bimodal brush architectures, while more uniform brush architectures were observed with increasing concentration of macroinitiator. Brush nanoparticles with bimodal architectures assembled into string-like aggregates that bore a resemblance to structures found in systems comprised of sparse (homopolymer) brush particles. The unexpected effect of modality on structure formation points to opportunities in controlling microstructures in brush particle materials. Copyright Â© 2020 American Chemical Society.</t>
  </si>
  <si>
    <t>rayyan-185167876</t>
  </si>
  <si>
    <t>Hyperbranched lipoid-based lipid nanoparticles for bidirectional regulation of collagen accumulation in liver fibrosis</t>
  </si>
  <si>
    <t>Journal of Controlled Release</t>
  </si>
  <si>
    <t>629-640</t>
  </si>
  <si>
    <t>Qiao, J.-B. and Fan, Q.-Q. and Zhang, C.-L. and Lee, J. and Byun, J. and Xing, L. and Gao, X.-D. and Oh, Y.-K. and Jiang, H.-L.</t>
  </si>
  <si>
    <t>https://www.scopus.com/inward/record.uri?eid=2-s2.0-85080982541&amp;doi=10.1016%2fj.jconrel.2020.02.049&amp;partnerID=40&amp;md5=bad48112ff6de262ef34927f643339a3</t>
  </si>
  <si>
    <t>Liver fibrosis leads to over one million deaths annually worldwide. Hepatic stellate cells (HSCs) have been identified as the main executors of liver fibrosis. Unfortunately, no drug has yet been approved for clinical use against liver fibrosis, largely because the tested drugs have been unable to access HSCs and efficiently remove the collagen accumulation involved in fibrogenesis. Here, we designed an efficient HSC-targeting lipid delivery system that carried dual siRNAs intended to both inhibit collagen synthesis and promote collagen degradation, with the goal of realizing enhanced anti-liver fibrosis by bidirectional regulation of collagen accumulation. The delivery system was constructed by using amphiphilic cationic hyperbranched lipoids (C15-PA) for siRNA complexation and helper lipoids (cholesterol-polyethylene glycol-vitamin A, Chol-PEG-VA) for HSCs targeting. The generated vitamin A-decorated and hyperbranched lipoid-based lipid nanoparticles (VLNPs) showed excellent gene-binding ability and transfection efficiency, and enhanced the delivery of siRNAs to HSCs. Fibrotic mice treated with dual siRNA-loaded VLNPs showed a great reduction in the collagen accumulation seen in this model; the enhanced effect of bidirectional regulation reduced the collagen accumulation level in treated mice to almost that seen in normal mice. There was no notable sign of toxicity or tissue inflammation in mice exposed to repeated intravenous administration of the dual siRNA-loaded VLNPs. In conclusion, our results indicate that biocompatible VLNPs designed to exploit precise targeting and an effective bidirectional regulation strategy hold promise for treating liver fibrosis. Â© 2020 Elsevier B.V.</t>
  </si>
  <si>
    <t>Cited By :7 RAYYAN-INCLUSION: {"Querusche"=&gt;"Excluded", "elisa.calcagnotto"=&gt;"Excluded"} | RAYYAN-LABELS: MEC: Abstract,QUE: Abstract | RAYYAN-EXCLUSION-REASONS: 2 - Population</t>
  </si>
  <si>
    <t>rayyan-185167877</t>
  </si>
  <si>
    <t>Occurrence of microplastics in cosmetic products collected from Myanmar</t>
  </si>
  <si>
    <t>Mon, E.E. and Nakata, H.</t>
  </si>
  <si>
    <t>https://www.scopus.com/inward/record.uri?eid=2-s2.0-85087426865&amp;doi=10.1088%2f1755-1315%2f496%2f1%2f012011&amp;partnerID=40&amp;md5=6f6d6f58d4e2832420d1fd3174213821</t>
  </si>
  <si>
    <t>Plastics pollution in the ocean is an area of growing concern, with research efforts focusing on the cosmetic products of the microplastic (&lt;5mm) fractions. Cosmetic products, such as facial scrubs, have been identified as potentially important primary sources of microplastics to the marine environment. In my study, I observed microplastic beads found in eight facial scrub cleansers that listed polyethylene as an ingredient. They are ingested by diverse marine fauna, including zooplanktons, mussel, oyster, shrimp, fish etc. They can enter human food chains via several pathways. Marine scientists need to educate the public to the dangers of using products that pose an immediate and long-term threat to the health of the oceans and the food we eat. Â© 2020 Published under licence by IOP Publishing Ltd.</t>
  </si>
  <si>
    <t>rayyan-185167878</t>
  </si>
  <si>
    <t>Microplastics in Fish and Shellfishâ€“A Threat to Seafood Safety?</t>
  </si>
  <si>
    <t>Journal of Aquatic Food Product Technology</t>
  </si>
  <si>
    <t>417-425</t>
  </si>
  <si>
    <t>Garrido Gamarro, E. and Ryder, J. and Elvevoll, E.O. and Olsen, R.L.</t>
  </si>
  <si>
    <t>https://www.scopus.com/inward/record.uri?eid=2-s2.0-85082418676&amp;doi=10.1080%2f10498850.2020.1739793&amp;partnerID=40&amp;md5=10fd03c5b0f065f7defa4c71d20f6054</t>
  </si>
  <si>
    <t>Plastic litter in the oceans is a major environmental problem, and small size plastics (microplastics) have been detected in many species of fish and shellfish consumed by humans. The purpose of this paper is to evaluate the knowledge on microplastics in fish and shellfish in relation to a possible threat to seafood safety. In fish and crustacean species, the presence of microplastics has in most cases been investigated and detected only in the gastrointestinal tract, which is commonly not eaten, and when present, only a very small number is usually found. Bivalves are probably the main source of microplastics when consuming seafood. Preliminary assessments have suggested that the contribution of hazardous chemicals from microplastics for top consumers of bivalves is very small compared to other sources. From the current knowledge on microplastics in seafood, there is no evidence that the safety of such highly recommended food is compromised. Â© 2020, Â© 2020 Taylor &amp; Francis Group, LLC.</t>
  </si>
  <si>
    <t>Cited By :11 RAYYAN-INCLUSION: {"Querusche"=&gt;"Excluded", "elisa.calcagnotto"=&gt;"Excluded"} | RAYYAN-LABELS: MEC: Abstract,QUE: Abstract | RAYYAN-EXCLUSION-REASONS: 1 - Type of study</t>
  </si>
  <si>
    <t>rayyan-185167879</t>
  </si>
  <si>
    <t>Microplastic pollution in urban streams across New Zealand: concentrations, composition and implications</t>
  </si>
  <si>
    <t>233-250</t>
  </si>
  <si>
    <t>Mora-Teddy, A.K. and Matthaei, C.D.</t>
  </si>
  <si>
    <t>https://www.scopus.com/inward/record.uri?eid=2-s2.0-85077025702&amp;doi=10.1080%2f00288330.2019.1703015&amp;partnerID=40&amp;md5=50876f4dbf0a7c22ec79e7a39a5df2ec</t>
  </si>
  <si>
    <t>Microplastic pollution in aquatic systems has been reported globally at an alarming rate, with an increasing number of documented negative biological consequences. Research on microplastic pollution in freshwaters has barely begun in New Zealand, and few studies from smaller lotic systems such as streams exist globally. We investigated the extent of microplastic pollution within urban streams across New Zealand and determined if microplastic concentrations were related to human population density and urbanisation of streams. Fifty-two streams were surveyed across five urban agglomerations in January 2019. Microplastics were found in samples from all sites at densities ranging from &amp;lt;1 to 44 items/m3. This concentration range was comparable to global data but lower than reported in another recent New Zealand study, probably due to differences in sampling methodology. Microplastic pollution was similar across all urban centres, and neither length of urbanised catchment nor urban proportion of the stream were significant predictors of microplastic concentrations. These findings suggest microplastic pollution in New Zealand streams are comparable to larger aquatic systems globally, and that smaller urban streams are significant transport pathways for microplastics. We also recommend standardising microplastic sampling methods to a greater extent in the future, to improve comparability across studies. Â© 2019, Â© 2019 The Royal Society of New Zealand.</t>
  </si>
  <si>
    <t>Cited By :3 RAYYAN-INCLUSION: {"Querusche"=&gt;"Excluded", "elisa.calcagnotto"=&gt;"Excluded"} | RAYYAN-LABELS: MEC: Abstract,QUE: Abstract | RAYYAN-EXCLUSION-REASONS: 1 - Type of study</t>
  </si>
  <si>
    <t>rayyan-185167880</t>
  </si>
  <si>
    <t>Notes on environmental nanoscience</t>
  </si>
  <si>
    <t>Nature Nanotechnology</t>
  </si>
  <si>
    <t>250-251</t>
  </si>
  <si>
    <t>Toumey, C.</t>
  </si>
  <si>
    <t>https://www.scopus.com/inward/record.uri?eid=2-s2.0-85083285382&amp;doi=10.1038%2fs41565-020-0677-6&amp;partnerID=40&amp;md5=6e5cd5d4c00f5ab184f87158cf6c9ae7</t>
  </si>
  <si>
    <t>rayyan-185167881</t>
  </si>
  <si>
    <t>Plastics and plastic additives as inducers of oxidative stress</t>
  </si>
  <si>
    <t>Current Opinion in Toxicology</t>
  </si>
  <si>
    <t>69-76</t>
  </si>
  <si>
    <t>PÃ©rez-Albaladejo, E. and SolÃ©, M. and Porte, C.</t>
  </si>
  <si>
    <t>https://www.scopus.com/inward/record.uri?eid=2-s2.0-85089190991&amp;doi=10.1016%2fj.cotox.2020.07.002&amp;partnerID=40&amp;md5=c329cf8fc6f8858519b5cc21285ebd49</t>
  </si>
  <si>
    <t>As plastics in the environment break down to smaller particles, contain additives, trap environmental pollutants and cross cell membranes, there is growing concern about the toxicological consequences for humans and vulnerable aquatic species. Recent studies have shown the ability of plastic additives to disrupt oxidative metabolism and cause damage to macromolecules as part of their mechanism of action. This article focuses on human and fish cell models because they serve to unravel the mechanisms of action of plastic additives and to predict the consequences of exposure. In addition, some in vivo studies revealing the action of plastics and its additives on oxidative stress parameters in aquatic organisms are reviewed. The selected works highlight an alteration of the oxidative stress balance as one accepted mechanism of action of plastics and warn about the negative consequences on humans and wildlife. Â© 2020 Elsevier B.V.</t>
  </si>
  <si>
    <t>Cited By :4 RAYYAN-INCLUSION: {"Querusche"=&gt;"Excluded", "elisa.calcagnotto"=&gt;"Excluded"} | RAYYAN-LABELS: MEC: Abstract,QUE: Abstract | RAYYAN-EXCLUSION-REASONS: 1 - Type of study</t>
  </si>
  <si>
    <t>rayyan-185167882</t>
  </si>
  <si>
    <t>UV protection via nanomaterials</t>
  </si>
  <si>
    <t>Frontiers of Textile Materials: Polymers, Nanomaterials, Enzymes, and Advanced Modification Techniques</t>
  </si>
  <si>
    <t>153-166</t>
  </si>
  <si>
    <t>Singha, K. and Maity, S. and Pandit, P.</t>
  </si>
  <si>
    <t>https://www.scopus.com/inward/record.uri?eid=2-s2.0-85102225927&amp;doi=10.1002%2f9781119620396.ch7&amp;partnerID=40&amp;md5=85111858026e48dee1177db038de4eb3</t>
  </si>
  <si>
    <t>Skin cancer is become a major disease under sun-related skin cancer as 1 million patients are suffering on daily basis as of 2007. Nanotechnology has come out as crucial field in science which can provide a potential solution by providing apt mechanics, optics, sunscreen and ultra-violet blocked textile solutions. This nanobased materials can also be used in miscellaneous application as aerospace, plastic or even in ultra-modern electronics products. In this current scope, we will discuss the nanomaterial based application especially for ultraviolet (UV) ray protection. Latest studies have shown that nanobased newly developed inorganic, organic and antioxidant molecules can be emerged as a potential option to cure harmful effects of UV rays. Skin cancer has become a traumatic disease over the period of encounter across medical science as it can really make damaging symptoms over melamine pigments in our body skin. It can cause non-melanoma and melanoma cancer later on. Non-melanoma cancer is generally rooted from harmful effects of ultraviolet-A ray (UVA, wavelength 320-400 nm) and ultraviolet ray-B (290-320 nm) of sunlight. On the other hand, melanoma cancer is caused by uncontrolled growth of melanocytes pigment inside human skin. Melanoma cancer is uncontrollable and very much dangerous as it adapts or metastasizes very quickly as per skin's condition. In this current discussion we will try to investigate about the characteristic of some useful UV-protective nanoparticle like nano-zinc oxide (ZnO) and nano-titanium oxide (TiO2). We will also discuss their textile based fiber or yarn or even fabric aided applications as UV-protection. The physical and chemical characteristics such as-Fourier transformed infrared spectroscopy (FTIR), transmission electron microscopy (TEM) and X-ray diffraction (XRD) of these chemistry particles are also to be discussed here. Â© 2020 Scrivener Publishing LLC.</t>
  </si>
  <si>
    <t>rayyan-185167883</t>
  </si>
  <si>
    <t>Passive and Active Removal of Marine Microplastics by a Mushroom Coral (Danafungia scruposa)</t>
  </si>
  <si>
    <t>Corona, E. and Martin, C. and Marasco, R. and Duarte, C.M.</t>
  </si>
  <si>
    <t>https://www.scopus.com/inward/record.uri?eid=2-s2.0-85082628739&amp;doi=10.3389%2ffmars.2020.00128&amp;partnerID=40&amp;md5=f2989aaaa53c1dd4009b36126802e47d</t>
  </si>
  <si>
    <t>Although millions of tons of plastics end up in oceans each year, floating plastics account for only about 1% of all plastic inputs in the ocean. Particularly, microplastics below 1 mm in length, are missing in surface waters due to removal processes like ingestion by marine animals, biofouling, and sinking. Here, we studied how a species of mushroom corals (Danafungia scruposa), common in the Maldives, contributed to the removal of microplastics from the water suspension through active (ingestion) and passive (adhesion to the surface) mechanisms. We evaluated if removal rates were affected by the presence of the coral natural prey (i.e., Artemia salina) and by biofouling on the surface of the microplastic. We found that the coral quickly interacts both actively and passively with microplastics and that the probability for the coral to ingest and retain microplastics was higher when the surface of the microplastic was biofouled. We also found that passive adhesion of microplastics was the primary mechanism through which corals sequester microplastics from the water column. Â© Copyright Â© 2020 Corona, Martin, Marasco and Duarte.</t>
  </si>
  <si>
    <t>Cited By :10 RAYYAN-INCLUSION: {"Querusche"=&gt;"Excluded", "elisa.calcagnotto"=&gt;"Excluded"} | RAYYAN-LABELS: MEC: Abstract,QUE: Abstract | RAYYAN-EXCLUSION-REASONS: 2 - Population,1 - Type of study</t>
  </si>
  <si>
    <t>rayyan-185167884</t>
  </si>
  <si>
    <t>Chitosan based nanocomposite films and coatings: Emerging antimicrobial food packaging alternatives</t>
  </si>
  <si>
    <t>Trends in Food Science and Technology</t>
  </si>
  <si>
    <t>196-209</t>
  </si>
  <si>
    <t>Kumar, S. and Mukherjee, A. and Dutta, J.</t>
  </si>
  <si>
    <t>https://www.scopus.com/inward/record.uri?eid=2-s2.0-85078187305&amp;doi=10.1016%2fj.tifs.2020.01.002&amp;partnerID=40&amp;md5=9dc4f413f2bf739c6b26bde8c5be261a</t>
  </si>
  <si>
    <t>Background: Demand for healthy and safe food with minimal use of synthetic inputs (including synthetic preservatives) is increasing rapidly. Plastic polymers being hazardous to the environment, significant efforts have been devoted to evaluate various bio-based polymers as alternatives to synthetic plastic packaging. Chitin and its deacetylated derivative, chitosan, is primarily a by-product of crustacean, fish and seafood processing and handling. Chitosan possesses antimicrobial activities and film forming property, making them attractive biopolymers for food packaging and food preservation applications applied through spraying, dipping, coating, or wrapping by films. Scope and approach: This comprehensive review of contemporary research focuses on applications of chitosan and chitosan based nanocomposites in the area of food packaging and preservation. It includes different properties and functionalities of chitosan, various blends and nanocomposites of chitosan, their fabrication techniques, and applications in shelf life extension of fruits, vegetables, meat and fish products. Key findings and conclusions: Chitosan is an attractive alternative to synthetic plastics polymers due to its biodegradability, antimicrobial activity, and film forming properties. Incorporation of nanomaterials into chitosan based food-packaging systems can prevent the growth of spoilage and pathogenic microorganisms, improve food quality and safety, and extend shelf-life of food. It has been reported that applications of chitosan-based films or coatings or treatments have resulted in shelf life extension of fresh produce, meat products, bread, and dairy products such as cheese which has been highlighted. Â© 2020 The Authors</t>
  </si>
  <si>
    <t>Cited By :75 RAYYAN-INCLUSION: {"Querusche"=&gt;"Excluded", "elisa.calcagnotto"=&gt;"Excluded"} | RAYYAN-LABELS: MEC: Abstract,QUE: Abstract | RAYYAN-EXCLUSION-REASONS: 1 - Type of study</t>
  </si>
  <si>
    <t>rayyan-185167885</t>
  </si>
  <si>
    <t>Synthesis and application of a surface ionic imprinting polymer on silica-coated Mn-doped ZnS quantum dots as a chemosensor for the selective quantification of inorganic arsenic in fish</t>
  </si>
  <si>
    <t>Analytical and Bioanalytical Chemistry</t>
  </si>
  <si>
    <t>1663-1673</t>
  </si>
  <si>
    <t>Jinadasa, K.K. and PeÃ±a-VÃ¡zquez, E. and Bermejo-Barrera, P. and Moreda-PiÃ±eiro, A.</t>
  </si>
  <si>
    <t>https://www.scopus.com/inward/record.uri?eid=2-s2.0-85078486094&amp;doi=10.1007%2fs00216-020-02405-1&amp;partnerID=40&amp;md5=4e29a64afbaa383ca72f84e682bee18b</t>
  </si>
  <si>
    <t>A novel room temperature phosphorescence chemosensor probe has been successfully developed and applied to the selective detection and quantification of inorganic arsenic (As(III) plus As(V)) in fish samples. The prepared material (IIP@ZnS:Mn QDs) was based on Mn-doped ZnS quantum dots coated with (3-aminopropyl) triethoxysilane and an As(III) ionic imprinted polymer. The novel use of vinyl imidazole as a complexing reagent when synthesizing the ionic imprinted polymer guarantees that both inorganic arsenic species (As(III) and As(V)) can interact with the recognition cavities in the ionic imprinted polymer. After characterization, several studies were performed to enhance the interaction between the targets (As(III) and As(V) ions) and the IIP@ZnS:Mn QDs nanoparticles. The optimization and validation process showed that the composite material offers high selectivity (high imprinting factor) for inorganic arsenic species. The limit of quantification for total inorganic As was 29.6Â Î¼gÂ kgâˆ’1, value lower than the EU/EC regulation limits proposed for other foodstuffs than fish, such as rice. The proposed method is therefore simple, requires short analysis times and offers good sensitivity, precision (inter-day relative standard deviations lower than 10%), and quantitative analytical recoveries. The method has been successfully applied to assess total inorganic arsenic in several fishery products, showing good agreement with the total inorganic arsenic concentration (As(III) plus As(V)) found after applying other advanced and expensive methods such those based on high-performance liquid chromatography hyphenated to inductively coupled plasma-mass spectrometry. [Figure not available: see fulltext.]. Â© 2020, Springer-Verlag GmbH Germany, part of Springer Nature.</t>
  </si>
  <si>
    <t>rayyan-185167886</t>
  </si>
  <si>
    <t>Influences of environmental conditions in the fish assemblage structure of a tropical estuary</t>
  </si>
  <si>
    <t>Marine Biodiversity</t>
  </si>
  <si>
    <t>Molina, A. and Duque, G. and Cogua, P.</t>
  </si>
  <si>
    <t>https://www.scopus.com/inward/record.uri?eid=2-s2.0-85077901537&amp;doi=10.1007%2fs12526-019-01023-0&amp;partnerID=40&amp;md5=f6d847935242722fae7569c19ad4a33e</t>
  </si>
  <si>
    <t>Three fish assemblages (functional groups according to estuary use) were examined, which presented different responses to environmental variations, mainly associated to the dry and rainy seasons and high and low salinities and temperatures in the Buenaventura Bay estuary, Colombia, Tropical Eastern Pacific. In total, 4674 individuals were collected, belonging to 69 species of 29 families. The most abundant species was Sphoeroides trichocephalus (35% of the total density). The assemblage of estuarine-resident fishes showed high tolerance to environmental variations since these were present all along the estuary and throughout the year. The assemblage of marine estuarineâ€“dependent species was associated with the rainy season and low salinities and temperatures. The assemblages of marine estuarine opportunist fishes were associated with areas of higher environmental variability in both seasons, dry and rainy. Fish species belonging to the same functional group showed variations in their response to environmental changes which evidenced complex spatial and temporal dynamics. Understanding these changes is necessary to generate effective management plans based on scientific ecological knowledge, which include environmental impacts present in this estuary such as microplastics, heavy metals, and effects of dredging, and their effects on the ecosystem. Â© 2020, The Author(s).</t>
  </si>
  <si>
    <t>Cited By :3 RAYYAN-INCLUSION: {"Querusche"=&gt;"Excluded", "elisa.calcagnotto"=&gt;"Excluded"} | RAYYAN-LABELS: QUE: Title,MEC: Abstract | RAYYAN-EXCLUSION-REASONS: 1 - Type of study</t>
  </si>
  <si>
    <t>rayyan-185167887</t>
  </si>
  <si>
    <t>The impacts of microplastic pollution on freshwater fishes in Japan's Komaoi River and Tama River</t>
  </si>
  <si>
    <t>Oshiro, S. and Okuyama, N. and Kataoka, T. and Mukotaka, A. and Nihei, Y.</t>
  </si>
  <si>
    <t>https://www.scopus.com/inward/record.uri?eid=2-s2.0-85104747183&amp;partnerID=40&amp;md5=49dc9b9aafc5b30f6a3437521bb869be</t>
  </si>
  <si>
    <t>In recent years, environmental pollution caused by microplastics (MP) has become a global issue, yet only a few studies have considered MP pollution of freshwater fish, in contrast to the substantial research done on seawater fish. Thus, the purpose of this study is to examine MP pollution of river fish. To this end, we obtained Ayu (Plecoglossus altivelis) from Tama River Tokyo and Ugui (Tribolodon Hakonensis) from Komaoi River, Hokkaido. We also collected MP samples from the river water in both locations in order to examine the relationships of MP pollution between fishes and river water. Our findings were as follows. In the Komaoi River, MPs were detected in 2 out of 8 Ugui with 0.25 particles on average and up to 1 particle per individual. In the Tama River, MPs were detected in 2 out of 2 Ayu with 4 particles on average and up to 4 particles per individual. Thus, the MP pollution in the Ayu was higher than in the Ugui. In addition, the MP numerical concentrations in the Tama and Komaoi Rivers were 3.75 and 0.50 particles/m3, respectively. Together, these facts show that the MP pollution in the Tama River was greater than that in the Komaoi River and consequently had a greater tendency within its fish. Â© 2020 22nd Congress of the International Association for Hydro-Environment Engineering and Research-Asia Pacific Division, IAHR-APD 2020: "Creating Resilience to Water-Related Challenges". All rights reserved.</t>
  </si>
  <si>
    <t>rayyan-185167888</t>
  </si>
  <si>
    <t>Interaction of plastics with marine species</t>
  </si>
  <si>
    <t>Turkish Journal of Fisheries and Aquatic Sciences</t>
  </si>
  <si>
    <t>647-658</t>
  </si>
  <si>
    <t>Ozturk, R.C. and Altinok, I.</t>
  </si>
  <si>
    <t>https://www.scopus.com/inward/record.uri?eid=2-s2.0-85084373494&amp;doi=10.4194%2f1303-2712-v20_8_07&amp;partnerID=40&amp;md5=8bf76c0a4f4da1b52884c472f44fbb81</t>
  </si>
  <si>
    <t>The plastic litter in the seas and oceans has become one of the major threats for environment and a wide range of marine species worldwide. Microplastics are the most common litters in the marine environment corresponding to 60-80% of the total litter in the worldâ€™s seas. The risk factor of plastics is inversely associated with the size of the plastic. In the present study, we reviewed the state of knowledge regarding the impact of plastic pollution on marine environment and marine species, assessing the ingestion incidences, elimination of plastics, interactions of plastics with other pollutants, and effects on photosynthesis. Records of marine species ingesting plastic have increased and begin to attract considerable attention. Metadata generated from the review of related papers in the present study was used to evaluate the current knowledge on the plastic ingestion by different marine species. The retrieved data from reviewed articles revealed that the ingestion of plastic by marine animals have been documented in more than 560 species including fish, crustaceans, mammals, sea turtles, bivalves, gastropods even in sea stars and limpets. The size of ingested plastics varied from species to species generally depending on the feeding behavior. Microplastics showed the highest number of bibliographic citations in the plastic ingestion studies. They are mostly ingested by planktivorous and filter feeder species. Meso, macro, and occasionally megaplastics are reported in marine mammals and sea turtles since they often confuse plastic for their prey. The sensitivity and size of the detected plastics may vary based on the analytical plastic detection methods. Â© 2020, Central Fisheries Research Inst. All rights reserved.</t>
  </si>
  <si>
    <t>rayyan-185167889</t>
  </si>
  <si>
    <t>Symposium on global plastic pollution. Liability and compensation for marine plastic pollution: Conceptual issues and possible ways forward</t>
  </si>
  <si>
    <t>AJIL Unbound</t>
  </si>
  <si>
    <t>206-211</t>
  </si>
  <si>
    <t>Maljean-Dubois, S. and Mayer, B.</t>
  </si>
  <si>
    <t>https://www.scopus.com/inward/record.uri?eid=2-s2.0-85092017670&amp;doi=10.1017%2faju.2020.40&amp;partnerID=40&amp;md5=024bdcdf64992531ad7b3ef1e5e3486e</t>
  </si>
  <si>
    <t>The UN General Assembly and the UN Environment Assembly (UNEA) have expressed concerns about the pollution of the sea by plastics, which adversely impacts ecosystems, some economic activities (e.g., tourism and fishing), and possibly public health (e.g., consumption of contaminated fish).1 In December 2017, the UNEA decided to establish the Ad Hoc Open-Ended Expert Group on Marine Litter and Microplastics to examine ways to combat marine plastic pollution.2 The group met three times in 2018 and 2019, and at least two more meetings are planned. Among potential responses to the issue of marine pollution, the group briefly consideredâ€”but eventually dismissedâ€”the possibility of creating a liability or compensation regime. This essay evaluates the prospects for such a regime. As the essay will show, compensation faces significant conceptual problems, not the least of which is the absence of an obvious recipient. However, some form of liability could be imposed on corporations that produce plastic, or on states that fail to regulate them. Such a liability regime, even without financial compensation, could foster the prevention of further marine plastic pollution. Â© Sandrine Maljean-Dubois and BenoÃ®t Mayer 2020. This is an Open Access article, distributed under the terms of the Creative Commons Attribution licence</t>
  </si>
  <si>
    <t>rayyan-185167890</t>
  </si>
  <si>
    <t>Nonestructive Extraction an Ientification of Microplastics from Freshwater Sport Fish Stomachs</t>
  </si>
  <si>
    <t>Environmental Science and Technology</t>
  </si>
  <si>
    <t>14496-14506</t>
  </si>
  <si>
    <t>Wagner, J. and Wang, Z.-M. and Ghosal, S. and Murphy, M. and Wall, S. and Cook, A.-M. and Robberson, W. and Allen, H.</t>
  </si>
  <si>
    <t>https://www.scopus.com/inward/record.uri?eid=2-s2.0-85076235459&amp;doi=10.1021%2facs.est.9b05072&amp;partnerID=40&amp;md5=70501dc36ade8cab0991d3df2fd93d6e</t>
  </si>
  <si>
    <t>Microplastics were extracte from freshwater sport fish stomachs containing substantial biomass an ientifie using optical microscopy, scanning electron microscopy plus energy-ispersive X-ray spectroscopy (SEM/EDS), an Fourier transform infrare (FTIR) micro-spectroscopy with automate spectral mapping. An extraction metho is presente that uses a negatively pressurize sieve stack an purifie water to preserve plastic surface characteristics an any asorbe persistent organic pollutants (POPs). This nonestructive extraction metho for large preators' stomachs enables multiple trophic-level stuies from one fish sampling event an provies other ietary an behavioral ata. FTIR-ientifie microplastics 50-1500 Î¼m, incluing polyethylene (two with plastic aitive POPs), styrene acrylonitrile, polystyrene, an nylon an polyethylene terephthalate fibers 10-50 Î¼m wie. SEM/EDS reveale characteristic surface weathering on the plastic surfaces. The nylon fibers appear to be from human fishing activities, suggesting options for management. Some particles visually ientifie as potential plastics were reveale by micro-spectroscopy to be mineralize, natural polyamie proteins, or nonplastic shell pieces. A low-cost, reflective sample preparation metho with stable particle mounting was evelope to enable automate mapping, improve FTIR throughput, an lower etection size limit. This stuy yiele 37 intact prey items set asie for future analyses. Copyright Â© 2019 American Chemical Society.</t>
  </si>
  <si>
    <t>Cited By :6 RAYYAN-INCLUSION: {"Querusche"=&gt;"Excluded", "elisa.calcagnotto"=&gt;"Excluded"} | RAYYAN-LABELS: QUE: Title,MEC: Abstract | RAYYAN-EXCLUSION-REASONS: 1 - Type of study</t>
  </si>
  <si>
    <t>rayyan-185167891</t>
  </si>
  <si>
    <t>Generic synthesis of small-sized hollow mesoporous organosilica nanoparticles for oxygen-independent X-ray-activated synergistic therapy</t>
  </si>
  <si>
    <t>Nature Communications</t>
  </si>
  <si>
    <t>Fan, W. and Lu, N. and Shen, Z. and Tang, W. and Shen, B. and Cui, Z. and Shan, L. and Yang, Z. and Wang, Z. and Jacobson, O. and Zhou, Z. and Liu, Y. and Hu, P. and Yang, W. and Song, J. and Zhang, Y. and Zhang, L. and Khashab, N.M. and Aronova, M.A. and Lu, G. and Chen, X.</t>
  </si>
  <si>
    <t>https://www.scopus.com/inward/record.uri?eid=2-s2.0-85063067490&amp;doi=10.1038%2fs41467-019-09158-1&amp;partnerID=40&amp;md5=4f3f2e9b74647dbde7b21ef4dc511ed3</t>
  </si>
  <si>
    <t>The success of radiotherapy relies on tumor-specific delivery of radiosensitizers to attenuate hypoxia resistance. Here we report an ammonia-assisted hot water etching strategy for the generic synthesis of a library of small-sized (sub-50 nm) hollow mesoporous organosilica nanoparticles (HMONs) with mono, double, triple, and even quadruple framework hybridization of diverse organic moieties by changing only the introduced bissilylated organosilica precursors. The biodegradable thioether-hybridized HMONs are chosen for efficient co-delivery of tert-butyl hydroperoxide (TBHP) and iron pentacarbonyl (Fe(CO) 5 ). Distinct from conventional RT, radiodynamic therapy (RDT) is developed by taking advantage of X-ray-activated peroxy bond cleavage within TBHP to generate â€¢OH, which can further attack Fe(CO) 5 to release CO molecules for gas therapy. Detailed in vitro and in vivo studies reveal the X-ray-activated cascaded release of â€¢OH and CO molecules from TBHP/Fe(CO) 5 co-loaded PEGylated HMONs without reliance on oxygen, which brings about remarkable destructive effects against both normoxic and hypoxic cancers. Â© 2019, This is a U.S. Government work and not under copyright protection in the US; foreign copyright protection may apply.</t>
  </si>
  <si>
    <t>Cited By :46 RAYYAN-INCLUSION: {"Querusche"=&gt;"Excluded", "elisa.calcagnotto"=&gt;"Excluded"} | RAYYAN-LABELS: QUE: Title,MEC: Abstract | RAYYAN-EXCLUSION-REASONS: 1 - Type of study</t>
  </si>
  <si>
    <t>rayyan-185167892</t>
  </si>
  <si>
    <t>Microplastics in the New Zealand green lipped mussel Perna canaliculus</t>
  </si>
  <si>
    <t>Webb, S. and Ruffell, H. and Marsden, I. and Pantos, O. and Gaw, S.</t>
  </si>
  <si>
    <t>https://www.scopus.com/inward/record.uri?eid=2-s2.0-85073238324&amp;doi=10.1016%2fj.marpolbul.2019.110641&amp;partnerID=40&amp;md5=6512456993f1e4ba336df304b9e61452</t>
  </si>
  <si>
    <t>Microplastics are increasingly being recognised as a potential threat to New Zealand's coastal waters, however there is limited data on abundance of microplastics in marine organisms for New Zealand. Microplastic ingestion by the iconic green-lipped mussel Perna canaliculus was assessed. Microplastics were found in Perna canaliculus from 6 out of 9 locations sampled at abundances ranging from 0 to 1.5 particles per mussel and tissue microplastic concentrations ranged from 0 to 0.48 particles g tissue -1 (wet wt). The microplastics ranged in size from 50 to 700 Î¼m with a median diameter of 100 Î¼m. Polyethylene was the most frequently detected polymer with fragments the most common morphotype. These results indicate that microplastics are widespread in New Zealand's coastal waters and further assessment of microplastic contamination of New Zealand coastal environments and biota is warranted. Â© 2019</t>
  </si>
  <si>
    <t>Cited By :16 RAYYAN-INCLUSION: {"Querusche"=&gt;"Excluded", "elisa.calcagnotto"=&gt;"Excluded"} | RAYYAN-LABELS: MEC: Abstract,QUE: Abstract | RAYYAN-EXCLUSION-REASONS: 1 - Type of study</t>
  </si>
  <si>
    <t>rayyan-185167893</t>
  </si>
  <si>
    <t>Microplastics in the Digestive Tracts of Four Fish Species from the CiÃ©naga Grande de Santa Marta Estuary in Colombia</t>
  </si>
  <si>
    <t>Calderon, E.A. and Hansen, P. and RodrÃ­guez, A. and Blettler, M.C.M. and Syberg, K. and Khan, F.R.</t>
  </si>
  <si>
    <t>https://www.scopus.com/inward/record.uri?eid=2-s2.0-85074631836&amp;doi=10.1007%2fs11270-019-4313-8&amp;partnerID=40&amp;md5=6f5f1d2ded9eb05988eb2e2efebcc155</t>
  </si>
  <si>
    <t>This study investigated the presence of microplastics (MPs) in the gastrointestinal tracts of four fish species from the estuarine CiÃ©naga Grande de Santa Marta (CGSM) in northern Colombia. Of the 140 fish purchased at a local market, 17 (12.1%) were found to contain MPs as confirmed by FT-IR analysis. Among the four different species, Mugil incilis (mullet) showed the highest MP prevalence with just over a fifth of the individuals containing MPs in their gastrointestinal tracts (10 out of 46 (frequency of MP occurrence in %) FO% = 21.7%). This was followed by Caranx hippos (crevalle jack, 2 out of 19 (FO% = 10.5%)), Caquetaia kraussii (yellow mojarra, 3 out of 35 (FO% = 8.6%)), and Eugerres plumieri (striped mojarra, 2 out of 40 (FO% = 5.0%)). From the 17 fish, only 19 MPs were found of which 17 (89.5% were fibers) and 2 (10.5%) were fragments. While polyester and polyethylene were the most common fibers, nylon, acrylic, polyethylene, and modacrylic were also identified suggesting a wide variety of origins and sources. These finding provide the first evidence of MP ingestion by resident fish species in Colombian estuarine waters. Since the region has been variously recognized as being of regional and international importance (i.e., RAMSAR site in 1998 and UNESCO Biosphere Reserve in 2000), we advocate the ongoing investigation of MP pollution in both the environment and biota. Â© 2019, Springer Nature Switzerland AG.</t>
  </si>
  <si>
    <t>Cited By :7 RAYYAN-INCLUSION: {"Querusche"=&gt;"Excluded", "elisa.calcagnotto"=&gt;"Excluded"} | RAYYAN-LABELS: QUE: Title,MEC: Abstract | RAYYAN-EXCLUSION-REASONS: 1 - Type of study</t>
  </si>
  <si>
    <t>rayyan-185167894</t>
  </si>
  <si>
    <t>Abundance of microplastics in the gastrointestinal tracts of the eelpout (Zoacres viviparous L.) collected in Roskilde Fjord, Denmark: Implications for use as a monitoring species under the Marine Strategy Framework Directive</t>
  </si>
  <si>
    <t>Verlaan, M.P. and Banta, G.T. and Khan, F.R. and Syberg, K.</t>
  </si>
  <si>
    <t>https://www.scopus.com/inward/record.uri?eid=2-s2.0-85073595859&amp;doi=10.1016%2fj.rsma.2019.100900&amp;partnerID=40&amp;md5=6465feceb5f23c8828a4f8116f346063</t>
  </si>
  <si>
    <t>There is an increasing demand for protocols for the monitoring of marine microplastic (MP) pollution following the adoption of Descriptor 10.1.3 of the Marine Strategy Framework Directive (MSFD). Most monitoring efforts have focused on surface water samples but MP content in biota (typically seabirds and various fish species) have been documented and used in monitoring programs. In order to establish more comprehensive monitoring programs it is necessary to identify a suit of methods and species that can be systematically used to assess MP pollution in different environmental compartments. The present study had a two aims: (1) to assess the content of MPs in the viviparous blenny Zoarces viviparus (eelpout) sampled in Roskilde Fjord, Denmark, and (2) evaluate whether the eelpout could serve as a relevant indicator organism for MP pollution in relation to monitoring under the MSFD. MPs were found in eelpout from all three stations sampled demonstrating that MPs are ubiquitously present in Roskilde Fjord. The frequency of occurrence (FO%) of MPs in collected eelpout was relatively low (FO% =10.1%) compared to fish species sampled in other locations, which could indicate that eelpout may not be a favorable species for MP biomonitoring, possibly due to its benthic feeding mode. More data is however needed and it is recommended that samples collected for other monitoring purposes are examined for MPs in the coming years together with water and sediment samples collected simultaneously to determine the environment/biota MP ratio for eelpouts. Â© 2019</t>
  </si>
  <si>
    <t>rayyan-185167895</t>
  </si>
  <si>
    <t>Comparison of microplastic contamination in fish and bivalves from two major cities in Fujian province, China and the implications for human health</t>
  </si>
  <si>
    <t>Aquaculture</t>
  </si>
  <si>
    <t>Fang, C. and Zheng, R. and Chen, H. and Hong, F. and Lin, L. and Lin, H. and Guo, H. and Bailey, C. and Segner, H. and Mu, J. and Bo, J.</t>
  </si>
  <si>
    <t>https://www.scopus.com/inward/record.uri?eid=2-s2.0-85069735043&amp;doi=10.1016%2fj.aquaculture.2019.734322&amp;partnerID=40&amp;md5=1acb8d902aa1d1e8468ea3b640257da1</t>
  </si>
  <si>
    <t>There is a growing global concern about the negative effects of microplastics (MPs) in aquaculture and their consequences for human health. This is the first study to investigate the contamination status and human health risks of MPs in commercial fish and bivalves collected from fishery markets of two major cities in Fujian province of China and compare them both nationally and internationally. The MP abundances in the bivalves from both cities were found to be lower when compared nationally (Qingdao and Shanghai) as well as internationally to several European countries (Italy, UK, France and Belgium). The MP abundances in the fish from both cities were also lower than reported nationally (Shanghai), but higher when compared internationally (Indonesia, USA and Portugal). In general, a higher percentage of fish than of bivalves tested positive for MPs. Moreover, fish contained higher abundances of total MPs and higher percentages of fibers, polystyrene (PS), polyvinyl chloride (PVC), blue and longer MPs than bivalves. In contrast, bivalves possessed higher percentages of fragments, films and particles together with polyethylene terephthalate (PET), transparent and shorter MPs than fish. Regarding regional differences, seafood collected at Xiamen had relatively higher abundances of total MPs and higher percentages of PET, polyacrylonitrile (PAN), fragments, films and particles along with black, white and transparent MPs. Whereas seafood from Fuzhou contained higher percentages of other polymers, fibers, and blue MPs. Finally, the polymer risk indexes caused by MPs in seafood were calculated based on the chemical hazards of polymers. The outcome of the risk assessment indicated human health risks posed by MPs via seafood consumption from both cities is likely to be higher than those from Shanghai, UK and South Korea due to greater percentages of PAN contamination. Â© 2019</t>
  </si>
  <si>
    <t>rayyan-185167896</t>
  </si>
  <si>
    <t>Multi-Laboratory Hazard Assessment of Contaminated Microplastic Particles by Means of Enhanced Fish Embryo Test With the Zebrafish (Danio rerio)</t>
  </si>
  <si>
    <t>Cormier, B. and Batel, A. and Cachot, J. and BÃ©gout, M.-L. and Braunbeck, T. and Cousin, X. and Keiter, S.H.</t>
  </si>
  <si>
    <t>https://www.scopus.com/inward/record.uri?eid=2-s2.0-85072891874&amp;doi=10.3389%2ffenvs.2019.00135&amp;partnerID=40&amp;md5=b83b734840c3f4487de01a773765646b</t>
  </si>
  <si>
    <t>As wide-spread pollutants in the marine environment, microplastics (MPs) have raised public concern about potential toxic effects in aquatic organisms, and, among others, MPs were suspected to act as a vector for organic pollutants to biota. The purpose of the present study was to investigate effects by three model pollutants, oxybenzone (BP3), benzo[a]pyrene (BaP), and perfluorooctane sulfonate (PFOS) adsorbed to polyethylene MPs on the basis of a standard assay, the acute fish embryo toxicity test (FET; OECD TG 236) with zebrafish (Danio rerio) supplemented by additional endpoints such as induction of ethoxyresorufin-O-deethylase (EROD) activity, modification of cyp1a gene transcription and changes in larval swimming behavior. FET assays were performed in three laboratories using slightly different husbandry and exposure conditions, which, however, were all fully compatible with the limits defined by OECD TG 236. This allowed for testing of potential changes in the FET assay due to protocol variations. The standard endpoints of the FET (acute embryotoxicity) did not reveal any acute toxicity for both virgin MPs and MPs spiked with BP3, BaP, and PFOS. With respect to sublethal endpoints, EROD activity was increased after exposure to MPs spiked with BP3 (3 h pulse) and MPs spiked with BaP (96 h continuous exposure). Cyp1a transcription was increased upon exposure to MPs spiked with BP3 or BaP. For the selected combination of MPs particles and contaminants, the basic FET proved not sensitive enough to reveal effects of (virgin and spiked) MPs. However, given that the FET can easily be supplemented by a broad variety of more subtle and sensitive endpoints, an enhanced FET protocol may provide a relevant approach with developmental stages of a vertebrate animal model, which is not protected by current EU animal welfare legislation (Directive EU 2010/63). Â© Copyright Â© 2019 Cormier, Batel, Cachot, BÃ©gout, Braunbeck, Cousin and Keiter.</t>
  </si>
  <si>
    <t>Cited By :11 RAYYAN-INCLUSION: {"Querusche"=&gt;"Maybe", "elisa.calcagnotto"=&gt;"Excluded"} | RAYYAN-LABELS: MEC: Abstract | RAYYAN-EXCLUSION-REASONS: 1 - Type of study</t>
  </si>
  <si>
    <t>rayyan-185167897</t>
  </si>
  <si>
    <t>Determining suitable fish to monitor plastic ingestion trends in the Mediterranean Sea</t>
  </si>
  <si>
    <t>1071-1077</t>
  </si>
  <si>
    <t>Bray, L. and Digka, N. and Tsangaris, C. and Camedda, A. and Gambaiani, D. and de Lucia, G.A. and Matiddi, M. and Miaud, C. and Palazzo, L. and PÃ©rez-del-Olmo, A. and Raga, J.A. and Silvestri, C. and Kaberi, H.</t>
  </si>
  <si>
    <t>https://www.scopus.com/inward/record.uri?eid=2-s2.0-85061633821&amp;doi=10.1016%2fj.envpol.2019.01.100&amp;partnerID=40&amp;md5=73a7eba4386e1f299393c0a51279d2d4</t>
  </si>
  <si>
    <t>The presence of marine litter is a complex, yet persistent, threat to the health and biodiversity of the marine environment, and plastic is the most abundant, and ubiquitous type of marine litter. To monitor the level of plastic waste in an area, and the prospect of it entering the food chain, bioindicator species are used extensively throughout Northern European Seas, however due to their distribution ranges many are not applicable to the Mediterranean Sea. Guidance published for the Marine Strategy Framework Directive suggests that the contents of fish stomachs may be analyzed to determine trends of marine plastic ingestion. In order to equate transnational trends in marine plastic ingestion, the use of standardized fish species that widely occur throughout the basin is favoured, however for the Mediterranean Sea, specific species are not listed. Here we propose a methodology to assess how effective Mediterranean fish species, that are known to have ingested marine plastic, are as bioindicators. A new Bioindicator Index (BI) was established by incorporating several parameters considered important for bioindicators. These parameters included species distribution throughout the Mediterranean basin, several life history traits, the commercial value of each species, and the occurrence of marine litter in their gut contents. By collecting existing data for Mediterranean fish, ranked scores were assigned to each trait and an average value (BI value) was calculated for each species. Based on their habitat preferences, Engraulis encrasicolus (pelagic), Boops boops (benthopelagic), three species of Myctophidae (Hygophum benoiti, Myctophum punctatum and Electrona risso) (mesopelagic), Mullus barbatus barbartus (demersal) and Chelidonichthys lucerna (benthic), were identified as currently, the most suitable fish for monitoring the ingestion of marine plastics throughout the Mediterranean basin. The use of standardized indicator species will ensure coherence in the reporting of marine litter ingestion trends throughout the Mediterranean Sea. Using a novel index, seven species of fish were identified as the most suitable to monitor marine plastic ingestion trends in the Mediterranean Sea. Â© 2019</t>
  </si>
  <si>
    <t>Cited By :22 RAYYAN-INCLUSION: {"Querusche"=&gt;"Excluded", "elisa.calcagnotto"=&gt;"Excluded"} | RAYYAN-LABELS: QUE: Title,MEC: Abstract | RAYYAN-EXCLUSION-REASONS: 1 - Type of study</t>
  </si>
  <si>
    <t>rayyan-185167898</t>
  </si>
  <si>
    <t>Wetland-a hub for microplastic transmission in the global ecosystem</t>
  </si>
  <si>
    <t>Resources, Conservation and Recycling</t>
  </si>
  <si>
    <t>153-154</t>
  </si>
  <si>
    <t>Liu, H. and Tang, L. and Liu, Y. and Zeng, G. and Lu, Y. and Wang, J. and Yu, J. and Yu, M.</t>
  </si>
  <si>
    <t>https://www.scopus.com/inward/record.uri?eid=2-s2.0-85057863055&amp;doi=10.1016%2fj.resconrec.2018.11.028&amp;partnerID=40&amp;md5=0235f06487a653d1c1b56a29627f5294</t>
  </si>
  <si>
    <t>Cited By :9 RAYYAN-INCLUSION: {"Querusche"=&gt;"Excluded", "elisa.calcagnotto"=&gt;"Excluded"} | RAYYAN-LABELS: MEC: Title,QUE: Title | RAYYAN-EXCLUSION-REASONS: 1 - Type of study</t>
  </si>
  <si>
    <t>rayyan-185167899</t>
  </si>
  <si>
    <t>Marine microfiber pollution: A review on present status and future challenges</t>
  </si>
  <si>
    <t>188-197</t>
  </si>
  <si>
    <t>Mishra, S. and Rath, C.C. and Das, A.P.</t>
  </si>
  <si>
    <t>https://www.scopus.com/inward/record.uri?eid=2-s2.0-85060435339&amp;doi=10.1016%2fj.marpolbul.2019.01.039&amp;partnerID=40&amp;md5=cfc3109f3464d8b01cbb562afca1d092</t>
  </si>
  <si>
    <t>Microfibers are emerging pollutants with widespread distribution in the environment and have adverse ecological impacts. Approximately 2 million tonnes of microfibers are released into the ocean every year from various sources, of which 700,000 micro fleeces are released from each garment through domestic laundry. Microfibers are the major marine pollutant throughout the world estimating 13 million tonnes of coastal synthetic fabric waste entering the ocean each year, out of which 2.5 million tonnes enter through adjoining rivers. It is anticipated that, to date, 1.5 million trillion of microfibers are present in the ocean. Microfibers are mistakenly ingested by marine animals and cause hazardous effects to aquatic species. Microfiber treatment techniques are under progress for efficient control of this pollutant. This article focuses on global microfiber generation and its sources, pathway of its entry into the environment and food chain, potential threat to aquatic animals and humans, present treatment technologies, and future challenges. Â© 2019</t>
  </si>
  <si>
    <t>Cited By :60 RAYYAN-INCLUSION: {"Querusche"=&gt;"Excluded", "elisa.calcagnotto"=&gt;"Excluded"} | RAYYAN-LABELS: MEC: Title,QUE: Title | RAYYAN-EXCLUSION-REASONS: 1 - Type of study</t>
  </si>
  <si>
    <t>rayyan-185167900</t>
  </si>
  <si>
    <t>Bioaccumulation of polystyrene nanoplastics and their effect on the toxicity of Au ions in zebrafish embryos</t>
  </si>
  <si>
    <t>Nanoscale</t>
  </si>
  <si>
    <t>3200-3207</t>
  </si>
  <si>
    <t>Lee, W.S. and Cho, H.-J. and Kim, E. and Huh, Y.H. and Kim, H.-J. and Kim, B. and Kang, T. and Lee, J.-S. and Jeong, J.</t>
  </si>
  <si>
    <t>https://www.scopus.com/inward/record.uri?eid=2-s2.0-85061168576&amp;doi=10.1039%2fc8nr09321k&amp;partnerID=40&amp;md5=5be0a23325bd737099318e4bf1ed1e2d</t>
  </si>
  <si>
    <t>As nano- and micro-sized plastics accumulate in the environment and the food chain of animals, including humans, it is imperative to assess the effects of nanoplastics in living organisms in a systematic manner, especially because of their ability to adsorb potential toxicants such as pollutants, heavy metals, and organic macromolecules that coexist in the environment. Using the zebrafish embryo as an animal model, we investigated the bioaccumulation and in vivo toxicity of polystyrene (PS) nanoplastics individually or in combination with the Au ion. We showed that smaller PS nanoplastics readily penetrated the chorion and developing embryos and accumulated throughout the whole body, mostly in lipid-rich regions such as in yolk lipids. We also showed that PS nanoplastics induced only marginal effects on the survival, hatching rate, developmental abnormalities, and cell death of zebrafish embryos but that these effects were synergistically exacerbated by the Au ion in a dose- and size-dependent manner. Such exacerbation of toxicity was well correlated with the production of reactive oxygen species and the pro-inflammatory responses synergized by the presence of PS, supporting the combined toxicity of PS and Au ions. The synergistic effect of PS on toxicity appeared to relate to mitochondrial damage as determined by ultrastructural analysis. Taken together, the effects of PS nanoplastics were marginal but could be a trigger for exacerbating the toxicity induced by other toxicants such as metal ions. This journal is Â© The Royal Society of Chemistry.</t>
  </si>
  <si>
    <t>Cited By :69 RAYYAN-INCLUSION: {"Querusche"=&gt;"Maybe", "elisa.calcagnotto"=&gt;"Maybe"}</t>
  </si>
  <si>
    <t>rayyan-185167901</t>
  </si>
  <si>
    <t>Small Microplastics As a Main Contributor to Plastic Mass Balance in the North Atlantic Subtropical Gyre</t>
  </si>
  <si>
    <t>1157-1164</t>
  </si>
  <si>
    <t>Poulain, M. and Mercier, M.J. and Brach, L. and Martignac, M. and Routaboul, C. and Perez, E. and Desjean, M.C. and Ter Halle, A.</t>
  </si>
  <si>
    <t>https://www.scopus.com/inward/record.uri?eid=2-s2.0-85061045571&amp;doi=10.1021%2facs.est.8b05458&amp;partnerID=40&amp;md5=6b607bb471aaf0502f0d030857bfbb1a</t>
  </si>
  <si>
    <t>Estimates of cumulative plastic inputs into the oceans are expressed in hundred million tons, whereas the total mass of microplastics afloat at sea is 3 orders of magnitude below this. This large gap is evidence of our ignorance about the fate of plastics, as well as transformations and sinks in the oceans. One of the current challenges consists of identifying and quantifying plastic particles at the microscale, the small microplastics (SMP, 25-1000 Î¼m). The aim of the present study is to investigate SMP concentration in count and in mass at the sea surface in the North Atlantic subtropical gyre during the sea campaign Expedition 7 th Continent. After isolation, SMP were characterized by micro-Fourier-transform infrared spectroscopy. Microplastic distribution was modeled by a wind-driven vertical mixing correction model taking into account individual particle properties (dimension, shape and density). We demonstrate that SMP buoyancy is significantly decreased compared to the large microplastics (LMP, 1-5 mm) and consequently more susceptible to vertical transport. The uncorrected LMP concentration in count was between 13000 and 174000 pieces km -2 , and was between 5 and 170 times more abundant for SMP. With a wind-driven vertical mixing correction, we estimated that SMP were 300 to 70000 times more abundant than LMP. When discussing this in terms of weight after correction, LMP concentrations were between 50 and 1000 g km -2 , and SMP concentrations were between 5 and 14000 g km -2 . Copyright Â© 2018 American Chemical Society.</t>
  </si>
  <si>
    <t>rayyan-185167902</t>
  </si>
  <si>
    <t>Plastic Pollution in the Coastal Environment: Current Challenges and Future Solutions</t>
  </si>
  <si>
    <t>Coasts and Estuaries: The Future</t>
  </si>
  <si>
    <t>595-609</t>
  </si>
  <si>
    <t>Critchell, K. and Bauer-Civiello, A. and Benham, C. and Berry, K. and Eagle, L. and Hamann, M. and Hussey, K. and Ridgway, T.</t>
  </si>
  <si>
    <t>https://www.scopus.com/inward/record.uri?eid=2-s2.0-85065124434&amp;doi=10.1016%2fB978-0-12-814003-1.00034-4&amp;partnerID=40&amp;md5=a21aa900e92f5f199837a036ddfe0c54</t>
  </si>
  <si>
    <t>The dependence on plastic materials for modern life has led to an increase of plastic waste in coastal systems. Microplastics (plastics &lt; 5. mm in size) in particular, have induced alarm among scientific and management bodies as an emerging marine and coastal contaminant. Recent studies suggest that these small plastic particles are ubiquitous in the marine system, as they have been recorded in every coastal and marine habitat around the world. The presence of microplastics in the environment has been shown to have negative consequences for many marine wildlife species, such as marine birds, turtles, and fish. To mitigate the harm caused by plastic pollution, it is essential to understand the life cycle of plastic products, beginning with plastic use and disposal, to the arrival at coastal marine environments. Therefore, this chapter focuses on the issue of plastic pollution in the coastal environment and reviews the current knowledge base on sources, dispersal, accumulation, and most importantly solutions for the problem of plastic pollution. This chapter also discusses and gives examples of current initiatives to reduce the plastic load, including the circular economy approach, and other successful campaigns around the world. Lastly, it discusses the importance of the behavioral, social, and economic changes needed to reduce plastic demand and use for lasting systematic solutions. Â© 2019 Copyright Â© 2019 Elsevier Inc. All rights reserved..</t>
  </si>
  <si>
    <t>Cited By :13 RAYYAN-INCLUSION: {"Querusche"=&gt;"Excluded", "elisa.calcagnotto"=&gt;"Excluded"} | RAYYAN-LABELS: QUE: Title,MEC: Abstract | RAYYAN-EXCLUSION-REASONS: 1 - Type of study</t>
  </si>
  <si>
    <t>rayyan-185167903</t>
  </si>
  <si>
    <t>Evaluation of the interaction among microalgae Spirulina sp, plastics Polyethylene terephthalate and Polypropylene in freshwater environment</t>
  </si>
  <si>
    <t>Journal of Ecological Engineering</t>
  </si>
  <si>
    <t>161-173</t>
  </si>
  <si>
    <t>Khoironi, A. and Anggoro, S. and Sudarno</t>
  </si>
  <si>
    <t>https://www.scopus.com/inward/record.uri?eid=2-s2.0-85067026686&amp;doi=10.12911%2f22998993%2f108637&amp;partnerID=40&amp;md5=93ecc20a1dfeef91369dbfd2bf21e048</t>
  </si>
  <si>
    <t>The annual plastic production in Indonesia has exceeded 4.6 million tons and accumulated in the aquatic system. Polyethylene terephthalate (PET) and Polypropylene (PP) are the most widely used plastics in manufacture of packaging, fibres, and drinking bottles, etc. The degradation of these plastics to micro sizes leads to environmental threats, especially when the micro plastics interact with fresh water microorganism such as microalgae. Therefore, the study on the interaction between micro plastics and microorganisms is really important. The aim of this study was to evaluate the impact of microplastics on the growth of microalgae Spirulina sp and also to evaluate the contribution of microalgae Spirulina sp to the plastic degradation. The interaction between microalgae and microplastics was evaluated in a 1 L glass bioreactor contained microalgae Spirulina sp and PP and PET microplastics with the size of 1 mm at various concentrations (150 mg/500 mL, 250/500 mL and 275 mg/500 mL) for 112 days. The results showed that the tensile strength of micro plastic PET decreased by 0.9939 MPa/day while PP decreased by 0.1977 MPa/day. The EDX analysis of microplastics showed that the decreasing carbon in PET (48.61%) was higher as compared to PP (36.7%). FTIR analysis of Spirulina sp cells showed that the CO2 evolution of cells imposed by PET microplastic was higher than imposed by PP. The growth rate of Spirulina sp applied by micro plastic was lower than the control and the increase of microplastic concentration significantly reduced the growth rate of algae by 75%. This research concluded that biodegradation has important role in the degradation process of plastic. Â© 2019, Polish Society of Ecological Engineering (PTIE).</t>
  </si>
  <si>
    <t>Cited By :12 RAYYAN-INCLUSION: {"Querusche"=&gt;"Excluded", "elisa.calcagnotto"=&gt;"Excluded"} | RAYYAN-LABELS: MEC: Abstract,QUE: Abstract | RAYYAN-EXCLUSION-REASONS: 2 - Population,1 - Type of study</t>
  </si>
  <si>
    <t>rayyan-185167904</t>
  </si>
  <si>
    <t>Tailoring Hydrocarbon Polymers and All-Hydrocarbon Composites for Circular Economy</t>
  </si>
  <si>
    <t>Macromolecular Rapid Communications</t>
  </si>
  <si>
    <t>Hees, T. and Zhong, F. and StÃ¼rzel, M. and MÃ¼lhaupt, R.</t>
  </si>
  <si>
    <t>https://www.scopus.com/inward/record.uri?eid=2-s2.0-85056275960&amp;doi=10.1002%2fmarc.201800608&amp;partnerID=40&amp;md5=0acc5341a143ebdbff4ec6278d453ee5</t>
  </si>
  <si>
    <t>The world population will rapidly grow from 7 to 9 billion by 2050 and this will parallel a surging annual plastics consumption from today's 350 million tons to well beyond 1 billion tons. The switch from a linear economy with its throwaway culture to a circular economy with efficient reuse of waste plastics is therefore mandatory. Hydrocarbon polymers, accounting for more than half the world's plastics production, enable closed-loop recycling and effective product-stewardship systems. High-molar-mass hydrocarbons serve as highly versatile, cost-, resource-, eco- and energy-efficient, durable lightweight materials produced by solvent-free, environmentally benign catalytic olefin polymerization. Nanophase separation and alignment of unentangled hydrocarbon polymers afford 100% recyclable self-reinforcing all-hydrocarbon composites without requiring the addition of either alien fibers or hazardous nanoparticles. Recycling of durable hydrocarbons is far superior to biodegradation. The facile thermal degradation enables liquefaction and quantitative recovery of low molar mass hydrocarbon oil and gas. Teamed up with biomass-to-liquid and carbon dioxide-to-fuel conversions, powered by renewable energy, waste hydrocarbons serve as renewable hydrocarbon feedstocks for the synthesis of high molar mass hydrocarbon materials. Herein, an overview is given on how innovations in catalyst and process technology enable tailoring of advanced recyclable hydrocarbon materials meeting the needs of sustainable development and a circular economy. Â© 2018 WILEY-VCH Verlag GmbH &amp; Co. KGaA, Weinheim</t>
  </si>
  <si>
    <t>Cited By :12 RAYYAN-INCLUSION: {"Querusche"=&gt;"Excluded", "elisa.calcagnotto"=&gt;"Excluded"} | RAYYAN-LABELS: MEC: Abstract,QUE: Abstract | RAYYAN-EXCLUSION-REASONS: 1 - Type of study</t>
  </si>
  <si>
    <t>rayyan-185167905</t>
  </si>
  <si>
    <t>Nature of Plastic Marine Pollution in the Subtropical Gyres</t>
  </si>
  <si>
    <t>Handbook of Environmental Chemistry</t>
  </si>
  <si>
    <t>135-162</t>
  </si>
  <si>
    <t>Eriksen, M. and Thiel, M. and Lebreton, L.</t>
  </si>
  <si>
    <t>https://www.scopus.com/inward/record.uri?eid=2-s2.0-85055024371&amp;doi=10.1007%2f698_2016_123&amp;partnerID=40&amp;md5=6807116a00d55a607ab8ac5b9da45a15</t>
  </si>
  <si>
    <t>The abundance and distribution of plastic debris in the marine environment show patterns of near- and offshore generation, migration toward and accumulation in the subtropical gyres, fragmentation, and redistribution globally. Ecological impacts in the subtropical gyres include invasive species transport and rampant ingestion and entanglement; yet plastics have also created substantial new habitat, resulting in population increases in some species. Though estimates of surface abundance and weight indicate over a quarter million tons and particle counts in the trillions, there is also a rapid removal of microplastics from the sea surface. Recent studies show widespread occurrence of these microplastics throughout the vertical column and in benthic and coastal sediments. It is likely that sedimentation is the ultimate fate for plastic lost at sea. Before microplastics sink, they likely cause significant impacts to marine food chains and ecosystems. In the open ocean, plastics are mingled with marine communities, making removal at sea prohibitive. This new understanding informs mitigation efforts to divert attention away from open-ocean cleanup. Similar to the way societies dealt with widely distributed particulate contamination in the air above cities, the â€œsmogâ€_x009d_ of microplastics destined to pass through marine ecosystems before finally settling on the seafloor is best addressed with preventative measures. Â© Springer International Publishing AG 2016.</t>
  </si>
  <si>
    <t>Cited By :8 RAYYAN-INCLUSION: {"Querusche"=&gt;"Excluded", "elisa.calcagnotto"=&gt;"Excluded"} | RAYYAN-LABELS: MEC: Abstract,QUE: Abstract | RAYYAN-EXCLUSION-REASONS: 1 - Type of study</t>
  </si>
  <si>
    <t>rayyan-185167906</t>
  </si>
  <si>
    <t>An efficient, lung-targeted, drug-delivery system to treat asthma via microparticles</t>
  </si>
  <si>
    <t>Drug Design, Development and Therapy</t>
  </si>
  <si>
    <t>4389-4403</t>
  </si>
  <si>
    <t>Sreeharsha, N. and Venugopala, K.N. and Nair, A.B. and Roopashree, T.S. and Attimarad, M. and Hiremath, J.G. and Al-Dhubiab, B.E. and Ramnarayanan, C. and Shinu, P. and Handral, M. and Haroun, M. and Tratrat, C.</t>
  </si>
  <si>
    <t>https://www.scopus.com/inward/record.uri?eid=2-s2.0-85077754624&amp;doi=10.2147%2fDDDT.S216660&amp;partnerID=40&amp;md5=f2e65e7290e76934c0c70117b45dee51</t>
  </si>
  <si>
    <t>Background: Chronic diseases such as diabetes, asthma, and heart disease are the leading causes of death in developing countries. Public health plays an important role in preventing such diseases to improve individualsâ€™ quality of life. Conventional dosage schemes used in public health to cure various diseases generally lead to undesirable side effects and renders the overall treatment ineffective. For example, a required concentration of drug cannot reach the lungs using conventional methods to cure asthma. Microspheres have emerged as a confirmed drug-delivery system to cure asthma. Method: In this paper, a salbutamol-loaded poly lactic acid-co-glycolic acid-polyethylene glycol (PLGA-PEG) microsphere (SPP)-based formulation was prepared using a Buchi B-90 nanospray drier. Face-centered central composite design (CCD) was applied to optimize the spray-drying process. Results: The drug content and product yield were found to be 72%Â±0.8% and 86%Â±0.4%, respectively; drug release (91.1%) peaked for up to 12 hrs in vitro. Microspheres obtained from the spray dryer were found to be shriveled. The experiments were carried out and verified using various groups of rabbits. In our study, the particle size (8.24 Âµm) was observed to be an essential parameter for drug delivery. The in vivo results indicated that the targeting efficacy and drug concentration in the lung was higher with the salbutamol-loaded PLGA-PEG SPP formulation (1,410.1Â±10.11 Âµg/g, 15 mins), as compared to the conventional formulation (92Â±0.56 Âµg/g, 10 min). The final product was stable under 5Â°CÂ±2Â° C, 25Â°CÂ±2Â°C, and 40Â°CÂ±2Â°C/75%Â±5% relative humidity. In addition, these co-polymers have a good safety profile, as determined by testing on human alveolar basal epithelium A549 cell lines. Conclusion: Our results prove that microspheres are an alternative drug-delivery system for lung-targeted asthma treatments used in public health. Â© 2019 SreeHarsha et al.</t>
  </si>
  <si>
    <t>Cited By :1 RAYYAN-INCLUSION: {"Querusche"=&gt;"Excluded", "elisa.calcagnotto"=&gt;"Excluded"} | RAYYAN-LABELS: MEC: Abstract,QUE: Abstract | RAYYAN-EXCLUSION-REASONS: 2 - Population,1 - Type of study</t>
  </si>
  <si>
    <t>rayyan-185167907</t>
  </si>
  <si>
    <t>Sewage sludge as cheap alternative to microalgae as feedstock of catalytic hydrothermal liquefaction processes</t>
  </si>
  <si>
    <t>Journal of Supercritical Fluids</t>
  </si>
  <si>
    <t>251-258</t>
  </si>
  <si>
    <t>Prestigiacomo, C. and Costa, P. and Pinto, F. and Schiavo, B. and Siragusa, A. and Scialdone, O. and Galia, A.</t>
  </si>
  <si>
    <t>https://www.scopus.com/inward/record.uri?eid=2-s2.0-85053084650&amp;doi=10.1016%2fj.supflu.2018.08.019&amp;partnerID=40&amp;md5=cc8bdb7b9da408a6471cd2caa736734a</t>
  </si>
  <si>
    <t>Production of biocrude through hydrothermal liquefaction (HTL) of sewage sludge (SS) and Chlorella vulgaris was investigated. NiMo/Al2O3 (KF 851), CoMo/Al2O3 (KF 1022) and activated carbon felt, tested as catalysts at 598 K for 30 min, did not change the biocrude yield but significantly improved its quality. Quantitative sulfur removal and lower oxygen content were found in biocrude when KF 851 and KF 1022 were used with C. vulgaris. The same catalysts decreased O/C and S/C ratio of the biocrude from SS. The highest HHV (38.19 MJ/kg) and H/C ratio (1.65) and the lowest O/C (0.11) of the biocrude from SS were obtained with the cheaper activated carbon felt. A new product phase, probably related to the presence of microplastics in the sludge, was found when SS were converted with catalysts. SS constitute a promising and costless alternative feedstock to microalgae for the HTL processes. Â© 2018 Elsevier B.V.</t>
  </si>
  <si>
    <t>Cited By :17 RAYYAN-INCLUSION: {"Querusche"=&gt;"Excluded", "elisa.calcagnotto"=&gt;"Excluded"} | RAYYAN-LABELS: MEC: Abstract,QUE: Abstract | RAYYAN-EXCLUSION-REASONS: 1 - Type of study</t>
  </si>
  <si>
    <t>rayyan-185167908</t>
  </si>
  <si>
    <t>Enzyme-Free Multiplex Detection of Pseudomonas aeruginosa and Aeromonas hydrophila with Ferrocene and Thionine-Labeled Antibodies Using ZIF-8/Au NPs as a Platform</t>
  </si>
  <si>
    <t>ACS Omega</t>
  </si>
  <si>
    <t>17010-17022</t>
  </si>
  <si>
    <t>Balaji Viswanath, K. and Krithiga, N. and Jayachitra, A. and Sheik Mideen, A.K. and Amali, A.J. and Vasantha, V.S.</t>
  </si>
  <si>
    <t>https://www.scopus.com/inward/record.uri?eid=2-s2.0-85058469837&amp;doi=10.1021%2facsomega.8b02183&amp;partnerID=40&amp;md5=b71e0bf9233bd6a7cc373278b262d1f9</t>
  </si>
  <si>
    <t>This is the first work that describes the development of an enzyme-free electrochemical immunosensor for the multiplex detection of Aeromonas hydrophila (Ah) and Pseudomonas aeruginosa (Ps) by using thionine-labeled anti-Ah and ferrocene-labeled anti-Ps as redox probe, respectively, with zeolitic imidazolate framework/gold nanoparticle composite as a platform. The platform was characterized by X-ray diffraction, scanning electron microscopy, energy-dispersive X-ray spectroscopy, electrochemical impedance spectroscopy, and voltammetric methods. The sandwich immunoassay was developed and applied for the detection of A. hydrophila and P. aeruginosa separately as well as simultaneously. The individual linear ranges of detection and limits of detection of P. aeruginosa and A. hydrophila are from 101 to 105 CFU/mL and 101 to 107 CFU/mL and 3.53 CFU/mL and 3.61 CFU/mL, respectively. Similarly, the linear ranges and limits of detection for multiplex detection of A. hydrophila and P. aeruginosa are 101 to 103 CFU/mL and 101 to 105 CFU/mL and 3.60 CFU/mL and 8.095 CFU/mL, respectively. The sandwich immunoassay has the ability to detect A. hydrophila in contaminated fish tissues and P. aeruginosa in milk and juice samples. Â© 2018 American Chemical Society.</t>
  </si>
  <si>
    <t>Cited By :8 RAYYAN-INCLUSION: {"Querusche"=&gt;"Excluded", "elisa.calcagnotto"=&gt;"Excluded"} | RAYYAN-LABELS: MEC: Abstract,QUE: Abstract | RAYYAN-EXCLUSION-REASONS: 2 - Population,1 - Type of study</t>
  </si>
  <si>
    <t>rayyan-185167909</t>
  </si>
  <si>
    <t>Ocean plastics and the BBNJ treatyâ€”is plastic frightening enough to insert itself into the BBNJ treaty, or do we need to wait for a treaty of its own?</t>
  </si>
  <si>
    <t>Journal of Environmental Studies and Sciences</t>
  </si>
  <si>
    <t>411-415</t>
  </si>
  <si>
    <t>Tiller, R. and Nyman, E.</t>
  </si>
  <si>
    <t>https://www.scopus.com/inward/record.uri?eid=2-s2.0-85055323884&amp;doi=10.1007%2fs13412-018-0495-4&amp;partnerID=40&amp;md5=94e710b1709135e73ad138539b038a86</t>
  </si>
  <si>
    <t>Marine litter, and plastics in particular, is fast rising to the top of the political agenda at all levels of governance. The popular phrase today, evoked at all political meetings, in all speeches and at all cocktail parties, is that by 2050, there will be more plastics than fish in the ocean. This is a simple and valid prediction naturally, since global fish stocks are fished at capacity and therefore not increasing in numberâ€”whereas the inflow of plastics into the ocean is continuous and rising. Stopping litter from entering the marine ecosystem is therefore the logical step to stop the prediction from coming true. Do we have time to wait for the international community to come together to ratify a treaty text on this, with the required years of negotiations in between, though? Granted, the United Nations Environment Program (UNEP) passed 13 nonbinding resolutions in December of 2017 of which one was on marine microplastics. They are still nonbinding though and without any teeth or financial instruments attached. The General Assembly, however, adopted resolution 72/249 also in December 2017, on a conference spanning a 2-year period, starting in 2018, where the end goal is to agree on a treaty on the protection of biodiversity in areas beyond national jurisdiction (BBNJ). We argue in this article that, rather than waiting for a treaty that is plastics specific, a path to fast action could be to incorporate this into these negotiations, since plastic is interweaved as a substantial stressor to the system and to biodiversity in all areas of the ocean. Â© 2018, The Author(s).</t>
  </si>
  <si>
    <t>Cited By :10 RAYYAN-INCLUSION: {"Querusche"=&gt;"Excluded", "elisa.calcagnotto"=&gt;"Excluded"} | RAYYAN-LABELS: QUE: Title,MEC: Abstract | RAYYAN-EXCLUSION-REASONS: 1 - Type of study</t>
  </si>
  <si>
    <t>rayyan-185167910</t>
  </si>
  <si>
    <t>Tackling membrane fouling in microalgae filtration using nylon 6,6 nanofiber membrane</t>
  </si>
  <si>
    <t>Journal of Environmental Management</t>
  </si>
  <si>
    <t>23-28</t>
  </si>
  <si>
    <t>Bilad, M.R. and Azizo, A.S. and Wirzal, M.D.H. and Jia Jia, L. and Putra, Z.A. and Nordin, N.A.H.M. and Mavukkandy, M.O. and Jasni, M.J.F. and Yusoff, A.R.M.</t>
  </si>
  <si>
    <t>https://www.scopus.com/inward/record.uri?eid=2-s2.0-85048589054&amp;doi=10.1016%2fj.jenvman.2018.06.007&amp;partnerID=40&amp;md5=4cfccb32743006e28d38f4170f3a5ff4</t>
  </si>
  <si>
    <t>Microalgae technology, if managed properly, has promising roles in solving food-water-energy nexus. The Achillesâ€™ heel is, however, to lower the costs associated with cultivation and harvesting. As a favorable technique, application of membrane process is strongly limited by membrane fouling. This study evaluates performance of nylon 6,6 nanofiber membrane (NFM) to a conventional polyvinylidene fluoride phase inverted membrane (PVDF PIM) for filtration of Chlorella vulgaris. Results show that nylon 6,6 NFM is superhydrophilic, has higher size of pore opening (0.22 vs 0.18 Î¼m) and higher surface pore density (23 vs 18 pores/Î¼m2) leading to higher permeance (1018 vs 493 L/m2hbar) and better fouling resistant. Such advantages help to outperform the filterability of PVDF PIM by showing much higher steady-state permeance (286 vs 120 L/m2hbar), with comparable biomass retention. In addition, unlike for PVDF PIM, imposing longer relaxation cycles further enhances the performance of the NFM (i.e., 178 L/m2hbar for 0.5 min and 236 L/m2hbar for 5 min). Overall findings confirm the advantages of nylon 6,6 NFM over the PVDF PIM. Such advantages can help to reduce required membrane area and specific aeration demand by enabling higher flux and lowering aeration rate. Nevertheless, developments of nylon 6,6 NFM material with respect to its intrinsic properties, mechanical strength and operational conditions of the panel can still be explored to enhance its competitiveness as a promising fouling resistant membrane material for microalgae filtration. Â© 2018 Elsevier Ltd</t>
  </si>
  <si>
    <t>Cited By :21 RAYYAN-INCLUSION: {"Querusche"=&gt;"Excluded", "elisa.calcagnotto"=&gt;"Excluded"} | RAYYAN-LABELS: QUE: Title,MEC: Abstract | RAYYAN-EXCLUSION-REASONS: 2 - Population,1 - Type of study</t>
  </si>
  <si>
    <t>rayyan-185167911</t>
  </si>
  <si>
    <t>Distribution of microplastics and its source in the sediments of the Leâ€™an River in Poyang Lake</t>
  </si>
  <si>
    <t>Acta Pedologica Sinica</t>
  </si>
  <si>
    <t>1232-1242</t>
  </si>
  <si>
    <t>Zhou, L. and Jian, M. and Yu, H. and Li, W. and Liu, S.</t>
  </si>
  <si>
    <t>https://www.scopus.com/inward/record.uri?eid=2-s2.0-85052285801&amp;doi=10.11766%2ftrxb201803010115&amp;partnerID=40&amp;md5=78a22a4bbab36150b3d189c61a57072d</t>
  </si>
  <si>
    <t>ã€_x0090_Objectiveã€‘Microplastics (&amp;lt; 5 mm in particle size) in the environment as a new type of pollutant have become a widely concerned issue in recent years. Microplastics may pose certain risks to marine ecosystems because they are very small in particle size, high in abundance, and ubiquitous in distribution and hence readily ingested by marine organisms, such as fish, shellfish, etc. and to wetland ecological environments, too. Recent years have witnessed rapid growth of the number of research reports about microplastics pollution the world over, but just initiation in China. In this study, the Leâ€™an River Section of the Poyang Lake, a tract of wetland, was defined as its research site and samples of sediments were collected from the wetland for analysis of content of microplastics so as to explore distribution and sources of the microplastics in the region, and provide some scientific data for studies of microplastic pollution in inland lake and river wetlands. ã€_x0090_Methodã€‘This study combined field surveys and sampling for indoor analysis methods. Samples of sediments were collected from the nine sampling sites distributed in three typical sections of the region, that is,, the upper-stream of the Leâ€™an River, the tributary (the Dawu River) of the Leâ€™an River and the mid- and down-streams of the river, for microscopic, SEM-EDS and FTIR analyses. Abundance, surface morphology, composition and source of the microplastics in the sediments was determined. ã€_x0090_Resultã€‘ Results show that the microplastics in the surface sediments of the region were composed mainly of those in the shape of fragment (58.3ï¼…), fiber (21.5ï¼…), films (13.8ï¼…) and foam (6.4ï¼…). The average of the 9 sampling sites in abundance of microplastics was 1 800 indÂ·kg-1,whih tended to be on the high side as compared with the findings of the researches in other areas. The average of the upstream of the Leâ€™an River, the tributary River (Dawu River) and the downstream of the Leâ€™an River, was 1 121 indÂ·kg-1, 2 871 indÂ·kg-1 and 1 366 indÂ·kg-1, respectively, forming an order of tributary &amp;gt; upper-stream &amp;gt; mid- and lower-streams. Source analysis of the microplastics reveals that industrial pollutants discharged from industries in the neighborhood, and plastic wastes discarded from cities and towns alongside the river and fishery activities were the major sources; SEM-EDS analysis shows that the microplastics were weathered to a varying degree with rough surface and apparent tears; And energy spectrum analysis demonstrates that onto the surface of the microplastics adsorbed were substances and elements, such as Si, Fe, Mg, O, Al, Ca, etc., which aggravated hazardness of the microplastics to the environment and the organisms therein. ã€_x0090_Conclusionã€‘There are 4 kinds of microplastics in the sediments of the Leâ€™an River and the Poyang Lake, in terms of morphology, that is, are fragments, foams, films and fibers. The average abundance of microplastics in the region is 1 800 indÂ·kg-1, which is sorted to be moderate tending to be on the high side, compared with that of other regions similar in environment. The microplastics come mainly from nearby industries, residential settlements and fishery activities. The microplastics appear to be weathered to a varying degree with rough surface and obvious tears and gibbosities, which lead to expansion of their specific surface areas, and enhancement of their adsorption capacities for organic pollutants, heavy metal ions and microbes, thus aggravating their hazardness to the environment and organisms therein. Â© 2018 Science Press. All Rights Reserved.</t>
  </si>
  <si>
    <t>rayyan-185167912</t>
  </si>
  <si>
    <t>Colorectal cancer-targeted delivery of oxaliplatin via folic acid-grafted solid lipid nanoparticles: preparation, optimization, and in vitro evaluation</t>
  </si>
  <si>
    <t>Artificial Cells, Nanomedicine and Biotechnology</t>
  </si>
  <si>
    <t>1236-1247</t>
  </si>
  <si>
    <t>Rajpoot, K. and Jain, S.K.</t>
  </si>
  <si>
    <t>https://www.scopus.com/inward/record.uri?eid=2-s2.0-85028531863&amp;doi=10.1080%2f21691401.2017.1366338&amp;partnerID=40&amp;md5=67d9a6c031b29457c3167e6112272ee0</t>
  </si>
  <si>
    <t>Objective: Colorectal cancer (CRC) ranked second in females and third in males among all type of cancers diagnosed. About 1.4 million cases took place with 693,900 deaths in 2012. It can occur either in colon or rectum. Thus, we aimed to develop and optimize oxaliplatin (OP) loaded solid lipid nanoparticles (SLNs). Materials and methods: SLNs containing tristearin, 1,2-distearoyl-sn-glycero-3-phosphoethanolamine (DSPE), Lipoid S75, and Tween 80 was developed. Boxâ€“Behnken design was applied for optimization of SLNs and optimized formulation was selected for conjugation with folic acid (FA). Optimized formulations were evaluated for various physiochemical parameters viz., particle size (PS), zeta potential, %entrapment efficiency (EE), morphology, X-ray diffraction (XRD), and differential scanning calorimetry (DSC). Results and discussion: OP loaded uncoupled SLNs (OPSLNs) and OP loaded FA coupled SLNs (OPSLNFs) formulations revealed good EE, 49.2 Â± 0.38% and 43.5 Â± 0.59%, respectively and small PS, 146.2 Â± 4.4 nm, and 158.8 Â± 5.6 nm, respectively. XRD pattern and DSC results confirmed that OP was uniformly distributed in amorphous form within SLNs. In vitro drug release study of OPSLNs and OPSLNFs formulation revealed sustained drug release pattern of OP for up to 6 d. Anticancer activity on HT-29 cell line indicated the highest potency of OPSLNFs as compared to OPSLNs and OP solution. Conclusion: The present work illustrated the higher sensitivity of HT-29 cells to the drug entrapped in OPSLNFs as compared to OPSLNs and OP solution. Hence, this novel strategy might be a promising approach for the management of CRC. Â© 2017 Informa UK Limited, trading as Taylor &amp; Francis Group.</t>
  </si>
  <si>
    <t>Cited By :28 RAYYAN-INCLUSION: {"Querusche"=&gt;"Excluded", "elisa.calcagnotto"=&gt;"Excluded"} | RAYYAN-LABELS: MEC: Abstract,QUE: Abstract | RAYYAN-EXCLUSION-REASONS: 2 - Population,1 - Type of study</t>
  </si>
  <si>
    <t>rayyan-185167913</t>
  </si>
  <si>
    <t>Optimization of UHMWPE/graphene nanocomposite preparation by single-supported Ziegler-Natta catalytic system via RSM</t>
  </si>
  <si>
    <t>Polymers for Advanced Technologies</t>
  </si>
  <si>
    <t>1889-1894</t>
  </si>
  <si>
    <t>Shafiee, M. and Akbari, A.</t>
  </si>
  <si>
    <t>https://www.scopus.com/inward/record.uri?eid=2-s2.0-85047663598&amp;doi=10.1002%2fpat.4297&amp;partnerID=40&amp;md5=3db020e5c3a849015bc4246871375586</t>
  </si>
  <si>
    <t>In this study, the preparation of ultra-high molecular weight polyethylene/graphene nanocomposite was carried out using single-supported Ziegler-Natta catalyst, and the operational conditions were optimized via response surface methodology. For this purpose, the effect of 3 parameters, monomer pressure, temperature, and molar ratio of [Al] respect to [Ti] on the catalyst productivity and molecular weight of the synthesized nanocomposite polymer, was investigated using the Box-Behnken experimental design at 3 levels. Monomer pressure, temperature, and molar ratio of [Al] respect to [Ti] were considered as independent variables and catalyst productivity and molecular weight as dependent variables. The highest catalyst productivity and molecular weight were equal to 923 (grPE/mmolTi.h) and 2.04 (million gr/mol), respectively, which were obtained under optimal reaction conditions: temperature of 60Â°C, pressure of 8Â bar, and molar ratio of 185. Finally, in order to investigate the morphology and nanoparticle dispersion in polymer matrix, scanning electron microscope and X-ray diffraction were used. The results indicate the homogenous dispersion of graphene nanoparticles in polymer matrix. Copyright Â© 2018 John Wiley &amp; Sons, Ltd.</t>
  </si>
  <si>
    <t>Cited By :4 RAYYAN-INCLUSION: {"Querusche"=&gt;"Excluded", "elisa.calcagnotto"=&gt;"Excluded"} | RAYYAN-LABELS: QUE: Title,MEC: Abstract | RAYYAN-EXCLUSION-REASONS: 1 - Type of study</t>
  </si>
  <si>
    <t>rayyan-185167914</t>
  </si>
  <si>
    <t>The willingness to pay for removing the microplastics in the ocean â€“ The case of Seoul metropolitan area, South Korea</t>
  </si>
  <si>
    <t>Marine Policy</t>
  </si>
  <si>
    <t>93-100</t>
  </si>
  <si>
    <t>Choi, E.C. and Lee, J.S.</t>
  </si>
  <si>
    <t>https://www.scopus.com/inward/record.uri?eid=2-s2.0-85045277077&amp;doi=10.1016%2fj.marpol.2018.03.015&amp;partnerID=40&amp;md5=b4537685c74dd31c94803cbc9ec33291</t>
  </si>
  <si>
    <t>Microplastics - small plastic particles with less than 5 mm in diameter â€“ in the ocean have become major social concerns among people since it has been found not only harmful to the marine eco-system but also human health. Then, there is an increase in the social demand for appropriate policy by the government. To prepare appropriate countermeasures, it is essential to estimate the environmental damage cost of microplastics in the ocean in advance. Therefore, this study estimates willingness to pay of residents in Seoul metropolitan area in South Korea for removing the microplastics to provide the quantitative information of the environmental damage cost of microplastics in the ocean. This study employed one-and-one-half-bound dichotomous choice with spike model to collect the WTP responses data. To deal with the outliers, we assumed that the distribution of WTP is the contaminated normal distribution, which is heavy-tailed in comparison to normal distribution used in previous studies. In addition, to deal with the numerous zero WTP responses, this study employs the Bayesian censoring regression with data augmentation method. The estimate of the average yearly WTP is KRW 2845.6 (USD 2.59). Additionally, total WTP of households in Seoul metropolitan area was KRW 10.8 billion (USD 9.80 million) annually. Â© 2018 Elsevier Ltd</t>
  </si>
  <si>
    <t>rayyan-185167915</t>
  </si>
  <si>
    <t>Potential health risk of endocrine disruptors in construction sector and plastics industry: A new paradigm in occupational health</t>
  </si>
  <si>
    <t>International Journal of Environmental Research and Public Health</t>
  </si>
  <si>
    <t>Fucic, A. and Galea, K.S. and Duca, R.C. and El Yamani, M. and Frery, N. and Godderis, L. and Halldorsson, T.I. and Iavicoli, I. and Ndaw, S. and Ribeiro, E. and Viegas, S. and Moshammer, H.</t>
  </si>
  <si>
    <t>https://www.scopus.com/inward/record.uri?eid=2-s2.0-85048640839&amp;doi=10.3390%2fijerph15061229&amp;partnerID=40&amp;md5=5f797975474f4ad06ce01f6d95285fad</t>
  </si>
  <si>
    <t>Endocrine disruptors (EDs) belong to large and diverse groups of agents that may cause multiple biological effects associated with, for example, hormone imbalance and infertility, chronic diseases such as diabetes, genome damage and cancer. The health risks related with the exposure to EDs are typically underestimated, less well characterized, and not regulated to the same extent as, for example, carcinogens. The increased production and utilization of identified or suspected EDs in many different technological processes raises new challenges with respect to occupational exposure settings and associated health risks. Due to the specific profile of health risk, occupational exposure to EDs demands a new paradigm in health risk assessment, redefinition of exposure assessment, new effects biomarkers for occupational health surveillance and definition of limit values. The construction and plastics industries are among the strongest economic sectors, employing millions of workers globally. They also use large quantities of chemicals that are known or suspected EDs. Focusing on these two industries, this short communication discusses: (a) why occupational exposure to EDs needs a more specific approach to occupational health risk assessments, (b) identifies the current knowledge gaps, and (c) identifies and gives a rationale for a future occupational health paradigm, which will include ED biomarkers as a relevant parameter in occupational health risk assessment, surveillance and exposure prevention. Â© 2018 by the authors. Licensee MDPI, Basel, Switzerland.</t>
  </si>
  <si>
    <t>rayyan-185167916</t>
  </si>
  <si>
    <t>Corrigendum: Frequency of microplastics in mesopelagic fishes from the Northwest Atlantic [Front. Mar. Sci., 5, (2018), (39)] DOI: 10.3389/fmars.2018.00039</t>
  </si>
  <si>
    <t>Wieczorek, A.M. and Morrison, L. and Croot, P.L. and Allcock, A.L. and MacLoughlin, E. and Savard, O. and Brownlow, H. and Doyle, T.K.</t>
  </si>
  <si>
    <t>https://www.scopus.com/inward/record.uri?eid=2-s2.0-85046696225&amp;doi=10.3389%2ffmars.2018.00127&amp;partnerID=40&amp;md5=5c0c861137244cff37df3c639bac836b</t>
  </si>
  <si>
    <t>1: In paragraph 2 of the Discussion section the retracted article by LÃ¶nnstedt and EklÃ¶v (2016) was mistakenly cited in the manuscript. While the authors were aware of the retraction it was accidentally introduced. It should be replaced by Carpenter et al. (1972) who also showed ingestion of microplastics by fish larvae. In the original article, we incorrectly cited LÃ¶nnstedt and EklÃ¶v (2016), as follows: "Indeed the most common prey of mesopelagic fish are copepods, euphausiids, amphipods, larvae, and decapods and all have been reported to ingest microplastics (SetÃ¤lÃ¤ et al., 2014; Desforges and Ross, 2015; LÃ¶nnstedt and EklÃ¶v, 2016)." This reference should be replaced with the following: "Indeed the most common prey of mesopelagic fish are copepods, euphausiids, amphipods, larvae, and decapods and all have been reported to ingest microplastics (Carpenter et al., 1972; SetÃ¤lÃ¤ et al., 2014; Desforges and Ross, 2015)." 2: In the sixth sentence of the abstract it states that samples were collected 1,200 km due west of Newfoundland. This should have stated "east" of Newfoundland. The authors very much apologize for these mistakes. These errors do not change the scientific conclusions of the article in any way. The original article has been updated. Conflict of Interest Statement The authors declare that the research was conducted in the absence of any commercial or financial relationships that could be construed as a potential conflict of interest. Â© 2018 Wieczorek, Morrison, Croot, Allcock, MacLoughlin, Savard, Brownlow and Doyle.</t>
  </si>
  <si>
    <t>Cited By :14 RAYYAN-INCLUSION: {"Querusche"=&gt;"Excluded", "elisa.calcagnotto"=&gt;"Excluded"} | RAYYAN-LABELS: Correction,QUE: Title,MEC: Correction | RAYYAN-EXCLUSION-REASONS: 1 - Type of study</t>
  </si>
  <si>
    <t>rayyan-185167917</t>
  </si>
  <si>
    <t>Preparation and characterization of nano-SiO2 reinforced gelatin-k-carrageenan biocomposites</t>
  </si>
  <si>
    <t>International Journal of Biological Macromolecules</t>
  </si>
  <si>
    <t>1091-1099</t>
  </si>
  <si>
    <t>Hashemi Tabatabaei, R. and Jafari, S.M. and Mirzaei, H. and Mohammadi Nafchi, A. and Dehnad, D.</t>
  </si>
  <si>
    <t>https://www.scopus.com/inward/record.uri?eid=2-s2.0-85041614930&amp;doi=10.1016%2fj.ijbiomac.2018.01.116&amp;partnerID=40&amp;md5=cc52c509a5d3cd10f930088841202410</t>
  </si>
  <si>
    <t>The main goal of this study was to prepare bionanocomposites by combination of gelatin (10% w/v), k-carrageenan (0.5%) and nano-SiO2 (1, 3 or 5%). Then, mechanical properties (tensile strength, elongation at break, Young's modulus), gas permeability (water vapor, oxygen), water solubility, color, UVâ€“vis transmission/absorbance, water vapor adsorption isotherms and Fourier transform infrared (FTIR) analysis of nanocomposites were evaluated. As the results indicated, inclusion of nano-SiO2 (at each level) could increase tensile strength and Young's modulus significantly, with the latter becoming nearly 110% higher at 5% nanoparticle level compared with gelatin-carrageenan biocompostes. Furthermore, incorporation of 5% nano-SiO2 could decrease water vapor permeability of biocomposites from 8.9 to 1.6 Ã— 10âˆ’11 g mâˆ’1 sâˆ’1 Paâˆ’1 and their oxygen permeability from 226 to 97 cm3 Î¼m mâˆ’2 dayâˆ’1 atmâˆ’1. Water vapor adsorption isotherms revealed that the water activity of 0.5 was the critical point beyond which the difference in equilibrium moisture content between nanoparticle-incorporated films and biocomposites increased considerably. Besides, this research demonstrated that including 5% of nano-SiO2 is a good solution to delay UV light driven reactions as it elevated absorbance of UV light (220 nm) by biocomposites up to 4 times. Â© 2018 Elsevier B.V.</t>
  </si>
  <si>
    <t>Cited By :45 RAYYAN-INCLUSION: {"Querusche"=&gt;"Excluded", "elisa.calcagnotto"=&gt;"Excluded"} | RAYYAN-LABELS: MEC: Abstract,QUE: Abstract | RAYYAN-EXCLUSION-REASONS: 1 - Type of study</t>
  </si>
  <si>
    <t>rayyan-185167918</t>
  </si>
  <si>
    <t>Fabrication of highly effective mosquito nanolarvicides using an Asian plant of ethno-pharmacological interest, Priyangu (Aglaia elaeagnoidea): toxicity on non-target mosquito natural enemies</t>
  </si>
  <si>
    <t>Environmental Science and Pollution Research</t>
  </si>
  <si>
    <t>10283-10293</t>
  </si>
  <si>
    <t>Benelli, G. and Govindarajan, M. and Senthilmurugan, S. and Vijayan, P. and Kadaikunnan, S. and Alharbi, N.S. and Khaled, J.M.</t>
  </si>
  <si>
    <t>https://www.scopus.com/inward/record.uri?eid=2-s2.0-85017167333&amp;doi=10.1007%2fs11356-017-8898-4&amp;partnerID=40&amp;md5=02ad8686888b8e97534b5855bb29cebf</t>
  </si>
  <si>
    <t>Mosquitoes threaten the lives of humans, livestock, pets and wildlife around the globe, due to their ability to vector devastating diseases. Aglaia elaeagnoidea, commonly known as Priyangu, is widely employed in Asian traditional medicine and pest control. Medicinal activities include anti-inflammatory, analgesic, anticancer, and anesthetic actions. Flavaglines, six cyclopenta[b]benzofurans, a cyclopenta[bc]benzopyran, a benzo[b]oxepine, and an aromatic butyrolactone showed antifungal properties, and aglaroxin A and rocaglamide were effective to control moth pests. Here, we determined the larvicidal action of A. elaeagnoidea leaf aqueous extract. Furthermore, we focused on Priyangu-mediated synthesis of Ag nanoparticles toxic to Culex quinquefasciatus, Aedes aegypti and Anopheles stephensi. The plant extract and the nanolarvicide were tested on three mosquito vectors, following the WHO protocol, as well as on three non-target mosquito predators. Priyangu-synthesized Ag nanoparticles were characterized by spectroscopic (UV, FTIR, XRD, and EDX) and microscopic (AFM, SEM, and TEM) analyses. Priyangu extract toxicity was moderate on Cx. quinquefasciatus (LC50 246.43; LC90 462.09Â Î¼g/mL), Ae. aegypti (LC50 229.79; LC90 442.71Â Î¼g/mL), and An. stephensi (LC50 207.06; LC90 408.46Â Î¼g/mL), respectively, while Priyangu-synthesized Ag nanoparticles were highly toxic to Cx. quinquefasciatus (LC50 24.91; LC90 45.96Â Î¼g/mL), Ae. aegypti (LC50 22.80; LC90 43.23Â Î¼g/mL), and An. stephensi (LC50 20.66; LC90 39.94Â Î¼g/mL), respectively. Priyangu extract and Ag nanoparticles were found safer to non-target larvivorous fishes, backswimmers, and waterbugs, with LC50 ranging from 1247 to 37,254.45Â Î¼g/mL, if compared to target pests. Overall, the current research represents a modern approach integrating traditional botanical pesticides and nanotechnology to the control of larval populations of mosquito vectors, with negligible toxicity against non-target including larvivorous fishes, backswimmers, and waterbugs. Â© 2017, Springer-Verlag Berlin Heidelberg.</t>
  </si>
  <si>
    <t>Cited By :11 RAYYAN-INCLUSION: {"Querusche"=&gt;"Excluded", "elisa.calcagnotto"=&gt;"Excluded"} | RAYYAN-LABELS: MEC: Abstract,QUE: Abstract | RAYYAN-EXCLUSION-REASONS: 3 - Intervention,1 - Type of study</t>
  </si>
  <si>
    <t>rayyan-185167919</t>
  </si>
  <si>
    <t>Microplastics increase impact of treated wastewater on freshwater microbial community</t>
  </si>
  <si>
    <t>495-502</t>
  </si>
  <si>
    <t>Eckert, E.M. and Di Cesare, A. and Kettner, M.T. and Arias-Andres, M. and Fontaneto, D. and Grossart, H.-P. and Corno, G.</t>
  </si>
  <si>
    <t>https://www.scopus.com/inward/record.uri?eid=2-s2.0-85036554000&amp;doi=10.1016%2fj.envpol.2017.11.070&amp;partnerID=40&amp;md5=0bc3975dd60e5ccea68a893d45216897</t>
  </si>
  <si>
    <t>Plastic pollution is a major global concern with several million microplastic particles entering every day freshwater ecosystems via wastewater discharge. Microplastic particles stimulate biofilm formation (plastisphere) throughout the water column and have the potential to affect microbial community structure if they accumulate in pelagic waters, especially enhancing the proliferation of biohazardous bacteria. To test this scenario, we simulated the inflow of treated wastewater into a temperate lake using a continuous culture system with a gradient of concentration of microplastic particles. We followed the effect of microplastics on the microbial community structure and on the occurrence of integrase 1 (int1), a marker associated with mobile genetic elements known as a proxy for anthropogenic effects on the spread of antimicrobial resistance genes. The abundance of int1 increased in the plastisphere with increasing microplastic particle concentration, but not in the water surrounding the microplastic particles. Likewise, the microbial community on microplastic was more similar to the original wastewater community with increasing microplastic concentrations. Our results show that microplastic particles indeed promote persistence of typical indicators of microbial anthropogenic pollution in natural waters, and substantiate that their removal from treated wastewater should be prioritised. Increasing microplastic concentrations allow the persistence of integrase 1 on the plastic pollutants. Â© 2017 Elsevier Ltd</t>
  </si>
  <si>
    <t>Cited By :82 RAYYAN-INCLUSION: {"Querusche"=&gt;"Excluded", "elisa.calcagnotto"=&gt;"Excluded"} | RAYYAN-LABELS: QUE: Title,MEC: Abstract | RAYYAN-EXCLUSION-REASONS: 2 - Population,1 - Type of study</t>
  </si>
  <si>
    <t>rayyan-185167920</t>
  </si>
  <si>
    <t>Microplastics in air: Are we breathing it in?</t>
  </si>
  <si>
    <t>Current Opinion in Environmental Science and Health</t>
  </si>
  <si>
    <t>Gasperi, J. and Wright, S.L. and Dris, R. and Collard, F. and Mandin, C. and Guerrouache, M. and Langlois, V. and Kelly, F.J. and Tassin, B.</t>
  </si>
  <si>
    <t>https://www.scopus.com/inward/record.uri?eid=2-s2.0-85047416604&amp;doi=10.1016%2fj.coesh.2017.10.002&amp;partnerID=40&amp;md5=4b93abe7f0f6bd144b4b0ed324ed2c0c</t>
  </si>
  <si>
    <t>The annual production of plastic textile fibers has increased by more than 6% per year, reaching 60 million metric tons, about 16% of world plastic production. The degradation of these fibers produces fibrous microplastics (MPs). Such MPs have been observed in atmospheric fallouts, as well as in indoor and outdoor environments. Some fibrous MPs may be inhaled. Most of them are likely to be subjected to mucociliary clearance; however, some may persist in the lung causing localized biological responses, including inflammation, especially in individuals with compromised clearance mechanisms. Associated contaminants such as Polycyclic Aromatic Hydrocarbons (PAHs) could desorb and lead to genotoxicity while the plastic itself and its additives (dyes, plasticizers) could lead to health effects including reproductive toxicity, carcinogenicity and mutagenicity. Â© 2017 Elsevier B.V.</t>
  </si>
  <si>
    <t>Cited By :190 RAYYAN-INCLUSION: {"Querusche"=&gt;"Excluded", "elisa.calcagnotto"=&gt;"Excluded"} | RAYYAN-LABELS: QUE: Title,MEC: Abstract | RAYYAN-EXCLUSION-REASONS: 1 - Type of study</t>
  </si>
  <si>
    <t>rayyan-185167921</t>
  </si>
  <si>
    <t>Feasting on microplastics: Ingestion by and effects on marine organisms</t>
  </si>
  <si>
    <t>Aquatic Biology</t>
  </si>
  <si>
    <t>93-106</t>
  </si>
  <si>
    <t>Egbeocha, C.O. and Malek, S. and Emenike, C.U. and Milow, P.</t>
  </si>
  <si>
    <t>https://www.scopus.com/inward/record.uri?eid=2-s2.0-85059821488&amp;doi=10.3354%2fab00701&amp;partnerID=40&amp;md5=a8ecd7075f6f2bd799f6bebdbfb4792b</t>
  </si>
  <si>
    <t>Ingestion of microplastics by marine organisms iâ€¦ommon occurrence in marine ecosystems, but the experimental demonstration of the effects of ingested microplastics on marine organisms has only recently become an important subject of research. In this review, the ingestion of microplastics by marine organisms, its attendant potential consequences and specific hypothetical questions for further studies are discussed. The formation of heteroaggregates in the gut of prey organisms may delay microplastic clearance, potentially increasing the chances of microplastic trophic transfer to predators. Also, the survival and energetics of keystone species at lower trophic levels are negatively affected by ingestion of microplastics, thereby raising questions about the transfer of energy and nutrients to organisms at higher trophic levels. Further, since microplastics are able to adsorb and concentrate organic pollutants up tâ€¦illion times more than the pollutant concentration in ambient waters, the ingestion of such small plastic fragments isâ€¦robable route for the entrance and biomagnification of toxic chemicals in the marine food web. However, the equilibrium state between pollutant concentration in marine organisms and that of surrounding waters makes it unclear whether the ingestion of microplastics actually increases the pollutant load of organisms. Finally, microplastic ingestion can cause endocrine disorders in adult fish, which could result in neoplasia via epigenetic programming. Therefore, microplastic pollution may bâ€¦ontributory cause of increased incidents of neoplasia in marine animals. The amount of microplastics in marine waters will steadily rise, and questions about their impact on marine ecosystems will linger. Â© The authors 2018.</t>
  </si>
  <si>
    <t>Cited By :29 RAYYAN-INCLUSION: {"Querusche"=&gt;"Excluded", "elisa.calcagnotto"=&gt;"Excluded"} | RAYYAN-LABELS: QUE: Title,MEC: Abstract | RAYYAN-EXCLUSION-REASONS: 1 - Type of study</t>
  </si>
  <si>
    <t>rayyan-185167922</t>
  </si>
  <si>
    <t>First evidence of existence of microplastics in stomach of some commercial fishes in the lower Gulf of Thailand</t>
  </si>
  <si>
    <t>Applied Ecology and Environmental Research</t>
  </si>
  <si>
    <t>7345-7360</t>
  </si>
  <si>
    <t>Azad, S.M.O. and Towatana, P. and Pradit, S. and Patricia, B.G. and Hue, H.T.T. and Jualaong, S.</t>
  </si>
  <si>
    <t>https://www.scopus.com/inward/record.uri?eid=2-s2.0-85059461132&amp;doi=10.15666%2faeer%2f1606_73457360&amp;partnerID=40&amp;md5=d029e24afd22f509853110db383e9de2</t>
  </si>
  <si>
    <t>Microplastics have turned into a key global environmental issue in the current decade because of their marine ubiquity, bioavailability and capability of carrying toxic chemicals. The study focuses, for the first time, on the existence of plastic debris in the stomach contents of some commercially important marine fishes caught from the lower Gulf of Thailand during August to November of 2017. Size and weight range of the samples were 8.5 to 37.1 cm and 8 to 133 g. Results highlighted the ingestion of plastics in the 66.67% samples (110 out of 165 samples). The plastics ingested were microplastics (79.52%) (&lt;5 mm), mesoplastics (20.48%) (5-25 mm). No macroplastic was found during this study since the study dealt with small fishes only. Transparent color plastics were the most dominant colors found in the stomach of fishes examined. Net fibres were the major types of plastics found during this study. There was no relationship found between size of plastics and different biological features of the investigated fishes. These initial findings signify an imperative phase in exploring ecotoxicological perspectives such as the existence and impact of plastic debris on the food chain; the probable effects related to the transmission of contaminants on human health etc. Â© 2018, ALÃ–KI Kft., Budapest, Hungary.</t>
  </si>
  <si>
    <t>Cited By :8 RAYYAN-INCLUSION: {"Querusche"=&gt;"Excluded", "elisa.calcagnotto"=&gt;"Excluded"} | RAYYAN-LABELS: QUE: Title,MEC: Abstract | RAYYAN-EXCLUSION-REASONS: 1 - Type of study</t>
  </si>
  <si>
    <t>rayyan-185167923</t>
  </si>
  <si>
    <t>Introduction</t>
  </si>
  <si>
    <t>Bioassays: Advanced Methods and Applications</t>
  </si>
  <si>
    <t>HÃ¤der, D.-P. and Erzinger, G.S.</t>
  </si>
  <si>
    <t>https://www.scopus.com/inward/record.uri?eid=2-s2.0-85041270981&amp;doi=10.1016%2fB978-0-12-811861-0.00001-2&amp;partnerID=40&amp;md5=fd6e42f87e716f26679ad29af943f8b9</t>
  </si>
  <si>
    <t>Only a small fraction of the water on our planet is available for human usage while the major part is either saltwater or bound as snow and ice. The dwindling resources are in sharp contrast to the increasing demands for drinking water, irrigation of crop plants as well as industrial usage by a rapidly growing human population. Simultaneously, the available freshwater reserves are being polluted by municipal and industrial effluents, inorganic toxicants including heavy metals, persistent organic pollutants as well as personal care products and pharmaceuticals. The growing use of fertilizers and the indiscriminate application of pesticides in agriculture add to the burden of pollutants. As a result, an estimated 780 million people do not have access to clean freshwater, and about 2.2 billion lack safe sanitation. Marine ecosystems are also being polluted by terrestrial runoff, accidental spills, and plastic debris, which affect both coastal regions and open oceans. Terrestrial ecosystems are contaminated by heavy metals from mining and industry as well as organic pollutants which may be taken up by and accumulate in crop plants. Additional pollutants are air-born which may drift over hundreds or thousands of miles. Recently nanoparticles have found increasing attention since they may affect human health and cause mortality. Another stress factor is increasing solar UV radiation due to stratospheric ozone depletion by anthropogenically released fluorochlorocarbons and other gaseous pollutants. The large numbers of natural and synthetic chemicals, which count in the thousands, render systematic chemical analysis of pollutants in ecosystems almost impossible. Only major classes of chemicals are being analyzed and toxic substances are often not identified. Upper limits for concentrations of toxic substances differ between countries and change over time. In addition, reactions with other substances or environmental stress factors may increase the toxicity of chemicals and multifactorial pollution may exert synergistic effects on the biota and pose a threat for human health. An alternative is the employment of bioassays. By definition, these systems do not identify the chemical nature of a pollutant but provide a warning when toxic levels exceed a threshold and pose a hazard for the ecosystem or humans. This volume discusses a multitude of bioassays based on bacteria, cell lines, invertebrates and vertebrates, unicellular or multicellular algae and plants. The endpoints cover biochemical reactions, growth, and photosynthesis as well as motility, orientation, and mortality. Modern bioassays need to be sensitive, accurate, fast, inexpensive, and easy to use. The technology and the application of these bioassays will also be discussed. Â© 2018 Elsevier Inc. All rights reserved.</t>
  </si>
  <si>
    <t>rayyan-185167924</t>
  </si>
  <si>
    <t>Wear and tear of tyres: A stealthy source of microplastics in the environment</t>
  </si>
  <si>
    <t>Jan Kole, P. and LÃ¶hr, A.J. and Van Belleghem, F.G.A.J. and Ragas, A.M.J.</t>
  </si>
  <si>
    <t>https://www.scopus.com/inward/record.uri?eid=2-s2.0-85032010809&amp;doi=10.3390%2fijerph14101265&amp;partnerID=40&amp;md5=598998257e9fd9113b9ff417369d9633</t>
  </si>
  <si>
    <t>Wear and tear from tyres significantly contributes to the flow of (micro-)plastics into the environment. This paper compiles the fragmented knowledge on tyre wear and tear characteristics, amounts of particles emitted, pathways in the environment, and the possible effects on humans. The estimated per capita emission ranges from 0.23 to 4.7 kg/year, with a global average of 0.81 kg/year. The emissions from car tyres (100%) are substantially higher than those of other sources of microplastics, e.g., airplane tyres (2%), artificial turf (12â€“50%), brake wear (8%) and road markings (5%). Emissions and pathways depend on local factors like road type or sewage systems. The relative contribution of tyre wear and tear to the total global amount of plastics ending up in our oceans is estimated to be 5â€“10%. In air, 3â€“7% of the particulate matter (PM2.5) is estimated to consist of tyre wear and tear, indicating that it may contribute to the global health burden of air pollution which has been projected by the World Health Organization (WHO) at 3 million deaths in 2012. The wear and tear also enters our food chain, but further research is needed to assess human health risks. It is concluded here that tyre wear and tear is a stealthy source of microplastics in our environment, which can only be addressed effectively if awareness increases, knowledge gaps on quantities and effects are being closed, and creative technical solutions are being sought. This requires a global effort from all stakeholders; consumers, regulators, industry and researchers alike. Â© 2017 by the authors. Licensee MDPI, Basel, Switzerland.</t>
  </si>
  <si>
    <t>Cited By :193 RAYYAN-INCLUSION: {"Querusche"=&gt;"Excluded", "elisa.calcagnotto"=&gt;"Excluded"} | RAYYAN-LABELS: MEC: Abstract,QUE: Abstract | RAYYAN-EXCLUSION-REASONS: 1 - Type of study</t>
  </si>
  <si>
    <t>rayyan-185167925</t>
  </si>
  <si>
    <t>Isolation and characterisation of microplastic abundance in Lates calcarifer from setiu wetlands, Malaysia</t>
  </si>
  <si>
    <t>Malaysian Journal of Analytical Sciences</t>
  </si>
  <si>
    <t>1054-1064</t>
  </si>
  <si>
    <t>Ibrahim, Y.S. and Rathnam, R. and Anuar, S.T. and Khalik, W.M.A.W.M.</t>
  </si>
  <si>
    <t>https://www.scopus.com/inward/record.uri?eid=2-s2.0-85032024202&amp;doi=10.17576%2fmjas-2017-2105-07&amp;partnerID=40&amp;md5=1584b5ae3b9249714f8bea14765e7d3f</t>
  </si>
  <si>
    <t>The presence of microplastics (&amp;lt;1 mm) in wild and cage-cultured Asian sea bass (Lates calcarifer) was successfully studied. Fish samples were collected from Setiu Wetlands in October 2016. Microplastics were isolated from fish samples using the alkaline solution method (10 M of NaOH solution). Microplastics were sorted visually according to their shapes and colours after being observed under dissecting microscope. A total of 4,498 pieces of microplastics were identified and threadlike shape was the most abundant microplastic particles found during this study. The identification of functional groups in the composition of microplastics was achieved using Fourier transform infrared (FTIR) spectroscopy. Microplastics, with the presence of strong peaks at v=3342 cm-1 (N-H str), 1510 cm-1 (N-H bend) and v=1706 cm-1 (C=O str) are associated with the materials consist of polyamide. Additionally, peaks related to the polyvinyl alcohol groups are recorded at v= 3321 - 4323 cm-1 (O-H str), 1706 cm-1 (C=O str), 1219 cm-1 (O-H wag) and v=1028 - 1128 cm-1 (C-O str). The abundance levels of microplastics ingested by wild and cage-cultured fishes are statistically significantly different, p &amp;lt;0.05. Â© 2017, Malaysian Society of Analytical Sciences. All rights reserved.</t>
  </si>
  <si>
    <t>Cited By :15 RAYYAN-INCLUSION: {"Querusche"=&gt;"Excluded", "elisa.calcagnotto"=&gt;"Excluded"} | RAYYAN-LABELS: QUE: Title,MEC: Abstract | RAYYAN-EXCLUSION-REASONS: 1 - Type of study</t>
  </si>
  <si>
    <t>rayyan-185167926</t>
  </si>
  <si>
    <t>Nanoparticle assisted solvent selective transdermal combination therapy of curcumin and 5-flurouracil for efficient cancer treatment</t>
  </si>
  <si>
    <t>Carbohydrate Polymers</t>
  </si>
  <si>
    <t>131-142</t>
  </si>
  <si>
    <t>Anirudhan, T.S. and Nair, A.S. and Bino, S.J.</t>
  </si>
  <si>
    <t>https://www.scopus.com/inward/record.uri?eid=2-s2.0-85020050972&amp;doi=10.1016%2fj.carbpol.2017.05.045&amp;partnerID=40&amp;md5=0fd4775f8bee8bc0fad9710f24d3242c</t>
  </si>
  <si>
    <t>Skin cancer is one among the many prominent diseases of the modern world and millions of people are suffering due to the lack of proper medication. Even though transdermal drug delivery systems (TDDS) provide an efficient route of drug administration, the advantages of combination chemotherapy have rarely been extended into TDDS. In the present work, a polymer capable of simultaneously encapsulating two anti-cancer drugs: 5-flurouracil (5-FU) and curcumin (CUR), and releasing them with varying kinetics as a function of the leaching solvent was developed. The prepared TDDS had two copolymers: alginate coated aminated nanodextran (ALG@AND) and chitosan coated folate decorated aminated Î²-CD nano particles (CS@FA-g-AÎ²CD). After inducing surface charges, both copolymers were coupled together by electrostatic forces. All the synthetic procedures for the preparation of TDDS were monitored using FTIR, DLS, Zeta Potential, SEM and TEM. The final TDDS was then evaluated for its solvent selectivity. Sustained release of 5-FU and CUR was observed with ethanol (EtOH) and 1-butanol (BuOH) respectively. However, these solvents could also release a small amount of the second drug which led to combinatorial therapy. The in vitro solvent selective drug permeation profiles were evaluated using Franz diffusion cell on rat skin. In order to evaluate the economic feasibility of the prepared TDDS, in vivo skin adhesion tests, skin irritation analysis, water vapour permeability and average visible transmittance were performed. Results proved that solvents could not only elute the drugs in a sustained manner, but could also act as penetration enhancers. Biological and histological studies carried out on skin and cancer cell lines suggested the potential usefulness of the prepared material in combinatorial chemotherapy. Â© 2017 Elsevier Ltd</t>
  </si>
  <si>
    <t>Cited By :21 RAYYAN-INCLUSION: {"Querusche"=&gt;"Excluded", "elisa.calcagnotto"=&gt;"Excluded"} | RAYYAN-LABELS: MEC: Abstract,QUE: Abstract | RAYYAN-EXCLUSION-REASONS: 2 - Population,1 - Type of study</t>
  </si>
  <si>
    <t>rayyan-185167927</t>
  </si>
  <si>
    <t>Erratum: Environmentally relevant concentrations of microplastic particles influence larval fish ecology (Science (2016) 3 DOI: 10.1126/science.aad8828)</t>
  </si>
  <si>
    <t>https://www.scopus.com/inward/record.uri?eid=2-s2.0-85020561949&amp;doi=10.1126%2fscience.aan5763&amp;partnerID=40&amp;md5=efce1cc7e47b64a982555bf2d706d544</t>
  </si>
  <si>
    <t>After an investigation, the Central Ethical Review Board in Sweden has recommended the retraction of the Report "Environmentally relevant concentrations of microplastic particles influence larval fish ecology," by Oona M. LÃ¶nnstedt and Peter EklÃ¶v, published in Science on 3 June 2016 (1). Science ran an Editorial Expression of Concern regarding the Report on 1 December 2016 (2). The Review Board's report, dated 21 April 2017, cited the following reasons for their recommendation: (i) lack of ethical approval for the experiments; (ii) absence of original data for the experiments reported in the paper; (iii) widespread lack of clarity concerning how the experiments were conducted. Although the authors have told Science that they disagree with elements of the Board's report, and although Uppsala University has not yet concluded its own investigation, the weight of evidence is that the paper should now be retracted. In light of the Board's recommendation and a 28 April 2017 request from the authors to retract the paper, Science is retracting the paper in full. Â© 2017 American Association for the Advancement of Science. All rights Reserved.</t>
  </si>
  <si>
    <t>Cited By :2 RAYYAN-INCLUSION: {"Querusche"=&gt;"Excluded", "elisa.calcagnotto"=&gt;"Excluded"} | RAYYAN-LABELS: Correction,QUE: Title,MEC: Correction | RAYYAN-EXCLUSION-REASONS: 1 - Type of study</t>
  </si>
  <si>
    <t>rayyan-185167928</t>
  </si>
  <si>
    <t>Sampling, isolating and identifying microplastics ingested by fish and invertebrates</t>
  </si>
  <si>
    <t>Analytical Methods</t>
  </si>
  <si>
    <t>1346-1360</t>
  </si>
  <si>
    <t>Lusher, A.L. and Welden, N.A. and Sobral, P. and Cole, M.</t>
  </si>
  <si>
    <t>https://www.scopus.com/inward/record.uri?eid=2-s2.0-85014559864&amp;doi=10.1039%2fc6ay02415g&amp;partnerID=40&amp;md5=45d35e721f4c192951986bc6e1c7bff9</t>
  </si>
  <si>
    <t>Microplastic debris (&lt;5 mm) is a prolific environmental pollutant, found worldwide in marine, freshwater and terrestrial ecosystems. Interactions between biota and microplastics are prevalent, and there is growing evidence that microplastics can incite significant health effects in exposed organisms. To date, the methods used to quantify such interactions have varied greatly between studies. Here, we critically review methods for sampling, isolating and identifying microplastics ingested by environmentally and laboratory exposed fish and invertebrates. We aim to draw attention to the strengths and weaknesses of the suite of published microplastic extraction and enumeration techniques. Firstly, we highlight the risk of microplastic losses and accumulation during biotic sampling and storage, and suggest protocols for mitigating contamination in the field and laboratory. We evaluate a suite of methods for extracting microplastics ingested by biota, including dissection, depuration, digestion and density separation. Lastly, we consider the applicability of visual identification and chemical analyses in categorising microplastics. We discuss the urgent need for the standardisation of protocols to promote consistency in data collection and analysis. Harmonized methods will allow for more accurate assessment of the impacts and risks microplastics pose to biota and increase comparability between studies. Â© 2017 The Royal Society of Chemistry.</t>
  </si>
  <si>
    <t>Cited By :314 RAYYAN-INCLUSION: {"Querusche"=&gt;"Excluded", "elisa.calcagnotto"=&gt;"Excluded"} | RAYYAN-LABELS: MEC: Abstract,QUE: Abstract | RAYYAN-EXCLUSION-REASONS: 1 - Type of study</t>
  </si>
  <si>
    <t>rayyan-185167929</t>
  </si>
  <si>
    <t>Superhydrophobic and ultraviolet protective nylon fabrics by modified nano silica coating</t>
  </si>
  <si>
    <t>Journal of the Textile Institute</t>
  </si>
  <si>
    <t>460-466</t>
  </si>
  <si>
    <t>Teli, M.D. and Annaldewar, B.N.</t>
  </si>
  <si>
    <t>https://www.scopus.com/inward/record.uri?eid=2-s2.0-84962393638&amp;doi=10.1080%2f00405000.2016.1171028&amp;partnerID=40&amp;md5=b2ca2cab173891222a593b1c62fb05ea</t>
  </si>
  <si>
    <t>Superhydrophobic and UV protective textiles are of growing interest from the last few decades. In this study, silica nanoparticles (SiO2) were synthesized by the sol-gel method. The synthesized silica nanoparticles were applied on nylon knitted fabric by pad-dry-cure technique. The silica nanoparticles coating on fabric was modified by in situ deposition of zinc oxide (ZnO) followed by hydrophobic modification using sodium stearate (SS). The fabrics were characterized by Fourier transform infrared spectroscopy, X ray diffractometry, and scanning electron microscopy. The hydrophobic properties of the fabric were assessed by water contact angle measurement and ultraviolet protection properties of fabric were assessed by Australian/New Zealand Standard (AS/NZS 4399:1996). Modified fabric showed superhydrophobicity with water contact angle of 151Â°. The fabric also showed excellent ultraviolet protection with ultraviolet protection factor of 279.68. The fabric exhibited retention of hydrophobic and UV protection properties up to 10 washing cycles. Â© 2016 The Textile Institute.</t>
  </si>
  <si>
    <t>Cited By :18 RAYYAN-INCLUSION: {"Querusche"=&gt;"Excluded", "elisa.calcagnotto"=&gt;"Excluded"} | RAYYAN-LABELS: QUE: Title,MEC: Abstract | RAYYAN-EXCLUSION-REASONS: 1 - Type of study</t>
  </si>
  <si>
    <t>rayyan-185167930</t>
  </si>
  <si>
    <t>AIP Conference Proceedings</t>
  </si>
  <si>
    <t>https://www.scopus.com/inward/record.uri?eid=2-s2.0-85016053402&amp;partnerID=40&amp;md5=b9a8284e69987a80c6cda45f6244a1b9</t>
  </si>
  <si>
    <t>The proceedings contain 50 papers. The topics discussed include: toxicity and biocompatibility profile of 3d bone scaffold developed by Universitas Indonesia: a preliminary study; palm kernel oil-based polyurethane film: biocompatibility and antibacterial activity studies; effect of freezing temperature in thermally induced phase separation method in hydroxyapatite/chitosan-based bone scaffold biomaterial; development of iPS (induced pluripotent stem cells) using natural product from extract of fish oocyte to provide stem cell for regenerative therapy; collagen-chitosan scaffold lauric acid plasticizer for skin tissue engineering on burn cases; effect of chitosan molecular weight and composition on mucoadhesive properties of mangostin-loaded chitosan-alginate microparticles; characterization of polylactic coglycolic acid nanospheres modified with PVA and DDAB; interaction between dimethyldioctadecylammonium bromide-modified PLGA microspheres and hyaluronic acid; experimental investigation on phase change materials as heating element for nonelectric neonatal incubator; bringing forward the new generation of alkoxythiourea as potential treatment for acanthamoeba keratitis; insights into the prominent effect of mahanimbine on acanthamoeba castellanii: cell profiling analysis based on microscopy techniques; and levels of interleukin-1Î² in gingival crevicular fluid in patients with coronary heart disease and its relationship to periodontal status.</t>
  </si>
  <si>
    <t>Export Date: 13 June 2021 RAYYAN-INCLUSION: {"Querusche"=&gt;"Excluded", "elisa.calcagnotto"=&gt;"Excluded"} | RAYYAN-LABELS: ?,QUE: Title,MEC: Abstract | RAYYAN-EXCLUSION-REASONS: 1 - Type of study</t>
  </si>
  <si>
    <t>rayyan-185167931</t>
  </si>
  <si>
    <t>Trophic transfer of microplastics does not affect fish personality</t>
  </si>
  <si>
    <t>Animal Behaviour</t>
  </si>
  <si>
    <t>159-167</t>
  </si>
  <si>
    <t>Tosetto, L. and Williamson, J.E. and Brown, C.</t>
  </si>
  <si>
    <t>https://www.scopus.com/inward/record.uri?eid=2-s2.0-84999106915&amp;doi=10.1016%2fj.anbehav.2016.10.035&amp;partnerID=40&amp;md5=c166c5dc277c43d9104be28546105241</t>
  </si>
  <si>
    <t>Microplastics are ubiquitous in the marine environment. Their small size makes them bioavailable to a range of organisms and studies have reported ingestion across the food chain. Few studies have demonstrated physical transfer of microplastics between organisms, and no research has assessed the ecological impacts of transferred microplastics and contaminants over different trophic levels. Contaminants associated with plastics can alter animal behaviour; thus, exploring changes in behaviour may be fundamental in understanding ecosystem effects of microplastics. This study explored the effects of microplastics and associated contaminants through the food chain in the marine intertidal zone. We exposed beach hoppers, Platorchestia smithi, to environmentally relevant concentrations of microplastics and then fed them to Krefft's frillgobies, Bathygobius krefftii, ray-finned fish that inhabit shallow coastal ecosystems. We tested fish personality to see whether there were any changes that could be attributed to trophic transfer of microplastics, as even subtle changes in behaviour can have cascading effects on other organisms and the wider ecosystem. Exploring behavioural changes in response to contaminant exposure is a developing area in ecotoxicology due to its increased sensitivity compared with the traditional LD50 approach. While gobies readily ingested contaminated beach hoppers, we detected no effect of microplastic trophic transfer on fish personality relative to control groups. While chronic exposure studies assessing a suite of behaviours are required, it is possible that the transfer of microplastics via trophic interactions does not provide an additional exposure pathway for contaminants through the food web. Â© 2016 The Association for the Study of Animal Behaviour</t>
  </si>
  <si>
    <t>Cited By :56 RAYYAN-INCLUSION: {"Querusche"=&gt;"Maybe", "elisa.calcagnotto"=&gt;"Maybe"}</t>
  </si>
  <si>
    <t>rayyan-185167932</t>
  </si>
  <si>
    <t>Iron-Doped Apatite Nanoparticles Delivered via Electrospun Fiber Mesh for Maximized Bacterial Killing by Bacteriophage</t>
  </si>
  <si>
    <t>MRS Advances</t>
  </si>
  <si>
    <t>2465-2470</t>
  </si>
  <si>
    <t>Andriolo, J.M. and Wyss, G.F. and Murphy, J.P. and Pedulla, M.L. and Katie Hailer, M. and Skinner, J.L.</t>
  </si>
  <si>
    <t>https://www.scopus.com/inward/record.uri?eid=2-s2.0-85041288645&amp;doi=10.1557%2fadv.2017.416&amp;partnerID=40&amp;md5=936d76076ddd90d19ac0c8f5aa5016c7</t>
  </si>
  <si>
    <t>According to the Centers for Disease Control (CDC) and prevention, at least 2 million people in the United States become infected with antibiotic-resistant bacteria, and at least 23,000 people die each year as a direct result of those infections. One alternative to traditional antibiotics is bacteriophage (phage) therapy. Phage therapy utilizes bacteria-specific viruses to infect and kill bacteria cells. The specificity of these viruses is beneficial in that phage used for therapeutic purposes do not harm the human microbiota, nor do phage infect eukaryotic cells. It has been discovered that iron-doped apatite nanoparticles (IDANPs) significantly enhance phage killing of bacteria cells. The biocompatibility of apatite, coupled with its effectiveness as an adjuvant to enhance an alternative antibiotic therapy, makes it of interest for medical applications. Previously, researchers have encased phage in a microfluidic channel in coaxially electrospun fibers, allowing phage to remain viable after several weeks storage at 4 Â°C. Here, we have constructed a polymer fiber layer using electrospinning (ES) for delivery of IDANP adjuvants to compliment phage treatment delivery fibers. The IDANP delivery layer constructed is composed of polyethylene oxide (PEO) doped with the nanoparticles. When compared to media-only and IDANP-only controls, results show IDANPs delivered through a PEO fiber mesh remain effective at enhancement of phage infectivity. Â© 2017 Materials Research Society.</t>
  </si>
  <si>
    <t>rayyan-185167933</t>
  </si>
  <si>
    <t>Preparation and Characterization of Chitosan Nanoparticles-Loaded Fish Gelatin-Based Edible Films</t>
  </si>
  <si>
    <t>Journal of Food Process Engineering</t>
  </si>
  <si>
    <t>521-530</t>
  </si>
  <si>
    <t>Hosseini, S.F. and Rezaei, M. and Zandi, M. and Farahmandghavi, F.</t>
  </si>
  <si>
    <t>https://www.scopus.com/inward/record.uri?eid=2-s2.0-84933074239&amp;doi=10.1111%2fjfpe.12246&amp;partnerID=40&amp;md5=d98b85bee1bce50bbe0fe5859305d1fd</t>
  </si>
  <si>
    <t>Bio-based nanocomposite films were obtained from fish gelatin (FG) and different amounts of chitosan nanoparticles (CSNPs) (0, 2, 6 and 8% w/w) with diameters ranging from 40 to 80 nm. The influence of nanoparticles on the surface morphology, physicochemical properties, crystalline structure and thermal stability of FG was investigated. The surface morphology assay showed a considerable increase in roughness parameters by incorporating the nanoparticles in FG matrix. Contact angle measurements ranged from about 45C to 60â€“97C as filler concentration increased, indicating that reinforced films had higher superficial hydrophobicity than neat FG ones. The X-ray diffraction results also suggested a higher crystallinity in FG matrix due to CSNPs nucleating effect. The glass transition of the nanocomposites was shifted to lower temperatures with respect to the pure FG. Thermal stability tended to increase in accordance with CSNPs content, in which the highest shift of degradation temperature was observed at 6% (w/w) loading content. Practical Applications: In recent years, bio-based polymers have attracted more and more attention due to growing environmental concern and decreasing reserve of fossil fuel. This recent evolution encourages researchers and industries to develop novel materials labeled as â€œenvironment friendly.â€_x009d_ This study investigates the preparation and characterization of eco-friendly fish gelatin-based composite reinforced with chitosan nanoparticles, as a substitution of plastic packaging materials with the goal of decreasing environmental pollution. Â© 2015 Wiley Periodicals, Inc.</t>
  </si>
  <si>
    <t>rayyan-185167934</t>
  </si>
  <si>
    <t>Seasonal-dial shifts of ichthyoplankton assemblages and plastic debris around an Equatorial Atlantic archipelago</t>
  </si>
  <si>
    <t>Lima, A.R.A. and Barletta, M. and Costa, M.F.</t>
  </si>
  <si>
    <t>https://www.scopus.com/inward/record.uri?eid=2-s2.0-85020606072&amp;doi=10.3389%2ffenvs.2016.00056&amp;partnerID=40&amp;md5=9be5a1c0cc7aa02048652f3e2cad5a6f</t>
  </si>
  <si>
    <t>Seasonality was a stronger influence in the ichthyoplankton assemblages around the Saint Peter and Saint Paul Archipelago (SPSPA) than distance from the islands. Plastic debris were ubiquitous and although it presented diel trends, no other spatiotemporal patterns was showed. Larval Oxyporhamphus micropterus was the most important taxa (29.37% of the total catch), followed by Ceratoscopelus warmingii and Entomacrodus vomerianus. Exocoetidae eggs represented 41.01%. Mesopelagic fish larvae dominated the community. Myctophidae had the highest species richness (15). Four larval fish assemblages occurred: (1) night-time demersal/bathydemersal (Anguillidae, Congridae); (2) daytime mesopelagic/bathypelagic/epipelagic (Myctophidae, Cyclothone acclinidens); (3) daytime epipelagic (Exocoetidae, Coryphaena hippurus, Thunnus albacares); and (4) night-time reef and demersal (Blennidae, Pomacentridae, Lutjanidae). The dry season (lower temperature, higher chlorophyll a and higher SW wind velocity) influenced the first two assemblages. The rainy season (higher temperatures and lower NW wind velocity) influenced the last two. Nighttime abundance of dominant species in the rainy season suggests diel vertical migration nearshore. Plastics were 2.12 times more abundant than the most abundant fish larvae. Comparable amounts of larvae and plastics in the water column increase the chances of interaction between these two compartments and might disturb the local marine food web and promote the transfer of microplastic from one habitat to another, especially when smaller taxa contaminated by ingested fragments are preyed by migratory animals such as marine birds and tuna. A study around the area concluded that at least a part of the plastic debris can have local source due to fishing activities. Small-scale oceanographic mechanisms such as the interaction between the topography and currents (SEC and EUC) seem to be responsible for the retention of fish eggs, fish larvae and plastics around SPSPA. Â© 2016 Lima, Barletta and Costa.</t>
  </si>
  <si>
    <t>rayyan-185167935</t>
  </si>
  <si>
    <t>Ecologically relevant data are policy-relevant data: Microplastics reduce fish hatching success and survival</t>
  </si>
  <si>
    <t>Rochman, C.M.</t>
  </si>
  <si>
    <t>https://www.scopus.com/inward/record.uri?eid=2-s2.0-85001821012&amp;doi=10.1126%2fscience.aaf8697&amp;partnerID=40&amp;md5=0e5751ad346d2374d8501ff3a5f1afbc</t>
  </si>
  <si>
    <t>Cited By :17 RAYYAN-INCLUSION: {"Querusche"=&gt;"Excluded", "elisa.calcagnotto"=&gt;"Excluded"} | RAYYAN-LABELS: MEC: Title,QUE: Abstract | RAYYAN-EXCLUSION-REASONS: 1 - Type of study</t>
  </si>
  <si>
    <t>rayyan-185167936</t>
  </si>
  <si>
    <t>First record of plastic debris in the stomach of Mediterranean lanternfishes</t>
  </si>
  <si>
    <t>Acta Adriatica</t>
  </si>
  <si>
    <t>115-124</t>
  </si>
  <si>
    <t>Romeo, T. and PedÃ , C. and Fossi, M.C. and Andaloro, F. and Battaglia, P.</t>
  </si>
  <si>
    <t>https://www.scopus.com/inward/record.uri?eid=2-s2.0-84978100629&amp;partnerID=40&amp;md5=f55e9a7eb32989fe220220cb2a8496b0</t>
  </si>
  <si>
    <t>This study highlights for the first time the presence of plastic debris in the stomachs of Mediterranean lanternfishes (Myctophidae): Electrona risso, Diaphus metopoclampus, Hygophum benoiti and Myctophum punctatum. Samples were collected in the central Mediterranean Sea between 2010 and 2014. Plastics ingested belonged to small microplastics (0.2 - 2 mm), large microplastics (2 - 5 mm) and mesoplastics (5 - 25 mm), having mainly clear colors. Their frequency of occurrence in stomachs was equal to 2.7%, but it increases to 5.8% if only migratory species are considered. The higher number of plastics was found in E. risso and H. benoiti (5 in both species). The plastic ingestion may represent a risk for vertical migrant lanternfishes due to the increase in buoyancy. Ecotoxicological aspects linked to the potential effects of contaminants on lanternfish biology and to the transfer of pollutants throughout the marine trophic web up to top predators should be deepened. Â© 2016, Institute of Oceanography and Fisheries. All rights reserved.</t>
  </si>
  <si>
    <t>Cited By :28 RAYYAN-INCLUSION: {"Querusche"=&gt;"Excluded", "elisa.calcagnotto"=&gt;"Excluded"} | RAYYAN-LABELS: QUE: Title,MEC: Abstract | RAYYAN-EXCLUSION-REASONS: 1 - Type of study</t>
  </si>
  <si>
    <t>rayyan-185167937</t>
  </si>
  <si>
    <t>Evaluation of Gelatin Microparticles as Adherent-Substrates for Mesenchymal Stem Cells in a Hydrogel Composite</t>
  </si>
  <si>
    <t>Annals of Biomedical Engineering</t>
  </si>
  <si>
    <t>1894-1907</t>
  </si>
  <si>
    <t>Lu, S. and Lee, E.J. and Lam, J. and Tabata, Y. and Mikos, A.G.</t>
  </si>
  <si>
    <t>https://www.scopus.com/inward/record.uri?eid=2-s2.0-84959452581&amp;doi=10.1007%2fs10439-016-1582-x&amp;partnerID=40&amp;md5=b297c3468380d403c833e5eaea32eb3f</t>
  </si>
  <si>
    <t>Due to the lack of cell-adhesive moieties in traditional synthetic hydrogels, the present work investigated the use of degradable gelatin microparticles (GMPs) as temporary adherent substrates for anchorage-dependent mesenchymal stem cells (MSCs). MSCs were seeded onto GMPs of varying crosslinking densities and sizes to investigate their role on influencing MSC differentiation and aggregation. The MSC-seeded GMPs were then encapsulated in poly(ethylene glycol)-based hydrogels and cultured in serum-free, growth factor-free osteochondral medium. Non-seeded MSCs co-encapsulated with GMPs in the hydrogels were used as a control for comparison. Over the course of 35Â days, MSCsÂ seeded onÂ GMPs exhibited more cellâ€“cell contacts, greater chondrogenic potential, and a down-regulation of osteogenic markers compared to the controls. Although the factors of GMP crosslinking and size had nominal influence on MSC differentiation and aggregation, GMPs demonstrate potential as an adherent-substrate for improving cell delivery from hydrogel scaffolds by facilitating cellâ€“cell contacts and improving MSC differentiation. Â© 2016, Biomedical Engineering Society.</t>
  </si>
  <si>
    <t>rayyan-185167938</t>
  </si>
  <si>
    <t>First evidence of microplastics in the African Great Lakes: Recovery from Lake Victoria Nile perch and Nile tilapia</t>
  </si>
  <si>
    <t>146-149</t>
  </si>
  <si>
    <t>Biginagwa, F.J. and Mayoma, B.S. and Shashoua, Y. and Syberg, K. and Khan, F.R.</t>
  </si>
  <si>
    <t>https://www.scopus.com/inward/record.uri?eid=2-s2.0-84958046022&amp;doi=10.1016%2fj.jglr.2015.10.012&amp;partnerID=40&amp;md5=65f5b53db975202c669009fc3b11ad53</t>
  </si>
  <si>
    <t>Microplastic contamination in the African Great Lakes is currently unreported, and compared to other regions of the world little is known about the occurrence of microplastics in African waters and their fauna. The present study was conducted in the Mwanza region of Tanzania, located on the southern shore of Lake Victoria. The gastrointestinal tracts of locally fished Nile perch (Lates niloticus) and Nile tilapia (Oreochromis niloticus) were examined for plastics. Plastics were confirmed in 20% of fish from each species by Attenuated Total Reflectance Fourier Transform Infrared (ATR-FTIR) spectroscopy. A variety of polymer types were identified with likely sources being urban waste and consumer use. Although further research is required to fully assess the impact of plastic pollution in this region, our study is the first to report the presence of microplastics in Africa's Great Lakes and within the fish species that inhabit them. Â© 2015 International Association for Great Lakes Research.</t>
  </si>
  <si>
    <t>Cited By :109 RAYYAN-INCLUSION: {"Querusche"=&gt;"Excluded", "elisa.calcagnotto"=&gt;"Excluded"} | RAYYAN-LABELS: QUE: Title,MEC: Abstract | RAYYAN-EXCLUSION-REASONS: 1 - Type of study</t>
  </si>
  <si>
    <t>rayyan-185167939</t>
  </si>
  <si>
    <t>Discharges to the sea</t>
  </si>
  <si>
    <t>Shipping and the Environment: Improving Environmental Performance in Marine Transportation</t>
  </si>
  <si>
    <t>125-168</t>
  </si>
  <si>
    <t>Lindgren, J.F. and Wilewska-Bien, M. and Granhag, L. and Andersson, K. and Eriksson, K.M.</t>
  </si>
  <si>
    <t>https://www.scopus.com/inward/record.uri?eid=2-s2.0-85026291577&amp;doi=10.1007%2f978-3-662-49045-7_4&amp;partnerID=40&amp;md5=9b794527e11911fc46a15be69f177ed8</t>
  </si>
  <si>
    <t>In this chapter, various environmental issues from the shipping industry which ends up in the oceans are described. Oil pollution, wastewater, antifouling paint, ballast water and litter are all described in detail. Various sources of oil pollution exist, ranging from large accidents to small continuous leakages from, e.g., propeller shaft bearings. The behaviour of oil when it enters the sea can differ, ultimately affecting the environment. Wastewater from ships is divided into sewage and grey water, and different regulations can affect their characteristics. Fouling on ship hulls affects the drag on the ship, which increases fuel consumption when maintaining a constant speed. The various antifouling paints used today to combat fouling are described herein, and a review of the environmental implications of using these paints is provided. Ballast water contains organisms that can become invasive if released into a new geographical area. Invasive species can entail costs on the order of millions of euros. Finally, litter is discussed in this chapter. Litter is deposited in the ocean via several sources and can affect organisms over long periods of time. Plastic causes the largest litter-related problem because it does not biodegrade; such material only becomes smaller, ultimately reaching a microplastic state. Henee, litter can affect organisms in different ways. Â© Springer-Verlag Berlin Heidelberg 2016. All rights are reserved.</t>
  </si>
  <si>
    <t>Cited By :6 RAYYAN-INCLUSION: {"Querusche"=&gt;"Excluded", "elisa.calcagnotto"=&gt;"Excluded"} | RAYYAN-LABELS: MEC: Abstract,QUE: Abstract | RAYYAN-EXCLUSION-REASONS: 1 - Type of study</t>
  </si>
  <si>
    <t>rayyan-185167940</t>
  </si>
  <si>
    <t>Microwave plasma gasification for the restoration of urban rivers and lakes, and the elimination of oceanic garbage patches</t>
  </si>
  <si>
    <t>Panicker, P.K. and Magid, A.</t>
  </si>
  <si>
    <t>https://www.scopus.com/inward/record.uri?eid=2-s2.0-85002339007&amp;doi=10.1115%2fES2016-59632&amp;partnerID=40&amp;md5=cb7c2dd47e6fb546f2fbbd366ddac017</t>
  </si>
  <si>
    <t>This review paper describes techniques proposed for applying microwave-induced plasma gasification (MIPG) for cleaning rivers, lakes and oceans of synthetic and organic waste pollutants by converting the waste materials into energy and useful raw materials. Rivers close to urban centers tend to get filled with manmade waste materials, such as plastics and paper, gradually forming floating masses that further trap biological materials and animals. In addition, sewage from residences and industries, as well as rainwater runoff pour into rivers and lakes carrying solid wastes into the water bodies. As a result, the water surfaces get covered with a stagnant, thick layer of synthetic and biological refuse which kill the fish, harm animals and birds, and breed disease-carrying vectors. Such destruction of water bodies is especially common in developing countries which lack the technology or the means to clean up the rivers. A terrible consequence of plastic and synthetic waste being dumped irresponsibly into the oceans is the presence of several large floating masses of garbage in the worlds' oceans, formed by the action of gyres, or circulating ocean currents. In the Pacific Ocean, there are numerous debris fields that have been labeled the Great Pacific Garbage Patch. These patches contain whole plastic litters as well as smaller pieces of plastic, called microplastics, which are tiny fragments that were broken down by the action of waves. These waste products are ingested by animals, birds and fishes, causing death or harm. Some of the waste get washed ashore on beaches along with dead marine life. The best solution for eliminating all of the above waste management problems is by the application of MIPG systems to convert solid waste materials and contaminated water into syngas, organic fuels and raw materials. MIPG is the most efficient form of plasma gasification, which is able to process the most widest range of waste materials, while consuming only about a quarter of the energy released from the feedstock. MIPG systems can be scaled in size, power rating and wastetreatment capacity to match financial needs and waste processing requirements. MIPG systems can be set up in urban locations and on the shores of the waterbody, to filter and remove debris and contaminants and clean the water, while generating electric power to feed into the grid, and fuel or raw materials for industrial use. For eliminating the pelagic debris fields, the proposed design is to have ships fitted with waste collector and filtration systems that feeds the collected waste materials into a MIPG reactor, which converts the carbonaceous materials into syngas (H2 + CO). Some of the syngas made will be used to produce the electric power needed for running the plasma generator and onboard systems, while the remainder can be converted into methanol and other useful products through the Fischer-Tropsch process. This paper qualitatively describes the implementation schemes for the above processes, wherein MIPG technology will be used to clean up major waste problems affecting the earth's water bodies and to convert the waste into energy and raw materials in a sustainable and environmentally friendly manner, while reducing the dependence on fossil fuels and the release of carbon dioxide and methane into the atmosphere. Â© Copyright 2016 by ASME.</t>
  </si>
  <si>
    <t>rayyan-185167941</t>
  </si>
  <si>
    <t>Seasonal distribution and interactions between plankton and microplastics in a tropical estuary</t>
  </si>
  <si>
    <t>Estuarine, Coastal and Shelf Science</t>
  </si>
  <si>
    <t>213-225</t>
  </si>
  <si>
    <t>https://www.scopus.com/inward/record.uri?eid=2-s2.0-84946815798&amp;doi=10.1016%2fj.ecss.2015.05.018&amp;partnerID=40&amp;md5=0443670253da8199dbdac1a696100844</t>
  </si>
  <si>
    <t>The seasonal migration of a salt wedge and rainfall were the major factors influencing the spatiotemporal distribution of ichthyoplankton and microplastics along the main channel of the Goiana Estuary, NE Brazil. The most abundant taxa were the clupeids Rhinosardinia bahiensis and Harengula clupeola, followed by the achirid Trinectes maculatus (78.7% of the catch). Estuarine and mangrove larvae (e.g. Anchovia clupeoides, Gobionellus oceanicus), as well as microplastics were ubiquitous. During drier months, the salt wedge reaches the upper estuary and marine larvae (e.g. Cynoscion acoupa) migrated upstream until the zones of coastal waters influence. However, the meeting of waterfronts in the middle estuary forms a barrier that retains the microplastics in the upper and lower estuary most part of the year. During the late dry season, a bloom of zooplankton was followed by a bloom of fish larvae (12.74 ind. 100 m-3) and fish eggs (14.65 ind. 100 m-3) at the lower estuary. During the late rainy season, the high freshwater inflow flushed microplastics, together with the biota, seaward. During this season, a microplastic maximum (14 items 100 m-3) was observed, followed by fish larvae maximum (14.23 ind. 100 m-3) in the lower estuary. In contrast to fish larvae, microplastics presented positive correlation with high rainfall rates, being more strictly associated to flushing out/into the estuary than to seasonal variation in environmental variables. Microplastics represented half of fish larvae density. Comparable densities in the water column increase the chances of interaction between microplastics and fish larvae, including the ingestion of smaller fragments, whose shape and colour are similar to zooplankton prey. Â© 2015 Elsevier Ltd.</t>
  </si>
  <si>
    <t>Cited By :74 RAYYAN-INCLUSION: {"Querusche"=&gt;"Excluded", "elisa.calcagnotto"=&gt;"Excluded"} | RAYYAN-LABELS: MEC: Abstract,QUE: Abstract | RAYYAN-EXCLUSION-REASONS: 1 - Type of study</t>
  </si>
  <si>
    <t>rayyan-185167942</t>
  </si>
  <si>
    <t>In vivo biocompatibility of new nano-calcium-deficient hydroxyapatite/poly-amino acid complex biomaterials</t>
  </si>
  <si>
    <t>International Journal of Nanomedicine</t>
  </si>
  <si>
    <t>6303-6316</t>
  </si>
  <si>
    <t>Dai, Z. and Li, Y. and Lu, W. and Jiang, D. and Li, H. and Yan, Y. and Lv, G. and Yang, A.</t>
  </si>
  <si>
    <t>https://www.scopus.com/inward/record.uri?eid=2-s2.0-84943623995&amp;doi=10.2147%2fIJN.S90273&amp;partnerID=40&amp;md5=c420b7941ea4e9332cb87eb064019a8c</t>
  </si>
  <si>
    <t>Objective: To evaluate the compatibility of novel nano-calcium-deficient hydroxyapatite/poly-amino acid (n-CDHA/PAA) complex biomaterials with muscle and bone tissue in an in vivo model. Methods: Thirty-two New Zealand white rabbits were used in this study. Biomaterials were surgically implanted into each rabbit in the back erector spinae and in tibia with induced defect. Polyethylene was implanted into rabbits in the control group and n-CDHA/PAA into those of the experimental group. Animals were examined at four different points in time: 2 weeks, 4 weeks, 12 weeks, and 24 weeks after surgery. They were euthanized after embolization. Back erector spinae muscles with the surgical implants were examined after hematoxylin and eosin (HE) staining at these points in time. Tibia bones with the surgical implants were examined by X-ray and scanning electron microscopy (SEM) at these points in time to evaluate the interface of the bone with the implanted biomaterials. Bone tissues were sectioned and subjected to HE, Masson, and toluidine blue staining. Results: HE staining of back erector spinae muscles at 4 weeks, 12 weeks, and 24 weeks after implantation of either n-CDHA/PAA or polyethylene showed disappearance of inflammation and normal arrangement in the peripheral tissue of implant biomaterials; no abnormal staining was observed. At 2 weeks after implantation, X-ray imaging of bone tissue samples in both experimental and control groups showed that the peripheral tissues of the implanted biomaterials were continuous and lacked bone osteolysis, absorption, necrosis, or osteomyelitis. The connection between implanted biomaterials and bone tissue was tight. The results of HE, Masson, toluidine blue staining and SEM confirmed that the implanted biomaterials were closely connected to the bone defect and that no rejection had taken place. The n-CDHA/PAA biomaterials induced differentiation of a large number of chondrocytes. New bone trabecula began to form at 4 weeks after implanting n-CDHA/PAA biomaterials, and lamellar bone gradually formed at 12 weeks and 24 weeks after implantation. Routine blood and kidney function tests showed no significant changes at 2 weeks and 24 weeks after implantation of both biomaterials. Conclusion: n-CDHA/PAA composites showed good compatibility in in vivo model. In this study, n-CDHA/PAA were found to be safe, nontoxic, and biologically active in bone repair. Â© 2015 Dai et al.</t>
  </si>
  <si>
    <t>rayyan-185167943</t>
  </si>
  <si>
    <t>A study on the biocompatibility of surface-modified Au/Ag alloyed nanobox particles in zebrafish in terms of mortality rate, hatch rate and imaging of particle distribution behavior</t>
  </si>
  <si>
    <t>Progress in Electromagnetics Research</t>
  </si>
  <si>
    <t>89-96</t>
  </si>
  <si>
    <t>Li, K. and Zhao, X. and Zhai, Y. and Chen, G. and Lee, E.-H. and He, S.</t>
  </si>
  <si>
    <t>https://www.scopus.com/inward/record.uri?eid=2-s2.0-84920946533&amp;doi=10.2528%2fPIER14092602&amp;partnerID=40&amp;md5=4ea4ae061bf3167499a4e46616af5c01</t>
  </si>
  <si>
    <t>We report for the first time a study on the biocompatibility of the poly(ethylene glycol)-thiol (PEG)-coated Au/Ag alloyed nanobox (PC-ANB) particles in zebrafish. We measured the mortality rate and the hatch rate of the zebrafish embryos injected with the PC-ANB particles and observed the distribution of the PC-ANB particles in the zebrafish embryos at different stages of growth development. The results show that the PC-ANB particles have negligible toxicity to the zebrafish embryos even at extrahigh concentration (1.2mgmlâˆ’1), while uncoated Ag nanoparticles, used in the form of nanospheres or nanoplates, were found to cause embryo deformation or even death. Additionally, we have investigated the distribution of the PC-ANB particles within the zebrafish in the interest of studying their behavior in the zebrafish using imaging. For this, we used the three-photon luminescence imaging technique and it has been found that the PC-ANB particles mainly assemble in the backside muscle tissues of the zebrafish, suggesting that the PC-ANB particles are mostly metabolized out after about 96 hours of growth development. Â© 2015 Electromagnetics Academy. All rights reserved.</t>
  </si>
  <si>
    <t>Cited By :4 RAYYAN-INCLUSION: {"Querusche"=&gt;"Excluded", "elisa.calcagnotto"=&gt;"Excluded"} | RAYYAN-LABELS: MEC: Abstract,QUE: Abstract | RAYYAN-EXCLUSION-REASONS: 3 - Intervention,1 - Type of study</t>
  </si>
  <si>
    <t>rayyan-185167944</t>
  </si>
  <si>
    <t>Multiphasic, multistructured and hierarchical strategies for cartilage regeneration</t>
  </si>
  <si>
    <t>Advances in Experimental Medicine and Biology</t>
  </si>
  <si>
    <t>143-160</t>
  </si>
  <si>
    <t>Correia, C.R. and Reis, R.L. and Mano, J.F.</t>
  </si>
  <si>
    <t>https://www.scopus.com/inward/record.uri?eid=2-s2.0-84946839470&amp;doi=10.1007%2f978-3-319-22345-2_9&amp;partnerID=40&amp;md5=5d823ce0adc6166ee5344fc8f675ebd7</t>
  </si>
  <si>
    <t>Cartilage tissue is a complex nonlinear, viscoelastic, anisotropic, and multiphasic material with a very low coefficient of friction, which allows to withstand millions of cycles of joint loading over decades of wear. Upon damage, cartilage tissue has a low self-reparative capacity due to the lack of neural connections, vascularization, and a latent pool of stem/chondroprogenitor cells. Therefore, the healing of articular cartilage defects remains a significant clinical challenge, affecting millions of people worldwide. A plethora of biomaterials have been proposed to fabricate devices for cartilage regeneration, assuming a wide range of forms and structures, such as sponges, hydrogels, capsules, fibers, and microparticles. In common, the fabricated devices were designed taking in consideration that to fully achieve the regeneration of functional cartilage it is mandatory a well-orchestrated interplay of biomechanical properties, unique hierarchical structures, extracellular matrix (ECM), and bioactive factors. In fact, the main challenge in cartilage tissue engineering is to design an engineered device able to mimic the highly organized zonal architecture of articular cartilage, specifically its spatiomechanical properties and ECM composition, while inducing chondrogenesis, either by the proliferation of chondrocytes or by stimulating the chondrogenic differentiation of stem/chondro-progenitor cells. In this chapter we present the recent advances in the development of innovative and complex biomaterials that fulfill the required structural key elements for cartilage regeneration. In particular, multiphasic, multiscale, multilayered, and hierarchical strategies composed by single or multiple biomaterials combined in a welldefined structure will be addressed. Those strategies include biomimetic scaffolds mimicking the structure of articular cartilage or engineered scaffolds as models of research to fully understand the biological mechanisms that influence the regeneration of cartilage tissue. Â© Springer International Publishing Switzerland 2015.</t>
  </si>
  <si>
    <t>Cited By :13 RAYYAN-INCLUSION: {"Querusche"=&gt;"Excluded", "elisa.calcagnotto"=&gt;"Excluded"} | RAYYAN-LABELS: MEC: Abstract,QUE: Abstract | RAYYAN-EXCLUSION-REASONS: 1 - Type of study</t>
  </si>
  <si>
    <t>rayyan-185167945</t>
  </si>
  <si>
    <t>Novel biocompatible hydrogel nanoparticles: generation and size-tuning of nanoparticles by the formation of micelle templates obtained from thermo-responsive monomers mixtures</t>
  </si>
  <si>
    <t>Journal of Nanoparticle Research</t>
  </si>
  <si>
    <t>Khandadash, R. and Machtey, V. and Shainer, I. and Gottlieb, H.E. and Gothilf, Y. and Ebenstein, Y. and Weiss, A. and Byk, G.</t>
  </si>
  <si>
    <t>https://www.scopus.com/inward/record.uri?eid=2-s2.0-84917690792&amp;doi=10.1007%2fs11051-014-2796-1&amp;partnerID=40&amp;md5=336088d6d8665e35f7061c50c17cb5d9</t>
  </si>
  <si>
    <t>Biocompatible hydrogel nanoparticles are prepared by polymerization and cross-linking of N-isopropyl acrylamide in a micelle template formed by block copolymers macro-monomers at high temperature. Different monomer ratios form, at high temperature, well-defined micelles of different sizes which are further polymerized leading to nanoparticles with varied sizes from 20 to 390Â nm. Physico-chemical characterization of the nanoparticles demonstrates their composition and homogeneity. The NPs were tested in vitro and in vivo biocompatibility assays, and their lack of toxicity was proven. The NPs can be labeled with fluorescent probes, and their intracellular fate can be visualized and quantified using confocal microscopy. Their uptake by live stem cells and distribution in whole developing animals is reported. On the basis of our results, a mechanism of nanoparticle formation is suggested. The lack of toxicity makes these nanoparticles especially attractive for biological applications such as screening and bio-sensing. Â© 2014, Springer Science+Business Media Dordrecht.</t>
  </si>
  <si>
    <t>Cited By :2 RAYYAN-INCLUSION: {"Querusche"=&gt;"Excluded", "elisa.calcagnotto"=&gt;"Excluded"} | RAYYAN-LABELS: ?,MEC: Abstract,QUE: Abstract | RAYYAN-EXCLUSION-REASONS: 3 - Intervention,1 - Type of study</t>
  </si>
  <si>
    <t>rayyan-185167946</t>
  </si>
  <si>
    <t>2013 2nd International Conference on Sustainable Energy and Environmental Engineering, ICSEEE 2013</t>
  </si>
  <si>
    <t>https://www.scopus.com/inward/record.uri?eid=2-s2.0-84897592547&amp;partnerID=40&amp;md5=859a71e01e3ad0fe1be2349442f7ac6f</t>
  </si>
  <si>
    <t>The proceedings contain 162 papers. The special focus in this conference is on Sustainable Energy and Environmental Engineering. The topics include: An environmentally friendly composite composed of short-cut grass and starch; environmental friendly conversion coating formed on magnesium alloys and its anti-corrosion performance; enhanced photocatalytic activity of H-C-TiO2/graphene based on the synergistic effect between surface defects and Ti-C bond; passivation effect of rare earth lanthanum on galvanized steel; research on controllable synthesis of magnesium carbonate tri-hydrate; influence of alloying element on corrosion behavior of hastelloy C-276 in supercritical water; study on microcrystalline chitin cinnamon nanoemulsion; progress of high purity magnesium oxide preparation; the preparation of ordered mesoporous Al2O3 and its application in Ni-based catalysts for CH4/CO2 reforming; influences of tennis shoe sole with different materials on athletes movement; promote the development of tennis through applied new macromolecule polymer material in tennis racket design; comparative study on the composites with chopped different parts of rice straw as raw materials; effects of heat treatment on the properties of polyurethane/clay nanocomposites paint; the effect of pH and heat treatment on the porous TiO2 nanostructures derived from triblock copolymer templating-precipitation technique of TiOSO4 solution; lightweight study on axial crushing thin cylindrical tubes of steel and aluminum alloy based on equal energy absorption; hydrothermal synthesis Nano-SrTiO3 powder and the factors control; femtosecond laser machining of silica and transparent materials; studies on the sorption of benzene over DX 09 carbon; nano-gold particles on cerium oxide for catalytic combustion of formaldehyde; analysis flue gas DeNOx technology for float glass furnace; fourrier transform infrared and gel permeation chromatography evaluation to prepared polyurethane paint from polyol palm oil based; effect of the amount of water medium on short-cut rice straw based composite; intersubband transitions in asymmetric quantum wells with external electric field; liquefaction properties of alanine hydrosulfate ionic liquid on pine; the research of the water tank compound inhibitor for vehicle; tribology behaviors of LaF3 nano particles in 500SN base oil; influence of hydraulic retarder on commercial vehicles rear axle sideslip; study on intake performance of camless engine; dynamic analysis on the principle and general research situation of band conveyor; dynamic reliability of stochastic truss structures under random load; simulation research on combustion process in a natural gas-diesel dual-fuel marine engine; frequency characteristics of the valveless self-excited pulse combustor of bend tailpipe Helmholtz type; study of the phenomenon of water hammer based on sliding mesh method; a simplified design method of horizontal axis tidal energy turbine blade; study on numerical simulation of internal flow field for the multi blade centrifugal fan; characterization of two-phase flow patterns in small round tubes; theory analysis of microparticle with an acoustic-gavity field; design and analysis of hermetic single chip packaging for large format thermistor; study on the compensated capacitance for the wireless power transmission system; design of plane magnetic field image drawing system based on PLC motion control; research on characteristics of the photovoltaic cells integrated on chip; improving the reliability of RFID interrogator by an inclined contact surface design in vehicle infrastructure cooperation systems; analysis the noise sources and control measures of high speed railway; an equipment of separating fish flesh from steaks efficiently; numerical study on cross-flow around three cylinders using lattice Boltzmann method; research on two-dimensional MHD simulations of X-pinch implosion and its physical aspects; research on field simulation application in warship cabin performance-based fire protection design; research on control strategy and simulation of electric power steering system for electric power bus; the structural properties research of piezoelectric cantilever beam based on vehicular environment; hil simulation of 7 tons pure electric midibus ESP based on dspace; study on development path of electric vehicle in china from a view of energy conservation and emission reduction; construction and development of a new ecological fa ade; explore the structure of the building envelope energy; influence study of energy consumption in different flats of a high residential building in north part of china; research on aesthetics and energy efficiency design of architecture; a study on design improvement for application of sandwich insulation system; a study of cooling and heating energy reduction effects for applying of blind-integrated window system in buildings; the effects of window film on the performance of window system; flexural behaviors of double reinforced beam with high-performance cement composite and steel bar; research of window's discharge coefficient in the natural ventilation room; seismic performance of strain-hardening cement composite (SHCC) squat shear walls with vertical slits; present glazing classification under the energy efficiency labeling program of window system in Korea, south; study on the problems and solutions of building energy efficiency; heating energy and cost evaluation of sandwich insulation concrete system; experimental study on performance of phase change thermal storage kang; the research and application of airport pavement recycled concrete; influence of casting temperature on the heat of hydration in mass concrete foundation with ternary cements; effect of steel fiber volume fraction and curing conditions on the compressive behavior of alkali-activated slag concrete; advances of monitoring corrosion in reinforced concrete based on UGW; sustainability indicators for concrete formwork system; environmental performance for two formwork system types; application research of the efficient detection for permeability of the large marine concrete structures; enhanced heat transfer with short pin fins in hot-air anti-icing system; dynamic simulation of thermal environment of solar greenhouse using state-space method; pile groups displacement calculation based on mindlin solution and principle of minimum potential energy; research on road performance of desulfurized rubber asphalt and mixture; the critical state constitutive model and strain localization for hostun sand; welding process optimization for orthotropic compound bridge plates; the influence of alcohol amine admixtures on the macroscopic properties of Portland cement paste; research on the optimization helix angle of double-helical baffles heat exchangers; research on ratio selection of mixed libr-cacl2 solution for liquid desiccant cooling system; study on principle and application of heat pump technology; the case study on optimization of large scale heating and cooling network; the optimization of large scale heating and cooling network; energy-saving analysis of reversible ventilation system; different heating methods of rural northern indoor thermal environment simulation analysis; a note on vertex-neighbor-integrity of sequential-joined graphs; a continuous semigroup approach to the distributional stability of nonlinear models; research on mud pulse signal starting time extracting algorithm in MWD; application of kalman filter in AUV acoustic navigation; design and implementation of the software testing management system based on django; image fusion algorithm based on gradient pyramid and its performance evaluation; evaluation and research on block-division based image segmentation algorithm; dynamic intelligence scouting and monitoring system; research of the FEM mesh generation based on patran; the research of intelligent fault diagnostic system for diesel engine based on virtual instrument; an improved algorithm on point cloud optimization for unmanned aerial vehicles; mining engineering professionals motivated to improve their proficiency in English; study on tender offers decision-making based on the sand table experiment; study on cost management of engineering in-construction of highway enterprise; sustainable supplier selection: an international comparative literature review for future investigation and fuzzy logic based closed-end questionnaire design.</t>
  </si>
  <si>
    <t>rayyan-185167947</t>
  </si>
  <si>
    <t>Life-cycle assessment of engineered nanomaterials: A literature review of assessment status</t>
  </si>
  <si>
    <t>Miseljic, M. and Olsen, S.I.</t>
  </si>
  <si>
    <t>https://www.scopus.com/inward/record.uri?eid=2-s2.0-84901450979&amp;doi=10.1007%2fs11051-014-2427-x&amp;partnerID=40&amp;md5=37d692c5e5416f80729a2ac36e611d13</t>
  </si>
  <si>
    <t>The potential environmental impacts of engineered nanomaterials (ENMs), and their engineered nanoparticles (ENPs), have, in recent years, been a cause of concern. Life-cycle assessment (LCA) is a highly qualified tool to assess products and systems and has an increasing extent been applied to ENMs. However, still only 29 case studies on LCA of ENMs have been published in journals and this article investigates these studies. Generally, data on production of ENMs as well as the coverage of the life cycle are limited. In particular, within use and disposal stages data are scarce due to many unknowns regarding the potential release and fate of ENMs/ENPs to and in the environment. This study investigates the sensitivity of case studies with respect to ecotoxicity impacts through a quantification of the potential ecotoxicity impacts to algae, daphnia and fish as a result of direct release of Ag and TiO 2 ENPs (mainly &amp;lt;200 nm in nominal diameter size) from various ENM products to the freshwater compartment. It was found that Ag and TiO2 release, from 1 g Ag or TiO2 ENM product, poses up to ca. 3.5 orders of magnitude higher ecotoxicity impact than the production of 1 g polymer (PP, PE and PET average) or 1 Wh of grid mix electricity from Scandinavia. ENMs from Ag had higher ecotoxic impact than those from TiO2 and there was a linear regression between Ag ENM content in the considered products and the potential ecotoxicity impacts to the freshwater species, according to release of total Ag during use (mainly washing). Â© Springer Science+Business Media 2014.</t>
  </si>
  <si>
    <t>Cited By :50 RAYYAN-INCLUSION: {"Querusche"=&gt;"Excluded", "elisa.calcagnotto"=&gt;"Excluded"} | RAYYAN-LABELS: QUE: Title,MEC: Abstract | RAYYAN-EXCLUSION-REASONS: 1 - Type of study</t>
  </si>
  <si>
    <t>rayyan-185167948</t>
  </si>
  <si>
    <t>Antibacterial efficacy and cytotoxicity of silver-nanoparticleâ€“based coatings facilitated by a plasma deposited polymer interlayer</t>
  </si>
  <si>
    <t>Plasma Medicine</t>
  </si>
  <si>
    <t>101-115</t>
  </si>
  <si>
    <t>Taheri, S. and Cavallaro, A. and Barton, M. and Whittle, J.D. and Majewski, P. and Smith, L.E. and Vasilev, K.</t>
  </si>
  <si>
    <t>https://www.scopus.com/inward/record.uri?eid=2-s2.0-84922751553&amp;doi=10.1615%2fPlasmaMed.2014011974&amp;partnerID=40&amp;md5=87c9f4f93730c792f6438d6f269a37ca</t>
  </si>
  <si>
    <t>Antibacterial coatings have been accepted as a potent solution to the problem of medical-deviceâ€“associated infections, which affect millions of patients worldwide. In this work, we present silver-nanoparticleâ€“based antibacterial coatings that are highly potent against medically relevant bacteria such as S. epidermidis and S. aureus but do not have apparent cytotoxicity to primary human fibroblast cells. The silver nanoparticles used in the coatings are synthesized in the presence of trisodium citrate. At a given moment, 2-mercaptosuccinc acid is added to allow for reduction of nanoparticle size and to provide the well-defined surface architecture necessary for controllable surface immobilization. Important for application, the technology is facilitated by a functional-plasmaâ€“deposited polymer interlayer. This makes it applicable to the surface of medical devices manufactured from any type of material. Â© 2014 by Begell House, Inc.</t>
  </si>
  <si>
    <t>Cited By :5 RAYYAN-INCLUSION: {"Querusche"=&gt;"Excluded", "elisa.calcagnotto"=&gt;"Excluded"} | RAYYAN-LABELS: MEC: Abstract,QUE: Abstract | RAYYAN-EXCLUSION-REASONS: 2 - Population,1 - Type of study</t>
  </si>
  <si>
    <t>rayyan-185167949</t>
  </si>
  <si>
    <t>Nanocarrier-based approaches for treatment and detection of alzheimer's disease</t>
  </si>
  <si>
    <t>Journal of Nanoscience and Nanotechnology</t>
  </si>
  <si>
    <t>137-156</t>
  </si>
  <si>
    <t>Oesterling, B.M. and Gulati, A. and Joshi, M.D.</t>
  </si>
  <si>
    <t>https://www.scopus.com/inward/record.uri?eid=2-s2.0-84893742806&amp;doi=10.1166%2fjnn.2014.8906&amp;partnerID=40&amp;md5=46ce6b483160c4a27cccc8c0bef01d7b</t>
  </si>
  <si>
    <t>Alzheimer's disease (AD) is the most common neurological disorder in people over the age of 65. It has been estimated that in 2010 there were 4.7 million individuals aged 65 years or older with AD dementia, and it is projected that the total number of individuals with AD dementia in 2050 will be 13.8 million. The most commonly believed cause and most frequently studied aspect of AD is the aggregation of beta amyloid (AÎ²), both as soluble AÎ² and in the form of extracellular plaque. Treatment options are limited mainly due to the inability of drugs to cross the blood-brain barrier. Nanoparticulate drug carriers that have been targeted to the brain are able to pass through by virtue of their size, surface potential, surface coatings (e.g., polyethylene glycol, polysorbate), surface decoration with ligands or antibodies attached toward the receptors on the blood-brain barrier. Herein, we discuss the current front-runner nanocarriers under investigation for effective delivery of pharmaceuticals active in the treatment and detection of AD and their mechanisms and discuss a few of the outstanding studies. Copyright Â© 2014 American Scientific Publishers All rights reserved.</t>
  </si>
  <si>
    <t>rayyan-185167950</t>
  </si>
  <si>
    <t>Antimicrobial biocompatible bioscaffolds for orthopaedic implants</t>
  </si>
  <si>
    <t>Journal of Tissue Engineering and Regenerative Medicine</t>
  </si>
  <si>
    <t>386-395</t>
  </si>
  <si>
    <t>Qureshi, A.T. and Terrell, L. and Monroe, W.T. and Dasa, V. and Janes, M.E. and Gimble, J.M. and Hayes, D.J.</t>
  </si>
  <si>
    <t>https://www.scopus.com/inward/record.uri?eid=2-s2.0-84893043765&amp;doi=10.1002%2fterm.1532&amp;partnerID=40&amp;md5=a44149582605016879d1baaf1e831b57</t>
  </si>
  <si>
    <t>Nationally, nearly 1.5 million patients in the USA suffer from ailments requiring bone grafts and hip and other joint replacements. Infections following internal fixation in orthopaedic trauma can cause osteomyelitis in 22-66% of cases and, if uncontrolled, the mortality rate can be as high as 2%. We characterize a procedure for the synthesis of antimicrobial and biocompatible poly-l-lactic acid (PLLA) and poly-ethyleneglycol (PEG) bioscaffolds designed to degrade and absorb at a controlled rate. The bioscaffold architecture aims to provide a suitable substrate for the controlled release of silver nanoparticles (SNPs) to reduce bacterial growth and to aid the proliferation of human adipose-derived stem cells (hASCs) for tissue-engineering applications. The fabricated bioscaffolds were characterized by scanning transmission microscope (SEM) and it showed that the addition of tncreasing concentrations of SNPs results in the formation of dendritic porous channels perpendicular to the axis of precipitation. The antimicrobial properties of these porous bioscaffolds were tested according to a modified ISO 22196 standard across varying concentrations of biomass-mediated SNPs to determine an efficacious antimicrobial concentration. The bioscaffolds reduced the Staphylococcus aureus and Escherichia coli viable colony-forming units by 98.85% and 99.9%, respectively, at an antimicrobial SNPs concentration of 2000ppm. Human ASCs were seeded on bioscaffolds and cultured in vitro for 20days to study the effect of SNPs concentration on the viability of cells. SEM analysis and the metabolic activity-based fluorescent dye, AlamarBlueÂ®, demonstrated the growth of cells on the efficacious antimicrobial bioscaffolds. The biocompatibility of in vitro leached silver, quantified by inductively coupled plasma optical emission spectroscopy (ICP-OES), proved non-cytotoxic when tested against hASCs, as evaluated by MTT assay. Â© 2012 John Wiley &amp; Sons, Ltd.</t>
  </si>
  <si>
    <t>Cited By :23 RAYYAN-INCLUSION: {"Querusche"=&gt;"Excluded", "elisa.calcagnotto"=&gt;"Excluded"} | RAYYAN-LABELS: MEC: Abstract,QUE: Abstract | RAYYAN-EXCLUSION-REASONS: 2 - Population</t>
  </si>
  <si>
    <t>rayyan-185167951</t>
  </si>
  <si>
    <t>2013 International Conference on Applied Science, Engineering and Technology, ICASET 2013</t>
  </si>
  <si>
    <t>https://www.scopus.com/inward/record.uri?eid=2-s2.0-84880172780&amp;partnerID=40&amp;md5=d7146851059e5edea31af97dbb5baf50</t>
  </si>
  <si>
    <t>The proceedings contain 204 papers. The special focus in this conference is on Microelectronics and Materials, Applied Chemistry and Chemical Engineering, Information Technology, Computer Engineering and Network Technology, Environmental Science and Management Engineering. The topics include: template synthesis and electrocatalytic properties of palladium hollow spheres; synthesis and characterization of ferrous tungstate nanoparticles; chemical methods for synthesizing gold nanoparticles; synthesis and characterization of triethanolamine borate; hydrophobic flexible silica aerogels felts fabricated by ambient pressure drying; the synthesis and purification of 4-Dimethylamino-N-Methyl -4-Stilbazolium tosylate; optimization of reaction conditions for preparing carboxymethyl cellulose guaze; aromatic components analysis of HongDao clam by HS-SPME and GC-MS; the influence of auxiliary chemicals on the decolorization of reactive blue dye by laccase; electrochemical synthesis of platinum-reduced graphene oxide hybrids for methanol oxidation; epitaxial graphene growth on 6H-SiC (0001) substrate by confinement controlled sublimation of silicon carbide; characterization and investigation of polyamide 6 nanotubes prepared by a novel solution wetting method; a comparative study of UHMWPE multifilament and aramid multifilament; avoidance test for the assessment of microbial degradation of PAHs; mechanism of the oxidation of iron; synthesis of viscosity-variable diverting-acid main agent and diverting performance evaluation; hot deformation behavior and microstructure of U720Li alloy; defects in germanium nanocrystals produced by ion implantation; effect of graphite degradation on thermal analysis cooling curve of ductile iron melt; grain growth behaviour of superalloy U720Li under continuous heating conditions; crystal growth and optical spectroscopy of ytterbium-doped lutetium orthophosphate; first-principle calculations for magnetism of Mn-doped graphene; ADP single crystal growth from solution in defined crystallographic direction; first-principle study on magnetic properties of TM-doped 6H-SiC; motion analysis of powder particle in plasma jet; study on moisture transfer properties of polyester-cotton fabric; the tensile and surface frictional property of soybean protein fibers; test and analysis of SPF pure yarn or SPF tencel blending yarn mechanics property; the mechanical property of milk protein fiber pure yarn and blended yarn; a study of wearabilities of softwarm heating warm fiber fabric; performance of newdal blended knitted fabrics; study on properties of blended fabrics containing phenolic fiber; research on aerodynamic characteristics of lateral jet control technology; research on aerodynamic characteristics of morphing aircraft with a telescopic wing; analysis and optimization of plastic parts moldflow based on mold flow; fault diagnosis of drilling process based on rough set and support vector machine; application of magnetic flux feedback control in hybrid suspension system; fast tool servo driven by electromagnetic force applied in freeform surfaces machining; study on marine diesel engine waste heat recovery system with multi-stage flash; pressure drop and apparent solids concentration inside a novel multi-regime riser; study on the buckling analysis of stiffened spherical shallow shell for gasholder roof; kinematic analysis of lunar exploration manipulator; application of fault tree analysis method in gas explosion accident; the calibration of piezoelectric phase-shifter based on the improved 2-D FTP; the design of an automatic golf collection robot; fatigue life of UAV airframe based on damage coefficient; new blind adaptive channel estimation schemes based on OFDM systems; new channel estimation schemes for MIMO-OFDM systems; a design of controller about LED landscape lamp; autonomous marine monitoring system based on energy convertor; the design of fish tank thermostat controller based on TC89C52; realization of the optimization of Dijkstra algorithm in vehicle navigation; automatic PID temperature control of thermoelectric cooler based on MSP430; design and implementation of mid-frequency magnetron sputtering power supply based on TL494 and MCU; the trust relay QKD network communication research; simulation research on instantaneous control in battery energy storage system; the design of a Rubik's cube robot; innovative teaching research on the course of intelligent control system and simulation; design of intelligent flushing system; design and production of AT89S52 microcontroller tachometer; the design of warehouse temperature and humidity monitoring system; decoupling suspension controller based on magnetic flux feedback; development research on cloud application program based on GFS; combining two detectors for object tracking; solvent extraction of uranium by laminar flow in microfluidic chips; research on non-manifold polyhedron from function-to-form mapping; depth from defocus using geometric optics regularization; image classification base on sparse representation with basis design; computer simulation of complex consecutive reaction kinetics; uniform blow-up rate for diffusion equation with a weighted localized source; image stereo matching based on multi-scale plane set; a novel image contrast restoration algorithm for fog; Bayesian estimation of gold index's change point of time series model; accelerating PQMRCGSTAB algorithm on xeon phi; sampling theorems of wavelet subspaces with M band in higher dimensions; application of three-dimensional modelling in the study of complex geological body; gauss-Newton iteration estimation to the parameters in nonlinear regression models; study on a rapid real-time feature extraction algorithm; using excel to evaluate shear strength parameters of soil; neuron classification based on semi-supervised FCM algorithm; a novel differentiate weight algorithm on heterogeneous network selection; efficient dynamic data possession checking in cloud computing; research of state-base object-oriented software testing; self-revised opinion leader list construction and influence analysis; cloud computing security analysis and reinforcement of hadoop environment; symmetric multiwavelet frames with general lattice; a robust image watermarking algorithm based on PCA and NN; flight control system for UAV based on simulink; distributed construction for power aware connected dominating set; analysis of the process of collapse in supervision control systems; ScanSAR mode sea ice image segmentation; reviews and a new angle of Î² coefficient prediction method; study on the property management problems and its countermeasures in small city of China; performance evaluation of private college teachers based on analytic hierarchy process (AHP); empirical research on roof reclamation by land-lost farmers in peri-urban areas of China; the analysis of a shares logistics enterprises' financing structure; research on improved shapley value based profit allocation of agricultural supply chain; application of intelligent decision support system in enterprise management; on the feasibility of introducing commercial insurance into major sports events; effect of China's Commercial Banks' Diversified Revenue on Performance; Optimal Pricing Problem of a Closed-Loop Supply Chain with Remanufacturing; research on impcact of interest rate marketization to SME financing; study of energy-saving reform in garment production enterprises; the reliability evaluation of power system based on uncertain linguistic information; the synthesis of cephalosporin intermediates THZ; studies on the biological characteristics of termitomyces albuminosus hypha; forecasting by applying the time series model; effects of water-soluble dietary fiber to wheat dough rheological properties; stress emotion recognition based on RSP and EMG signals; predictive efficiency comparison of ARIMA-time-series and the grey system GM(1,1) the expression of decoy receptor 3 in peripheral blood monocytes of rheumatoid arthritis patient; study on the function of miRNA-155 target using bioinformatics methods; the application of neural network in the bionic control system of an artificial heart based on neuroshell; effect of adding seeds during maceration on quality of wine from vitis vinifera CV. cabernet sauvignon; a epidemic model with inhomogeneity and mobility based on cellular automata; study on the degumming process of abelmoschus manihot (L.) medik by microwave-assisted treatment; graphene modified molecular imprinted electrochemical sensor for specific recognition of bovine serum albumin; removal of silica bodies on oil palm empty fruit bunch surfaces and application for biogas production; environment pollutant standard: the production planning within certain pollution; bioavailability of vanadium in alfalfa in V-Cd contaminated soil; applying AHP and maximal value normalization to evaluate intensity of urban land use in Sujiatun District, Shenyang City; analysis of agarwood waste at different pre-treatment for silica xerogel production; applying ecological niche suitability model to evaluate land-use fitness; study on environmentally-friendly snow-melting agents application; classification and prediction of economic losses - storm surge disasters in Guangdong province of China; influence of rainfall infiltration on landslide treatment engineering; preliminary study of groundwater pollution about sewage irrigation at Malong county; review of key technique research on the field of vegetation restoration in beach wetlands and the research of decentralized wastewater treatment mode in rural areas in China.</t>
  </si>
  <si>
    <t>rayyan-185167952</t>
  </si>
  <si>
    <t>Electrochemical determination of malachite green at graphene quantum dots-gold nanoparticles multilayers-modified glassy carbon electrode</t>
  </si>
  <si>
    <t>Journal of Applied Electrochemistry</t>
  </si>
  <si>
    <t>689-696</t>
  </si>
  <si>
    <t>Hou, J. and Bei, F. and Wang, M. and Ai, S.</t>
  </si>
  <si>
    <t>https://www.scopus.com/inward/record.uri?eid=2-s2.0-84879222724&amp;doi=10.1007%2fs10800-013-0554-1&amp;partnerID=40&amp;md5=66692717913d28eaf8a3c1fe4ad5ea88</t>
  </si>
  <si>
    <t>A graphene quantum dots-gold nanoparticles-modified glassy carbon electrode was used to investigate the electrochemical behaviors of malachite green (MG). Cyclic voltammetry curves of MG at the modified electrode exhibited a pair of quasi-reversible adsorption-controlled redox peaks at 0.502 V (E pa) and 0.446 V (E pc) in a 0.05 mol L-1 H2SO 4 solution. Under the optimal conditions, by using differential pulse voltammetry as the detection method, a linear relationship was obtained between the oxidation peak current and the MG concentration in the range of 4.0 Ã— 10-7 to 1.0 Ã— 10-5 mol L-1 with the detection limit as 1.0 Ã— 10-7 mol L-1 (signal-to-noise ratio of 3). The modified electrode was applied in the determination of MG in fish samples, and the results were satisfactory with recoveries from 96.25 to 98.00 %. Furthermore, the modified electrode showed very good reproducibility and stability. Â© 2013 Springer Science+Business Media Dordrecht.</t>
  </si>
  <si>
    <t>Cited By :28 RAYYAN-INCLUSION: {"Querusche"=&gt;"Excluded", "elisa.calcagnotto"=&gt;"Excluded"} | RAYYAN-LABELS: MEC: Abstract,QUE: Abstract | RAYYAN-EXCLUSION-REASONS: 1 - Type of study</t>
  </si>
  <si>
    <t>rayyan-185167953</t>
  </si>
  <si>
    <t>Microplastics in the Solent estuarine complex, UK: Threat and implications for management</t>
  </si>
  <si>
    <t>1123-1134</t>
  </si>
  <si>
    <t>Gallagher, A. and Rees, A. and Rowe, R. and Stevens, J. and Wright, P.</t>
  </si>
  <si>
    <t>https://www.scopus.com/inward/record.uri?eid=2-s2.0-84900837969&amp;partnerID=40&amp;md5=0de893dec72284700a21e1331f2ec862</t>
  </si>
  <si>
    <t>The annual global demand for plastics has increased consistently over recent decades and now stands at approximately 245 million tonnes pa. A significant proportion of this is known to culminate as waste in the marine environment, though estimates vary as to the true extent. Of this, microplastics, defined as barely visible particles that can pass through a 500 Î¼m sieve, and composed of either virgin resin pellets or fragments of larger plastic debris, are now known to be an increasing component found both within marine sediments and the water column. Whilst the mechanisms by which such microplastics impact upon marine ecosystems have been documented there is an urgent need to quantify the magnitude of the problem, as well as to consider how best to manage the threat of rising levels of microplastics in the marine environment. This study determined the levels of microplastics present within the Solent estuarine complex in the UK, focusing specifically on the water column. A plankton net trawl survey was carried out, with samples analysed allowing for a qualification of the nature of the microplastics found; and in turn an identification of possible impacts. Overall the study identified significant quantities of plastics, ranging in colour and shape, with key local sources attributed to be wastewater treatment plants and the numerous boat yards found in the estuary. In eliciting the extent of a local problem that will undoubtedly be felt more widely in the marine environment, this paper also considers the challenges and difficulties inherent in trying to manage or control microplastics, as well as highlighting some potential mechanisms by which this could be pursued.</t>
  </si>
  <si>
    <t>rayyan-185167954</t>
  </si>
  <si>
    <t>Lake Geneva pollution by micropollutants - A review of 40 years of study</t>
  </si>
  <si>
    <t>Archives des Sciences</t>
  </si>
  <si>
    <t>117-136</t>
  </si>
  <si>
    <t>Loizeau, J.-L. and Edder, P. and De Alencastro, L.F. and Corvi, C. and Ramseier Gentile, S.</t>
  </si>
  <si>
    <t>https://www.scopus.com/inward/record.uri?eid=2-s2.0-84899719580&amp;partnerID=40&amp;md5=3d1ed02984a2ceb794d65f61b026bbfe</t>
  </si>
  <si>
    <t>Lake Geneva drains a watershed of about 8000 km2, subject to anthropogenic pressures due to a large population, agriculture, and industries. Contaminants released by these activities may eventually end up in the lake water, sediments and biota. For more than 40 years, the International Commission for Lake Geneva Protection (Commission Internationale pour la Protection des Eaux du LÃ©man), and research institutes located around the lake, look after these contaminants by following the evolution of analytical technics. This review particularly focuses on the evolution of the lake contamination by mercury, PCBs, pesticides, drugs and some emerging pollutants. Mercury and PCBs were the first contaminants detected in sediments in the 1970s. These contaminants were particularly targeted because of their propensity to bioaccumulate in organisms and biomagnify in the food chain, and because of their high ecotoxicity. If the contamination of fish by mercury seems controlled with values âˆ¼10 times lower than the legal limits, PCBs still pose problems for fatty fish such as Arctic char (Salvinus alpinus). Improved techniques for analyzing organic products revealed the presence in the waters of more than one hundred pesticides and thirty pharmaceuticals. In addition, contamination of Foramsulfuron in 2005, from industry, has almost reached the legal limit for drinking water. This review shows that the contamination of the lake over the last 40 years has evolved with the growing presence of many contaminants, either by the release of new substances or by improving analytical techniques. Monitoring of water quality is essential to act early enough to reduce inputs in the lake. And special vigilance must be maintained for both 'old' pollutants (Hg, PCBs) and emerging contaminants such as pharmaceuticals, microplastics, and products of industrial synthesis.</t>
  </si>
  <si>
    <t>Cited By :7 RAYYAN-INCLUSION: {"Querusche"=&gt;"Excluded", "elisa.calcagnotto"=&gt;"Excluded"} | RAYYAN-LABELS: MEC: Title,QUE: Title | RAYYAN-EXCLUSION-REASONS: 1 - Type of study</t>
  </si>
  <si>
    <t>rayyan-185167955</t>
  </si>
  <si>
    <t>Effects of pollution on marine organisms</t>
  </si>
  <si>
    <t>Water Environment Research</t>
  </si>
  <si>
    <t>1737-1823</t>
  </si>
  <si>
    <t>Mearns, A.J. and Reish, D.J. and Oshida, P.S. and Ginn, T. and Rempel-Hester, M.A. and Arthur, C.</t>
  </si>
  <si>
    <t>https://www.scopus.com/inward/record.uri?eid=2-s2.0-84880342004&amp;doi=10.2175%2f106143012X13407275695751&amp;partnerID=40&amp;md5=0eefa27e26516a397dce3bae3a2636fd</t>
  </si>
  <si>
    <t>This review covers selected 2011 articles on the biological, chemical and physical effects of natural and anthropogenic pollutants on marine and estuarine plants and animals. The review, based largely on journal articles, covers field and laboratory measurement activities (concentrations of contaminants, field surveys, toxicity testing and biomarkers). Reviewed papers focus further on pollution issues of current interest including endocrine disrupters, wastewater discharges, dredging and disposal, etc. Special emphasis is placed on oil spills and marine debris due in part to the catastrophic Deepwater Horizon blowout in the Gulf of Mexico and ongoing cleanup and the 2011 Japanese tsunami. Several topical areas reviewed in the past were dropped this year due to circumstances beyond our control. Further, the focus is on effects, not pollutant fate and transport. There is considerable overlap across subject areas (e.g. some bioaccumulation papers may be cited in other topical categories). as always, readers should only use this as a guide and must consult the original papers before citing them, including double-checking units. Copyright Â© 2012 Water Environment Federation.</t>
  </si>
  <si>
    <t>rayyan-185167956</t>
  </si>
  <si>
    <t>Interpreting the charge state assignment in electrospray mass spectra of bioparticles</t>
  </si>
  <si>
    <t>Analytical Chemistry</t>
  </si>
  <si>
    <t>1960-1968</t>
  </si>
  <si>
    <t>Tseng, Y.-H. and Uetrecht, C. and Heck, A.J.R. and Peng, W.-P.</t>
  </si>
  <si>
    <t>https://www.scopus.com/inward/record.uri?eid=2-s2.0-79954609270&amp;doi=10.1021%2fac102676z&amp;partnerID=40&amp;md5=c0426cb6a7ba9736539419b9a7ca4343</t>
  </si>
  <si>
    <t>In electrospray ionization mass spectra of heterogeneous protein complexes and other bioparticles, accurate mass determination is often hampered by the inaccuracy in determination of the charge states for individual signals. Here, we describe an algorithm that automatically minimizes the standard deviation in a series of related ion peaks with varying numbers of charges. The algorithm assumes that the mass is invariant and allows the determination of the correct charge state in a peak series. The analysis results in a periodic pattern, which can be interpreted as a harmonic oscillator, when the minimum standard deviation of a charge state series is found.We observed that a mass resolution of much less than 1 000 in the acquired mass spectra is sufficient to achieve a correct charge state assignment. Moreover, the boundaries of mixed species can be identified by examining the loss of periodicity in the pattern of the analysis. We tested our algorithm successfully on novel spectra and on spectra reported in the literature with sample masses up to several million Dalton, e.g., viral particles, polyethylene glycol polymers, and polystyrene nanoparticles. Â© 2011 American Chemical Society.</t>
  </si>
  <si>
    <t>Cited By :19 RAYYAN-INCLUSION: {"Querusche"=&gt;"Excluded", "elisa.calcagnotto"=&gt;"Excluded"} | RAYYAN-LABELS: QUE: Title,MEC: Abstract | RAYYAN-EXCLUSION-REASONS: 1 - Type of study</t>
  </si>
  <si>
    <t>rayyan-185167957</t>
  </si>
  <si>
    <t>Environmentally sustainable fibers from regenerated protein</t>
  </si>
  <si>
    <t>Biomacromolecules</t>
  </si>
  <si>
    <t>Poole, A.J. and Church, J.S. and Huson, M.G.</t>
  </si>
  <si>
    <t>https://www.scopus.com/inward/record.uri?eid=2-s2.0-58549087961&amp;doi=10.1021%2fbm8010648&amp;partnerID=40&amp;md5=97b968c7f99955005ba9ef76e17cbac6</t>
  </si>
  <si>
    <t>Concerns for the environment and consumer demand are driving research into environmentally friendly fibers as replacements for part of the 38 million tonnes of synthetic fiber produced annually. While much current research focuses on cellulosic fibers, we highlight that protein fibers regenerated from waste or byproduct sources should also be considered. Feather keratin and wheat gluten may both be suitable. They are annually renewable, commercially abundant, of consistent quality, and have guaranteed supply. They contain useful amino acids for fiber making, with interchain cross-linking possible via cysteine residues or through the metal-catalyzed photocrosslinking of tyrosine residues. Previous commercially produced fibers suffered from poor wet strength. Contemporary nanoparticle and cross-linking technology has the potential to overcome this, allowing commercial production to resume. This would bring together two existing large production and processing pipelines, agricultural protein production and textile processing, to divert potential waste streams into useful products. Â© Copyright 2009 by the American Chemical Society.</t>
  </si>
  <si>
    <t>Cited By :168 RAYYAN-INCLUSION: {"Querusche"=&gt;"Excluded", "elisa.calcagnotto"=&gt;"Excluded"} | RAYYAN-LABELS: MEC: Abstract,QUE: Abstract | RAYYAN-EXCLUSION-REASONS: 1 - Type of study</t>
  </si>
  <si>
    <t>rayyan-185167958</t>
  </si>
  <si>
    <t>Assessment of a new hyaluronic acid filler. double-blind, randomized, comparative study between puragen and captique in the treatment of nasolabial folds</t>
  </si>
  <si>
    <t>In Vivo</t>
  </si>
  <si>
    <t>479-486</t>
  </si>
  <si>
    <t>Onesti, M. and Toscani, M. and Curinga, G. and Chiummariello, S. and Scuderi, N.</t>
  </si>
  <si>
    <t>https://www.scopus.com/inward/record.uri?eid=2-s2.0-67649703935&amp;partnerID=40&amp;md5=aaee99fab9ce4d9bd10b91d2b53246ea</t>
  </si>
  <si>
    <t>Fillers represent a field of aesthetic medicine under remarkable expansion. Over the past few years, in the USA, there has been a huge increase in the use of fillers, especially for hyaluronic acid (400% in 2004). The causes of this increase have been the greater tolerability of this reabsorbable filler with respect to the others, and its prolonged efficacy in time due to chemical modifications of its molecular structure. In our study, we report the results of a double-blind comparative study between Puragen (latestgeneration hyaluronic acid with double cross-linking) and Captique (second generation hyaluronic acid with single cross-linking), in the treatment of nasolabial folds. Each patient received Puragen in one nasolabial fold and Captique in the contralateral fold, at random. Clinical efficacy was assessed independently by the investigator and the patient 2, 4 and 6 months after baseline or when the optimal cosmetic result was obtained. The tolerability assessment was made by the patient (using a daily diary to record any adverse events) for 2 weeks after each treatment, and by the operator 2, 4, and 6 months after baseline. Sixty-eight patients completed follow up at 6 months. From the results obtained in this study, Puragen remained stably in the treated tissues even after 6 months while less satisfactory results were obtained with Captique. The term "filler", in the field of plastic surgery and aesthetic medicine, refers to the vast and heterogeneous group of substances that can be applied by various injection techniques to fill wrinkles and skin sag for aesthetic and curative purposes. Over the past few years, there has been an unstoppable spread of these products in the field of plastic surgery, due to the ever-growing need for techniques that ensure high efficacy but minimum invasiveness. To eliminate blemishes caused by age, fillers currently represent a coded method. They are ever-increasingly refined and designed to meet the many needs in the field of plastic surgery, their use has increased by 25% over the past year and their growth since the year 2000 has been estimated at about 200% . The use of fillers is also indicated for a certain number of diseases in which they play a functional and curative, as well as an aesthetic role. In fact, they are used to correct inherited or traumatic defects of the soft tissues of the face, to cure patients suffering from scleroderma, progressive facial hemiatrophy, facial paralysis and finally, to treat patients suffering from lipodystrophy following treatment with antiretroviral drugs (1). Other indications for their use are represented by unilateral paralysis of the vocal cords, increase in size of the lips and soft palate in patients with labiopalatine cleft, anophthalmia and enophthalmos, and penis augmentation (2-4). The greatest demand for fillers, however, comes from patients with defects or disorders due to skin aging andlor photoaging (5). They are thus used to fill the lacrimal canaliculus/pit, remodel the shape and raise the tip of the nose, fill nasolabial folds and labial conmiissures, fill the cheeks and raise the zygomas, remodel the mandibular profile, rejuvenate the neck, increase andlor underline the profile and the labial contour. Numerous clinical results and studies conducted on animals have demonstrated a short and long-term efficacy according to the chemical structure and the surface characteristics of the microparticles making up the skin fillers. On the market there are various types of fillers that may be classified as reabsorbable (with temporary effect) and non-reabsorbable (with semi-permanent and permanent effect). Research is permanently oriented towards the discovery of new products that reach the "ideal filler" objective. Today, those that come the closest are those based on hyaluronic acid. Hyaluronic acid (HA) was isolated for the first time in 1934 by Meyer and Palmer from the vitreous body of the eye of a cow (6). They found a substance containing two saccharidic fractions, one of which was HA.</t>
  </si>
  <si>
    <t>rayyan-185167959</t>
  </si>
  <si>
    <t>Broadened supercontinuum generation and rainbow filamentation observed in silver-nanoparticle-doped water</t>
  </si>
  <si>
    <t>Wang, C. and Fu, Y. and Cheng, Y. and Xu, Z.</t>
  </si>
  <si>
    <t>https://www.scopus.com/inward/record.uri?eid=2-s2.0-51249090349&amp;doi=10.1109%2fCLEOPR.2007.4391595&amp;partnerID=40&amp;md5=d3895026b0d135de0e055db660824f64</t>
  </si>
  <si>
    <t>We report the investigation of supercontinuum generation by focusing a femtosecond (fs) laser beam into water doped with silver nanoparticles. And we also observed a side view of the filament showing a broad spectrum in the visible range, which is herein called "rainbow filament".</t>
  </si>
  <si>
    <t>Export Date: 13 June 2021 RAYYAN-INCLUSION: {"Querusche"=&gt;"Excluded", "elisa.calcagnotto"=&gt;"Excluded"} | RAYYAN-LABELS: MEC: Title,QUE: Title | RAYYAN-EXCLUSION-REASONS: 1 - Type of study</t>
  </si>
  <si>
    <t>rayyan-185167960</t>
  </si>
  <si>
    <t>When nanoparticles get in the way: Impact of projected area on in vivo and in vitro macrophage function</t>
  </si>
  <si>
    <t>Inhalation Toxicology</t>
  </si>
  <si>
    <t>711-716</t>
  </si>
  <si>
    <t>Moss, O. and Wong, V.</t>
  </si>
  <si>
    <t>https://www.scopus.com/inward/record.uri?eid=2-s2.0-33745281924&amp;doi=10.1080%2f08958370600747770&amp;partnerID=40&amp;md5=c724059bf0444f39ffd23e5aa937de2a</t>
  </si>
  <si>
    <t>Previous reports by others establish that particle surface area is related to a change in macrophage function as measured by the ability to clear particles from the alveolar spaces. However, for nanoparticles the relation may not be strictly due to surface chemistry: The cumulative projected area of the particles may reflect the degree to which the inner or outer surface of the macrophage is shielded from other objects or molecules. We apply this alternative interpretation to in vitro measurements of macrophage uptake of 26-nm-diameter fluorescent beads and to in vivo data presented in a classic inhalation toxicology paper on nano-sized TiO 2 particles. In their paper, OberdÃ¶rster et al. ( Environ. Health Perspect. 102[suppl. 5]:173-179, 1994) reported that following inhalation exposure to 20-nm or 250-nm TiO 2 particles, the half-times for alveolar clearance of polystyrene test particles were proportional to square centimeters of TiO 2 particle surface per million macrophages; macrophage toxicity from TiO 2 particle surface was assumed to be the cause of the decrease in the clearance rate of polystyrene test particles. When TiO 2 particle projected area was incorporated into the in vivo macrophage dosimetry calculations, particle projected areas ranged in value from covering only a fraction (0.1) of the macrophage surface to covering the cell surface 4 times over. The observed decrease in macrophage mediated alveolar clearance of polystyrene test particles was directly related to the potential for TiO 2 particles to mask the surface of the macrophage - a possibility that was visualized in vitro with confocal laser scanning microscopy. Copyright Â© Taylor and Francis Group, LLC.</t>
  </si>
  <si>
    <t>Cited By :59 RAYYAN-INCLUSION: {"Querusche"=&gt;"Excluded", "elisa.calcagnotto"=&gt;"Excluded"} | RAYYAN-LABELS: MEC: Abstract,QUE: Abstract | RAYYAN-EXCLUSION-REASONS: 2 - Population,1 - Type of study</t>
  </si>
  <si>
    <t>rayyan-185167961</t>
  </si>
  <si>
    <t>Development of mammalian embryos exposed to mixed-size nanoparticles</t>
  </si>
  <si>
    <t>Clinical and Experimental Obstetrics and Gynecology</t>
  </si>
  <si>
    <t>222-224</t>
  </si>
  <si>
    <t>Bosman, S.J. and Nieto, S.P. and Patton, W.C. and Jacobson, J.D. and Corselli, J.U. and Chan, P.J.</t>
  </si>
  <si>
    <t>https://www.scopus.com/inward/record.uri?eid=2-s2.0-31144472086&amp;partnerID=40&amp;md5=30a5e9d52798733c06989b109b34e974</t>
  </si>
  <si>
    <t>Inhaled or ingested ultrafine nanoparticles and their effects on early pregnancy remain polemic. The objectives of the study were: (a) to determine the embryotoxic effects of nanoparticles at the 2-cell stage and (b) to localize the internalized nanoparticles in the blastocyst. Thawed mouse 2-cell embryos (no. = 128) were exposed to either mixed-size polystyrene-based nanoparticles (11 million/ml) or control G1.3 medium and assessed after 72 hours. Additionally, blastocysts (no. = 146) were exposed to nanoparticles and analyzed. The results showed that the nanoparticles did not inhibit 2-cell embryo development to the blastocyst stage (89.4 vs 96.8%; treated vs control). There were no differences in hatching (34.8 vs 43.5%), implantation (13.6 vs 24.2%) and degeneration (10.6 vs 3.2%). Delayed exposure to nanoparticles showed similar percent hatching (40.7 vs 47.3%) and implantation (17.6 vs 20.0%). Although nanoparticles were internalized, embryo development was not inhibited suggesting a lack of embryotoxicity. During hatching, the larger nanoparticles adhered to the extruding blastocyst, preferentially on trophoblasts, but interference was insignificant. Exposure to polystyrene-based nanoparticles at the concentration tested are not associated with embryonic loss.</t>
  </si>
  <si>
    <t>Cited By :24 RAYYAN-INCLUSION: {"Querusche"=&gt;"Excluded", "elisa.calcagnotto"=&gt;"Excluded"} | RAYYAN-LABELS: QUE: Title,MEC: Abstract | RAYYAN-EXCLUSION-REASONS: 2 - Population</t>
  </si>
  <si>
    <t>rayyan-185167962</t>
  </si>
  <si>
    <t>Researchers study the transformation of nanoparticles</t>
  </si>
  <si>
    <t>Materials Performance</t>
  </si>
  <si>
    <t>Keddie, J.L.</t>
  </si>
  <si>
    <t>https://www.scopus.com/inward/record.uri?eid=2-s2.0-26044469119&amp;partnerID=40&amp;md5=42ea41108df4c6646e6bad259c8dbf60</t>
  </si>
  <si>
    <t>Researchers at the University of Surrey (UniS) have joined an international research effort to develop new types of coatings, adhesive and cosmetic products. The $7 million program, NAPOLEON, is funded by the European Commission and involves 21 teams from eight countries and nine European companies. The UniS scientists will study the method to create paints, sticky tape, and other useful products from polymer nanoparticles. The NAPOLEON project is expected to make breakthroughs in structured plastics i.e. nanomaterials. Industries that use coatings, such as the automotive, aerospace, appliance, textiles, and ship-building realms, will benefit from the improvements.</t>
  </si>
  <si>
    <t>rayyan-185167963</t>
  </si>
  <si>
    <t>Carbon nanofiber/polymer composites by low shear compounding</t>
  </si>
  <si>
    <t>Lake, M.L. and Jacobsen, R.L. and Burton, D. and Kwag, C. and van Hattum, F.</t>
  </si>
  <si>
    <t>https://www.scopus.com/inward/record.uri?eid=2-s2.0-84896876556&amp;partnerID=40&amp;md5=8919a5aa92d0de7cd9b7456837e87e33</t>
  </si>
  <si>
    <t>Carbon nanofiber reinforced polymer composites are anticipated to offer a suite of physical property advantages similar to conventional carbon fiber composites reinforced with PAN- or pitch-based carbon fiber. Early results show high promise for use of carbon nanofibers to enhance the physical properties, including electrical conductivity, coefficient of thermal expansion, strength, and modulus, of polymer composites. An artifact of high volume methods of production for carbon nanofibers and nanotubes is that fibers are generated in an entangled ("birdnested") form, and are difficult to separate into a uniform dispersion throughout the matrix polymer during compounding. In order to disperse other nanoparticle additives such as carbon black or nanoclays, high shear mixing is frequently used; however, when applied to carbon nanofibers, the aspect ratio of the fibers may be seriously compromised, reducing their reinforcement value. As a result, the currently observed physical properties for carbon nanofiber reinforced polymers represent only a small fraction of the values predicted by theory. In this study, methods of low shear melt processing were explored to create masterbatch compounds of uniformly dispersed carbon nanofibers in which the high aspect ratio of the as-grown carbon nanofiber is preserved. The method used to disperse the nanofibers was based on emerging techniques for long fiberreinforced thermoplastics1 (LFT's). LFT's are reinforced with discontinuous fibers having a length on the order of millimeters to centimeters. Properties of LFT's have been shown to fall in the gap between the those of glass mat thermoplastics and continuous carbon fiber reinforced polymers. Extruders have been designed and successfully used for LFT's, resulting in higher tensile strength and tensile modulus over compounds of similar loading produced with traditional extruders. However, the relatively high shear engendered in the polymer by these devices is too aggressive for retention of aspect ratio in carbon nanofibers. Also the high cost of extruder equipment, on the order of $1 million, limits use of such methods to high volume applications such as automotive parts production. As an alternative, this work focuses on a novel piston blender process has been developed at the Delft University of Technology, Faculty of Aerospace Engineering, The Netherlands, demonstrating LFT's with tensile strength improvements in polyamide, polypropylene, and other thermoplastics.2 The concept of the piston blender is to simply use heated rotating rods to mix fiber into the polymer, with very low shear forces, thus minimizing the breakage of reinforcement. Samples containing PyrografÂ®-III carbon nanofibers nylon 6 were made using the piston blender, and then examined for microstructure, tensile properties, and shear properties and compared to the database under development for CNF reinforced polymer composites. Of particular interest are fiber-matrix interface, fiber distribution, and porosity. An electrical resistivity was 1.1 Â± 0.2 Î©-cm at 4.9 v% was achieved, which compared favorably to previously compounded samples using higher shear techniques. Â© 2003 by the American Institute of Aeronautics and Astronautics, Inc. All rights reserved.</t>
  </si>
  <si>
    <t>rayyan-185167964</t>
  </si>
  <si>
    <t>Research...Nano project thinks big</t>
  </si>
  <si>
    <t>European Chemical News</t>
  </si>
  <si>
    <t>https://www.scopus.com/inward/record.uri?eid=2-s2.0-0034723998&amp;partnerID=40&amp;md5=1f2e341d9c1b59e8fcef0d9e45f94efe</t>
  </si>
  <si>
    <t>Degussa-Huls will work with scientists from seven German universities in a joint research project to better understand the mechanisms behind the formation of nanoparticles and develop new technologies for their production. The company will provide DM12 million and Deutsche Forschungsgemeinschaft DM10 million. Nano powders, made up of particles measuring 1 millionth-100 millionth of a millimeter, are ideal for various applications such as polishing wafers, plastics, pigments, adhesives, and production of catalysts for the chemical sector.</t>
  </si>
  <si>
    <t>rayyan-185167965</t>
  </si>
  <si>
    <t>Spatial distribution of microplastics in sandy beach and inshore-offshore sediments of the southern Caspian Sea.</t>
  </si>
  <si>
    <t>Marine pollution bulletin</t>
  </si>
  <si>
    <t>1879-3363 (Electronic)</t>
  </si>
  <si>
    <t>Manbohi A and Mehdinia A and Rahnama R and Dehbandi R and Hamzehpour A</t>
  </si>
  <si>
    <t>https://pubmed.ncbi.nlm.nih.gov/34102414/</t>
  </si>
  <si>
    <t>eng</t>
  </si>
  <si>
    <t>England</t>
  </si>
  <si>
    <t>The occurrence of microplastics (MPs) in nearshore zones of the southern Caspian coasts is well documented; however, no data are available on MP occurrence in offshore sediments. In this study, six sandy beach stations and 18 inshore-offshore stations (six transects) were surveyed. MPs were detected in all sediment samples. The mean abundances of MPs in the beach and inshore-offshore stations were 196.67Â Â±Â 11.58 and 103.15Â Â±Â 7.21 MPs/kg, respectively. Fibers constituted the most common shape of MPs. Polystyrene (PS) and polyethylene terephthalate (PET) were the major polymer types found in the beach and inshore-offshore sediments, respectively. In most transects, negative MP gradients were observed from nearshore to offshore, which showed that coastal fishing, tourism, and rivers were the main sources of MPs in this area. These results will improve our understanding on MPs pollution in the marine ecosystem. We recommend further MP studies in different parts of the Caspian Sea to develop appropriate management programs.</t>
  </si>
  <si>
    <t xml:space="preserve"> RAYYAN-INCLUSION: {"Querusche"=&gt;"Excluded", "elisa.calcagnotto"=&gt;"Excluded"} | RAYYAN-LABELS: MEC: Title,QUE: Title | RAYYAN-EXCLUSION-REASONS: 1 - Type of study</t>
  </si>
  <si>
    <t>rayyan-185167966</t>
  </si>
  <si>
    <t>Microplastics in marine biota: A review.</t>
  </si>
  <si>
    <t>Ugwu K and Herrera A and GÃ³mez M</t>
  </si>
  <si>
    <t>https://pubmed.ncbi.nlm.nih.gov/34087664/</t>
  </si>
  <si>
    <t>Plastics are the most important component in marine debris. In turn, within plastics, microplastics (&lt;5Â mm) are those that most affect marine biota. Thus, this review has as its main objective to show the current state of studies of microplastics, as well as to determine the groups of vertebrates most affected by microplastics, and the type and predominant color of microplastics. For this research, we review a total of 132 articles, from 2010 to May of 2020. Our results show that the group more affected are turtles with 88% of the specimens contaminated by microplastics and median of 121.73 particles/individue. The predominant type is fibers (67.3%), polymer is polyethylene (27.3%), size is less than 2Â mm (73.6%), and color is blue (32.9%).</t>
  </si>
  <si>
    <t>rayyan-185167967</t>
  </si>
  <si>
    <t>Histopathological analysis of zebrafish after introduction of non-biodegradable polyelectrolyte microcapsules into the circulatory system.</t>
  </si>
  <si>
    <t>PeerJ</t>
  </si>
  <si>
    <t>2167-8359 (Print)</t>
  </si>
  <si>
    <t>e11337</t>
  </si>
  <si>
    <t>Borvinskaya E and Gurkov A and Shchapova E and Mutin A and Timofeyev M</t>
  </si>
  <si>
    <t>https://pubmed.ncbi.nlm.nih.gov/33996284/</t>
  </si>
  <si>
    <t>Polyelectrolyte microcapsules are among the most promising carriers of various sensing substances for their application inside the bloodstream of vertebrates. The long-term effects of biodegradable microcapsules in mammals are relatively well studied, but this is not the case for non-biodegradable microcapsules, which may be even more generally applicable for physiological measurements. In the current study, we introduced non-biodegradable polyelectrolyte microcapsules coated with polyethylene glycol (PMs-PEG) into the circulatory system of zebrafish to assess their long-term effects on fish internal organs with histopathologic analysis. Implantation of PMs-PEG was not associated with the formation of microclots or thrombi in thin capillaries; thus, the applied microcapsules had a low aggregation capacity. The progression of the immune response to the implant depended on the time and the abundance of microparticles in the tissues. We showed that inflammation originated from recognition and internalization of PMs-PEG by phagocytes. These microcapsule-filled immune cells have been found to migrate through the intestinal wall into the lumen, demonstrating a possible mechanism for partial microparticle elimination from fish. The observed tissue immune response to PMs-PEG was local, without a systemic effect on the fish morphology. The most pronounced chronic severe inflammatory reaction was observed near the injection site in renal parenchyma and within the abdominal cavity since PMs-PEG were administered with kidney injection. Blood clots and granulomatosis were noted at the injection site but were not found in the kidneys outside the injection site. Single microcapsules brought by blood into distal organs did not have a noticeable effect on the surrounding tissues. The severity of noted pathologies of the gills was insufficient to affect respiration. No statistically significant alterations in hepatic morphology were revealed after PMs-PEG introduction into fish body. Overall, our data demonstrate that despite they are immunogenic, non-biodegradable PMs-PEG have low potential to cause systemic effects if applied in the minimal amount necessary for detection of fluorescent signal from the microcapsules.</t>
  </si>
  <si>
    <t xml:space="preserve"> RAYYAN-INCLUSION: {"Querusche"=&gt;"Excluded", "elisa.calcagnotto"=&gt;"Excluded"} | RAYYAN-LABELS: QUE: Title,MEC: Abstract | RAYYAN-EXCLUSION-REASONS: 3 - Intervention,1 - Type of study</t>
  </si>
  <si>
    <t>PMC8106396</t>
  </si>
  <si>
    <t>rayyan-185167968</t>
  </si>
  <si>
    <t>Microplastic fibers in the gut of highly consumed fish species from the southern Caspian Sea.</t>
  </si>
  <si>
    <t>Nematollahi MJ and Keshavarzi B and Moore F and Esmaeili HR and Nasrollahzadeh Saravi H and Sorooshian A</t>
  </si>
  <si>
    <t>https://pubmed.ncbi.nlm.nih.gov/33991984/</t>
  </si>
  <si>
    <t>This study assesses the frequency, distribution, characteristics, and chemical composition of microplastics (MPs) in the gut of highly consumed fish species, namely leaping mullet (Chelon saliens), common carp (Cyprinus carpioi), and Caspian kutum (Rutilus caspicus), in the southern Caspian Sea biome. Fibers are found to be the only shape of MPs. Black MPs and polystyrene, polypropylene, and polyethylene terephthalate polymers are dominant. MP frequency is highest in leaping mullet's gut, while kutum specimens exhibited the lowest MP frequency, reflecting that leaping mullet is a neritic species and thus highly exposed to MP influx in shallow coastal water, while the other species are benthopelagic. The estimated condition index reflected a significant difference between the species, implying that MPs may pose adverse health impacts on leaping mullet and common carp, with no undesirable effect on Caspian kutum. No significant relationship exists between biological parameters and the MP frequency in the fish gut.</t>
  </si>
  <si>
    <t>rayyan-185167969</t>
  </si>
  <si>
    <t>Microplastics alone or co-exposed with copper induce neurotoxicity and behavioral alterations on zebrafish larvae after a subchronic exposure.</t>
  </si>
  <si>
    <t>Aquatic toxicology (Amsterdam, Netherlands)</t>
  </si>
  <si>
    <t>1879-1514 (Electronic)</t>
  </si>
  <si>
    <t>Santos D and Luzio A and Matos C and Bellas J and Monteiro SM and FÃ©lix L</t>
  </si>
  <si>
    <t>https://pubmed.ncbi.nlm.nih.gov/33933832/</t>
  </si>
  <si>
    <t>Netherlands</t>
  </si>
  <si>
    <t>Microplastics (MPs, &lt;5Â mm) have been frequently detected in aquatic ecosystems, representing both health and ecological concerns. However data about the combined effects of MPs and other contaminants is still limited. This study aimed to evaluate the impact of MPs and the heavy metal copper (Cu) on zebrafish (Danio rerio) larvae development and behavior. Zebrafish embryos were subchronically exposed to MPs (2Â mg/L), two sub-lethal concentrations of Cu (60 and 125Â Âµg/L) and binary mixtures of MPs and Cu using the same concentrations, from 2-h post fertilization until 14 days post fertilization. Lethal and sub-lethal responses (mortality, hatching, body length) were evaluated during the embryogenesis period, and locomotor, avoidance, anxiety and shoaling behaviors, and acetylcholinesterase (AChE) activity were measured at 14 dpf. The results showed that survival of larvae was reduced in groups exposed to MPs, Cu and Cu+MPs. Regarding the behavioral patterns, the higher Cu concentration and mixtures decreased significantly the mean speed, the total distance traveled and the absolute turn angle, demonstrating an adverse effect on swimming competence of zebrafish larvae. Exposure to MPs and Cu, alone or combined, also affected avoidance behavior of zebrafish, with larvae not reacting to the aversive stimulus. There was a significant inhibition of AChE activity in larvae exposed to all experimental groups, compared to the control group. Moreover, a higher inhibition of AChE was noticed in larvae exposed to MPs and both Cu+MPs groups, comparatively to the Cu alone groups. Our findings demonstrate the adverse effects of MPs, alone or co-exposed with Cu, on fish early life stages behavior. This study highlights that MPs and heavy metals may have significant impacts on fish population fitness by disrupting locomotor and avoidance behaviors.</t>
  </si>
  <si>
    <t xml:space="preserve"> RAYYAN-INCLUSION: {"Querusche"=&gt;"Maybe", "elisa.calcagnotto"=&gt;"Maybe"}</t>
  </si>
  <si>
    <t>rayyan-185167970</t>
  </si>
  <si>
    <t>Development of Optical Biosensor Using Protein A-Conjugated Chitosan-Gold Nanoparticles for Diagnosis of Cystic Echinococcosis.</t>
  </si>
  <si>
    <t>Biosensors</t>
  </si>
  <si>
    <t>2079-6374 (Electronic)</t>
  </si>
  <si>
    <t>Safarpour H and Majdi H and Masjedi A and Pagheh AS and Pereira ML and Rodrigues Oliveira SM and Ahmadpour E</t>
  </si>
  <si>
    <t>https://pubmed.ncbi.nlm.nih.gov/33923009/</t>
  </si>
  <si>
    <t>Human echinococcosis is a serious parasitic diseasethat still affects millions of people in many parts of the world. Since it can offer a critical threat to people's health, it is important to discover a rapid, convenient, and economical method for detection. Herein, we propose a novel point of care assay, namely, an enhanced immuno-dot-blot assay for diagnosis of cystic echinococcosis (hydatidosis). This method is based on the formation of a sandwich complex between a goldnanoprobe (chitosan-gold nanoparticleprotein A) and hydatid cyst antigen (Ag B), which holds anti-Ag B antibodies. Briefly, protein A was conjugated to chitosan-gold nanoparticles via glutaraldehyde chemistry. Then, Ag B was immobilized on the surface of a nitrocellulose membrane, which was followed by the addition of the sera sample and gold nanoprobes. The positive signals were easily detectable by naked eye. The signal intensity of this biosensor was proportional to the concentration of active anti-Echinococcus granulosus antibodies on the surface of the nanoparticles, titer of antibodies in the sera samples, and concentration of Ag B coated on the nitrocellulose membrane. The minimum concentration to use the protein A for conjugation to detect titer of anti-Echinococcus IgGand the concentration of Ag B coated in nitrocellulose membrane were 0.5 and 0.3 mg/mL, respectively. This enhanced immuno-dot-blot assay offers a simple diagnostic technique withoutthe need for expensive equipment for diagnosis of echinococcosis.</t>
  </si>
  <si>
    <t xml:space="preserve"> RAYYAN-INCLUSION: {"Querusche"=&gt;"Excluded", "elisa.calcagnotto"=&gt;"Excluded"} | RAYYAN-LABELS: MEC: Abstract,QUE: Abstract | RAYYAN-EXCLUSION-REASONS: 2 - Population,1 - Type of study</t>
  </si>
  <si>
    <t>PMC8145565</t>
  </si>
  <si>
    <t>rayyan-185167971</t>
  </si>
  <si>
    <t>Microplastic ingestion in reared aquaculture fish: Biological responses to low-density polyethylene controlled diets in Sparus aurata.</t>
  </si>
  <si>
    <t>Environmental pollution (Barking, Essex : 1987)</t>
  </si>
  <si>
    <t>1873-6424 (Electronic)</t>
  </si>
  <si>
    <t>Alomar C and Sanz-MartÃ­n M and Compa M and Rios-Fuster B and Ã_x0081_lvarez E and Ripolles V and Valencia JM and Deudero S</t>
  </si>
  <si>
    <t>https://pubmed.ncbi.nlm.nih.gov/33780838/</t>
  </si>
  <si>
    <t>During the last years, ingestion of microplastics (MPs) has been quantified in marine species both with an ecological and commercial interest at sea and under experimental conditions, highlighting the importance to assess MP ingestion in commercially and aquaculture important species such as gilthead seabream (Sparus aurata) fish. In order to study the ingestion of MPs in a commercially valuable species, gilthead seabreams were exposed to an enriched diet with virgin and weathered low-density polyethylene (LDPE) pellets for three months followed by a detoxification period of one month of no exposure to MP enriched diets. Our results indicate that MP ingestion in these fishes increased with exposure time, and differences were found between treatments, showing the highest ingestion values after three months of exposure to MP enriched diets and in the weathered treatment. However, after one month of detoxification, no MPs were found in the gastrointestinal tracts of fish, reflecting no long-term retention of MPs in Sparus aurata digestive system. According to results from this study, exposure of fish to MP enriched diets does not affect fish size neither the Fulton's condition index as both parameters increased with time in all treatments (control, virgin and weathered). Both carbon and nitrogen isotopic signatures decreased with fish size in all treatments which could be related to an increase of nitrogen deposition efficiency in fish muscle with a high protein assimilation during the first months of Sparus aurata.</t>
  </si>
  <si>
    <t>rayyan-185167972</t>
  </si>
  <si>
    <t>Microplastic ingestion in jellyfish Pelagia noctiluca (Forsskal, 1775) in the North Atlantic Ocean.</t>
  </si>
  <si>
    <t>Rapp J and Herrera A and Bondyale-Juez DR and GonzÃ¡lez-Pleiter M and Reinold S and Asensio M and MartÃ­nez I and GÃ³mez M</t>
  </si>
  <si>
    <t>https://pubmed.ncbi.nlm.nih.gov/33770553/</t>
  </si>
  <si>
    <t>The present study is the first evidence-based study about the ingestion of plastic and microplastics in jellyfish Pelagia noctiluca in the North Atlantic Ocean. A bloom of this organism was collected from Gran Canaria Island coast. It was digested using KOH to quantify the plastic particles and by separating the umbrella from tentacles. About 97% of the organisms analysed showed the presence of microdebris. The majority of the microfibers were with blue or uncorrected fibre concentrations and mainly composed of cotton. Their presence in the gastrovascular cavity of the jellyfish was confirmed. These results warn about the impact of various factors such as jellyfish health, the transfer to jellyfish predators, human consumption of jelly fish, and the transport of carbon and microplastics in the water column.</t>
  </si>
  <si>
    <t xml:space="preserve"> RAYYAN-INCLUSION: {"Querusche"=&gt;"Excluded", "elisa.calcagnotto"=&gt;"Excluded"} | RAYYAN-LABELS: QUE: Title,MEC: Abstract | RAYYAN-EXCLUSION-REASONS: 1 - Type of study</t>
  </si>
  <si>
    <t>rayyan-185167973</t>
  </si>
  <si>
    <t>Extraction and identification of microplastics from mussels: Method development and preliminary results.</t>
  </si>
  <si>
    <t>Italian journal of food safety</t>
  </si>
  <si>
    <t>2239-7132 (Print)</t>
  </si>
  <si>
    <t>Mercogliano R and Santonicola S and Raimo G and Gasperi M and Colavita G</t>
  </si>
  <si>
    <t>https://pubmed.ncbi.nlm.nih.gov/33747985/</t>
  </si>
  <si>
    <t>Microplastics (MPs) are an emerging threat to marine ecosystems. One of the primary environmental risks is their bioavailability for aquatic organisms. Some fish and bivalves are of particular interest because their feeding strategies expose them to particles present in the water column. The aim of the study was to assess an extraction method in order to isolate and quantify MPs from fish gastrointestinal tract (n.8) and muscle (n.4), and bivalves (n.8) samples. The accuracy of the method was assessed through the calculation of the recovery percentage in samples spiked with a known number of MPs using microscopic observation. Successively, the extraction was preliminarily applied on n.20 mussels collected from mariculture plants of the Tyrrhenian and the Adriatic Sea. The results of the digestion protocol showed an average extraction yield of 80% in fish gastrointestinal tracts, 90% in fish muscle samples, and 95% in mussels. Preliminary analysis carried out on farmed mussels showed an average abundance of 3.8 items/individual, and 0.5 items/g of tissue, among those black, was the most represented color.</t>
  </si>
  <si>
    <t>PMC7970397</t>
  </si>
  <si>
    <t>rayyan-185167974</t>
  </si>
  <si>
    <t>Ecotoxicological and physiological risks of microplastics on fish and their possible mitigation measures.</t>
  </si>
  <si>
    <t>The Science of the total environment</t>
  </si>
  <si>
    <t>1879-1026 (Electronic)</t>
  </si>
  <si>
    <t>Mallik A and Xavier KAM and Naidu BC and Nayak BB</t>
  </si>
  <si>
    <t>https://pubmed.ncbi.nlm.nih.gov/33743469/</t>
  </si>
  <si>
    <t>Microplastics (MPs) are widely distributed and extensively found within marine ecosystems, and approximately 8Â millionÂ tons of plastics are being dumped into the sea annually. Once reached the marine environment, plastics tend to get fragmented into smaller particles through photo-degradation, mechanical and biological processes. These MPs have raised concerns globally due to their potential toxic impacts on a wide variety of aquatic fauna and humans. Ingested microplastics can cause severe health implications in fishes, including reduced feeding intensity, improper gill functioning, immuno-suppression, and compromised reproducibility. Several studies were also conducted to scrutinize MPs trophic transfer through the food chain from primary producers to top predators and their bioaccumulation. This paper briefly summarizes all the possible sources, routes, bioavailability, trophic transfer, and consequences of microplastics in fishes. The review article also intended to highlight various mitigation strategies like implementing Four R's concept (refuse, reduce, reuse, and recycle), integrated strategies, ban on single-use plastics, use bioplastics, and create behavioural changes with public awareness.</t>
  </si>
  <si>
    <t xml:space="preserve"> RAYYAN-INCLUSION: {"Querusche"=&gt;"Excluded", "elisa.calcagnotto"=&gt;"Excluded"} | RAYYAN-LABELS: MEC: Abstract,QUE: Abstract | RAYYAN-EXCLUSION-REASONS: 1 - Type of study</t>
  </si>
  <si>
    <t>rayyan-185167975</t>
  </si>
  <si>
    <t>Experimental Approaches for Characterizing the Endocrine-Disrupting Effects of Environmental Chemicals in Fish.</t>
  </si>
  <si>
    <t>Frontiers in endocrinology</t>
  </si>
  <si>
    <t>1664-2392 (Print)</t>
  </si>
  <si>
    <t>Celino-Brady FT and Lerner DT and Seale AP</t>
  </si>
  <si>
    <t>https://pubmed.ncbi.nlm.nih.gov/33716955/</t>
  </si>
  <si>
    <t>Increasing industrial and agricultural activities have led to a disturbing increase of pollutant discharges into the environment. Most of these pollutants can induce short-term, sustained or delayed impacts on developmental, physiological, and behavioral processes that are often regulated by the endocrine system in vertebrates, including fish, thus they are termed endocrine-disrupting chemicals (EDCs). Physiological impacts resulting from the exposure of these vertebrates to EDCs include abnormalities in growth and reproductive development, as many of the prevalent chemicals are capable of binding the receptors to sex steroid hormones. The approaches employed to investigate the action and impact of EDCs is largely dependent on the specific life history and habitat of each species, and the type of chemical that organisms are exposed to. Aquatic vertebrates, such as fish, are among the first organisms to be affected by waterborne EDCs, an attribute that has justified their wide-spread use as sentinel species. Many fish species are exposed to these chemicals in the wild, for either short or prolonged periods as larvae, adults, or both, thus, studies are typically designed to focus on either acute or chronic exposure at distinct developmental stages. The aim of this review is to provide an overview of the approaches and experimental methods commonly used to characterize the effects of some of the environmentally prevalent and emerging EDCs, including 17 Î±-ethinylestradiol, nonylphenol, BPA, phthalates, and arsenic; and the pervasive and potential carriers of EDCs, microplastics, on reproduction and growth. In vivo and in vitro studies are designed and employed to elucidate the direct effects of EDCs at the organismal and cellular levels, respectively. In silico approaches, on the other hand, comprise computational methods that have been more recently applied with the potential to replace extensive in vitro screening of EDCs. These approaches are discussed in light of model species, age and duration of EDC exposure.</t>
  </si>
  <si>
    <t>PMC7947849</t>
  </si>
  <si>
    <t>rayyan-185167976</t>
  </si>
  <si>
    <t>The dynamics of microplastics and associated contaminants: Data-driven Lagrangian and Eulerian modelling approaches in the Mediterranean Sea.</t>
  </si>
  <si>
    <t>Guerrini F and Mari L and Casagrandi R</t>
  </si>
  <si>
    <t>https://pubmed.ncbi.nlm.nih.gov/33676205/</t>
  </si>
  <si>
    <t>Plastic pollution is widespread in the global oceans, but at the same time several other types of hydrophobic pollutants contaminate the marine environment. As more and more evidence highlights, microplastics and polluting chemicals are intertwined via adsorption/desorption processes. A thorough assessment of their total impact on marine ecosystems thus requires that these two kinds of pollution are not considered separately. Here we compare the outcomes of two complementary, data-driven modelling approaches for microplastic dispersal and for Plastic-Related Organic Pollutants (PROPs) in the marine environment. Focusing on the Mediterranean Sea, we simulate two years of Lagrangian particle tracking to map microplastic dispersion from the most impacting sources of pollution (i.e. coastal areas, the watersheds of major rivers, and fishing activities). Our particle sources are data-informed by national census data, hydrological regimes, and vessel tracking data to account for spatial and temporal variability of mismanaged plastic waste generation. These particle-based simulations are complemented with a simulation of the dynamics of primary pollutants in the sea, obtained via an advection-diffusion Eulerian model. While providing further understanding of the spatiotemporal distribution of microplastics and the dynamics of PROPs at a Mediterranean-wide scale, our results call for the development of novel integrated modelling approaches aimed at coupling the dynamics of microplastics with the chemical exchanges occurring through them, thus promoting a holistic description of marine plastic pollution.</t>
  </si>
  <si>
    <t>rayyan-185167977</t>
  </si>
  <si>
    <t>Mechanisms of parental co-exposure to polystyrene nanoplastics and microcystin-LR aggravated hatching inhibition of zebrafish offspring.</t>
  </si>
  <si>
    <t>Wu Q and Li G and Huo T and Du X and Yang Q and Hung TC and Yan W</t>
  </si>
  <si>
    <t>https://pubmed.ncbi.nlm.nih.gov/33610984/</t>
  </si>
  <si>
    <t>The combined toxicity effects of microcystins-LR (MCLR) and polystyrene nanoplastics (PSNPs) on the hatching of F1 zebrafish (Danio rerio) embryos were investigated in this study due to the increasing concerns of both plastic pollution and eutrophication in aquatic environments. Three-month-old zebrafish were used to explore the molecular mechanisms underlying the combined effect of MCLR (0, 0.9, 4.5, and 22.5Â Î¼g/L) on egg hatching in the existence of PSNPs (100Â Î¼g/L). The results demonstrated the existence of PSNPs further increased the accumulation of MCLR in F1 embryos. The hatching rates of F1 embryos were inhibited after exposure to 22.5Â Î¼g/L MCLR, and the presence of PSNPs aggravated the hatching inhibition induced by MCLR. The decrease of hatching enzyme activity and the abnormality of spontaneous movement were observed. We examined the altered expression levels of the genes associated with the hatching enzyme (tox16, foxp1, ctslb, xpb1, klf4, cap1, bmp4, cd63, He1.2, zhe1, and prl), cholinergic system (ache and chrnÎ±7), and muscle development (Wnt, MyoD, Myf5, Myogenin, and MRF4). The results suggested the existence of PSNPs exacerbated the hatching inhibition of F1 embryos through decreasing the activity of enzyme, interfering with the cholinergic system, and affecting the muscle development.</t>
  </si>
  <si>
    <t>rayyan-185167978</t>
  </si>
  <si>
    <t>Photolytic degradation elevated the toxicity of polylactic acid microplastics to developing zebrafish by triggering mitochondrial dysfunction and apoptosis.</t>
  </si>
  <si>
    <t>Journal of hazardous materials</t>
  </si>
  <si>
    <t>1873-3336 (Electronic)</t>
  </si>
  <si>
    <t>Zhang X and Xia M and Su X and Yuan P and Li X and Zhou C and Wan Z and Zou W</t>
  </si>
  <si>
    <t>https://pubmed.ncbi.nlm.nih.gov/33582471/</t>
  </si>
  <si>
    <t>Biodegradable plastics (BPs), as alternatives to conventional plastics, are increasingly consumed, but pose potential threats to aquatic ecosystems. In addition, the impact of natural aging on the toxicity of BPs is poorly understood. In this study, the photodegradation of polylactic acid (PLA, a typical BP) microplastics (MPs) under ultraviolet irradiation in water for 90 days was investigated, and the toxicities of virgin and degraded PLA to infantile zebrafish were compared. The results revealed that the size of MPs was reduced from ~25.56 to ~11.22Â Âµm after degradation and nanoparticles were generated with a maximum yield of 7.13%. The formation of abundant oxygen-containing groups (i.e. CË­O and C-O-C) improved the hydrophilia and stability of MPs. Compared with pristine PLA, the efflux and detoxification of degraded PLA mediated by ABC transporters and P450 enzymes were slower, leading to higher bioaccumulation and skeletal development inhibition of zebrafish. Further, oxidative stress-triggered mitochondrial structural damage, depolarization, fission inhibition, and apoptosis were identified as crucial mechanisms underlying the elevated toxicity of PLA after degradation. These findings highlight the importance and necessity of considering natural degradation of BPs and related toxicity, which poses great implications for risk assessment and management of BPs.</t>
  </si>
  <si>
    <t>rayyan-185167979</t>
  </si>
  <si>
    <t>Uptake and depuration kinetics of microplastics with different polymer types and particle sizes in Japanese medaka (Oryzias latipes).</t>
  </si>
  <si>
    <t>Ecotoxicology and environmental safety</t>
  </si>
  <si>
    <t>1090-2414 (Electronic)</t>
  </si>
  <si>
    <t>Liu Y and Qiu X and Xu X and Takai Y and Ogawa H and Shimasaki Y and Oshima Y</t>
  </si>
  <si>
    <t>https://pubmed.ncbi.nlm.nih.gov/33540337/</t>
  </si>
  <si>
    <t>Microplastic (MP) pollution and the related impacts on aquatic species have drawn worldwide attention. However, knowledge of the kinetic profiles of MPs in fish remains fragmentary. In this study, we conducted exposure and depuration tests of the following fluorescent-labeled MPs: polyethylene (PE; sphere with 200 or 20Â Âµm diameter) and polystyrene (PS; sphere with 20 or 2Â Âµm diameter) using juvenile Japanese medaka (Oryzias latipes). The distribution and concentration of MPs in medaka were directly determined in-situ after tissue transparency. During the 14-day exposure, MPs was mainly detected in the gastrointestinal tract, while some MPs at the size of â‰¤Â 20Â Âµm were located in the area of the gills and head. The bioconcentration factor (BCF; L/kg) for MPs in medaka was estimated as 74.4 (200Â Âµm PE), 25.7 (20Â Âµm PE), 16.8 (20Â Âµm PS), and 139.9 (2Â Âµm PS). Within the first five days of depuration, MPs were exponentially eliminated from the fish body, but 2Â Âµm PS-MPs could be still detected in the gastrointestinal tract at the end of the 10-day depuration phase. Our results suggest that MPs 2Â Âµm in diameter may pose ecological risks to aquatic species due to their relatively higher BCF and the potential for long-term persistence in the body.</t>
  </si>
  <si>
    <t>rayyan-185167980</t>
  </si>
  <si>
    <t>Electrospinning Fabrication and Cytocompatibility Investigation of Nanodiamond Particles-Gelatin Fibrous Tubular Scaffolds for Nerve Regeneration.</t>
  </si>
  <si>
    <t>Polymers</t>
  </si>
  <si>
    <t>2073-4360 (Electronic)</t>
  </si>
  <si>
    <t>OlÄƒreÈ› E and DrÄƒguÈ™in DM and Serafim A and Lungu A and È˜elaru A and Dobranici A and Dinescu S and Costache M and BoeraÈ™u I and Vasile BÈ˜ and SteinmÃ¼ller-Nethl D and Iovu H and Stancu IC</t>
  </si>
  <si>
    <t>https://pubmed.ncbi.nlm.nih.gov/33514051/</t>
  </si>
  <si>
    <t>This paper reports the electrospinning fabrication of flexible nanostructured tubular scaffolds, based on fish gelatin (FG) and nanodiamond nanoparticles (NDs), and their cytocompatibility with murine neural stem cells. The effects of both nanofiller and protein concentration on the scaffold morphology, aqueous affinity, size modification at rehydration, and degradation are assessed. Our findings indicate that nanostructuring with low amounts of NDs may modify the fiber properties, including a certain regional parallel orientation of fiber segments. NE-4C cells form dense clusters that strongly adhere to the surface of FG50-based scaffolds, while also increasing FG concentration and adding NDs favor cellular infiltration into the flexible fibrous FG70_NDs nanocomposite. This research illustrates the potential of nanostructured NDs-FG fibers as scaffolds for nerve repair and regeneration. We also emphasize the importance of further understanding the effect of the nanofiller-protein interphase on the microstructure and properties of electrospun fibers and on cell-interactivity.</t>
  </si>
  <si>
    <t xml:space="preserve"> RAYYAN-INCLUSION: {"Querusche"=&gt;"Excluded", "elisa.calcagnotto"=&gt;"Excluded"} | RAYYAN-LABELS: MEC: Abstract,QUE: Abstract | RAYYAN-EXCLUSION-REASONS: 2 - Population</t>
  </si>
  <si>
    <t>PMC7865256</t>
  </si>
  <si>
    <t>rayyan-185167981</t>
  </si>
  <si>
    <t>Occurrence, fate and removal of microplastics as heavy metal vector in natural wastewater treatment wetland system.</t>
  </si>
  <si>
    <t>Water research</t>
  </si>
  <si>
    <t>1879-2448 (Electronic)</t>
  </si>
  <si>
    <t>Sarkar DJ and Das Sarkar S and Das BK and Sahoo BK and Das A and Nag SK and Manna RK and Behera BK and Samanta S</t>
  </si>
  <si>
    <t>https://pubmed.ncbi.nlm.nih.gov/33513468/</t>
  </si>
  <si>
    <t>Microplastics pollution in aquatic ecosystems is of great concern; however, systemic investigations are still lacking in freshwater wetland systems used for wastewater treatment. The present study discusses such freshwater wetland system in Eastern India to understand its microplastics transport mechanism, heavy metals association and microplastics removal efficiency. Microplastics (63 Âµm - 5 mm) were heavily found in surface water and sediments of treatment ponds (7.87 to 20.39 items/L and 2124.84 to 6886.76 items/kg) and associated wastewater canals (30.46 to 137.72 items/L and 1108.78 to 34612.87 items/kg). A high content of toxic metals (As, Cd, Cr, Cu, Ni, Pb and Zn) were found on the microplastics with polyethylene terephthalate and polyethylene as major plastics types which were also found in fishes and macroinvertebrates of treatment ponds. Machine learning algorithm revealed a close association between microplastics content in fishes and surface water, indicating risk associated with floating microplastics to the aquatic biota. The study also revealed that microplastics were acting as heavy metals vector and potentially causing fish contamination. Surface water microplastics removing efficiency of the treatment ponds was estimated to be 53%. The study bespeaks about transport of microplastics through wastewater canals and their retention in treatment ponds emphasizing sustainability maintenance of natural wastewater treatment systems especially considering microplastics contamination to the aquatic biota of freshwater wetland systems.</t>
  </si>
  <si>
    <t>rayyan-185167982</t>
  </si>
  <si>
    <t>Microplastics in fish and fishmeal: an emerging environmental challenge?</t>
  </si>
  <si>
    <t>Scientific reports</t>
  </si>
  <si>
    <t>2045-2322 (Electronic)</t>
  </si>
  <si>
    <t>Thiele CJ and Hudson MD and Russell AE and Saluveer M and Sidaoui-Haddad G</t>
  </si>
  <si>
    <t>https://pubmed.ncbi.nlm.nih.gov/33479308/</t>
  </si>
  <si>
    <t>Microplastics are contaminants of emerging concern; they are ingested by marine biota. About a quarter of global marine fish landings is used to produce fishmeal for animal and aquaculture feed. To provide a knowledge foundation for this matrix we reviewed the existing literature for studies of microplastics in fishmeal-relevant species. 55% of studies were deemed unsuitable due to focus on large microplastics (&gt;â€‰1Â mm), lack of, or limited contamination control and polymer testing techniques. Overall, fishmeal-relevant species exhibit 0.72 microplastics/individual, with studies generally only assessing digestive organs. We validated a density separation method for effectiveness of microplastic extraction from this medium and assessed two commercial products for microplastics. Recovery rates of a range of dosed microplastics from whitefish fishmeal samples were 71.3â€‰Â±â€‰1.2%. Commercial samples contained 123.9â€‰Â±â€‰16.5 microplastics per kg of fishmeal-mainly polyethylene-including 52.0â€‰Â±â€‰14.0 microfibres-mainly rayon. Concentrations in processed fishmeal seem higher than in captured fish, suggesting potential augmentation during the production process. Based on conservative estimates, over 300 million microplastic particles (mostlyâ€‰&lt;â€‰1Â mm) could be released annually to the oceans through marine aquaculture alone. Fishmeal is both a source of microplastics to the environment, and directly exposes organisms for human consumption to these particles.</t>
  </si>
  <si>
    <t>PMC7820289</t>
  </si>
  <si>
    <t>rayyan-185167983</t>
  </si>
  <si>
    <t>Recommended best practices for collecting, analyzing, and reporting microplastics in environmental media: Lessons learned from comprehensive monitoring of San Francisco Bay.</t>
  </si>
  <si>
    <t>Miller E and Sedlak M and Lin D and Box C and Holleman C and Rochman CM and Sutton R</t>
  </si>
  <si>
    <t>https://pubmed.ncbi.nlm.nih.gov/33450512/</t>
  </si>
  <si>
    <t>Microplastics are ubiquitous and persistent contaminants in the ocean and a pervasive and preventable threat to the health of marine ecosystems. Microplastics come in a wide variety of shapes, sizes, and plastic types, each with unique physical and chemical properties and toxicological impacts. Understanding the magnitude of the microplastic problem and determining the highest priorities for mitigation require accurate measures of microplastic occurrence in the environment and identification of likely sources. The field of microplastic pollution is in its infancy, and there are not yet widely accepted standards for sample collection, laboratory analyses, quality assurance/quality control (QA/QC), or reporting of microplastics in environmental samples. Based on a comprehensive assessment of microplastics in San Francisco Bay water, sediment, fish, bivalves, stormwater, and wastewater effluent, we developed recommended best practices for collecting, analyzing, and reporting microplastics in environmental media. We recommend factors to consider in microplastic study design, particularly in regard to site selection and sampling methods. We also highlight the need for standard QA/QC practices such as collection of field and laboratory blanks, use of methods beyond microscopy to identify particle composition, and standardized reporting practices, including suggested vocabulary for particle classification.</t>
  </si>
  <si>
    <t>rayyan-185167984</t>
  </si>
  <si>
    <t>Effects of Nanoplastics and Butyl Methoxydibenzoylmethane on Early Zebrafish Embryos Identified by Single-Cell RNA Sequencing.</t>
  </si>
  <si>
    <t>Environmental science &amp; technology</t>
  </si>
  <si>
    <t>1520-5851 (Electronic)</t>
  </si>
  <si>
    <t>1885-1896</t>
  </si>
  <si>
    <t>Liu Y and Wang Y and Ling X and Yan Z and Wu D and Liu J and Lu G</t>
  </si>
  <si>
    <t>https://pubmed.ncbi.nlm.nih.gov/33445878/</t>
  </si>
  <si>
    <t>United States</t>
  </si>
  <si>
    <t>Nanoplastics with small particle sizes and high surface area/volume ratios easily absorb environmental pollutants and affect their bioavailability. In this study, polystyrene nanoplastic beads (PS-NPBs) with a particle size of 100 nm and butyl methoxydibenzoylmethane (BMDBM) sunscreen in personal-care products were chosen as target pollutants to study their developmental toxicity and interactive effects on zebrafish embryos. The exposure period was set from 2 to 12 h postfertilization (hpf). BMDBM and PS-NPBs significantly upregulated genes related to antioxidant enzymes and downregulated the gene expression of aromatase and DNA methyltransferases, but the influenced genes were not exactly the same. The combined exposure reduced the adverse effects on the expression of all genes. With the help of the single-cell RNA sequencing technology, neural mid cells were identified as the target cells of both pollutants, and brain development, head development, and the notch signaling pathway were the functions they commonly altered. The key genes and functions that are specifically affected by BMDBM and/or PS-NPBs were identified. BMDBM mainly affects the differentiation and fate of neurons in the central nervous system through the regulation of her5, her6, her11, lfng, pax2a, and fgfr4. The PS-NPBs regulate the expression of olig2, foxg1a, fzd8b, six3a, rx1, lhx2b, nkx2.1a, and sfrp5 to alter nervous system development, retinal development, and stem cell differentiation. The phenotypic responses of zebrafish larvae at 120 hpf were tested, and significant inhibition of locomotor activity was found, indicating that early effects on the central nervous system would have a sustained impact on the behavior of zebrafish.</t>
  </si>
  <si>
    <t>rayyan-185167985</t>
  </si>
  <si>
    <t>Neglected microplastics pollution in the nearshore surface waters derived from coastal fishery activities in Weihai, China.</t>
  </si>
  <si>
    <t>Zhang X and Li S and Liu Y and Yu K and Zhang H and Yu H and Jiang J</t>
  </si>
  <si>
    <t>https://pubmed.ncbi.nlm.nih.gov/33434800/</t>
  </si>
  <si>
    <t>Plastic fishing gears have been widely used in marine fishing and mariculture, which could cause serious microplastics pollution but receive little attention. To further figure out the effect of fishery activities on microplastics, the occurrence and sources of microplastics contamination in the nearshore surface seawater of Weihai (a coastal fishery city of China) were studied. All the collected microplastics were sorted and counted based on their size, shape, and color. The distribution of microplastics pollution in this study areas was mapped. The results showed that the mean concentration of all sampling sites was 5.9Â±3.5 particles/m(3); the concentration in the mariculture areas was 11.49 particles/m(3), much higher than that in other areas without mariculture 1.57 particles/m(3). Fragment and fiber accounted for 45.4% and 28.2% of the total microplastics, respectively. Most fibers and fragments were identified as polyethylene (PE) and polypropylene (PP), mainly originated from the fishing nets/ropes. Polystyrene (PS) was also generally detected in the samples due to the foam floating balls used in the mariculture area. Our research strongly suggested that marine fishery activities, especially for mariculture, could be an underestimated sea-based microplastics source and more attentions should be given.</t>
  </si>
  <si>
    <t>rayyan-185167986</t>
  </si>
  <si>
    <t>Toxicological effects of microplastics and phenanthrene to zebrafish (Danio rerio).</t>
  </si>
  <si>
    <t>Xu K and Zhang Y and Huang Y and Wang J</t>
  </si>
  <si>
    <t>https://pubmed.ncbi.nlm.nih.gov/33277007/</t>
  </si>
  <si>
    <t>The toxicology of microplastics in combination with other pollutants has attracted widespread attention. In this study, zebrafish were exposed to 3Â mg/L polystyrene microplastic, 0.2Â mg/L phenanthrene, and a combination of both. Zebrafish microplastic uptake, phenanthrene accumulation, antioxidant-associated enzyme activity and related gene expression, immune-associated gene expression, and the gut microflora were measured after 12 and 24Â days of exposure. Phenanthrene and microplastic accumulation increased with exposure time and was also greater in the combined exposure group than in the single exposure group. Combined analysis of antioxidant enzyme activity and immune and antioxidant-related genes shows that exposure alone causes oxidative stress in zebrafish, ultimately increasing immunity and the expression of oxidative stress genes, while combined exposure exacerbates these changes. Fusobacteria decreased and Proteobacteria and Bacteroidetes increased in the three exposure groups of gut microorganisms. Overall, our study demonstrates that microplastics enhance the toxicity of phenanthrene and that the two have a synergistic effect.</t>
  </si>
  <si>
    <t>rayyan-185167987</t>
  </si>
  <si>
    <t>The influence of different polymer types of microplastics on adsorption, accumulation, and toxicity of triclosan in zebrafish.</t>
  </si>
  <si>
    <t>Sheng C and Zhang S and Zhang Y</t>
  </si>
  <si>
    <t>https://pubmed.ncbi.nlm.nih.gov/33254764/</t>
  </si>
  <si>
    <t>Although the combined effects of microplastics (MPs) and other organic pollutants have raised increasing attention, the impacts of polymer types on the biological effects (e.g., bioaccumulation and toxicity) of the mixtures are still unclear. This study aimed to evaluate the influence of different polymer types of MPs including polyethylene (PE), polypropylene (PP), and polyvinyl chloride (PVC) on the adsorption, accumulation, and toxic effects of triclosan (TCS) in zebrafish. As a result, all three types of MPs could adsorb TCS and PP-MPs has the highest adsorption capacity for TCS (1.18â€¯mg/g). Compared with the TCS alone, MPs changed the distribution of TCS in tissues and increased the accumulation of TCS in the liver and gut following the order of TCSâ€¯+â€¯PPâ€¯&gt;â€¯TCSâ€¯+â€¯PVCâ€¯&gt;â€¯TCSâ€¯+â€¯PE. Compared with individual TCS and PP-MPs, after co-exposed for 28 days, TCSâ€¯+â€¯PP significantly aggravated oxidative stress and lipid peroxidation in the liver as well as enhanced neurotoxicity in the brain. Moreover, TCSâ€¯+â€¯PP disturbed the metabolism in the liver and MPs contributed more to the metabolic disorders. The upregulated lipid metabolites (e.g., sphingosine and L-palmitoylcarnitine) and downregulated carbohydrate metabolites (e.g., sucrose) could be potential targets for future risk assessment of MPs combined with other pollutants.</t>
  </si>
  <si>
    <t>rayyan-185167988</t>
  </si>
  <si>
    <t>Independence of microplastic ingestion from environmental load in the round goby (Neogobius melanostomus) from the Rhine river using high quality standards.</t>
  </si>
  <si>
    <t>Bosshart S and Erni-Cassola G and Burkhardt-Holm P</t>
  </si>
  <si>
    <t>https://pubmed.ncbi.nlm.nih.gov/33254623/</t>
  </si>
  <si>
    <t>Rivers play a crucial role in collecting and transporting microplastics. Nonetheless, the degree to which microplastic pollution of freshwaters affects its biota remains understudied. Sampling of wild fishes has so far demonstrated that microplastic ingestion occurs commonly across species with alternate feeding modes, as well as in different environmental compartments. Due to the exploratory nature of many preceding studies, drawing insight about factors driving microplastic ingestion has remained difficult. It continues unknown for instance, what the importance of varying environmental microplastic concentrations is to predict ingestion rates in fish from those areas. Here we show that ingestion rates of microplastic particles (&gt;300Â Î¼m) in the benthic round goby from the Rhine river were negligible (1 particle in 417 fish). Among the 535 visually selected putative microplastic fragments, stringent data processing steps to reduce the number of false positives during reference library searches, revealed the importance of taking such steps into account in comparison with other data processing routines. Our observations remained consistent, despite having collected fish from a strongly polluted site of the lower Rhine, which served as contrast to a significantly cleaner site upstream. These results demonstrate that higher environmental microplastic concentrations are not necessarily mirrored by higher ingestion rates in a given fish species.</t>
  </si>
  <si>
    <t>rayyan-185167989</t>
  </si>
  <si>
    <t>Quantification and composition analysis of plastic pollution in riverine beaches of the lower ParanÃ¡ River, Argentina.</t>
  </si>
  <si>
    <t>Environmental science and pollution research international</t>
  </si>
  <si>
    <t>1614-7499 (Electronic)</t>
  </si>
  <si>
    <t>16140-16151</t>
  </si>
  <si>
    <t>Mitchell C and Quaglino MC and Posner VM and Arranz SE and Sciara AA</t>
  </si>
  <si>
    <t>https://pubmed.ncbi.nlm.nih.gov/33247404/</t>
  </si>
  <si>
    <t>Germany</t>
  </si>
  <si>
    <t>Plastic pollution and the numerous consequences it has on aquatic life have become a huge concern in recent years. While many studies have been conducted in marine environments, studies in freshwater ecosystems are scarce and insufficient. The ParanÃ¡ River is the most important water course in the La Plata River basin and the fifth in the world with a mean annual discharge of 18,000 m(3) per second. Currently available studies show the presence of plastic in river shores and fish gut, but more research should be carried out in order to know the extension and origin of plastic contamination. Therefore, the aim of this study was to quantify and characterize macro-, meso-, and microplastics found in the riverine beaches next to Rosario city, the most populated city standing by the lower ParanÃ¡ River coast in Argentina. The results show that plastic pollution is ubiquitous, but the city shores are significantly more polluted than the wetland shore with a mean of 30,780 and 6375 microplastics per square meter respectively (p = 0.024). The food and beverage industry packaging combined were the most frequent macroplastics found. Also, 3 out of 4 meso- and microplastics were white/transparent, the color that is most likely to be ingested by fish and invertebrates. Finally, all micro- and mesoplastics found were secondary and, in the case of microplastics, they were mainly fibers (93.4%) which highlight its ecological relevance. As a whole, plastic contamination is a serious issue in the Rosario area, specially single-use plastics and short-lived products. The anthropic effect of the cities and how it contributes to plastic pollution are evident.</t>
  </si>
  <si>
    <t>rayyan-185167990</t>
  </si>
  <si>
    <t>The combined exposure of microplastics and toxic contaminants in the floodplains of north India: A review.</t>
  </si>
  <si>
    <t>Journal of environmental management</t>
  </si>
  <si>
    <t>1095-8630 (Electronic)</t>
  </si>
  <si>
    <t>Pandey D and Singh A and Ramanathan A and Kumar M</t>
  </si>
  <si>
    <t>https://pubmed.ncbi.nlm.nih.gov/33223351/</t>
  </si>
  <si>
    <t>Microplastics in aquatic ecosystem are an emerging environmental threat, primarily aggregating into sediments and living biota besides providing active transportation to toxic pollutants. Recent studies have revealed that a microplastic surface cannot be considered as "inert" and therefore the rate and stage of degradation of microplastic will determine its capability in adsorbing and transporting the solute to longer distances. Our concern is driven by the fact that there has been an absence of widescale research in India despite a country with one of the longest networks of rivers and a 7500Â km long active coastline. Anthropogenic pollutants are expected to increase and the situation will further worsen when more persistent organic pollutants (POCs) and geogenic contaminants will find its sink via monsoon runoff. Studies on aquatic species including COD, daphnia magna and zebrafish suggest strong links of bio-accumulation, suspecting to a more serious situation for the coastal India where there is an almost three times increase in the density of the microplastics as the monsoon progresses. Evidences also suggests that microplastics can adsorb known carcinogens as well as endocrine disrupting chemicals leaving our aquatic life exposed to higher mortality. Our review is a first ever scientific attempt in compiling these evidences through researches done in this field to understand the risk that the major floodplains of North India are currently facing. We have adapted the theories and inferences of the available research to predict and postulate a probable mechanism that could explain the severity of the situation in India.</t>
  </si>
  <si>
    <t>rayyan-185167991</t>
  </si>
  <si>
    <t>Full size microplastics in crab and fish collected from the mangrove wetland of Beibu Gulf: Evidences from Raman Tweezers (1-20Â Î¼m) and spectroscopy (20-5000 Î¼m).</t>
  </si>
  <si>
    <t>Zhang S and Sun Y and Liu B and Li R</t>
  </si>
  <si>
    <t>https://pubmed.ncbi.nlm.nih.gov/33221000/</t>
  </si>
  <si>
    <t>Microplastic pollution in organisms is a growing environmental concern worldwide. Current methods to identify microplastics (MPs) are subject to the limitations of analytical techniques, and there is no full-scale method to measure MPs in organisms. In this study, Raman Tweezers and spectroscopy methods were combined and applied to identify MPs in organisms within the size range of 1-5000Â Î¼m. The abundance of small MPs (1-20Â Î¼m) was measured in crab (0.39-2.83 items/individual) and fish (0.35-3.22 items/individual). Most MPs were transparent in color and pellet shape. The proportion of small MPs (1-20Â Î¼m) was 35.77%, and analysis revealed the non-inclusion of this fraction will induce large deviations in the overall measurement. The large MPs (20-5000Â Î¼m) were identified in crab and fish with abundances ranging from 0.74-4.96 items/individual and 0.72-5.39 items/individual, respectively. Mainly fiber shape items were detected, the dominant particle size ranged from 20 to 100Â Î¼m, and most MPs were white. Polyethylene (PE) and polyethylene terephthalate (PET) were the main types of MPs polymers detected. Our study fills the gap to provide a new method to detect MPs in organisms below 20Â Î¼m, facilitating study of the migration and transformation of small MPs in the environment.</t>
  </si>
  <si>
    <t>rayyan-185167992</t>
  </si>
  <si>
    <t>Interactive effects of microplastics and selected pharmaceuticals on red tilapia: Role of microplastic aging.</t>
  </si>
  <si>
    <t>Huang Y and Ding J and Zhang G and Liu S and Zou H and Wang Z and Zhu W and Geng J</t>
  </si>
  <si>
    <t>https://pubmed.ncbi.nlm.nih.gov/33207491/</t>
  </si>
  <si>
    <t>The present study used red tilapia (Oreochromis niloticusas) as the model fish to compare the interactive effects between aged and virgin microplastics (MPs) with the antibiotic sulfamethoxazole (SMX) and the Î²-blocker propranolol (PRP). To this end, the ultraviolet irradiation was used to simulate the MP aging in the environment. The accumulations of MPs and pharmaceuticals, and changes in enzyme activities and genes expressions in tilapia were also evaluated. Some physical properties of MPs changed during the aging process, reflected by 0.27- and 0.16-fold increases in the specific surface area and average pore volume, respectively. And more carbonyl formation was observed on the surface of aged MPs. Compared to the 14-d coexposure with virgin MPs, the MP aging increased the accumulation of PRP by 82.3% in the brain, whereas decreased the concentration of SMX by 46.1% in the gills. The stress on tilapia caused by the MPs and PRP was alleviated by the aging process, largely related to the lower neurotoxicity and reduced lipid peroxidation damages. However, the coexposure to aged MPs and SMX would result in higher inhibitions of cytochrome P450 enzymes activities. The results of the transcriptomics showed that the MP aging mainly influenced the expression of genes related to the metabolic process, immune system process, and the genetic information process in tilapia under the coexposure to MPs and pharmaceuticals. Collectively, our results suggest that the MP aging could induce complex changes in the interactive effects between MPs and pharmaceuticals on aquatic organisms.</t>
  </si>
  <si>
    <t>rayyan-185167993</t>
  </si>
  <si>
    <t>Further studies in translatable model systems are needed to predict the impacts of human microplastic exposure.</t>
  </si>
  <si>
    <t>Open access journal of toxicology</t>
  </si>
  <si>
    <t>2474-7599 (Electronic)</t>
  </si>
  <si>
    <t>79-82</t>
  </si>
  <si>
    <t>Morgan SE and DeLouise LA</t>
  </si>
  <si>
    <t>https://pubmed.ncbi.nlm.nih.gov/33163852/</t>
  </si>
  <si>
    <t>Microplastics are a pervasive environmental contaminant that have been found in many media including water sources, soils, and foodstuff. Due to the worldwide presence and persistence of microplastic debris, human exposure is inevitable. Human exposure occurs predominantly through ingestion, although dermal and inhalation exposures are probable. Microplastic single exposure studies in aquatic species and fish have shown various toxic effects including those on reproduction and survival. In addition to potential intrinsic toxicity, microplastics often have chemicals adsorbed to their surfaces. Studies report that these chemicals can have innate toxicity that is modulated by the composition of microplastics. Both the impacts of microplastics alone and co-exposures with adsorbed chemicals exhibit size dependent effects. Analysis of the current literature has revealed published studies predominantly investigate the toxicity of microplastic exposure in fish and other aquatic species, with limited knowledge about the effects in mammals and cell lines. Toxicity has been shown to vary widely between taxonomic groups, suggesting inferring human health relevance will require model systems where human routes of exposure can be mimicked. Although it may be difficult to extrapolate the results from aquatic model systems to relevant human health impacts, they may suggest effects to investigate. In order to best estimate the short- and long-term impacts of human microplastic exposure, it is imperative that studies in model systems with increased similarity to human anatomy and cellular processes be done.</t>
  </si>
  <si>
    <t>PMC7644109</t>
  </si>
  <si>
    <t>rayyan-185167994</t>
  </si>
  <si>
    <t>Efficiency of Wastewater Treatment Plants (WWTPs) for Microplastic Removal: A Systematic Review.</t>
  </si>
  <si>
    <t>International journal of environmental research and public health</t>
  </si>
  <si>
    <t>1660-4601 (Electronic)</t>
  </si>
  <si>
    <t>Cristaldi A and Fiore M and Zuccarello P and Oliveri Conti G and Grasso A and Nicolosi I and Copat C and Ferrante M</t>
  </si>
  <si>
    <t>https://pubmed.ncbi.nlm.nih.gov/33143273/</t>
  </si>
  <si>
    <t>Plastic is widely used for human activities (food packaging, medical, technological devices, etc.) and there is a growing concern regarding the risks for environmental and human health because they have still not been fully evaluated. Particularly, microplastics (primary and secondary) are present in all environmental compartments and this poses a potential threat because of their entry into the food chain. Furthermore, microplastics can absorb numerous pollutants that can be accumulated in the human body through bioaccumulation and biomagnification processes. We carried out a systematic review using a PRISMA approach to verify the efficiency of wastewater treatment plants (WWTPs) for microplastic removal. The international databases (PubMed, Science Direct, Scopus) were used to find published studies on efficiency of wastewater treatment plants (WWTPs) for microplastic removal. The search period was between January 2010 and June 2020. Over 1000 full research papers were initially selected through the use of keywords. After that, the papers were further selected by English language, title, and abstract, and duplicate papers and non-relevant papers were eliminated according to eligibility criteria. Finally, we included 15 full research papers. In each of the 15 full research papers selected, the microplastics identified were categorized by the authors for shape, size, and type of polymers identified. The characterization of the various types of microplastics was performed by Fourier Transform Infrared Spectroscopy (FTIR) or Raman spectroscopy. We have observed how wastewater treatments plants located in different continents (Europe, Asia, North America) mostly use a primary and secondary type of treatment that allows one to reach a high percentage of microplastics removal from wastewater. Most of the wastewater treatments plants investigated reported a microplastics removal efficiency greater than 90%, but despite this, millions of microplastics continue to be released every day into the aquatic environment. Then, in the near future, efficient and common standardized protocols for monitoring MPs should be drawn up, as well as increasing the knowledge of sources and strategies to further reduce microplastics contamination of treated wastewater.</t>
  </si>
  <si>
    <t>PMC7663475</t>
  </si>
  <si>
    <t>rayyan-185167995</t>
  </si>
  <si>
    <t>Co-exposure of iron oxide nanoparticles and glyphosate-based herbicide induces DNA damage and mutagenic effects in the guppy (Poecilia reticulata).</t>
  </si>
  <si>
    <t>Environmental toxicology and pharmacology</t>
  </si>
  <si>
    <t>1872-7077 (Electronic)</t>
  </si>
  <si>
    <t>Trigueiro NSS and GonÃ§alves BB and Dias FC and de Oliveira Lima EC and Rocha TL and SabÃ³ia-Morais SMT</t>
  </si>
  <si>
    <t>https://pubmed.ncbi.nlm.nih.gov/33132197/</t>
  </si>
  <si>
    <t>Iron oxide nanoparticles (IONPs) have been tested to remediate aquatic environments polluted by chemicals, such as pesticides. However, their interactive effects on aquatic organisms remain unknown. This study aimed to investigate the genotoxicity and mutagenicity of co-exposure of IONPs (Î³-Fe(2)O(3) NPs) and glyphosate-based herbicide (GBH) in the fish Poecilia reticulata. Thus, fish were exposed to citrate-functionalized Î³-Fe(2)O(3) NPs (0.3 mg L(-1); 5.44 nm) alone or co-exposed to Î³-Fe(2)O(3) NPs (0.3 mg L(-1)) and GBH (65 and 130 Î¼g of glyphosate L(-1)) during 14 and 21 days. The genotoxicity (DNA damage) was analyzed by comet assay, while the mutagenicity evaluated by micronucleus test (MN test) and erythrocyte nuclear abnormalities (ENA) frequency. The co-exposure induced clastogenic (DNA damage) and aneugenic (nuclear alterations) effects on guppies in a time-dependent pattern. Fish co-exposed to NPs and GBH (130 Î¼g glyphosate L(-1)) showed high DNA damage when compared to NPs alone and control group, indicating synergic effects after 21 days of exposure. However, mutagenic effects (ENA) were observed in the exposure groups after 14 and 21 days. Results showed the potential genotoxic and mutagenic effects of maghemite NPs and GBH co-exposure to freshwater fish. The transformation and interaction of iron oxide nanoparticles with other pollutants, as herbicides, in the aquatic systems are critical factors in the environmental risk assessment of metal-based NPs.</t>
  </si>
  <si>
    <t>rayyan-185167996</t>
  </si>
  <si>
    <t>Microplastics ingestion by blue panchax fish (Aplocheilus sp.) from Ciliwung Estuary, Jakarta, Indonesia.</t>
  </si>
  <si>
    <t>Cordova MR and Riani E and Shiomoto A</t>
  </si>
  <si>
    <t>https://pubmed.ncbi.nlm.nih.gov/33120036/</t>
  </si>
  <si>
    <t>Plastic pollution has a detrimental effect on marine environments, and there is limited information regarding its ingestion by biota, which is the primary consumer. Therefore, this research aims to assess microplastic ingestion by blue panchax fish (Aplocheilus sp.). To achieve this, microplastics were extracted and identified from Ciliwung estuary, coastal waters in North Jakarta, and the Aplocheilus sp. Its various forms and sizes were found in river flow (9.37Â Â±Â 1.37 particles/m(3)), coastal waters (8.48Â Â±Â 9.43 particles/m(3)), and in 75% samples of Aplocheilus sp. (1.97 particles/individual). The microplastic size which was of highest concentration in Aplocheilus sp. was relatively small, ranging from 300 to 500Â Î¼m. This small size indicates that the fish has difficulty in distinguishing between their food and the microplastics. Further, there was a possibility of the absorption of other pollutants by the plastics. Therefore, an in-depth study on the effects of plastic ingestion on aquatic life, biomagnification, exposure, chemical toxicity, and socio-economy is recommended.</t>
  </si>
  <si>
    <t>rayyan-185167997</t>
  </si>
  <si>
    <t>Application of internal persistent fluorescent fibers in tracking microplastics in vivo processes in aquatic organisms.</t>
  </si>
  <si>
    <t>Ma C and Li L and Chen Q and Lee JS and Gong J and Shi H</t>
  </si>
  <si>
    <t>https://pubmed.ncbi.nlm.nih.gov/33113712/</t>
  </si>
  <si>
    <t>Tracking the in vivo transportation and localization of microplastics is the prerequisite for a better understanding of the toxicity but has not been reported yet. Fluorescent microbeads are widely used for tracking in the laboratory, whereas the most abundant microplastic (e.g., fiber) found in the field is rarely adapted. In this study, we used fiber slicer and blades to cut spinning materials into fluorescent micro-sized fibers with various lengths. Fiber slicer and blades are efficient tools to produce specific lengths of fibers. The microfibers showed a specific color under the ultraviolet irradiation; therefore, these microfibers can be clearly visualized when they are within aquatic organisms, such as water flea, shrimp, medaka, and zebrafish, which enables us to observe the whole biological processes of microfibers directly. Thus, the present study provides a novel method of microfibers preparation, and this kind of fluorescent fiber is applicable to be an efficient and convenient tracer for in vivo process observation and potential toxicological analysis in the future.</t>
  </si>
  <si>
    <t>rayyan-185167998</t>
  </si>
  <si>
    <t>Imaging Cardiovascular and Lung Macrophages With the Positron Emission Tomography Sensor (64)Cu-Macrin in Mice, Rabbits, and Pigs.</t>
  </si>
  <si>
    <t>Circulation. Cardiovascular imaging</t>
  </si>
  <si>
    <t>1942-0080 (Electronic)</t>
  </si>
  <si>
    <t>e010586</t>
  </si>
  <si>
    <t>Nahrendorf M and Hoyer FF and Meerwaldt AE and van Leent MMT and Senders ML and Calcagno C and Robson PM and Soultanidis G and PÃ©rez-Medina C and Teunissen AJP and Toner YC and Ishikawa K and Fish K and Sakurai K and van Leeuwen EM and Klein ED and Sofias AM and Reiner T and Rohde D and Aguirre AD and Wojtkiewicz G and Schmidt S and Iwamoto Y and Izquierdo-Garcia D and Caravan P and Swirski FK and Weissleder R and Mulder WJM</t>
  </si>
  <si>
    <t>https://pubmed.ncbi.nlm.nih.gov/33076700/</t>
  </si>
  <si>
    <t>BACKGROUND: Macrophages, innate immune cells that reside in all organs, defend the host against infection and injury. In the heart and vasculature, inflammatory macrophages also enhance tissue damage and propel cardiovascular diseases. METHODS: We here use in vivo positron emission tomography (PET) imaging, flow cytometry, and confocal microscopy to evaluate quantitative noninvasive assessment of cardiac, arterial, and pulmonary macrophages using the nanotracer (64)Cu-Macrin-a 20-nm spherical dextran nanoparticle assembled from nontoxic polyglucose. RESULTS: PET imaging using (64)Cu-Macrin faithfully reported accumulation of macrophages in the heart and lung of mice with myocardial infarction, sepsis, or pneumonia. Flow cytometry and confocal microscopy detected the near-infrared fluorescent version of the nanoparticle ((VT680)Macrin) primarily in tissue macrophages. In 5-day-old mice, (64)Cu-Macrin PET imaging quantified physiologically more numerous cardiac macrophages. Upon intravenous administration of (64)Cu-Macrin in rabbits and pigs, we detected heightened macrophage numbers in the infarcted myocardium, inflamed lung regions, and atherosclerotic plaques using a clinical PET/magnetic resonance imaging scanner. Toxicity studies in rats and human dosimetry estimates suggest that (64)Cu-Macrin is safe for use in humans. CONCLUSIONS: Taken together, these results indicate (64)Cu-Macrin could serve as a facile PET nanotracer to survey spatiotemporal macrophage dynamics during various physiological and pathological conditions. (64)Cu-Macrin PET imaging could stage inflammatory cardiovascular disease activity, assist disease management, and serve as an imaging biomarker for emerging macrophage-targeted therapeutics.</t>
  </si>
  <si>
    <t xml:space="preserve"> RAYYAN-INCLUSION: {"Querusche"=&gt;"Excluded", "elisa.calcagnotto"=&gt;"Excluded"} | RAYYAN-LABELS: MEC: Title,QUE: Title | RAYYAN-EXCLUSION-REASONS: 2 - Population</t>
  </si>
  <si>
    <t>PMC7583675</t>
  </si>
  <si>
    <t>rayyan-185167999</t>
  </si>
  <si>
    <t>Size matters: Zebrafish (Danio rerio) as a model to study toxicity of nanoplastics from cells to the whole organism.</t>
  </si>
  <si>
    <t>Sendra M and Pereiro P and Yeste MP and Mercado L and Figueras A and Novoa B</t>
  </si>
  <si>
    <t>https://pubmed.ncbi.nlm.nih.gov/33070068/</t>
  </si>
  <si>
    <t>The contamination of the aquatic environment by plastic nanoparticles is becoming a major concern due to their potential adverse effects in aquatic biota. Therefore, in-depth knowledge of their uptake, trafficking and effects at cellular and systemic levels is essential to understand their potential impacts for aquatic species. In this work, zebrafish (Danio rerio) was used as a model and our aims were: i) to determine the distribution, uptake, trafficking, degradation and genotoxicity of polystyrene (PS) NPs of different sizes in a zebrafish cell line; ii) to study PS NPs accumulation, migration of immune cells and genotoxicity in larvae exposed to PS NPs; and iii) to assess how PS NPs condition the survival of zebrafish larvae exposed to a pathogen and/or how they impact the resistance of an immunodeficient zebrafish. Our results revealed that the cellular distribution differed depending on the particle size: the 50Â nmÂ PS NPs were more homogeneously distributed in the cytoplasm and the 1Â Î¼MÂ PS NPs more agglomerated. The main endocytic mechanisms for the uptake of NPs were dynamin-dependent internalization for the 50Â nm NPs and phagocytosis for the 1Â Î¼m nanoparticles. In both cases, degradation in lysosomes was the main fate of the PS NPs, which generated alkalinisation and modified cathepsin genes expression. These effects at cellular level agree with the results inÂ vivo, since lysosomal alkalization increases oxidative stress and vice versa. Nanoparticles mainly accumulated in the gut, where they triggered reactive oxygen species, decreased expression of the antioxidant gene catalase and induced migration of immune cells. Finally, although PS NPs did not induce mortality in wild-type larvae, immunodeficient and infected larvae had decreased survival upon exposure to PS NPs. This fact could be explained by the mechanical disruption and/or the oxidative damage caused by these NPs that increase their susceptibility to pathogens.</t>
  </si>
  <si>
    <t>rayyan-185168000</t>
  </si>
  <si>
    <t>Microplastics accumulation in sediments and Periophthalmus waltoni fish, mangrove forests in southern Iran.</t>
  </si>
  <si>
    <t>Chemosphere</t>
  </si>
  <si>
    <t>1879-1298 (Electronic)</t>
  </si>
  <si>
    <t>Maghsodian Z and Sanati AM and Ramavandi B and Ghasemi A and Sorial GA</t>
  </si>
  <si>
    <t>https://pubmed.ncbi.nlm.nih.gov/33059284/</t>
  </si>
  <si>
    <t>This investigation was aimed to identify microplastics in the sediment and mudskipper fish (Periophthalmus waltoni) in mangrove forests in southern Iran. Sediments and mudskipper samples were collected at high, mid, and low tidal points of five stations. A total of 2657 plastic particles in different size, color, shape, and genera were identified from sediment samples and 15 microplastic were isolated from mudskippers. The highest and lowest abundance of isolated microplastics from sediments was observed in mangrove forests of Bidkhoun (urban area) and Bordkhon, respectively while no microplastics were found in the fish tissue in those stations. The black (60%) and white (7%) color microplastics in the mudskipper had the highest and the lowest frequency. The highest and lowest polymers in mangrove forest sediments were corresponded to polystyrene (26%) and polycarbonate (3%), respectively. Raman and Fourier transform infrared spectroscopy (FT-IR) techniques were used to identify the type of the polymer. Most of the microplastics found were made of polystyrene, polypropylene, and polyethylene terephthalate. The type of studied area and texture of sediment separately affected the frequency of microplastic and mesoplastic (P-value &lt;0.05) in the sediment samples. The abundance of microplastics in the sediment samples of the Bidkhoun mangrove forest was higher than other studied stations due to proximity to urban and industrial areas. The findings of this study raised concerns about microplastic pollution in the mangrove forests of southern Iran, a threat to the ecosystem and public health, which requires careful actions to prevent and diminish its adverse effects.</t>
  </si>
  <si>
    <t>rayyan-185168001</t>
  </si>
  <si>
    <t>Safety and Immunogenicity of Two RNA-Based Covid-19 Vaccine Candidates.</t>
  </si>
  <si>
    <t>The New England journal of medicine</t>
  </si>
  <si>
    <t>1533-4406 (Electronic)</t>
  </si>
  <si>
    <t>2439-2450</t>
  </si>
  <si>
    <t>Walsh EE and Frenck RW Jr and Falsey AR and Kitchin N and Absalon J and Gurtman A and Lockhart S and Neuzil K and Mulligan MJ and Bailey R and Swanson KA and Li P and Koury K and Kalina W and Cooper D and Fontes-Garfias C and Shi PY and TÃ¼reci Ã– and Tompkins KR and Lyke KE and Raabe V and Dormitzer PR and Jansen KU and Åžahin U and Gruber WC</t>
  </si>
  <si>
    <t>https://pubmed.ncbi.nlm.nih.gov/33053279/</t>
  </si>
  <si>
    <t>BACKGROUND: Severe acute respiratory syndrome coronavirus 2 (SARS-CoV-2) infections and the resulting disease, coronavirus disease 2019 (Covid-19), have spread to millions of persons worldwide. Multiple vaccine candidates are under development, but no vaccine is currently available. Interim safety and immunogenicity data about the vaccine candidate BNT162b1 in younger adults have been reported previously from trials in Germany and the United States. METHODS: In an ongoing, placebo-controlled, observer-blinded, dose-escalation, phase 1 trial conducted in the United States, we randomly assigned healthy adults 18 to 55 years of age and those 65 to 85 years of age to receive either placebo or one of two lipid nanoparticle-formulated, nucleoside-modified RNA vaccine candidates: BNT162b1, which encodes a secreted trimerized SARS-CoV-2 receptor-binding domain; or BNT162b2, which encodes a membrane-anchored SARS-CoV-2 full-length spike, stabilized in the prefusion conformation. The primary outcome was safety (e.g., local and systemic reactions and adverse events); immunogenicity was a secondary outcome. Trial groups were defined according to vaccine candidate, age of the participants, and vaccine dose level (10 Î¼g, 20 Î¼g, 30 Î¼g, and 100 Î¼g). In all groups but one, participants received two doses, with a 21-day interval between doses; in one group (100 Î¼g of BNT162b1), participants received one dose. RESULTS: A total of 195 participants underwent randomization. In each of 13 groups of 15 participants, 12 participants received vaccine and 3 received placebo. BNT162b2 was associated with a lower incidence and severity of systemic reactions than BNT162b1, particularly in older adults. In both younger and older adults, the two vaccine candidates elicited similar dose-dependent SARS-CoV-2-neutralizing geometric mean titers, which were similar to or higher than the geometric mean titer of a panel of SARS-CoV-2 convalescent serum samples. CONCLUSIONS: The safety and immunogenicity data from this U.S. phase 1 trial of two vaccine candidates in younger and older adults, added to earlier interim safety and immunogenicity data regarding BNT162b1 in younger adults from trials in Germany and the United States, support the selection of BNT162b2 for advancement to a pivotal phase 2-3 safety and efficacy evaluation. (Funded by BioNTech and Pfizer; ClinicalTrials.gov number, NCT04368728.).</t>
  </si>
  <si>
    <t xml:space="preserve"> RAYYAN-INCLUSION: {"Querusche"=&gt;"Excluded", "elisa.calcagnotto"=&gt;"Excluded"} | RAYYAN-LABELS: MEC: Title,QUE: Abstract | RAYYAN-EXCLUSION-REASONS: 2 - Population,1 - Type of study</t>
  </si>
  <si>
    <t>PMC7583697</t>
  </si>
  <si>
    <t>rayyan-185168002</t>
  </si>
  <si>
    <t>Biomass-derived cellulose nanoparticles display considerable neurotoxicity in zebrafish.</t>
  </si>
  <si>
    <t>International journal of biological macromolecules</t>
  </si>
  <si>
    <t>1879-0003 (Electronic)</t>
  </si>
  <si>
    <t>1783-1792</t>
  </si>
  <si>
    <t>Liu C and Zhao J and Zhang X and Wei G and Hao W and Wang X and Yang C and Shi Y and Liu D</t>
  </si>
  <si>
    <t>https://pubmed.ncbi.nlm.nih.gov/33045296/</t>
  </si>
  <si>
    <t>The widespread use of nanomaterials poses a great threat to human living environments. Among them, biomass-derived cellulose nanoparticle (CN) is one of the widely used nanomaterials. To date, the toxicity of CNs during embryonic development remains undetermined. In this study, we exposed zebrafish embryos to cellulose nanofibrils (CNFs) and cellulose nanocrystals (CNCs) to evaluate the toxicity of these CNs. Exposure to CNFs or CNCs below 30Â mg/ml exhibited no dose-dependent increases in malformation and mortality in zebrafish embryos. Then we demonstrated that CNs were highly enriched in zebrafish embryo via imaging analyses of embryos treated with FITC-coupled CNCs. In addition, we found that CNF or CNC exposure resulted in compromised motor ability of zebrafish larva. Furthermore, it was revealed that the differentiation and the morphogenesis of motor neurons were significantly interrupted. While, blood vessels were normally patterned, suggesting the specific neurotoxicity of these nanomaterials. Transcriptome sequencing assay showed that the neurotoxicity of CNs in the motor neurons might be attributed to the expression alteration of neural genes. In summary, we discovered the neurotoxicity of CNs for the first time.</t>
  </si>
  <si>
    <t xml:space="preserve"> RAYYAN-INCLUSION: {"Querusche"=&gt;"Excluded", "elisa.calcagnotto"=&gt;"Maybe"} | RAYYAN-LABELS: QUE: Title | RAYYAN-EXCLUSION-REASONS: 3 - Intervention</t>
  </si>
  <si>
    <t>rayyan-185168003</t>
  </si>
  <si>
    <t>Interacting effects of simulated eutrophication, temperature increase, and microplastic exposure on Daphnia.</t>
  </si>
  <si>
    <t>Environmental research</t>
  </si>
  <si>
    <t>1096-0953 (Electronic)</t>
  </si>
  <si>
    <t>Hiltunen M and VehniÃ¤inen ER and Kukkonen JVK</t>
  </si>
  <si>
    <t>https://pubmed.ncbi.nlm.nih.gov/33038362/</t>
  </si>
  <si>
    <t>The effects of multiple stressors are difficult to separate in field studies, and their interactions may be hard to predict if studied in isolation. We studied the effects of decreasing food quality (increase in cyanobacteria from 5 to 95% simulating eutrophication), temperature increase (by 3Â Â°C), and microplastic exposure (1% of the diet) on survival, size, reproduction, and fatty acid composition of the model freshwater cladoceran Daphnia magna. We found that food quality was the major driver of Daphnia responses. When the amount of cyanobacteria increased from 5 to 95% of the diet, there was a drastic decrease in Daphnia survival (from 81Â Â±Â 15% to 24Â Â±Â 21%), juvenile size (from 1.8Â Â±Â 0.2Â mm to 1.0Â Â±Â 0.1Â mm), adult size (from 2.7Â Â±Â 0.1Â mm to 1.1Â Â±Â 0.1Â mm), and reproduction (from 13Â Â±Â 5 neonates per surviving adult to 0), but the decrease was not always linear. This was most likely due to lower availability of lipids, eicosapentaenoic acid (EPA), and sterols from the diet. Microplastic exposure did not affect Daphnia survival, size, or reproduction. Food quality had an interactive effect with temperature on fatty acid content of Daphnia. Total fatty acid content of Daphnia was almost 2-fold higher at 20Â Â°C than at 23Â Â°C when fed 50% cyanobacteria. This may have implications for higher trophic level consumers, such as fish, that depend on zooplankton for energy and essential lipids. Our findings suggest that as proportions of cyanobacteria increase, in tandem with water temperatures due to climate change, fish may encounter fewer and smaller Daphnia with lower lipid and EPA content.</t>
  </si>
  <si>
    <t xml:space="preserve"> RAYYAN-INCLUSION: {"Querusche"=&gt;"Excluded", "elisa.calcagnotto"=&gt;"Excluded"} | RAYYAN-LABELS: QUE: Title,MEC: Abstract | RAYYAN-EXCLUSION-REASONS: 2 - Population,1 - Type of study</t>
  </si>
  <si>
    <t>rayyan-185168004</t>
  </si>
  <si>
    <t>Effective Nanoparticle-Based Nasal Vaccine Against Latent and Congenital Toxoplasmosis in Sheep.</t>
  </si>
  <si>
    <t>Frontiers in immunology</t>
  </si>
  <si>
    <t>1664-3224 (Electronic)</t>
  </si>
  <si>
    <t>Ducournau C and MoirÃ© N and Carpentier R and Cantin P and Herkt C and Lantier I and Betbeder D and Dimier-Poisson I</t>
  </si>
  <si>
    <t>https://pubmed.ncbi.nlm.nih.gov/33013917/</t>
  </si>
  <si>
    <t>Toxoplasma gondii is a parasitic protozoan of worldwide distribution, able to infect all warm-blooded animals, but particularly sheep. Primary infection in pregnant sheep leads to millions of abortions and significant economic losses for the livestock industry. Moreover, infected animals constitute the main parasitic reservoir for humans. Therefore, the development of a One-health vaccine seems the best prevention strategy. Following earlier work, a vaccine constituted of total extract of Toxoplasma gondii proteins (TE) associated with maltodextrin nanoparticles (DGNP) was developed in rodents. In this study we evaluated the ability of this vaccine candidate to protect against latent and congenital toxoplasmosis in sheep. After two immunizations by either intranasal or intradermal route, DGNP/TE vaccine generated specific Th1-cellular immune response, mediated by APC-secretion of IFN-Î³ and IL-12. Secretion of IL-10 appeared to regulate this Th1 response for intradermally vaccinated sheep but was absent in intranasally-vaccinated animals. Finally, protection against latent toxoplasmosis and transplacental transmission were explored. Intranasal vaccination led to a marked decrease of brain cysts compared with the non-vaccinated group. This DGNP/TE vaccine administered intranasally conferred a high level of protection against latent toxoplasmosis and its transplacental transmission in sheep, highlighting the potential for development of such a vaccine for studies in other species.</t>
  </si>
  <si>
    <t>PMC7509486</t>
  </si>
  <si>
    <t>rayyan-185168005</t>
  </si>
  <si>
    <t>Microplastics in African ecosystems: Current knowledge, abundance, associated contaminants, techniques, and research needs.</t>
  </si>
  <si>
    <t>Alimi OS and Fadare OO and Okoffo ED</t>
  </si>
  <si>
    <t>https://pubmed.ncbi.nlm.nih.gov/33011593/</t>
  </si>
  <si>
    <t>Despite Africa ranking top in mismanaged plastic waste, there is insufficient data on the extent of microplastics and its interaction with other contaminants in its ecosystems. Microplastics pollution has been documented globally, however, specific data from the continent is crucial for accurate risk assessment and to drive policies. We critically reviewed 56 articles from 1987 to 2020 and provide an overview of the current knowledge of the abundance and distribution of microplastics and associated contaminants in African aquatic systems and organisms. Most of the studies were carried out in the marine environment and there is currently no available data on the abundance of microplastic pollution in the African terrestrial environment. We show that across all studies, 5-100% of all sampled aquatic organisms contained microplastics. Concerning high levels of microplastics were reported in fish from Egypt compared to other parts of Africa and the world. Across all persistent organic pollutants sampled in microplastics, hopanes and phthalates were present at high concentrations while sodium and zinc were high relative to other trace metals reported. The most frequently occurring plastics were polyethylene followed by polypropylene and polystyrene. We found that most of the studies relied on visual inspection (52%)Â &gt;Â FTIR (38%)Â &gt;Â Raman spectroscopy (5%)Â &gt;Â Scanning electron microscopy (3%)Â &gt;Â Differential scanning calorimetry (2%) for identifying microplastics. Major gaps in sampling and identification techniques which may have overestimated or underestimated the current levels were identified. We discuss other research priorities and recommend solutions to address these issues associated with microplastic pollution in Africa.</t>
  </si>
  <si>
    <t>rayyan-185168006</t>
  </si>
  <si>
    <t>Effects of chronic exposure to microplastics of different polymer types on early life stages of sea trout Salmo trutta.</t>
  </si>
  <si>
    <t>Jakubowska M and BiaÅ‚owÄ…s M and StankeviÄ_x008d_iÅ«tÄ— M and Chomiczewska A and PaÅ¾usienÄ— J and Jonko-SobuÅ› K and Hallmann A and Urban-Malinga B</t>
  </si>
  <si>
    <t>https://pubmed.ncbi.nlm.nih.gov/32927534/</t>
  </si>
  <si>
    <t>The aim of the present study was to determine the effect of a long-term (113Â days) exposure to microplastics on the development and induction of endocrine, geno- and cytotoxic responses in early life stages of sea trout Salmo trutta. Microplastic particles (3000Â Î¼m) of three most commonly mass-produced polymers (polystyrene - PS, polyethylene terephthalate - PET and polyethylene - PE) were applied in environmentally realistic concentrations (0.1% of sediment dry weight) in a laboratory experiment imitating the natural environment, typical for sea trout spawning grounds. The exposure of the sea trout, from fertilized eggs to mobile yolk-sac larvae, to microplastics did not affect the hatching success (the survival of embryos), hatching rate and the incubation period. Microplastics of any tested polymer type also had no adverse effect on the larvae survival, growth rate and the rate of yolk sack absorption. Similarly, no changes in frequencies of detected cytotoxicity endpoints compared to the control group were recorded. Exposure to polymer particles induced however the formation of genotoxicity endpoints (nuclear buds, micronuclei and blebbed nuclei cells). The level of total genotoxicity (Î£Gentox) in fish larvae erythrocytes increased significantly in the following sequence: PSÂ &gt;Â PETÂ &gt;Â PE. No significant changes in the whole body corticosterone, dehydrocorticosterone and cortisone concentrations due to exposure to microplastics were recorded, while cortisol was detected in larvae exposed to PS. Our results show that long-term, non-ingestion related exposure to microplastics does not affect development of S. trutta early life stages but may lead to genotoxic responses. PS seems to be the most hazardous among all polymers studied. This is the first study demonstrating non-ingestion related toxicity of microplastics to the early life stages of fish.</t>
  </si>
  <si>
    <t>rayyan-185168007</t>
  </si>
  <si>
    <t>Ingestion of plastic debris by commercially important marine fish in southeast-south Brazil.</t>
  </si>
  <si>
    <t>Neto JGB and Rodrigues FL and Ortega I and Rodrigues LDS and Lacerda ALDF and Coletto JL and Kessler F and Cardoso LG and Madureira L and Proietti MC</t>
  </si>
  <si>
    <t>https://pubmed.ncbi.nlm.nih.gov/32916433/</t>
  </si>
  <si>
    <t>Rising concentrations of plastics in the oceans are leading to increasing negative interactions with marine biota, including ingestion by endangered and/or economically important seafood species such as fish. In this paper, we visually evaluated plastic debris ingestion by 965 specimens of eight commercially exploited fish species from different marine habitats off the southeast-south coast of Brazil. All species ingested plastics, with pelagic animals having higher amounts, frequency of occurrence, diversity and sizes of ingested items than demersal-pelagic and demersal animals. Highest frequency of occurrence (FO%) of plastic ingestion (25.8%) was observed for the pelagic skipjack tuna Katsuwonus pelamis (Scombridae), and lowest (5%) for the demersal bluewing searobin Prionotus punctatus (Triglidae). Microplastics predominated in all species, and fibers/lines and fragments were the main items found, possibly derived from fishing materials. The most abundant plastic colors were transparent, black and blue, and the most common polymers were polyamide and polyurethane. With the available data, no relationship between the size of the individuals and amount of ingested plastics was observed. Considering the negative impacts of plastic ingestion on marine fish, and potentially on human health due to their consumption, understanding ingestion patterns is critical for better evaluating their origin and possible causes, and consequently for helping define prevention strategies for this problem.</t>
  </si>
  <si>
    <t>rayyan-185168008</t>
  </si>
  <si>
    <t>Microplastic ingestion by pelagic and benthic fish and diet composition: A case study in the NW Iberian shelf.</t>
  </si>
  <si>
    <t>Filgueiras AV and Preciado I and CartÃ³n A and Gago J</t>
  </si>
  <si>
    <t>https://pubmed.ncbi.nlm.nih.gov/32896713/</t>
  </si>
  <si>
    <t>We evaluated the incidence of microplastics in the digestive tract contents of four fish species: Engraulis encrasicolus, Sardina pilchardus, Callionymus lyra and Mullus surmuletus. Alkaline digestion (10% KOH) was used to degrade the organic matter. The percentage of fish with microplastics was 78% (88% fibres, 12% fragments). The main types of polymers identified by Raman spectroscopy were polyethylene and polypropylene. The diet of the four species was also studied and two feeding types were determined: plankton-feeders and benthic-feeders. The effect of a set of biological variables (Length, Fullness index, Fulton's condition factor and Feeding type) on the number and size of microplastics ingested was studied using Generalised Additive Models (GAMs). A significant increase in the number of microplastics with increasing length was observed. No significant effect of trophic variables (fullness index and feeding type) on the number and size of microplastics was found.</t>
  </si>
  <si>
    <t>rayyan-185168009</t>
  </si>
  <si>
    <t>Microplastics and sorbed contaminants - Trophic exposure in fish sensitive early life stages.</t>
  </si>
  <si>
    <t>Marine environmental research</t>
  </si>
  <si>
    <t>1879-0291 (Electronic)</t>
  </si>
  <si>
    <t>Cousin X and Batel A and Bringer A and Hess S and BÃ©gout ML and Braunbeck T</t>
  </si>
  <si>
    <t>https://pubmed.ncbi.nlm.nih.gov/32891915/</t>
  </si>
  <si>
    <t>The present study evaluated very small microplastic particle (MPs) transfer to zebrafish and marine medaka larvae via prey experimentally exposed to MPs from the onset of feeding. Larvae were fed Paramecium or Artemia nauplii loaded with fluorescent 1-5 or 10-20Â Î¼mÂ MP. Pollutant accumulation was analyzed by optically tracking of benzo[a]pyrene (BaP) and recording cyp1a transcription. Paramecium transferred 1-5Â Î¼m particles only, whereas Artemia efficiently transferred both MPs. Although zebrafish and medaka larvae fed from the onset of active food intake (2-3 dph, respectively) on Paramecium and from days 6-7 post-hatch on Artemia nauplii, neither MP accumulation nor translocation to tissues was detected. MP egestion started within few hours after ingestion. Cyp1a induction and fluorescent analyses proved BaP bioavailability after transfer via Paramecium and Artemia. Unicellular or plankton organisms ingest contaminants via MPS and transfer effectively these to sensitive early life-stages of vertebrates, giving rise to whole-life exposure.</t>
  </si>
  <si>
    <t>rayyan-185168010</t>
  </si>
  <si>
    <t>Distribution of microplastic and small macroplastic particles across four fish species and sediment in an African lake.</t>
  </si>
  <si>
    <t>Merga LB and Redondo-Hasselerharm PE and Van den Brink PJ and Koelmans AA</t>
  </si>
  <si>
    <t>https://pubmed.ncbi.nlm.nih.gov/32886999/</t>
  </si>
  <si>
    <t>Pollution with microplastics has become an environmental concern worldwide. Yet, little information is available on the distribution of microplastics in lakes. Lake Ziway is one of the largest lakes in Ethiopia and is known for its fishing and drinking water supply. This study aims to examine the distribution of plastic particles, of all sizes (micro- and small macro-plastics) in four of the major fish species of the lake and in its shoreline sediment. The gastrointestinal tracts analysis showed that 35% of the sampled fishes ingested plastic particles. The median number of particles per fish was 4 (range 1-26). Benthic (Clarias gariepinus) and benthopelagic (Cyprinus carpio and Carassius carassius) fish species were found to contain a significantly higher number of plastic particles in comparison to the planktivorous fish species (Oreochromis niloticus). More fishes ingested plastic particles in the wet compared to the dry season. The maximum plastic size (40Â mm fibre) was found in C. carpio. Estimated median mass of plastic particles in fish was 0.07 (0.0002-385.2) mg/kg_ww. Fish and sediment samples close to known potential sources of plastic particles had a higher plastic ingestion frequency (52% of the fish) and higher plastic concentration compared to the other parts of the lake. The median count and mass of plastic particles measured in sediment of the lake were 30,000 (400-124,000) particles/m(3) and 764 (0.05-36,233) mg/kg_dw, respectively, the upper limits of which exceed known effect thresholds. Attenuated total reflection (ATR) - Fourier-transform infrared (FTIR) spectroscopy showed that polypropylene, polyethylene and alkyd-varnish were the dominant polymers in fishes and in sediment. The plastic particles size distributions were Log-linear and were identical for plastic particles found in fish and in sediment, suggesting strong benthic-pelagic coupling of plastic particles transfer.</t>
  </si>
  <si>
    <t>rayyan-185168011</t>
  </si>
  <si>
    <t>Occurrence and spatial distribution of microplastics in beach sediments of Cox's Bazar, Bangladesh.</t>
  </si>
  <si>
    <t>Rahman SMA and Robin GS and Momotaj M and Uddin J and Siddique MAM</t>
  </si>
  <si>
    <t>https://pubmed.ncbi.nlm.nih.gov/32871432/</t>
  </si>
  <si>
    <t>The present study is the first attempt to investigate the occurrence and distribution pattern of microplastics (MPs) in the beach sediments covering a 36Â km long beach at Cox's Bazar, Bangladesh. Fourier-transform infrared spectroscopy was used to identify the MP particles (&gt;300Â Î¼m). The mean abundance of plastics in this study site was 8.1Â Â±Â 2.9Â particlesÂ kg(-1). The abundance of MPs in the sediments was found in the following order: Fragments&gt;Fibers&gt;Foams&gt;Beads&gt;Films. The most abundant polymer types were Polypropylene (PP) (47%) and Polyethylene (PE) (23%). Most of the PP was atactic, while the low-density and high-density PE were in the balance. A higher abundance of MPs was observed in the wrack line compared to the other zones across the shore. The designated public tourist spots corresponding to few sampling sites showed significantly (PÂ &lt;Â 0.05) higher MPs than the sites with no tourist activity.</t>
  </si>
  <si>
    <t>rayyan-185168012</t>
  </si>
  <si>
    <t>Microplastic uptake in commercial fishes from the Bohai Sea, China.</t>
  </si>
  <si>
    <t>Wang Q and Zhu X and Hou C and Wu Y and Teng J and Zhang C and Tan H and Shan E and Zhang W and Zhao J</t>
  </si>
  <si>
    <t>https://pubmed.ncbi.nlm.nih.gov/32841876/</t>
  </si>
  <si>
    <t>Microplastic (MP) pollution has become an emerging global concern in marine environments, but research on the uptake of MPs by commercial marine fish is relatively sparse. In this study, 29 commercial fish species (nÂ =Â 584) with different feeding habits and trophic levels were collected from 8 sites along the Bohai Sea for MP uptake analysis. Approximately 85.4% of the total fish among all species ingested MPs, and there was an average abundance of 2.14 items/individual or 0.043 items/g of wet weight. Compared with other studies, MP pollution in fishes from the Bohai Sea was relatively moderate. The MPs were predominantly fibrous in shape and were cellophane, polyethylene terephthalate (PET) and polypropylene (PP) in polymer composition. The highest abundance and polymer composition of MPs was observed in benthivores, suggesting that they might ingest these MPs from their food. The small fish Konosirus punctatus, which had a high level of MPs, may increase the risk of human exposure to the MPs when it is dried and consumed. Moreover, the spatial variation of MPs was determined in terms of abundance, shape composition, and major polymer types, but there was no marked relationship between MP abundance and the trophic levels of fish. Overall, this study provides a basis for the ecological risk assessment of MPs in fish and for a health risk assessment for human beings.</t>
  </si>
  <si>
    <t>rayyan-185168013</t>
  </si>
  <si>
    <t>Developing a Model for a siRNA Delivery System by Cancer Implantation into Zebrafish Circulation.</t>
  </si>
  <si>
    <t>Methods in molecular biology (Clifton, N.J.)</t>
  </si>
  <si>
    <t>1940-6029 (Electronic)</t>
  </si>
  <si>
    <t>263-275</t>
  </si>
  <si>
    <t>Shimada Y and Hazekawa M</t>
  </si>
  <si>
    <t>https://pubmed.ncbi.nlm.nih.gov/32813256/</t>
  </si>
  <si>
    <t>In recent decades, zebrafish (Danio rerio) has become a major in vivo model for the evaluation of drug efficacies and toxicities. In the field of drug delivery research, zebrafish larvae are a suitable model for the use of fluorescent-labeled chemicals, nanoparticle, liposome, or micelle-mediated delivery systems because of their transparent body wall. In the current chapter, we describe the method to perform micelle-based siRNA delivery using cancer cells implanted into the circulation of zebrafish.</t>
  </si>
  <si>
    <t>rayyan-185168014</t>
  </si>
  <si>
    <t>Microplastic pollution as a grand challenge in marine research: A closer look at their adverse impacts on the immune and reproductive systems.</t>
  </si>
  <si>
    <t>Sharifinia M and Bahmanbeigloo ZA and Keshavarzifard M and Khanjani MH and Lyons BP</t>
  </si>
  <si>
    <t>https://pubmed.ncbi.nlm.nih.gov/32798751/</t>
  </si>
  <si>
    <t>Microplastic (MP) pollution of the marine environment is now a growing global concern posing a threat to a variety of species through the ingestion and transfer within food webs. This is considered a potential toxicological threat to marine species due to the chemical additives used to make many plastic products, or the persistent organic pollutants that may accumulate on them while residing in the environment. While the presence of MPs in the marine environment is widely documented, there are no other review articles providing a summary of published effect studies of MPs on the immune and reproductive systems of marine species. This manuscript reviews reproductive and immune-system changes in response to MPs in 7 and 9 species, respectively. Some species such as Mytilus galloprovincialis and oyster Crassostrea gigas were investigated in multiple papers. Most studies have been conducted on invertebrates, and only 3 studies have been performed on vertebrates, with exposure times ranging between 30Â min and 60 days. A review of the literature revealed that the most common MPs types studied in relation to adverse impacts on immune system and reproductive success in marine species were polystyrene (PS) and polyethylene (PE). The immune system's responses to MPs exposure varied depending on the species, with altered organismal defense mechanisms and neutrophil function observed in fish and changes in lysosomal membrane stability and apoptotic-like nuclear alterations in phagocytes reported in invertebrate species. Reproductive responses to MPs exposure, varied depending on species, but included significant reduction in gamete and oocyte quality, fecundity, sperm swimming speed, and quality of offspring. The lack of published data means that developing a clear understanding of the impact across taxonomic groups with different feeding and behavioral traits is often difficult. Further work is required to better understand the risk MPs pose to the immune and reproductive systems of marine species in order to fully evaluate the impact these ubiquitous pollutants are having on marine ecosystems and the associated goods and services they provide.</t>
  </si>
  <si>
    <t>rayyan-185168015</t>
  </si>
  <si>
    <t>Marine Plastics from Norwegian West Coast Carry Potentially Virulent Fish Pathogens and Opportunistic Human Pathogens Harboring New Variants of Antibiotic Resistance Genes.</t>
  </si>
  <si>
    <t>Microorganisms</t>
  </si>
  <si>
    <t>2076-2607 (Print)</t>
  </si>
  <si>
    <t>Radisic V and Nimje PS and Bienfait AM and Marathe NP</t>
  </si>
  <si>
    <t>https://pubmed.ncbi.nlm.nih.gov/32784594/</t>
  </si>
  <si>
    <t>To our best knowledge this is the first study characterizing fish pathogens isolated from marine plastics from the West coast of Norway for their potential for pathogenicity using whole genome sequencing. Marine plastic polymers identified as polyethylene, polyethylene/ethylene vinyl acetate copolymer and polypropylene, yielded a total of 37 bacterial isolates dominated by Pseudomonas spp. (70%). Six isolates representing either fish pathogens or opportunistic human pathogens were selected for whole genome sequencing (WGS). These included four isolates belonging to Aeromonas spp., one Acinetobacter beijerinckii isolate and one Morganella morganii isolate. Three Aeromonas salmonicida isolates were potentially virulent and carried virulence factors involved in attachment, type II and type VI secretion systems as well as toxins such as aerA/act, ahh1, ast, hlyA, rtxA and toxA. A. salmonicida and Acinetobacter beijerinckii carried new variants of antibiotic resistance genes (ARGs) such as Î²-lactamases and chloramphenicol acetyltransferase (catB), whereas Morganella morganii carried several clinically relevant ARGs. Our study shows that marine plastics carry not only potentially virulent fish pathogens but also multidrug resistant opportunistic human pathogens like M. morganii and may serve as vectors for transport of these pathogens in the marine environment.</t>
  </si>
  <si>
    <t>PMC7464100</t>
  </si>
  <si>
    <t>rayyan-185168016</t>
  </si>
  <si>
    <t>Microplastic-associated trophic transfer of benzo(k)fluoranthene in a limnic food web: Effects in two freshwater invertebrates (Daphnia magna, Chironomus riparius) and zebrafish (Danio rerio).</t>
  </si>
  <si>
    <t>Comparative biochemistry and physiology. Toxicology &amp; pharmacology : CBP</t>
  </si>
  <si>
    <t>1532-0456 (Print)</t>
  </si>
  <si>
    <t>Hanslik L and Sommer C and Huppertsberg S and Dittmar S and Knepper TP and Braunbeck T</t>
  </si>
  <si>
    <t>https://pubmed.ncbi.nlm.nih.gov/32768657/</t>
  </si>
  <si>
    <t>The continuously growing plastic production and incomplete recycling processes open manifold entry routes for microplastic particles (MPs) into the environment. Since knowledge on trophic transfer of contaminants sorbed to MPs is still insufficient for freshwater systems, the transfer of the model pollutant benzo(k)fluoranthene (BkF) sorbed to polymethyl methacrylate (PMMA) particles in a limnic food web was investigated: Two freshwater invertebrates (Daphnia magna and Chironomus riparius larvae) were selected and either left untreated, exposed to pristine PMMA, PMMA-associated BkF, or exposed to dissolved BkF (BkF(aq)). As second-level consumers, zebrafish (Danio rerio) were fed twice daily with pre-treated invertebrates over two days. Induction of hepatic cytochrome P450 by BkF was determined as 7-ethoxy-O-resorufin deethylase (EROD) activity. Both invertebrate species readily ingested PMMA particles, tracked via fluorescence microscopy and accumulated BkF(aq), measured via GC-MS. Fluorescence signals in gastrointestinal tracts of zebrafish were quantified with confocal laser scanning microscopy (CLSM). The fluorescence signal in gastrointestinal tracts of zebrafish was not altered, whereas, EROD activity was significantly induced when zebrafish were fed with Chironomus riparius, pre-exposed to BkF(aq). Trophic exposure scenarios with BkF sorbed to PMMA did not result in any alterations of investigated endpoints in both invertebrate species and zebrafish compared to controls. Given that BkF amounts were in the low ng-range, as detected by GC-MS, the transport of MP-sorbed BkF to zebrafish was less effective than direct exposure to waterborne BkF(aq), and the potential threat of trophic transfer of substances such as BkF in limnic food webs may have been overestimated.</t>
  </si>
  <si>
    <t>rayyan-185168017</t>
  </si>
  <si>
    <t>Contamination of stream fish by plastic waste in the Brazilian Amazon.</t>
  </si>
  <si>
    <t>Ribeiro-Brasil DRG and Torres NR and PicanÃ§o AB and Sousa DS and Ribeiro VS and Brasil LS and Montag LFA</t>
  </si>
  <si>
    <t>https://pubmed.ncbi.nlm.nih.gov/32755795/</t>
  </si>
  <si>
    <t>Pollution by plastics is a global problem, in particular through the contamination of aquatic environments and biodiversity. Although plastic contamination is well documented in the aquatic fauna of the oceans and large rivers of the world, there are few data on the organisms of headwater streams, especially in tropical regions. In the present study, we evaluated the contamination of small fish by plastics in Amazonian streams. For this, we evaluated the shape and size, and the abundance of plastics in the gastrointestinal tracts and gills of 14 fish species from 12 streams in eastern Brazilian Amazon. We used a Generalized Linear Mixed Model (GLMM) to compare the levels of contamination among species and between organs. Only one individual of the 68 evaluated (a small catfish Mastiglanis cf. asopos) contained no plastic particles, and no difference was found in the contamination of the gills and digestive tract. However, Hemigrammus unilineatus presented less contamination of both the gills and the digestive tract than the other species, while Polycentrus schomburgkii had less plastic in the gastrointestinal tract, whereas Crenicichla regani and Pimelodella gerii both had a larger quantity of plastic adhered to their gills in comparison with the other species. Nanoplastics and microplastics adhered most to the gills, while plastic fibers were the most common type of material overall. This is the first study to analyze plastic contamination in fish from Amazonian streams, and in addition to revealing high levels of contamination, some species were shown to possibly be more susceptible than others. This reinforces the need for further, more systematic research into the biological and behavioral factors that may contribute to the greater vulnerability of some fish species to contamination by plastics. Amazonian stream fish show contamination by plastics. The species respond differently. The smaller the particle, the easier it is to adhere to the gills.</t>
  </si>
  <si>
    <t>rayyan-185168018</t>
  </si>
  <si>
    <t>Feeding ecology and microplastic ingestion in Chelon richardsonii (Mugilidae) associated with surf diatom Anaulus australis accumulations in a warm temperate South African surf zone.</t>
  </si>
  <si>
    <t>McGregor S and Strydom NA</t>
  </si>
  <si>
    <t>https://pubmed.ncbi.nlm.nih.gov/32753214/</t>
  </si>
  <si>
    <t>The study aimed to explore ontogenetic dietary changes and microplastic ingestion in Chelon richardsonii associated with diatom Anaulus australis accumulations in a warm temperate South African surf zone. This species is commercially important and forms an important trophic link in southern African coastal waters. Postflexion larvae, juveniles and adults are dominant in surf zones and were used for comparison. Index of Relative Importance (%IRI) results showed an ontogenetic dietary shift, with postflexion larvae ingesting mostly copepods (%IRIÂ =Â 52.0) and microplastic fibres (%IRIÂ =Â 30.7); while older developmental stages fed predominantly on diatoms (%IRI ranging from 53.9 to 65.6) and sand (%IRI ranging from 34.2 to 46.0). Microplastic fibres were found in 40% of fish sampled, microplastic fragments in 5%, and both types were recorded across all developmental stages assessed. This study provides the first record of microplastics in C. richardsonii, adding to growing microplastic research in fishes.</t>
  </si>
  <si>
    <t>rayyan-185168019</t>
  </si>
  <si>
    <t>Ingestion of microplastics and occurrence of parasite association in Mediterranean anchovy and sardine.</t>
  </si>
  <si>
    <t>Pennino MG and Bachiller E and Lloret-Lloret E and Albo-Puigserver M and Esteban A and Jadaud A and Bellido JM and Coll M</t>
  </si>
  <si>
    <t>https://pubmed.ncbi.nlm.nih.gov/32753184/</t>
  </si>
  <si>
    <t>We quantified the incidence of microplastics in the gut contents of the European sardine (Sardina pilchardus) and anchovy (Engraulis encrasicolus) in the Northwestern Mediterranean Sea and tested which variables influence this abundance, including the prevalence of parasites (i.e., trematoda larvae and nematodes). We detected a 58% occurrence of microplastics ingestion in sardines and a 60% in anchovies. With respect to sardines, the individuals with lower body conditions were found to have the highest microplastics ingestion probabilities, whereas in anchovies such probabilities were observed in individuals with higher gonadosomatic indices and smaller size. The areas with the highest microplastics ingestion probabilities were the Gulf of Alicante for sardines and the Gulf of Lion - Ebro Delta for anchovies. Both species showed a positive relationship between parasites and microplastics ingestion. These results highlight that both parasitism and ingestion of microplastics are concerns for the health of marine stocks and human consumers.</t>
  </si>
  <si>
    <t xml:space="preserve"> RAYYAN-INCLUSION: {"Querusche"=&gt;"Excluded", "elisa.calcagnotto"=&gt;"Excluded"} | RAYYAN-LABELS: MEC: Title,QUE: Abstract | RAYYAN-EXCLUSION-REASONS: 1 - Type of study</t>
  </si>
  <si>
    <t>rayyan-185168020</t>
  </si>
  <si>
    <t>Commercial Marine-Degradable Polymers for Flexible Packaging.</t>
  </si>
  <si>
    <t>iScience</t>
  </si>
  <si>
    <t>2589-0042 (Electronic)</t>
  </si>
  <si>
    <t>Barron A and Sparks TD</t>
  </si>
  <si>
    <t>https://pubmed.ncbi.nlm.nih.gov/32745984/</t>
  </si>
  <si>
    <t>Plastic pollution is entering the world's oceans at alarming rates and is expected to outweigh fish populations by 2050. This plastic waste originates from land-based applications, like consumer product packaging, and is composed of high-durability polyolefins. These conventional plastics possess desirable properties, including high chemical stability, moisture barrier, and thermoplastic characteristics. Unfortunately, if these materials reach marine environments, they fragment into microplastics that cannot be biologically assimilated. The aim of this review is to investigate commercial polymers that are biodegradable in marine environments but have comparable product stability and moisture barrier properties to polyolefins. Among commercially available biopolymers, thermoplastic starches (TPS) and polyhydroxyalkanoates (PHAs) have been shown to biodegrade in marine environments. Moreover, these biopolymers are thermoplastics and possess similar thermoforming properties to polyolefins. At present, TPS and PHAs have limitations, including chemical instability, limited moisture barrier properties, and high production costs. To replace conventional polymers with PHAs and TPS, these properties must be improved.</t>
  </si>
  <si>
    <t>PMC7399108</t>
  </si>
  <si>
    <t>rayyan-185168021</t>
  </si>
  <si>
    <t>Effects of titanium dioxide nanoparticles on the intestine, liver, and kidney of Danio rerio.</t>
  </si>
  <si>
    <t>Cunha RLDD and de Brito-Gitirana L</t>
  </si>
  <si>
    <t>https://pubmed.ncbi.nlm.nih.gov/32745774/</t>
  </si>
  <si>
    <t>Titanium dioxide nanoparticles (Np-TiO(2)) have become the common component of sunscreen cosmetic products. Np-TiO(2) can affect especially aquatic ecosystems health, including aquatic organisms such as fish. It is therefore necessary to acquire a better understanding of the effect of Np-TiO(2) on aquatic organisms. This study evaluated the biological effects of Np-TiO(2) on Danio rerio, such as survival rate and weight change and, in particular, the Ti content or retention in the intestine and liver, as well as the activities of catalase and superoxide dismutase enzymes. In addition, the structure of the intestine, kidney, and liver was investigated through histological analysis. Ninety zebrafish were used, randomly divided into three treatment-groups: a control group (fed with food without adding Np-TiO(2)) and two groups of fish fed with food containing Np-TiO(2) exposed for 7 and 14 days. The amount of Ti in the liver and intestine was measured using atomic absorption spectrophotometry coupled to a graphite furnace (GFAAS). Morphological analysis and enzyme catalase and superoxide dismutase assays were likewise performed. Ti was detected in all fish even in control group; probably Ti must have been introduced during production by the fish food industry. Structural changes were detected in fish fed with Np-TiO(2) as vacuolization and disruption of the apical cytoplasm of epithelial cells that covered the intestinal villi. Although kidney morphology appeared intact, the lumen of the proximal tubule was enlarged, and the cells of the distal tubule were vacuolated. No morphological changes in the liver were detected; however, superoxide dismutase activity decreased, suggesting that liver changes occurred at the molecular level. Thus, Np-TiO(2) causes morphological changes in the intestine, kidney, and liver of zebrafish and biochemical changes in the liver exposed for 7 and 14 days. Although not highly lethal, Np-TiO(2) in the food chain can interfere with the morphophysiology of aquatic organisms. Neither mortalities nor body weight losses were recorded among fish in all groups over the duration of the experiment.</t>
  </si>
  <si>
    <t>rayyan-185168022</t>
  </si>
  <si>
    <t>A systems analysis of microplastic pollution in Laizhou Bay, China.</t>
  </si>
  <si>
    <t>Teng J and Zhao J and Zhang C and Cheng B and Koelmans AA and Wu D and Gao M and Sun X and Liu Y and Wang Q</t>
  </si>
  <si>
    <t>https://pubmed.ncbi.nlm.nih.gov/32726698/</t>
  </si>
  <si>
    <t>Microplastic contamination is attracting increasing attention worldwide. In this study, the patterns of microplastic contamination in surface water and sediment from 58 sites, and living fish from 31 sites were investigated in a semi-closed bay (Laizhou Bay, China). Microplastics in Laizhou Bay were pervasively distributed, particularly in the form of fibers. Microplastic abundance exhibited no significant differences among regions in either surface waters or sediments, indicating multiple sources of microplastics pollution in the bay. Spatial hotspot (Getis-Ord Gi*) analysis demonstrated that microplastic pollution was mainly concentrated in the Laizhou-Weifang area, which in turn was mainly affected by ocean current dynamics. Although the spatial distribution of microplastics in sediments was different from surface water, it was also affected by geology, hydrogeology, and anthropogenic activities. The most common polymer in the surface waters was polyethylene terephthalate (PET), while cellophane (CP) was the most frequently observed polymer in sediment, suggesting different sinking behaviors of these microplastics. The proportion of low-density microplastics (PE and PP) in surface water was approximately 19.9%, but these microplastics accounted for only approximately 1.7% in the sediment, suggesting that low-density microplastic particles preferentially migrate to open sea. There were significant differences in shape, size and polymer type of the microplastics among surface water, sediment and biota (pÂ &lt;Â 0.05). Cluster analysis suggested that the Gudong, Yellow River Estuary and Laizhou-Weifang regions are three sources of microplastics, which might originate from river input, plastic recycling and marine raft aquaculture. Furthermore, microplastic particle diversity was greater in sediment at offshore sites, suggesting that these sites receive microplastics from multiple sources. Our results characterize the microplastic pollution pattern, clarify the possible transfer mechanisms between different environmental media, and will provide important information for risk evaluation and pollution control in this area.</t>
  </si>
  <si>
    <t>rayyan-185168023</t>
  </si>
  <si>
    <t>Exosomal circPACRGL promotes progression of colorectal cancer via the miR-142-3p/miR-506-3p- TGF-Î²1 axis.</t>
  </si>
  <si>
    <t>Molecular cancer</t>
  </si>
  <si>
    <t>1476-4598 (Electronic)</t>
  </si>
  <si>
    <t>Shang A and Gu C and Wang W and Wang X and Sun J and Zeng B and Chen C and Chang W and Ping Y and Ji P and Wu J and Quan W and Yao Y and Zhou Y and Sun Z and Li D</t>
  </si>
  <si>
    <t>https://pubmed.ncbi.nlm.nih.gov/32713345/</t>
  </si>
  <si>
    <t>BACKGROUND: Colorectal cancer (CRC) is the leading cause of cancer-related death worldwide. Exosome shave emerged as crucial regulators of intercellular communication and that abundant Circular RNAs (circRNAs) are enriched within exosomes. CircRNAs are novel members of noncoding RNAs regulating cancer proliferation and progression. However, the function and regulatory mechanism of cancer-derived exosomal circRNAs in CRC remains unclear. METHODS: CRC cells-derived exosomes were characterized using transmission electron microscopy, nanoparticle tracking analysis (NTA) and western blot. CCK-8, wound healing and transwell assays, and flow cytometry assays were conducted to assess whether exosomes would affect the proliferation, metastasis, and apoptosis of CRC cells, respectively. Moreover, we performed the RNA sequencing and RT-qPCR to identify circRNAs in exosome-stimulated CRC cells. Fluorescence in situ hybridization (FISH) assay was used to detect the cellular distribution of circPACRGL. Bioinformatic analyses (StarBase 2.0) were used to pool the miRNA targets of circPACRGL. Luciferase assays were performed to verify the direct interaction. Finally, flow cytometry was used to detect the differentiation of N1-N2 neutrophils. RESULTS: Our study identified a novel CRC-derived exosomal circRNA, circPACRGL. We found circPACRGL was significantly upregulated in CRC cells after tumor-derived exosomes addition. Moreover, circPACRGL serves as a sponge for miR-142-3p/miR-506-3p to facilitate the transforming growth factor-Î²1 (TGF-Î²1) expression. As a result, circPACRGL promoted CRC cell proliferation, migration and invasion, as well as differentiation of N1 to N2 neutrophils via miR-142-3p/miR-506-3p-TGF-Î²1 axis. CONCLUSION: Our study, the first to reveal that cancer-derived exosomal circPACRGL plays an oncogenic role in CRC proliferation and metastasis, providing mechanistic insights into the roles of circRNAs in CRC progression and a valuable marker for CRC treatment.</t>
  </si>
  <si>
    <t xml:space="preserve"> RAYYAN-INCLUSION: {"Querusche"=&gt;"Excluded", "elisa.calcagnotto"=&gt;"Excluded"} | RAYYAN-LABELS: MEC: Title,QUE: Abstract | RAYYAN-EXCLUSION-REASONS: 2 - Population</t>
  </si>
  <si>
    <t>PMC7384220</t>
  </si>
  <si>
    <t>rayyan-185168024</t>
  </si>
  <si>
    <t>Marine litter arrived: Distribution and potential sources on an unpopulated atoll in the Seaflower Biosphere Reserve, Caribbean Sea.</t>
  </si>
  <si>
    <t>Portz L and Manzolli RP and Herrera GV and Garcia LL and Villate DA and Ivar do Sul JA</t>
  </si>
  <si>
    <t>https://pubmed.ncbi.nlm.nih.gov/32658688/</t>
  </si>
  <si>
    <t>The Albuquerque atoll was studied as a representative natural laboratory to explore the role of sea-based sources of marine litter. This work aimed to identify the small-scale spatial distribution of marine litter (i.e., plastic, glass, paper, and others) as well as to explore the connectivity among the atoll habitats (sand beach, water surface, and reef) to give insights of potential sources of marine litter (&gt;5Â cm), mainly plastics. Marine litter was dominated by plastic items, as expected, with an average value of 0.5 items/m(2). Large microplastics (1-5Â mm) were also sampled on beaches with an average value of 90 particles/m(2). In the atoll inner lagoon, marine litter was also composed by plastic, mainly fragments (average 0.059 items/m(3)). The predominance of plastic fragments on both the sea surface and beaches of the atoll makes inferences on sources limited. However, o fishing activities and sea-based sources might be relevant since local sources are very limited.</t>
  </si>
  <si>
    <t>rayyan-185168025</t>
  </si>
  <si>
    <t>Assessing microplastic uptake and impact on omnivorous juvenile white seabream Diplodus sargus (Linnaeus, 1758) under laboratory conditions.</t>
  </si>
  <si>
    <t>MÃ¼ller C and Erzini K and TeodÃ³sio MA and PousÃ£o-Ferreira P and Baptista V and Ekau W</t>
  </si>
  <si>
    <t>https://pubmed.ncbi.nlm.nih.gov/32658660/</t>
  </si>
  <si>
    <t>Previous laboratory feeding experiments, representing the state-of-the-art methodology to investigate microplastic (MP) ingestion and its impact for fish, tend to disregard both the significance of applying realistic MP densities and the potential relevance of biofilm-coating for ingestion probability. This experiment assessed the uptake of either pristine or biofilm-coated MP particles and the physiological impacts for juvenile white seabream for MP concentrations consistent with those found in the field along with natural prey over a course of 3.5â€¯weeks. Results indicate the ability of juvenile D. sargus to discriminate between edible and non-edible prey. A distinct preference for biofilm-coated over pristine particles could not be verified. No significant impact on growth and condition was found except for high levels of MP ingestion. The outcomes highlight the importance of performing MP feeding experiments mimicking natural conditions to reliably assess the impact of MP on early life stages of fish.</t>
  </si>
  <si>
    <t>rayyan-185168026</t>
  </si>
  <si>
    <t>Microplastic ingestion induces behavioral disorders in mice: A preliminary study on the trophic transfer effects via tadpoles and fish.</t>
  </si>
  <si>
    <t>da Costa AraÃºjo AP and Malafaia G</t>
  </si>
  <si>
    <t>https://pubmed.ncbi.nlm.nih.gov/32629346/</t>
  </si>
  <si>
    <t>In this study, the hypothesis that polyethylene microplastics (MPs) can accumulate in animals, reach the upper trophic level and trigger behavioral changes was tested. Physalaemus cuvieri tadpoles were exposed to MPs (for 7 days) and fed on tambatinga fish for the same period. Subsequently, these fish were given as food to Swiss mice. The MP amount in animals' liver was quantified and results have evidenced its accumulation at all assessed trophic levels [tadpole: 18,201.9 particles/g; fish: 1.26 particles/g; mice receiving tambatingas who had fed on tadpoles exposed to MPs: 57.07 particles/g and mice receiving water added with MPs: 89.12 particles/g). Such accumulation in the last group was associated with shorter traveled distance, slower locomotion speed and higher anxiety index in the open field test. Mice receiving tambatingas who had fed on tadpoles exposed to MPs were confronted to a potential predator and showed responses similar to those of animals who had ingested water added with MPs (lack of defensive social aggregation and reduced risk assessment behavior). Thus, results have preliminarily confirmed the initial hypothesis about how MPs in water can reach terrestrial trophic levels and have negative impact on the survival of these animals.</t>
  </si>
  <si>
    <t>rayyan-185168027</t>
  </si>
  <si>
    <t>Composition, spatial distribution and sources of plastic litter on the East China Sea floor.</t>
  </si>
  <si>
    <t>Zhang F and Yao C and Xu J and Zhu L and Peng G and Li D</t>
  </si>
  <si>
    <t>https://pubmed.ncbi.nlm.nih.gov/32629258/</t>
  </si>
  <si>
    <t>Plastics are present in all marine waters around the globe, often at high abundances and they are potentially harmful to marine organisms. In this study, we investigated the regional distribution, composition, and abundance of plastic items on the floor of the East China Sea based on 43 bottom trawl samples collected during 2019. Considerable geographical variation was detected. Polyethylene was the most abundant polymer type where it accounted for 42.83% by weight. The surface areas and lengths of the plastic items ranged from 3.43 to 2842Â cm(2) and from 1.3Â cm to 14.23Â cm, respectively. The plastic density was 18.94Â kg/km(2) in Sanmen Bay but it was significantly lower at 2.24Â kg/km(2) in Wenzhou Bay. Fishing gear represented 23.87% of the plastic items. The plastic items found on the coastal sea bed were probably transported and moved during upwelling and downwelling processes, and finally deposited on the seafloor due to the effect of biofouling. The accumulation of macro- and mesoplastics could have detrimental impacts on seafloor ecosystems.</t>
  </si>
  <si>
    <t>rayyan-185168028</t>
  </si>
  <si>
    <t>Ingestion and effects of virgin polyamide microplastics on Chironomus riparius adult larvae and adult zebrafish Danio rerio.</t>
  </si>
  <si>
    <t>Khosrovyan A and Gabrielyan B and Kahru A</t>
  </si>
  <si>
    <t>https://pubmed.ncbi.nlm.nih.gov/32593829/</t>
  </si>
  <si>
    <t>Secondary microplastics (MP) produced by fragmentation of plastic in the environment or as a result of human activities can easily be taken up by organisms. The harmful effects of MP depend on e.g., the type, dimensions, sorption capacity and concentration of MP. In this study the ingestion of virgin irregularly-shaped polyamide microplastics (PA-MP; up to180 Î¼m) by two different species was evaluated: 3rd - 4th instar larvae of midge Chironomus riparius and adult fish Danio rerio. More specifically, in the case of C.Â riparius larvae their feeding strategy, i.e. the ability to differentiate between food and non-food material (PA-MP) and the impact of pseudo-satiation by PA-MP on larval growth, development and emergence was evaluated. Two feeding regimes (with and without food supply) and two PA-MP concentrations (100Â mgÂ kg(-1) and 1000Â mgÂ kg(-1)) were applied. Fish were exposed to two PA-MP concentrations (30 and 330Â mgÂ L(-1)) for 48Â h followed by 48Â h of depuration. The fish were fed during both periods. Both, chironomid larvae and adult zebrafish actively ingested PA-MP. Remarkably more PA-MP was ingested when larvae were not fed during the exposure to PA-MP. In the case of fish, the ingested particles were effectively evacuated from the gastrointestinal tract. Even the highest PA-MP concentrations did not cause obvious harmful effects to either species. The obtained data are informative for risk evaluation of PA-MP as polyamide is registered in the database of the European Chemicals Agency (ECHA) in the framework of the EU's REACH (Registration, Evaluation, Authorization &amp; Restriction of Chemicals) regulation.</t>
  </si>
  <si>
    <t>rayyan-185168029</t>
  </si>
  <si>
    <t>Microplastics negatively impact embryogenesis and modulate the immune response of the marine medaka Oryzias melastigma.</t>
  </si>
  <si>
    <t>Chen JC and Chen MY and Fang C and Zheng RH and Jiang YL and Zhang YS and Wang KJ and Bailey C and Segner H and Bo J</t>
  </si>
  <si>
    <t>https://pubmed.ncbi.nlm.nih.gov/32573451/</t>
  </si>
  <si>
    <t>Microplastic (MP) pollution is an emerging contaminant in aquatic environments worldwide. Nonetheless, the developmental toxicity of MPs in the early life stages of fish and the mechanisms involved are not yet fully understood. The present study investigated the effects of different concentrations of polystyrene (PS) MPs on the early development of the marine model fish the medaka Oryzias melastigma. Our results showed that waterborne exposure to PS MPs significantly delayed the hatching time, altered the heartbeat and decreased the hatching rate of embryos. Furthermore, the genes involved in cardiac development, encoding for embryo-hatching enzymes, as well as inflammatory responses were significantly upregulated. The transcriptome results showed that mainly the pathways involved in metabolism, immune response, genetic information processing and diseases were significantly enriched. These results demonstrate that PS MPs negatively impact embryogenesis and the immune response of O. melastigma.</t>
  </si>
  <si>
    <t>rayyan-185168030</t>
  </si>
  <si>
    <t>Microplastics in water, sediment and fish from the Fengshan River system: Relationship to aquatic factors and accumulation of polycyclic aromatic hydrocarbons by fish.</t>
  </si>
  <si>
    <t>Tien CJ and Wang ZX and Chen CS</t>
  </si>
  <si>
    <t>https://pubmed.ncbi.nlm.nih.gov/32554090/</t>
  </si>
  <si>
    <t>The occurrence of microplastics was investigated in water, sediment and fish from the Fengshan River system. All collected samples contained microplastics with 334-1058 items/m(3) in the water samples, 508-3987 items/kg dry weight in the sediment samples and 14-94 items/fish in the fish samples. The spatial distribution of microplastics in water and sediments was attributed to anthropogenic discharges, flow dynamics, tidal exchanges and microplastic density. This was evidenced by significant correlations of microplastics with the river pollution index (RPI), chemical oxygen demand (COD), suspended solid (SS), flow velocity and the presence of different polymer types of microplastics in water and sediment. Microplastic abundance in fish was correlated to SS, pH and conductivity, indicating that these water quality variables might affect bioavailability of microplastics to fish. Concentrations of microplastics/cm length of demersal fish at a higher trophic level (Leiognathus equulus and Pomadasys argenteus) were higher than those of a benthopelagic fish (Oreochromis niloticus niloticus). The significant relationships observed suggest that collected fish might prefer to ingest long fibrous microplastics from sediments and large fragmented microplastics from water. The high levels of 3- and 4-ring polycyclic aromatic hydrocarbons (PAHs), particularly fluoranthene and pyrene, in fish muscle revealed that the collected fish species might have a high ability to accumulate these PAHs from food and the environment. Significant relationships between some PAHs in fish and microplastic abundances in water/sediments/fish suggested that these PAHs might be accumulated by fish from contaminated microplastics. This study provides unique information on the factors influencing the spatial distribution of microplastics and the role of microplastics on the accumulation of PAHs by fish.</t>
  </si>
  <si>
    <t>rayyan-185168031</t>
  </si>
  <si>
    <t>Trial for reduction of Ochratoxin A residues in fish feed by using nano particles of hydrated sodium aluminum silicates (NPsHSCAS) and copper oxide.</t>
  </si>
  <si>
    <t>Toxicon : official journal of the International Society on Toxinology</t>
  </si>
  <si>
    <t>1879-3150 (Electronic)</t>
  </si>
  <si>
    <t>Fadl SE and El-Shenawy AM and Gad DM and El Daysty EM and El-Sheshtawy HS and Abdo WS</t>
  </si>
  <si>
    <t>https://pubmed.ncbi.nlm.nih.gov/32450144/</t>
  </si>
  <si>
    <t>This paper was designed to analyze the effect of ochratoxin A (OTA) contaminated feed on the growth outcomes, certain serum biochemical, histopathology, and OTA residue in the dorsal muscle, liver, and kidney in Nile tilapia. Also, to improve the drastic effect of OTA through dietary supplementation of hydrated sodium aluminum silicates nanoparticles or nano copper. For performing the present study, 270 fish were randomly allotted into 6 equal groups according to ochratoxin and nanoparticles of hydrated sodium aluminum silicates or copper oxide. The results indicated that supplementation of two levels of both nanoparticles (aluminum silicate or copper) as a mycotoxin adsorbent could prevent ochratoxicosis in Nile tilapia fish. In addition, they maintained optimal growth performance, feed efficiency without bad effect on serum profiles and vital organs function of fish in a dose-dependent manner. Histopathologically, the most interesting finding was the precipitation of calcium salts known as nephrocalcinosis, within the tubules, upon the degenerative tubules and tunica intima and media of the blood vessels in the control positive group. These pathological lesions were mitigated by nanoparticle supplementation. Thus increase the safety of fish products.</t>
  </si>
  <si>
    <t xml:space="preserve"> RAYYAN-INCLUSION: {"Querusche"=&gt;"Excluded", "elisa.calcagnotto"=&gt;"Excluded"} | RAYYAN-LABELS: MEC: Abstract,QUE: Abstract | RAYYAN-EXCLUSION-REASONS: 3 - Intervention,1 - Type of study</t>
  </si>
  <si>
    <t>rayyan-185168032</t>
  </si>
  <si>
    <t>Impact of mariculture-derived microplastics on bacterial biofilm formation and their potential threat to mariculture: A case in situ study on the Sungo Bay, China.</t>
  </si>
  <si>
    <t>Sun X and Chen B and Xia B and Li Q and Zhu L and Zhao X and Gao Y and Qu K</t>
  </si>
  <si>
    <t>https://pubmed.ncbi.nlm.nih.gov/32443196/</t>
  </si>
  <si>
    <t>Microplastics (MPs) pollution in the marine environment has attracted considerable global attention. However, the colonization of microorganisms on mariculture-derived MPs and their effects on mariculture remain poorly understood. In this study, the MPs (fishing nets, foams and floats) and a natural substrate, within size ranges (1-4Â mm), were then incubated for 21 days in Sungo Bay (China), and the composition and diversity of bacterial communities attached on all substrates were investigated. Results showed that bacterial communities on MPs mainly originated from their surrounding seawater and sediment, with an average contribution on total MPs adherent population of 47.91% and 37.33%, respectively. Principle coordinate analysis showed that community similarity between MPs and surrounding seawater decreased with exposure time. In addition, lower average bacterial community diversity and higher relative abundances of bacteria from the genera Vibrio, Pseudoalteromonas and Alteromonas on MPs than those in their surrounding seawater and sediments indicated that MPs might enrich potential pathogens and bacteria related with carbohydrate metabolism. They are responsible for the significant differences in KEGG Orthology pathways (infectious disease and carbohydrate metabolism) between MPs and seawater. The KO pathway (Infectious Diseases) associated with MPs was also significantly higher than those with feathers in the nearshore area. MPs might be vectors for enrichment of potentially pathogenic Vibrio, and enhance the ecological risk of MPs to mariculture industry.</t>
  </si>
  <si>
    <t>rayyan-185168033</t>
  </si>
  <si>
    <t>Comparing microplastics contaminants in (dry and raining) seasons for Ox- Bow Lake in Yenagoa, Nigeria.</t>
  </si>
  <si>
    <t>Oni BA and Ayeni AO and Agboola O and Oguntade T and Obanla O</t>
  </si>
  <si>
    <t>https://pubmed.ncbi.nlm.nih.gov/32334203/</t>
  </si>
  <si>
    <t>The occurrence and distribution of microplastics (MPs) for two seasons (dry and raining) were investigated based on 10 sections of OX- Bow Lake Yenagoa, Nigeria for surface water and sediments. MPs were abundant in colour and dominated by fibrous items. For dry season, Polyethylene terephthalate (PET) and Plasticised polyvinyl chloride (Plasticised PVC) were the predominant MPs; they both account for 72.63% and 10.9% of surface water and sediment samples. The raining season accounted for Plasticised (PVC) 81.5% and low-density polyethylene 4.2% respectively. The raining and dry seasons MPs were characterise by Î¼-FTIR. Beads and pellets were most common MP shapes in both water and sediment samples for the two seasons. The results showed that there is high presence of MPs in OX -Bow Lake.</t>
  </si>
  <si>
    <t>rayyan-185168034</t>
  </si>
  <si>
    <t>Mitigation strategies to reverse the rising trend of plastics in Polar Regions.</t>
  </si>
  <si>
    <t>Environment international</t>
  </si>
  <si>
    <t>1873-6750 (Electronic)</t>
  </si>
  <si>
    <t>Eriksen M and Borgogno F and Villarrubia-GÃ³mez P and Anderson E and Box C and Trenholm N</t>
  </si>
  <si>
    <t>https://pubmed.ncbi.nlm.nih.gov/32278194/</t>
  </si>
  <si>
    <t>Plastic marine pollution in the Arctic today illustrates the global distribution of plastic waste of all sizes traveling by wind and waves, entering food chains, and presenting challenges to management and mitigation. While currents move plastics from lower latitudes into the Arctic, significant waste is also generated by remote communities, as well as maritime activities, such as shipping, fishing and tourism, which are increasing their activities as seasonal sea ice diminishes. Mitigation strategies may include monitoring programs of plastic waste abundance and distribution, improved waste management in Arctic communities, Extended Producer Responsibility (EPR) to reverse the transport of waste plastics and packaging from remote communities, incentivized gear recovery of abandoned, lost and discarded fishing gear (ALDFG), gear tagging and tracking, and restricting tourism and employing "leave no trace" policies. Here we report how these mitigation strategies are employed in the Arctic to minimize plastic waste impacts, and move Arctic communities toward better materials management and circular economic practices. The evidence of harm from waste plastics exacerbated by the ubiquity of plastic marine pollution in all biomes, and the rapid reporting of ecological and social costs, together suggest that we know enough to act quickly to manage and mitigate plastics from all sources to the Arctic.</t>
  </si>
  <si>
    <t>rayyan-185168035</t>
  </si>
  <si>
    <t>Microplastic ingestion by pelagic and demersal fish species from the Eastern Central Atlantic Ocean, off the Coast of Ghana.</t>
  </si>
  <si>
    <t>Adika SA and Mahu E and Crane R and Marchant R and Montford J and Folorunsho R and Gordon C</t>
  </si>
  <si>
    <t>https://pubmed.ncbi.nlm.nih.gov/32275547/</t>
  </si>
  <si>
    <t>We present data on the occurrence of microplastics in fish from the Guinea current region off Ghana's Coast. Frequency of occurrence of microplastics in the fish species followed the order: Sardinella maderensis (41%)Â &gt;Â Dentex angolensisÂ &gt;Â (33%)Â &gt;Â Sardinella aurita (26%). Mean numbers of microplastics ingested were 40.0Â Â±Â 3.8, 32.0Â Â±Â 2.7 and 25.7Â Â±Â 1.6 for S. maderensis, D. angolensis and S. aurita respectively. Industrially produced pellets were the most dominant (31%) microplastic type followed by microbeads (29%), burnt film plastics (22%) and unidentified fragments (9%). Microfibers (2%), threads (2%) and foams (&lt;0.1%) were the least occurring microplastics in the fish species. Condition factors estimated for D. angolensis and S. aurita were &gt;1 and below 1 for S. maderensis. The findings of the study show the common occurrence of microplastics in fish stocks and pave the way for future studies on microplastics in this Region.</t>
  </si>
  <si>
    <t>rayyan-185168036</t>
  </si>
  <si>
    <t>Presence of microplastics in water, sediments and fish species in an urban coastal environment of Fiji, a Pacific small island developing state.</t>
  </si>
  <si>
    <t>Ferreira M and Thompson J and Paris A and Rohindra D and Rico C</t>
  </si>
  <si>
    <t>https://pubmed.ncbi.nlm.nih.gov/32275540/</t>
  </si>
  <si>
    <t>Microplastics (MP) in the marine environment are widely reported. However, MP occurrence in some geographical areas such as from Small Island Developing States (SIDS) is missing. The main aim of this study was to assess MP levels in the urban coastal environment of Suva, the capital of the Republic of Fiji. Microplastics were measured from surface water, sediments and fish gastrointestinal tracts (GI) from three sites adjacent to Suva. In addition, an evaluation on the contribution from the local sewage treatment plant to MP levels was undertaken. In general, low levels of MP in water and sediments were detected, but significant differences were observed among sites. The sewage treatment plant was shown to contribute to MP levels in sediment but not in water. Species ingestion of MP was high and associated with MP in sediments. Fibres and fragments were the predominant type of MP, and fifteen different polymers were detected, with higher percentages of polyethylene, latex and polypropylene. In conclusion, MP were found in Suva coastal environment and these MP were associated to land based human activities.</t>
  </si>
  <si>
    <t>rayyan-185168037</t>
  </si>
  <si>
    <t>Dietary exposure to polyvinyl chloride microparticles induced oxidative stress and hepatic damage in Clarias gariepinus (Burchell, 1822).</t>
  </si>
  <si>
    <t>21159-21173</t>
  </si>
  <si>
    <t>Iheanacho SC and Odo GE</t>
  </si>
  <si>
    <t>https://pubmed.ncbi.nlm.nih.gov/32266633/</t>
  </si>
  <si>
    <t>The present study investigated the effects of polyvinyl chloride (PVC) microparticles (MP) on hepatic antioxidant enzymes activities, serum biochemical and liver histology of juvenile Clarias gariepinus. A total of 180 (25.15Â g average weight) C. gariepinus were fed PVC MP (95.41â€‰Â±â€‰4.23Â Î¼m) spiked diets at 0.5, 1.5, 3.0 percentage inclusion levels and a control diet for 45Â days of exposure, then followed by 30Â days of depuration trials. Fish specimens (9) from each treatment were sampled every 15-day interval for serum biochemical, liver antioxidant enzymes and histopathological assay. Glucose and triglyceride levels increased significantly in PVC-treated groups when compared with the control. Protein levels of 0.5% and 3.0% PVC-treated groups reduced significantly on the 15th and 30th day exposure periods, while serum enzyme activities of all PVC-treated groups increased significantly in a time-dependent manner. Antioxidant enzymes (superoxide dismutase, glutathione peroxidase, catalase) activity in the liver of the treated groups also decreased progressively in a time-dependent manner. A time-dependent elevation in lipid peroxidation levels was observed in PVC MP-treated groups. Histopathological assessment of the fish liver showed mild to severe levels of glycogen depletion, fatty vacuolation and degeneration, hepatocellular necrosis in PVC-treated groups with reference to the control. The present study revealed that PVC microplastic induced oxidative damage and hepatic histopathological alterations in the exposed fish.</t>
  </si>
  <si>
    <t>rayyan-185168038</t>
  </si>
  <si>
    <t>Proteomic profiling reveals the differential toxic responses of gills of common carp exposed to nanosilver and silver nitrate.</t>
  </si>
  <si>
    <t>Xiang QQ and Gao Y and Li QQ and Ling J and Chen LQ</t>
  </si>
  <si>
    <t>https://pubmed.ncbi.nlm.nih.gov/32213387/</t>
  </si>
  <si>
    <t>Although the toxic effects of silver nanoparticles (AgNPs) on fish gills have been reported, the underlying mechanism of toxicity remains unclear. The present study aimed to elucidate the mechanism of toxicity in the gills of common carp following exposure to AgNPs and silver nitrate (AgNO(3)) using histopathology and proteomics. Histopathological findings revealed that both AgNPs and AgNO(3) caused telangiectasia and epithelial cell hyperplasia in fish gills; however, the pathological features and location of lesions caused by the two forms of silver were markedly different. Proteomics revealed that AgNPs and AgNO(3) induced 139 and 185 differential expression proteins (DEPs) in gills, respectively, and the two forms of silver induced only 42 shared proteins. AgNPs specifically induced 87 DEPs which mainly involved signaling mechanisms, cytoskeleton, and the arachidonic acid metabolism processes. AgNO(3) specifically induced 125 DEPs that were mainly clustered in the glutathione metabolism and protease processes. These results suggested that the toxic effects of AgNPs and AgNO(3) were dramatically different in terms of protein expression in fish gills, which may provide novel perspectives for understanding the toxicity mechanism of silver nanoparticles in fish gills.</t>
  </si>
  <si>
    <t>rayyan-185168039</t>
  </si>
  <si>
    <t>Effects of Virgin Micro- and Nanoplastics on Fish: Trends, Meta-Analysis, and Perspectives.</t>
  </si>
  <si>
    <t>4733-4745</t>
  </si>
  <si>
    <t>Jacob H and Besson M and Swarzenski PW and Lecchini D and Metian M</t>
  </si>
  <si>
    <t>https://pubmed.ncbi.nlm.nih.gov/32202766/</t>
  </si>
  <si>
    <t>Environmental plastic pollution is a major ecological and societal concern today. Over the past decade, a broad range of laboratory and experimental studies have complemented field observations in the hope of achieving a better understanding of the fate and impact of micro- and/or nanoplastics (MP/NP) on diverse organisms (e.g., birds, fish, and mammals). However, plastic pollution remains challenging to monitor in the environment and to control under laboratory conditions, and plastic particles are often naturally or experimentally co-contaminated with diverse chemical pollutants. Therefore, our understanding of the effects of virgin MP/NP in freshwater and marine fish is still limited. Here, we performed a systematic review of the most up-to-date literature on the effects of virgin MP/NP on fish under laboratory conditions. A total of 782 biological endpoints investigated in 46 studies were extracted. Among these endpoints, 32% were significantly affected by exposure to virgin MP/NP. More effects were observed for smaller plastic particles (i.e., size â‰¤20 Î¼m), affecting fish behavioral and neurological functions, intestinal permeability, metabolism, and intestinal microbiome diversity. In addition, we propose suggestions for new research directions to lead toward innovative, robust, and scientifically sound experiments in this field. This review of experimental studies reveals that the toxicity of virgin MP/NP on fish should be more systematically evaluated using rigorous laboratory-based methods and aims toward a better understanding of the underlying mechanisms of this toxicity to fish.</t>
  </si>
  <si>
    <t>rayyan-185168040</t>
  </si>
  <si>
    <t>Microplastics generated when opening plastic packaging.</t>
  </si>
  <si>
    <t>Sobhani Z and Lei Y and Tang Y and Wu L and Zhang X and Naidu R and Megharaj M and Fang C</t>
  </si>
  <si>
    <t>https://pubmed.ncbi.nlm.nih.gov/32193409/</t>
  </si>
  <si>
    <t>Millions of tonnes of plastics have been released into the environment. Although the risk of plastics to humans is not yet resolved, microplastics, in the range of 1 Î¼m - 5â€‰mm, have entered our bodies, originating either from ingestion via the food chain or from inhalation of air. Generally there are two sources of microplastics, either directly from industry, such as cosmetic exfoliants, or indirectly from physical, chemical and biological fragmentation of large (&gt;5â€‰mm) plastic residues. We have found that microplastics can be generated by simple tasks in our daily lives such as by scissoring with scissors, tearing with hands, cutting with knives or twisting manually, to open plastics containers/bags/tapes/caps. These processes can generate about 0.46-250 microplastic/cm. This amount is dependent on the conditions such as stiffness, thickness, anisotropy, the density of plastic materials and the size of microplastics.This finding sends an important warning, that we must be careful when opening plastic packaging, if we are concerned about microplastics and care about reducing microplastics contamination.</t>
  </si>
  <si>
    <t>PMC7082338</t>
  </si>
  <si>
    <t>rayyan-185168041</t>
  </si>
  <si>
    <t>An assessment of microplastics in the ecosystem and selected commercially important fishes off Kochi, south eastern Arabian Sea, India.</t>
  </si>
  <si>
    <t>James K and Vasant K and Padua S and Gopinath V and K S A and R J and Babu A and John S</t>
  </si>
  <si>
    <t>https://pubmed.ncbi.nlm.nih.gov/32174486/</t>
  </si>
  <si>
    <t>A preliminary report on the abundance of microplastic in the coastal waters in the depth zone 5 to 20Â m in the surface waters, sediment and in selected fishes occurring off Kochi, India is presented. Spatial and temporal variation in microplastic abundance was observed with higher abundance in surface water indicating threats to pelagic ecosystem. The relative concentration of microplastic was highest during monsoon season. The major microplastics were fragments of 1-5Â mm in white and blue colours. Gut content analysis of 16 species (653 individuals) comprising pelagic (8 species) and demersal (8 species) indicated occurrence (4.6%) of microplastics (fragment&gt;filament&gt;pellet) of size 0.27mm to 3.2Â mm in Sardinella longiceps, S. gibbosa, Stolephorus indicus Rastrelliger kanagurta and Cyanoglossus macrostomus. Raman spectroscopy indicated that Polyethylene (PE) and Polypropylene (PP) were the polymer types of microplastics from the fish gut.</t>
  </si>
  <si>
    <t>rayyan-185168042</t>
  </si>
  <si>
    <t>Chronic microfiber exposure in adult Japanese medaka (Oryzias latipes).</t>
  </si>
  <si>
    <t>PloS one</t>
  </si>
  <si>
    <t>1932-6203 (Electronic)</t>
  </si>
  <si>
    <t>e0229962</t>
  </si>
  <si>
    <t>Hu L and Chernick M and Lewis AM and Ferguson PL and Hinton DE</t>
  </si>
  <si>
    <t>https://pubmed.ncbi.nlm.nih.gov/32150587/</t>
  </si>
  <si>
    <t>Microplastic fibers (MFs) pollute aquatic habitats globally via sewage release, stormwater runoff, or atmospheric deposition. Of the synthetic MFs, polyester (PES) and polypropylene (PP) are the most common. Field studies show that fish ingest large quantities of MFs. However, few laboratory studies have addressed host responses, particularly at the organ and tissue levels. Adult Japanese medaka (Oryzias latipes), a laboratory model fish, were exposed to aqueous concentrations of PES or PP MFs (10,000 MFs/L) for 21 days. Medaka egested 1,367 Â± 819 PES MFs (0.1 Â± 0.04 mg) and 157 Â± 105 PP MFs (1.4 Â± 0.06 mg) per 24 hrs, with PP egestion increasing over time. Exposure did not result in changes in body condition, gonadosomatic- or hepatosomatic indices. PES exposure resulted in no reproductive changes, but females exposed to PP MFs produced more eggs over time. MF exposure did not affect embryonic mortality, development, or hatching. Scanning electron microscopy (SEM) of gills revealed denuding of epithelium on arches, fusion of primary lamellae, and increased mucus. Histologic sections revealed aneurysms in secondary lamellae, epithelial lifting, and swellings of inner opercular membrane that altered morphology of rostral most gill lamellae. SEM and histochemical analyses showed increased mucous cells and secretions on epithelium of foregut; however, overt abrasions with sloughing of cells were absent. For these reasons, increased focus at the tissue and cell levels proved necessary to appreciate toxicity associated with MFs.</t>
  </si>
  <si>
    <t>PMC7062270</t>
  </si>
  <si>
    <t>rayyan-185168043</t>
  </si>
  <si>
    <t>Toxicity of Microplastics and Nanoplastics in Mammalian Systems.</t>
  </si>
  <si>
    <t>Yong CQY and Valiyaveetill S and Tang BL</t>
  </si>
  <si>
    <t>https://pubmed.ncbi.nlm.nih.gov/32111046/</t>
  </si>
  <si>
    <t>Fragmented or otherwise miniaturized plastic materials in the form of micro- or nanoplastics have been of nagging environmental concern. Perturbation of organismal physiology and behavior by micro- and nanoplastics have been widely documented for marine invertebrates. Some of these effects are also manifested by larger marine vertebrates such as fishes. More recently, possible effects of micro- and nanoplastics on mammalian gut microbiota as well as host cellular and metabolic toxicity have been reported in mouse models. Human exposure to micro- and nanoplastics occurs largely through ingestion, as these are found in food or derived from food packaging, but also in a less well-defined manner though inhalation. The pathophysiological consequences of acute and chronic micro- and nanoplastics exposure in the mammalian system, particularly humans, are yet unclear. In this review, we focus on the recent findings related to the potential toxicity and detrimental effects of micro- and nanoplastics as demonstrated in mouse models as well as human cell lines. The prevailing data suggest that micro- and nanoplastics accumulation in mammalian and human tissues would likely have negative, yet unclear long-term consequences. There is a need for cellular and systemic toxicity due to micro- and nanoplastics to be better illuminated, and the underlying mechanisms defined by further work.</t>
  </si>
  <si>
    <t>PMC7084551</t>
  </si>
  <si>
    <t>rayyan-185168044</t>
  </si>
  <si>
    <t>Proteome interrogation using gold nanoprobes to identify targets of arctigenin in fish parasites.</t>
  </si>
  <si>
    <t>Journal of nanobiotechnology</t>
  </si>
  <si>
    <t>1477-3155 (Electronic)</t>
  </si>
  <si>
    <t>Tu X and Tan X and Qi X and Huang A and Ling F and Wang G</t>
  </si>
  <si>
    <t>https://pubmed.ncbi.nlm.nih.gov/32070333/</t>
  </si>
  <si>
    <t>Gold nanoparticles (GNPs) are one of the most widely used nanomaterials in various fields. Especially, the unique chemical and physical properties make them as the promising candidates in drug target identification, unfortunately, little is known about their application in parasites. In this paper, GNPs were employed as new solid support to identify drug targets of natural bioactive compound arctigenin (ARG) against fish monogenean parasite Gyrodactylus kobayashi. Before target identification, GNPs with ARG on the surface showed the ability to enter the live parasites even the nucleus or mitochondria, which made the bound compounds capable of contacting directly with target proteins located anywhere of the parasites. At the same time, chemically modified compound remained the anthelminthic efficacy against G. kobayashii. The above results both provide assurance on the reliability of using GNPs for drug target-binding specificity. Subsequently, by interrogating the cellular proteome in parasite lysate, myosin-2 and UNC-89 were identified as the potential direct target proteins of ARG in G. kobayashii. Moreover, results of RNA-seq transcriptomics and iTRAQ proteomics indicated that myosin-2 expressions were down-regulated after ARG bath treatment both in transcript and protein levels, but for UNC-89, only in mRNA level. Myosin-2 is an important structural muscle protein expressed in helminth tegument and its identification as our target will enable further inhibitor optimization towards future drug discovery. Furthermore, our findings demonstrate the power of GNPs to be readily applied to other parasite drugs of unknown targets, facilitating more broadly therapeutic drug design in any pathogen or disease model.</t>
  </si>
  <si>
    <t>PMC7027246</t>
  </si>
  <si>
    <t>rayyan-185168045</t>
  </si>
  <si>
    <t>Microplastic ingestion cause intestinal lesions in the intertidal fish Girella laevifrons.</t>
  </si>
  <si>
    <t>Ahrendt C and Perez-Venegas DJ and Urbina M and Gonzalez C and Echeveste P and Aldana M and Pulgar J and GalbÃ¡n-MalagÃ³n C</t>
  </si>
  <si>
    <t>https://pubmed.ncbi.nlm.nih.gov/32056590/</t>
  </si>
  <si>
    <t>We exposed juvenile intertidal fish to different amounts of Poly(styrene-co-divinylbenzene) microplastics in their diet. We fed ten individuals with pellets containing 0.01Â g, another ten fish with pellets containing 0.1Â g of PS, and ten fish without plastic as control. After 45Â days of treatment, the whole intestine was removed, and the histological evaluation started immediately. We evaluated inflammation due to leukocyte infiltration (Lk), circulatory disorders like Hypermeia (Hyp), and regressive changes in the intestinal tissue, assessing Crypt cell loss (Ccl) and Villi cell loss (Vcl). The severity of the lesions increased according to the microplastic concentration. In the fish group feeding on microplastics, we found that leukocyte infiltration and hyperemia were more severe in the higher exposure group compared to the lower exposure; and crypt cell loss and villi cell loss increased significantly due to Poly(styrene-co-divinylbenzene) microplastic physical abrasion.</t>
  </si>
  <si>
    <t>rayyan-185168046</t>
  </si>
  <si>
    <t>Blood-triggered generation of platinum nanoparticle functions as an anti-cancer agent.</t>
  </si>
  <si>
    <t>Nature communications</t>
  </si>
  <si>
    <t>2041-1723 (Electronic)</t>
  </si>
  <si>
    <t>Zeng X and Sun J and Li S and Shi J and Gao H and Sun Leong W and Wu Y and Li M and Liu C and Li P and Kong J and Wu YZ and Nie G and Fu Y and Zhang G</t>
  </si>
  <si>
    <t>https://pubmed.ncbi.nlm.nih.gov/31992692/</t>
  </si>
  <si>
    <t>Since the discovery of metal nanoparticles (NPs) in the 1960s, unknown toxicity, cost and the ethical hurdles of research in humans have hindered the translation of these NPs to clinical use. In this work, we demonstrate that Pt NPs with protein coronas are generated in vivo in human blood when a patient is treated with cisplatin. These self-assembled Pt NPs form rapidly, accumulate in tumors, and remain in the body for an extended period of time. Additionally, the Pt NPs are safe for use in humans and can act as anti-cancer agents to inhibit chemotherapy-resistant tumor growth by consuming intracellular glutathione and activating apoptosis. The tumor inhibitory activity is greatly amplified when the Pt NPs are loaded in vitro with the chemotherapeutic drug, daunorubicin, and the formulation is effective even in daunorubicin-resistant models. These in vivo-generated metal NPs represent a biocompatible drug delivery platform for chemotherapy resistant tumor treatment.</t>
  </si>
  <si>
    <t>PMC6987201</t>
  </si>
  <si>
    <t>rayyan-185168047</t>
  </si>
  <si>
    <t>Highly stabilized nanocrystals delivering Ginkgolide B in protecting against the Parkinson's disease.</t>
  </si>
  <si>
    <t>International journal of pharmaceutics</t>
  </si>
  <si>
    <t>1873-3476 (Electronic)</t>
  </si>
  <si>
    <t>Liu Y and Liu W and Xiong S and Luo J and Li Y and Zhao Y and Wang Q and Zhang Z and Chen X and Chen T</t>
  </si>
  <si>
    <t>https://pubmed.ncbi.nlm.nih.gov/31981707/</t>
  </si>
  <si>
    <t>As a major cause of neurodegeneration in the elderly, Parkinson's disease (PD) has attracted intense research attention. PD results from a decline in the numbers of dopaminergic neurons. Due to low levels of plasma exposure and the drug efflux properties of neuronal cells, orally delivering anti-PD drugs is challenging. Nanocrystals (NCs) can increase dissolution velocities and saturation solubility, improving oral bioavailability and brain uptake. In this study, Ginkgolide B (GB), a potent anti-Parkinsonism compound, was selected to verify the utility of NCs to effectively accumulate GB in both the blood and brain. Highly stabilized GB-NCs had small sizes, high rates of dissolution, enhanced cellular uptake and permeability. The GB-NCs could protect neurons against cytotoxicity induced by MPP(+), and showed no toxicity in zebrafish. Fluorescent imaging in zebrafish indicated high levels of the NCs in both the gut and brain. When orally administrated to rats, the GB-NCs showed higher drug plasma levels and neuronal drug distributions when compared to control groups. Importantly, in MPTP-induced PD model, GB-NCs treatment resulted in improved behavior, reduced dopamine deficiency, and elevated dopamine metabolite levels. In summary, these highlight the fabrication of GB-NCs as effective drug carriers for the neuronal delivery of anti-PD therapies.</t>
  </si>
  <si>
    <t xml:space="preserve"> RAYYAN-INCLUSION: {"Querusche"=&gt;"Excluded", "elisa.calcagnotto"=&gt;"Maybe"} | RAYYAN-LABELS: QUE: Abstract | RAYYAN-EXCLUSION-REASONS: 3 - Intervention</t>
  </si>
  <si>
    <t>rayyan-185168048</t>
  </si>
  <si>
    <t>Foaming at the mouth: Ingestion of floral foam microplastics by aquatic animals.</t>
  </si>
  <si>
    <t>Trestrail C and Walpitagama M and Hedges C and Truskewycz A and Miranda A and Wlodkowic D and Shimeta J and Nugegoda D</t>
  </si>
  <si>
    <t>https://pubmed.ncbi.nlm.nih.gov/31972952/</t>
  </si>
  <si>
    <t>Phenol-formaldehyde plastics are used globally as floral foam and generate microplastics that can enter the environment. This study is the first to describe how aquatic animals interact with this type of microplastic, and the resultant physiological responses. We analysed "regular foam" microplastics generated from petroleum-derived phenol-formaldehyde plastic, and "biofoam" microplastics generated from plant-derived phenol-formaldehyde plastic. Regular foam and biofoam microplastics showed similar FTIR spectra. Both types of microplastics were consumed by all six invertebrate species tested: the freshwater gastropod Physa acuta, the marine gastropod Bembicium nanum, the marine bivalve Mytilus galloprovincialis, adults and neonates of the freshwater crustacean Daphnia magna, the marine amphipod Allorchestes compressa, and nauplii of the marine crustacean Artemia sp. For all species, the occurrence of ingestion was similar for regular foam and biofoam microplastics. Biofoam microplastics leached more than twice as much phenolic compounds than regular foam microplastics. The leachates from regular foam and biofoam microplastics showed the same acute toxicity to Artemia nauplii (24-h LC(50)Â =Â 27.4Â mgÂ mL(-)(1) and 22.8Â mgÂ mL(-)(1), respectively) and D. magna (48-h LC(50)Â =Â 17.8Â mgÂ mL(-)(1) and 15.3Â mgÂ mL(-)(1), respectively). However, biofoam microplastic leachate was twice as toxic to embryos of the zebrafish, Danio rerio, compared with leachate from regular foam microplastic (96-h LC(50)Â =Â 43.8Â mgÂ mL(-)(1) vs 27.1Â mgÂ mL(-)(1)). Using M. galloprovincialis, we show that regular foam microplastic leachate and the physical presence of the microplastics exerted separate and cumulative effects on catalase (CAT) activity, glutathione-s-transferase (GST) activity and lipid peroxidation. Microplastic ingestion did not affect the activity of acetylcholinesterase (AChE). Taken together, these results show that phenol-formaldehyde microplastics can interact with a range of aquatic animals, and affect sublethal endpoints by leaching toxic compounds, and through the physical presence of the microplastics themselves.</t>
  </si>
  <si>
    <t xml:space="preserve"> RAYYAN-INCLUSION: {"Querusche"=&gt;"Excluded", "elisa.calcagnotto"=&gt;"Maybe"} | RAYYAN-LABELS: QUE: Abstract | RAYYAN-EXCLUSION-REASONS: 2 - Population</t>
  </si>
  <si>
    <t>rayyan-185168049</t>
  </si>
  <si>
    <t>Efficacy of silver nanoparticles to control flavobacteriosis caused by Flavobacterium johnsoniae in common carp Cyprinus carpio.</t>
  </si>
  <si>
    <t>Diseases of aquatic organisms</t>
  </si>
  <si>
    <t>0177-5103 (Print)</t>
  </si>
  <si>
    <t>175-183</t>
  </si>
  <si>
    <t>Shaalan M and Sellyei B and El-Matbouli M and SzÃ©kely C</t>
  </si>
  <si>
    <t>https://pubmed.ncbi.nlm.nih.gov/31942863/</t>
  </si>
  <si>
    <t>Flavobacterial infections are among the causes of fish losses in farms with the emergence of antibiotic-resistant isolates. Silver nanoparticles (AgNPs) are known for their potent antimicrobial activity against different types of bacteria. In this study, we evaluated the antibacterial properties of AgNPs (diameter: 23 nm) against Flavobacterium johnsoniae infection in common carp Cyprinus carpio. The assays included both in vitro and in vivo antibacterial tests in addition to evaluation of cell toxicity effects on the fish cell lines. The in vitro results revealed potent inhibitory effects of AgNPs on the growth of F. johnsoniae with a minimum inhibitory concentration of 34 Âµg ml-1. Fish cell (epithelioma papulosum cyprini and koi carp fin) viability was 95-100% after exposure to 500 ng ml-1 (and lower concentrations) of AgNPs. In the exposure experiment, mortality rates decreased from 45% in the infected non-treated group to 30 and 15% in the intraperitoneal injection and immersion-treated groups, respectively. Neither of the treated groups showed any clinical signs or histopathological lesions. The single-dose treatment with AgNPs during early infection with F. johnsoniae aided in minimizing fish losses.</t>
  </si>
  <si>
    <t xml:space="preserve"> RAYYAN-INCLUSION: {"Querusche"=&gt;"Excluded", "elisa.calcagnotto"=&gt;"Excluded"} | RAYYAN-LABELS: MEC: Title,QUE: Title | RAYYAN-EXCLUSION-REASONS: 3 - Intervention,1 - Type of study</t>
  </si>
  <si>
    <t>rayyan-185168050</t>
  </si>
  <si>
    <t>Occurrence of microplastics in gastrointestinal tracts and gills of fish from Beibu Gulf, South China Sea.</t>
  </si>
  <si>
    <t>Koongolla JB and Lin L and Pan YF and Yang CP and Sun DR and Liu S and Xu XR and Maharana D and Huang JS and Li HX</t>
  </si>
  <si>
    <t>https://pubmed.ncbi.nlm.nih.gov/31884260/</t>
  </si>
  <si>
    <t>Microplastics are widespread across the global oceans, yet the potential risks of the ubiquitous environmental contaminant to marine organisms has been less known. Accumulation of microplastics and associated contaminants in marine fish, may pose adverse impacts to human health via seafood consumption. This study evaluated microplastic contamination in 24 fish species collected from Beibu Gulf, one of the world's largest fishing grounds in South China Sea. Microplastics were detected in 12 fish species at an abundance of 0.027-1.000 items individual(-1) and found in fish stomach, intestines and gills with the count percentage of 57.7%, 34.6% and 7.7%, respectively. Transparent fibers were observed as the predominant microplastics, which might be ingested accidently by fish or transferred through other animals at lower trophic levels. Majority of microplastics were identified as polyester (44%) and nylon (38%), whereas polypropylene (6%), polyethylene (6%), and acrylics (6%) were also found. Relatively, higher microplastic abundances were found in demersal fish compared to the pelagic species. Overall, the abundance of microplastics was documented as relatively low in the commercial fish collected from the open water of Beibu Gulf, South China Sea.</t>
  </si>
  <si>
    <t>rayyan-185168051</t>
  </si>
  <si>
    <t>Silver nanoparticles are lethal to the ciliate model Tetrahymena and safe to the pike silverside Chirostoma estor.</t>
  </si>
  <si>
    <t>Experimental parasitology</t>
  </si>
  <si>
    <t>1090-2449 (Electronic)</t>
  </si>
  <si>
    <t>Fuentes-Valencia MA and Fajer-Ã_x0081_vila EJ and ChÃ¡vez-SÃ¡nchez MC and MartÃ­nez-Palacios CA and MartÃ­nez-ChÃ¡vez CC and Junqueira-Machado G and Lara HH and Raggi L and GÃ³mez-Gil B and Pestryakov AA and Bogdanchikova N</t>
  </si>
  <si>
    <t>https://pubmed.ncbi.nlm.nih.gov/31877275/</t>
  </si>
  <si>
    <t>Ciliate ectoparasites are one of the most important groups of pathogens in fish culture, and the traditional treatments are sometimes harmful to the fish and the environment. Thus, the search for novel compounds that are effective at low concentrations and safe for fish are necessary to optimise treatments in aquaculture. The antiprotozoal capacity of silver nanoparticles (AgNPs) against the ciliate Tetrahymena has been documented; however, their toxicity may vary with the synthesis methodology and nanoparticle size. The objectives of this study were a) to evaluate the acute toxicity in vitro of two AgNPs (Argovitâ„¢ and UTSA) on Tetrahymena sp., a biological model for ciliated ectoparasites of fish and b) to test the safety of lethal and higher doses of UTSA AgNPs for ciliates on the fish C. estor. Light microscopy and scanning electron microscopy (SEM) were used to determine whether AgNPs affected the structure of the cell surface of Tetrahymena. The mortality, histopathological alterations and metagenomics of the fish were used to determine the major effects of UTSA AgNPs. In Tetrahymena, the median lethal concentration (LC(50)) for Argovitâ„¢ was 2501Â Â±Â 1717Â ng/L at 15Â min and 796Â Â±Â 510Â ng/L at 60Â min, while the LC(50) for UTSA AgNPs was 4Â Â±Â 2 and 1Â Â±Â 0.6Â ng/L at 15Â min and 60Â min, respectively. A concentration of 3300Â ng/L Argovitâ„¢ and 10.6Â ng/L UTSA AgNPs for 15 and 60Â min, respectively, was 100% effective against Tetrahymena. After 60Â min of exposure to 0.25 and 0.50Â ng/L UTSA AgNPs, the number of cilia significantly reduced, there were small holes on the cell surface, and the cellular membrane was ruptured. In fish exposed to lethal (10.6Â ng/L) and higher (31.8 and 95.4Â ng/L) doses of UTSA, the AgNPs did not affect fish survival after 96Â h, and there were no signs of histopathological damage or gut microbial changes. This study is the first report on microscopic and ultrastructural changes in Tetrahymena after exposure to significantly low concentrations of UTSA AgNPs with antiprotozoal efficacy without evidence of harmful effects on fish. These results provide the basis for further studies of both pet aquarium and commercial fish that may validate these findings at a larger experimental scale, taking into account AgNPs bioaccumulation, safety for human consumption and environmental impact.</t>
  </si>
  <si>
    <t>rayyan-185168052</t>
  </si>
  <si>
    <t>In search for the sources of plastic marine litter that contaminates the Easter Island Ecoregion.</t>
  </si>
  <si>
    <t>Gennip SJV and Dewitte B and GarÃ§on V and Thiel M and Popova E and Drillet Y and Ramos M and Yannicelli B and Bravo L and Ory N and Luna-Jorquera G and Gaymer CF</t>
  </si>
  <si>
    <t>https://pubmed.ncbi.nlm.nih.gov/31873122/</t>
  </si>
  <si>
    <t>Subtropical gyres are the oceanic regions where plastic litter accumulates over long timescales, exposing surrounding oceanic islands to plastic contamination, with potentially severe consequences on marine life. Islands' exposure to such contaminants, littered over long distances in marine or terrestrial habitats, is due to the ocean currents that can transport plastic over long ranges. Here, this issue is addressed for the Easter Island ecoregion (EIE). High-resolution ocean circulation models are used with a Lagrangian particle-tracking tool to identify the connectivity patterns of the EIE with industrial fishing areas and coastline regions of the Pacific basin. Connectivity patterns for "virtual" particles either floating (such as buoyant macroplastics) or neutrally-buoyant (smaller microplastics) are investigated. We find that the South American shoreline between 20Â°S and 40Â°S, and the fishing zone within international waters off Peru (20Â°S, 80Â°W) are associated with the highest probability for debris to reach the EIE, with transit times under 2 years. These regions coincide with the most-densely populated coastal region of Chile and the most-intensely fished region in the South Pacific. The findings offer potential for mitigating plastic contamination reaching the EIE through better upstream waste management. Results also highlight the need for international action plans on this important issue.</t>
  </si>
  <si>
    <t>PMC6927966</t>
  </si>
  <si>
    <t>rayyan-185168053</t>
  </si>
  <si>
    <t>Microplastics and seafood: lower trophic organisms at highest risk of contamination.</t>
  </si>
  <si>
    <t>Walkinshaw C and Lindeque PK and Thompson R and Tolhurst T and Cole M</t>
  </si>
  <si>
    <t>https://pubmed.ncbi.nlm.nih.gov/31846861/</t>
  </si>
  <si>
    <t>Microplastic debris is a prevalent global pollutant that poses a risk to marine organisms and ecological processes. It is also suspected to pose a risk to marine food security; however, these risks are currently poorly understood. In this review, we seek to understand the current knowledge pertaining to the contamination of commercially important fished and farmed marine organisms with microplastics, with the aim of answering the question "Does microplastic pollution pose a risk to marine food security?". A semi-systematic review of studies investigating the number of microplastics found in commercially important organisms of different trophic levels suggests that microplastics do not biomagnify, and that organisms at lower trophic levels are more likely to contaminated by microplastic pollution than apex predators. We address the factors that influence microplastic consumption and retention by organisms. This research has implications for food safety and highlights the risks of microplastics to fisheries and aquaculture, and identifies current knowledge gaps within this research field.</t>
  </si>
  <si>
    <t>rayyan-185168054</t>
  </si>
  <si>
    <t>Identification of adverse outcome pathway related to high-density polyethylene microplastics exposure: Caenorhabditis elegans transcription factor RNAi screening and zebrafish study.</t>
  </si>
  <si>
    <t>Kim Y and Jeong J and Lee S and Choi I and Choi J</t>
  </si>
  <si>
    <t>https://pubmed.ncbi.nlm.nih.gov/31806443/</t>
  </si>
  <si>
    <t>To gain insight into the human health implications of microplastics, in this study, we investigated the possible mechanisms affecting the toxicity of high-density polyethylene (HDPE) in the nematode Caenorhabditis elegans using RNAi screening and a bioinformatics-based unbiased approach. The candidate pathways identified from C. elegans study were also confirmed using vertebrate model, zebrafish, Danio rerio and human relevance was then inferred using Comparative Toxicogenomics Database (CTD) analysis. Prior to evaluating the toxicity, label-free Raman mapping was conducted to investigate whether or not the organisms could uptake HDPE. C. elegans transcription factor RNAi screening results showed that the nucleotide excision repair (NER) and transforming growth factor-beta (TGF-Î²) signaling pathways were significantly associated with HDPE exposure, which was also confirmed in zebrafish model. Gene-disease interaction analysis using the CTD revealed the possible human health implications of microplastics. Finally, based on this finding, related AOPs were identified from AOP Wiki (http://aopwiki.org), which are "Peroxisome proliferator-activated receptors Î³ inactivation leading to lung fibrosis" and "AFB1: Mutagenic Mode-of-Action leading to Hepatocellular Carcinoma". Further studies are needed for the validation of these AOPs with various microplastics.</t>
  </si>
  <si>
    <t>rayyan-185168055</t>
  </si>
  <si>
    <t>Quantification and characterisation of microplastics ingested by selected juvenile fish species associated with mangroves in KwaZulu-Natal, South Africa.</t>
  </si>
  <si>
    <t>Naidoo T and Sershen and Thompson RC and Rajkaran A</t>
  </si>
  <si>
    <t>https://pubmed.ncbi.nlm.nih.gov/31767237/</t>
  </si>
  <si>
    <t>Though the number studies on microplastic ingestion by fish is growing, data on fish species characteristic of the South African coastline are scarce. This study quantified and characterised (physically and chemically) microplastics ingested by four species of juvenile fish (viz. Oreochromis mossambicus [Peters, 1852], Terapon jarbua [ForsskÃ¥l, 1775], Ambassis dussumieri [Cuvier, 1828] and Mugil sp.), within four mangroves along the east coast of South Africa. Microplastics were isolated from whole fish using a proteinase K digestion method, and then quantified and characterised in terms of shape, chemical nature (plastic type), colour and length. Fibres (68%) and fragments (21%) were the dominant shapes found. Of the 174 fish sampled, 52% contained microplastic particles, with 0.79Â Â±Â 1.00 particles per fish. The average number of particles per fish did not differ significantly across species within sites and across sites but was higher than in juvenile fish of other species sampled in oceanic habitats. The main plastic types collected using 10Â Î¼m filters and identified with Fourier Transform Infrared Spectroscopy (FTIR), were rayon (70.4%), polyester (10.4%), nylon (5.2%) and polyvinylchloride (3.0%). Particle length ranged from 0.1 to 4.8Â mm, averaging 0.89Â Â±Â 0.77Â mm, but irrespective of length, particles were mostly blue in colour. This study provides evidence that juvenile fish inhabiting mangroves are consuming significant quantities of microplastics. Importantly, it should be noted that rayon, though the most abundant plastic type found, is a semi-synthetic fibre made from regenerated cellulose that is commonly reported in studies of this nature. The habitats studied serve as nurseries for numerous fish species; however, more detailed studies are needed to assess whether microplastic ingestion could compromise the health of these fish or whether these effects are dependent on species, feeding habit and/or plastic type.</t>
  </si>
  <si>
    <t>rayyan-185168056</t>
  </si>
  <si>
    <t>Low level of polystyrene microplastics decreases early developmental toxicity of phenanthrene on marine medaka (Oryzias melastigma).</t>
  </si>
  <si>
    <t>Li Y and Wang J and Yang G and Lu L and Zheng Y and Zhang Q and Zhang X and Tian H and Wang W and Ru S</t>
  </si>
  <si>
    <t>https://pubmed.ncbi.nlm.nih.gov/31759759/</t>
  </si>
  <si>
    <t>Microplastics (MPs) have become global environmental concern. However, the effects of environmental concentrations of MPs, singly or in combination with organic pollutants, on the early development of marine fish remain unclear. In this study, fertilized eggs of marine medaka (Oryzias melastigma) were exposed to polystyrene MPs (0, 2, 20, 200â€¯Î¼g/L) and/or phenanthrene (Phe, 50â€¯Î¼g/L) for 28 days. The results revealed that MPs were accumulated on the chorion and ingested by larvae from 2 days post-hatching. High levels of MPs (20 and 200â€¯Î¼g/L) decreased the hatchability, delayed the hatching time, and suppressed the growth, whereas Phe inhibited hatching and caused malformations in larvae. The presence of MPs at 20 and 200â€¯Î¼g/L did not alter the toxicity of Phe. By contrast, combined exposure to 2â€¯Î¼g/L MPs and Phe increased the hatchability by 25.8%, decreased malformation and mortality rates, and restored Phe-induced abnormal expressions of cardiac development-related genes. The reduced early developmental toxicity could be attributed to the decreased bioavailability and bioaccumulation of Phe by the low level of MPs. These findings contradicted the view that MPs would aggravate the toxicity of organic pollutants, and future studies are warranted to elucidate the ecological risks of marine MPs.</t>
  </si>
  <si>
    <t>rayyan-185168057</t>
  </si>
  <si>
    <t>Plastic debris accumulation in the seabed derived from coastal fish farming.</t>
  </si>
  <si>
    <t>KrÃ¼ger L and Casado-Coy N and Valle C and Ramos M and SÃ¡nchez-Jerez P and Gago J and Carretero O and Beltran-Sanahuja A and Sanz-Lazaro C</t>
  </si>
  <si>
    <t>https://pubmed.ncbi.nlm.nih.gov/31753624/</t>
  </si>
  <si>
    <t>In this study, we assessed plastic accumulation in marine sediments due to finfish aquaculture using floating net-pens. We studied plastic concentrations around three fish farms located at the Mediterranean coastline of Spain. The macroplastic categories and abundances were determined by video monitoring, detecting the majority of elements (78%), including ropes, nets and fibres, a basket trap and a cable tie, close to the facilities, which were not exclusively linked to fish farming but also to fishing activities. Concentrations of microplastics (&lt;5â€¯mm) ranged from 0 to 213 particles/kg dry weight sediment with higher values in sites directly under the influence of the fish farms. Most particles (27.8%) were within the size fraction from 1.1 to 2.0â€¯mm and fibre was the most common shape with 62.2%. The Infrared spectroscopy analysis showed that PE and PP were the predominant types of polymers analysed. In addition, changes in the enthalpy of melting (Î”H(m) (J/g)) and the degree of crystallinity indicate degradation of the microplastics analysed. This study shows that, in the studied fish farms, levels of microplastic pollution can be one order of magnitude lower compared to other areas suffering other anthropogenic pressures from the same or similar regions. Nevertheless, more research effort is needed to get concluding results.</t>
  </si>
  <si>
    <t>rayyan-185168058</t>
  </si>
  <si>
    <t>Release of hazardous nanoplastic contaminants due to microplastics fragmentation under shear stress forces.</t>
  </si>
  <si>
    <t>Enfrin M and Lee J and Gibert Y and Basheer F and Kong L and DumÃ©e LF</t>
  </si>
  <si>
    <t>https://pubmed.ncbi.nlm.nih.gov/31740306/</t>
  </si>
  <si>
    <t>The presence of nanoplastics in water has become a major environmental concern in the last decade however the knowledge on the origin and formation of these emerging contaminants is lacking due to analytical challenges in detection and quantification techniques. The release of nanoplastics due to the fragmentation of microplastics extracted from a facial scrub and the resulting toxicity on aquatic species are reported here for the first time. The daily use of 4â€¯g of facial scrub could release up to 10(11) microplastics of 400â€¯nm in size per litre of wastewater from household drains. Turbulences created by mixing or pumping induced the fragmentation of microplastics into nanoplastics smaller than 10â€¯nm via a crack propagation and failure mechanism, increasing the number of particles in water by one order of magnitude. Compared to microplastics at a fixed concentration number of 6.8 Ã— 10(8) part./mL, the generated nanoplastics initiated the death of 54% more cells in zebrafish by passive ingestion via skin diffusion which therefore pose a real threat for aquatic living organisms. These results stress the need to reduce the release of nano/microplastics in the aquatic environment to prevent the contamination of all trophic levels.</t>
  </si>
  <si>
    <t>rayyan-185168059</t>
  </si>
  <si>
    <t>Bioavailability and toxicity of microplastics to fish species: A review.</t>
  </si>
  <si>
    <t>Wang W and Ge J and Yu X</t>
  </si>
  <si>
    <t>https://pubmed.ncbi.nlm.nih.gov/31735369/</t>
  </si>
  <si>
    <t>The prevalence of microplastics in aquatic environments has raised concerns about their availability and risks to aquatic biota. Since fish is an important source of animal protein for human beings, the occurrence and potential impacts of microplastics in fishes deserve special attention. Although there have been an increasing number of studies concerning microplastics ingestion and effects in fish, review papers specifically focusing on this issue are few. This review summarized the current knowledge about the bioavailability and toxicity of microplastics to fish species. By collating literatures, it can be concluded that microplastics contamination could occur in almost all types of aquatic habitats around the globe. Both field and laboratory studies suggest that fishes are very susceptible to microplastics ingestion. Compared with marine species, freshwater fishes have been less studied. Microplastics alone or in combination with other contaminants could cause various health problems to fish after exposure. There still exist some debates over the environmental relevance of the laboratory-based effect studies and the relative contribution of microplastics in increasing the exposure of fish to hazardous chemicals. Hopefully, this review could extend the current knowledge on the ecotoxicological impacts of microplastics contamination to fish and provide guidance for future research.</t>
  </si>
  <si>
    <t>rayyan-185168060</t>
  </si>
  <si>
    <t>Holistic assessment of microplastics in various coastal environmental matrices, southwest coast of India.</t>
  </si>
  <si>
    <t>Robin RS and Karthik R and Purvaja R and Ganguly D and Anandavelu I and Mugilarasan M and Ramesh R</t>
  </si>
  <si>
    <t>https://pubmed.ncbi.nlm.nih.gov/31734498/</t>
  </si>
  <si>
    <t>Plastics in the marine environment are introduced through multiple pathways, and pose serious threats to aquatic biota. Recently microplastic pollution and its possible consequences in India have been recognized by the scientific community, however the extent of the crisis has not yet been quantified. The present study attempted to ascertain the abundance, distribution and characteristics of microplastics in coastal waters (14 locations), beach sediments (22 locations) and marine fishes (11 locations) from the state of Kerala, southwest coast of India. The results showed that the mean microplastic abundance was 1.25â€¯Â±â€¯0.88 particles/m(3) in coastal waters and 40.7â€¯Â±â€¯33.2 particles/m(2) in beach sediments with higher concentrations in the southern coast of the state. The abundance of microplastics, mostly contributed by fragments, fibre/line and foam, in both coastal waters and beach sediments, were highly influenced by river runoff and proximity to urban agglomeration. Fourier Transform Infrared Spectroscopy-Attenuated Total Reflection (FTIR-ATR) revealed that polyethylene (PE) and polypropylene (PP) were the dominant polymers in the marine environment. The digestive tracts of 15 out of 70 commercially important fishes studied, contained 22 microplastic particles. Polyethylene (PE; 38.46%) followed by cellulose (CE; 23.08%), rayon (RY; 15.38%), polyester (PL; 15.38%) and polypropylene (PP; 7.69%) were the major contributors in the fish ingested microplastic composition. A broad range of heavy metals, metalloids and other elements that are potentially indicative of hazardous chemicals were present in microplastics collected from the beaches of Kerala. These results enhance our understanding on the sources, transport pathways and the associated environmental risks of microplastics to marine ecosystems.</t>
  </si>
  <si>
    <t>rayyan-185168061</t>
  </si>
  <si>
    <t>Evaluation of microplastic toxicity in accordance with different sizes and exposure times in the marine copepod Tigriopus japonicus.</t>
  </si>
  <si>
    <t>Choi JS and Hong SH and Park JW</t>
  </si>
  <si>
    <t>https://pubmed.ncbi.nlm.nih.gov/31733910/</t>
  </si>
  <si>
    <t>The indiscriminate use of plastic has greatly increased microplastic contamination risk in the marine environment. Microplastics can affect all marine life via the food web, from primary producers (e.g., microalgae) to final consumers (e.g., carnivorous fish). Thus, several studies have attempted to evaluate microplastic toxicity, but information about the underlying mechanisms of their effect is limited. Therefore, in this study, we examined multiple factors that could contribute to microplastic-induced toxicity. We investigated the potential molecular effects of microplastic size and exposure time. We exposed the marine copepod Tigriopus japonicus to 50â€¯nm and 10â€¯Î¼m polystyrene microbeads. We found that both size and exposure time increased intracellular levels of reactive oxygen species. In addition, antioxidant-related gene expression was modulated and antioxidant enzyme activities were changed significantly. The results of this study provide important insights into the molecular mechanisms of microplastic-induced toxicity in a marine organism.</t>
  </si>
  <si>
    <t xml:space="preserve"> RAYYAN-INCLUSION: {"Querusche"=&gt;"Excluded", "elisa.calcagnotto"=&gt;"Maybe"} | RAYYAN-LABELS: QUE: Title | RAYYAN-EXCLUSION-REASONS: 2 - Population</t>
  </si>
  <si>
    <t>rayyan-185168062</t>
  </si>
  <si>
    <t>Quali-quantitative analysis of plastics and synthetic microfibers found in demersal species from Southern Tyrrhenian Sea (Central Mediterranean).</t>
  </si>
  <si>
    <t>Capillo G and Savoca S and Panarello G and Mancuso M and Branca C and Romano V and D'Angelo G and Bottari T and SpanÃ² N</t>
  </si>
  <si>
    <t>https://pubmed.ncbi.nlm.nih.gov/31733904/</t>
  </si>
  <si>
    <t>This study highlights plastics occurrence in five demersal fish species from the Southern Tyrrhenian Sea: the Red mullet Mullus barbatus barbatus, the Piper gurnard Trigla lyra, the Blackmouth catshark Galeus melastomus, the Lesser spotted dogfish Scyliorhinus canicula and the Brown ray Raja miraletus. Overall, 125 fish were examined: 21 Red mullets, 16 Piper gurnards, 75 Blackmouth catsharks, 72 Dogfish and 1 Brown ray. The percentage of fish with ingested plastics was 14.4% with 0.24 items per specimen. The majority of the debris were fibers and the application of infrared and Raman spectroscopy allowed the identification and discrimination of plastic and non-plastic fibers. The plastic debris isolated were mainly microplastics (94.1%), while macroplastics occurrence was very low (5.9%). The plastics were identified as polypropylene, Teflon, nylon, kraton G (triblock copolymer) and polyethylene. Also cellulose was detected. S. canicula was the species with the highest number of plastic pollutants.</t>
  </si>
  <si>
    <t>rayyan-185168063</t>
  </si>
  <si>
    <t>A comparative study of nickel nanoparticle and ionic nickel toxicities in zebrafish: histopathological changes and oxidative stress.</t>
  </si>
  <si>
    <t>The Journal of toxicological sciences</t>
  </si>
  <si>
    <t>1880-3989 (Electronic)</t>
  </si>
  <si>
    <t>737-751</t>
  </si>
  <si>
    <t>Yokota S and Nakamura K and Kamata R</t>
  </si>
  <si>
    <t>https://pubmed.ncbi.nlm.nih.gov/31708531/</t>
  </si>
  <si>
    <t>Japan</t>
  </si>
  <si>
    <t>Industry demand for nanomaterials is growing, but metal nanoparticle toxicity is not fully understood. For example, nickel nanoparticles (NiNPs) are used in electric capacitors, and their consumption is increasing, but there have been few reports of their toxicity and environmental effects. To elucidate the toxicological characteristics of NiNPs, we investigated their effects on the histopathology and oxidative states of zebrafish (Danio rerio) and compared the results with those of ionic nickel. Zebrafish exposed to four different concentrations of NiNPs or NiCl(2) for 72 hr or 7 days were subjected to histopathological analysis, and tissue samples were subjected to analyses for oxidative stress and gene expression. High concentrations of both NiNPs and NiCl(2) caused tissue damage in the gills, digestive tract, and liver. The damage was typically characterized by epithelial degeneration and necrosis in the gills, esophagus, and intestines, as well as by lipid loss and palisade pattern degradation in the liver. The damages to the gills, esophagus, and intestines were more severe after exposure to NiNPs, but exposure to NiCl(2) led to more severe liver damage. Exposure to NiNPs increased lipid peroxidation in the skin but decreased it in the liver and intestines; exposure to NiCl(2) increased lipid peroxidation in the intestines. Only exposure to NiCl(2) changed antioxidative responses, enzymatic antioxidant activities, and metallothionein gene expression. These results indicate that NiNPs, which are highly adsorptive, cause severe damage to the epithelium by physical contact with the cell surface and production of reactive oxygen spices, whereas ionic nickel, which is absorptive, affects cellular antioxidative responses by absorption into the body and delivery to the liver.</t>
  </si>
  <si>
    <t xml:space="preserve"> RAYYAN-INCLUSION: {"Querusche"=&gt;"Excluded", "elisa.calcagnotto"=&gt;"Excluded"} | RAYYAN-LABELS: QUE: Title,MEC: Abstract | RAYYAN-EXCLUSION-REASONS: 3 - Intervention</t>
  </si>
  <si>
    <t>rayyan-185168064</t>
  </si>
  <si>
    <t>Polystyrene nanoplastics disrupt glucose metabolism and cortisol levels with a possible link to behavioural changes in larval zebrafish.</t>
  </si>
  <si>
    <t>Communications biology</t>
  </si>
  <si>
    <t>2399-3642 (Electronic)</t>
  </si>
  <si>
    <t>Brun NR and van Hage P and Hunting ER and Haramis AG and Vink SC and Vijver MG and Schaaf MJM and Tudorache C</t>
  </si>
  <si>
    <t>https://pubmed.ncbi.nlm.nih.gov/31646185/</t>
  </si>
  <si>
    <t>Plastic nanoparticles originating from weathering plastic waste are emerging contaminants in aquatic environments, with unknown modes of action in aquatic organisms. Recent studies suggest that internalised nanoplastics may disrupt processes related to energy metabolism. Such disruption can be crucial for organisms during development and may ultimately lead to changes in behaviour. Here, we investigated the link between polystyrene nanoplastic (PSNP)-induced signalling events and behavioural changes. Larval zebrafish exhibited PSNP accumulation in the pancreas, which coincided with a decreased glucose level. By using hyperglycemic and glucocorticoid receptor (Gr) mutant larvae, we demonstrate that the PSNP-induced disruption in glucose homoeostasis coincided with increased cortisol secretion and hyperactivity in challenge phases. Our work sheds new light on a potential mechanism underlying nanoplastics toxicity in fish, suggesting that the adverse effect of PSNPs are at least in part mediated by Gr activation in response to disrupted glucose homeostasis, ultimately leading to aberrant locomotor activity.</t>
  </si>
  <si>
    <t>PMC6802380</t>
  </si>
  <si>
    <t>rayyan-185168065</t>
  </si>
  <si>
    <t>Enhanced efficacy of immersion vaccination in tilapia against columnaris disease by chitosan-coated "pathogen-like" mucoadhesive nanovaccines.</t>
  </si>
  <si>
    <t>Fish &amp; shellfish immunology</t>
  </si>
  <si>
    <t>1095-9947 (Electronic)</t>
  </si>
  <si>
    <t>213-219</t>
  </si>
  <si>
    <t>Kitiyodom S and Yata T and Yostawornkul J and Kaewmalun S and Nittayasut N and Suktham K and Surassmo S and Namdee K and Rodkhum C and Pirarat N</t>
  </si>
  <si>
    <t>https://pubmed.ncbi.nlm.nih.gov/31585248/</t>
  </si>
  <si>
    <t>Red tilapia (Oreochromis sp.) has become one of the most important fish in aquaculture. Bacterial infection caused by Flavobacterium columnare, the causative agent of columnaris disease, has been now identified as one of the most serious infectious diseases in farmed red tilapia and cause major financial damage to the producers. Among the effective prevention and control strategies, vaccination is one of the most effective approach. As the surface of living fish is covered by mucus and directly associated with the mucosal immunity, we therefore hypothesized that better adsorption on mucosal surfaces and more efficient vaccine efficacy could be enhanced biomimetic nanoparticles mimicking the mucoadhesive characteristic of live F. columnare. In this work, we describe an effective approach to targeted antigen delivery by coating the surface of nanoparticles with mucoadhesive chitosan biopolymer to provide "pathogen-like" properties that ensure nanoparticles binding on fish mucosal membrane. The physiochemical properties of nanovaccines were analyzed, and their mucoadhesive characteristics and immune response against pathogens were also evaluated. The prepared vaccines were nano-sized and spherical as confirmed by scanning electron microscope (SEM). The analysis of hydrodynamic diameter and zeta-potential also suggested the successful modification of nanovaccines by chitosan as indicated by positively charged and the overall increased diameter of chitosan-modified nanovaccines. In vivo mucoadhesive study demonstrated the excellent affinity of the chitosan-modified nanovaccines toward fish gills as confirmed by bioluminescence imaging, fluorescent microscopy, and spectrophotometric quantitative measurement. Following vaccination with the prepared nanovaccines by immersion 30â€¯min, the challenge test was then carried out 30 and 60 days post-vaccination and resulted in high mortalities in the control. The relative percent survival (RPS) of vaccinated fish was greater than 60% for mucoadhesive nanovaccine. Our results also suggested that whole-cell vaccines failed to protect fish from columnaris infection, which is consistent with the mucoadhesive assays showing that whole-cell bacteria were unable to bind to mucosal surfaces. In conclusion, we could use this system to deliver antigen preparation to the mucosal membrane of tilapia and obtained a significant increase in survival compared to controls, suggesting that targeting mucoadhesive nanovaccines to the mucosal surface could be exploited as an effective method for immersion vaccination.</t>
  </si>
  <si>
    <t>rayyan-185168066</t>
  </si>
  <si>
    <t>Cuprous oxide nanoparticles reduces hypertrophic scarring by inducing fibroblast apoptosis.</t>
  </si>
  <si>
    <t>International journal of nanomedicine</t>
  </si>
  <si>
    <t>1178-2013 (Electronic)</t>
  </si>
  <si>
    <t>5989-6000</t>
  </si>
  <si>
    <t>Xiao Y and Xu D and Song H and Shu F and Wei P and Yang X and Zhong C and Wang X and MÃ¼ller WE and Zheng Y and Xiao S and Xia Z</t>
  </si>
  <si>
    <t>https://pubmed.ncbi.nlm.nih.gov/31534333/</t>
  </si>
  <si>
    <t>BACKGROUND: Less apoptosis and excessive growth of fibroblasts contribute to the progression of hypertrophic scar formation. Cuprous oxide nanoparticles (CONPs) could have not only inhibited tumor by inducing apoptosis and inhibiting proliferation of tumor cells, but also promoted wound healing. The objective of this study was to further explore the therapeutic effects of CONPs on hypertrophic scar formation in vivo and in vitro. METHODS: In vivo, a rabbit ear scar model was established on New Zealand albino rabbits. Six full-thickness and circular wounds (10 mm diameter) were made to each ear. Following complete re-epithelization observed on postoperative day 14, an intralesional injection of CONPs or 5% glucose solution was conducted to the wounds. The photo and ultrasonography of each wound were taken every week and scars were harvested on day 35 for further histomorphometric analysis. In vitro, the role of CONPs in human hypertrophic scar fibroblasts (HSFs) apoptosis and proliferation were evaluated by Tunnel assay, Annexin V/PI staining, cell cycle analysis, and EdU proliferation assay. The endocytosis of CONPs by fibroblasts were detected through transmission electron microscopy (TEM) and the mitochondrial membrane potential and ROS production were also detected. RESULTS: In vivo, intralesional injections of CONPs could significantly improve the scar appearance and collagen arrangement, and decreased scar elevation index (SEI). In vitro, CONPs could prominently inhibit proliferation and induce apoptosis in HSFs in a concentration-dependent manner. In addition, CONPs could be endocytosed into mitochondriaï¼Œdamage the mitochondrial membrane potential and increase ROS production. CONCLUSION: CONPs possessed the therapeutic potential in the treatment of hypertrophic scar by inhibiting HSFs proliferation and inducing HSFs apoptosis.</t>
  </si>
  <si>
    <t>PMC6680085</t>
  </si>
  <si>
    <t>rayyan-185168067</t>
  </si>
  <si>
    <t>Upconversion Nanoparticle-Based Strategy for Crossing the Blood-Brain Barrier to Treat the Central Nervous System Disease.</t>
  </si>
  <si>
    <t>263-282</t>
  </si>
  <si>
    <t>Fu L and Chung R and Shi B</t>
  </si>
  <si>
    <t>https://pubmed.ncbi.nlm.nih.gov/31482461/</t>
  </si>
  <si>
    <t>The blood-brain barrier (BBB) is a major challenge for the treatment of central nervous system (CNS) diseases. The BBB strictly regulates the movement of molecules into and out of the brain, and therefore protects the brain from noxious agents. However, for this reason the BBB also acts as a major obstacle that prevents most therapeutic molecules from getting into the target site of the brain. Therefore, it is essential to develop an efficient and general approach to overcome the BBB and transport the drug to the targeted region. Nanoparticle-based drug delivery systems are emerging as a promising drug delivery platform, due to their distinct advantages of tunable biophysical properties such as surface chemistry, size, and shape leading to various biological actions (like clearance, biodistribution, and biocompatibility) in the body. Therefore, it was hypothesized that the surface and shape of nanoparticles will influence their BBB permeation efficiency. Here, we describe a series of upconversion nanoparticles with different surfaces (oleic acid-free, DNA-modified, Silica coating, and PEG-encapsulated), PEGylated UCNPs with various shapes were generated (including sphere and rod). The cellular uptake ability, biodistribution, and BBB penetration of those UCNPs were assessed in cultured cells (NSC-34 neuron- like cells) and in vivo (zebrafish models).</t>
  </si>
  <si>
    <t xml:space="preserve"> RAYYAN-INCLUSION: {"Querusche"=&gt;"Maybe", "elisa.calcagnotto"=&gt;"Excluded"} | RAYYAN-LABELS: MEC: Abstract | RAYYAN-EXCLUSION-REASONS: 3 - Intervention</t>
  </si>
  <si>
    <t>rayyan-185168068</t>
  </si>
  <si>
    <t>Polystyrene microplastics cause tissue damages, sex-specific reproductive disruption and transgenerational effects in marine medaka (Oryzias melastigma).</t>
  </si>
  <si>
    <t>Wang J and Li Y and Lu L and Zheng M and Zhang X and Tian H and Wang W and Ru S</t>
  </si>
  <si>
    <t>https://pubmed.ncbi.nlm.nih.gov/31454586/</t>
  </si>
  <si>
    <t>The ubiquity of microplastics in the world's ocean has aroused great concern. However, the ecological effects of microplastics at environmentally realistic concentrations are unclear. Here we showed that exposure of marine medaka (Oryzias melastigma) to environmentally relevant concentrations of 10â€¯Î¼m polystyrene microplastics for 60 days not only led to microplastic accumulation in the gill, intestine, and liver, but also caused oxidative stress and histological changes. Moreover, 2, 20, and 200â€¯Î¼g/L microplastics delayed gonad maturation and decreased the fecundity of female fish. Alterations of the hypothalamus-pituitary-gonadal (HPG) axis were investigated to reveal the underlying mechanisms, and gene transcription analysis showed that microplastic exposure had significantly negative regulatory effects in female HPG axis. Transcription of genes involved in the steroidogenesis pathway in females were also downregulated. This disruption resulted in decreased concentrations of 17Î²-estradiol (E(2)) and testosterone (T) in female plasma. Furthermore, parental exposure to 20â€¯Î¼g/L microplastics postponed the incubation time and decreased the hatching rate, heart rate, and body length of the offspring. Overall, the present study demonstrated for the first time that environmentally relevant concentrations of microplastics had adverse effects on the reproduction of marine medaka and might pose a potential threat to marine fish populations.</t>
  </si>
  <si>
    <t>rayyan-185168069</t>
  </si>
  <si>
    <t>Effects of microplastics and attached heavy metals on growth, immunity, and heavy metal accumulation in the yellow seahorse, Hippocampus kuda Bleeker.</t>
  </si>
  <si>
    <t>Jinhui S and Sudong X and Yan N and Xia P and Jiahao Q and Yongjian X</t>
  </si>
  <si>
    <t>https://pubmed.ncbi.nlm.nih.gov/31450030/</t>
  </si>
  <si>
    <t>Microplastics represent a new kind of environmental pollutant that has recently attracted extensive attention and become a research hotspot. Microplastics are similar in size to the food items of many marine organisms and are thus, often consumed by them, with potentially harmful and toxic effects. We examined the effects of microplastics on the growth of the yellow seahorse Hippocampus kuda. Seahorses were split into three groups fed Mysisâ€¯+â€¯microplasticsâ€¯+â€¯heavy metals (group A), Mysisâ€¯+â€¯microplastics (group B), and Mysis alone (group C). We analyzed and compared the accumulations of microplastics and heavy metals among the groups and monitored seahorse growth following the different treatments. Body length, body weight, condition factor, specific growth rate, and survival rate were all lower in group A compared with the other groups, but there was no significant difference in any of the parameters between groups B and C. The accumulation of microplastics was similar in groups A and B, and the accumulation of heavy metals was similar in groups B and C. These results suggest that the effect of microplastics on seahorse growth is caused by the accumulation of heavy metals, rather than by the microplastics themselves.</t>
  </si>
  <si>
    <t>rayyan-185168070</t>
  </si>
  <si>
    <t>The accumulation of microplastics in fish from an important fish farm and mariculture area, Haizhou Bay, China.</t>
  </si>
  <si>
    <t>Feng Z and Zhang T and Li Y and He X and Wang R and Xu J and Gao G</t>
  </si>
  <si>
    <t>https://pubmed.ncbi.nlm.nih.gov/31442723/</t>
  </si>
  <si>
    <t>Marine fisheries and aquaculture can match growing demand for marine protein from an increasing population. However, the microplastics (MPs) in marine environments may pose a threat to human health through food chains by seafood consumption. The MPs have been found lodged in the digestive tracts and other tissues of various sea animals, nevertheless, little is known in regard to the accumulation of MPs in fish from major fish farms and mariculture areas, especially in non-digestive tissues of fishes. This study investigated the accumulation of MPs in six major wild fish species (including Thryssa kammalensis, Amblychaeturichthys hexanema, Odontamblyopus rubicundus, Cynoglossus semilaevis, Chaeturichthys stigmatias and Collichthys lucidus), both in digestive and non-digestive tissues, from an important fish farm and mariculture area, Haizhou Bay, China. All fishes had items that were identified as MPs. The highest abundance of MPs was 22.21Â±1.70items/individual or 11.19Â±1.28items/g in T. kammalensis, which is filter-feeding and usually inhabits in estuary. The lowest abundance of MPs was observed in C. semilaevis (13.54Â±2.09items/individual) and C. stigmatias (1.61Â±0.56items/g). The abundance of MPs exponentially increased with the decrease of MPs size. The MPs were dominated by fiber in shape, black or grey in colour and cellophane in composition. As to different tissues, the total number of MPs on skin (800) or in gills (746) was higher than that in gut (514). In terms of skin, the abundances of MPs in three species of scaleless fish with mucus (A. hexanema, C. stigmatias and O. rubicundus) were generally higher than other three fishes with scales (C. lucidus, C. semilaevis and T. kammalensis), implying the potential high risk of scaleless fish consumption for human health in Haizhou Bay. More in-depth studies need to focus on the scaleless fish through mucus adsorbing enormous MPs.</t>
  </si>
  <si>
    <t>rayyan-185168071</t>
  </si>
  <si>
    <t>Inhibition of amyloid beta toxicity in zebrafish with a chaperone-gold nanoparticle dual strategy.</t>
  </si>
  <si>
    <t>Javed I and Peng G and Xing Y and Yu T and Zhao M and Kakinen A and Faridi A and Parish CL and Ding F and Davis TP and Ke PC and Lin S</t>
  </si>
  <si>
    <t>https://pubmed.ncbi.nlm.nih.gov/31439844/</t>
  </si>
  <si>
    <t>Alzheimer's disease (AD) is the most prevalent form of neurodegenerative disorders, yet no major breakthroughs have been made in AD human trials and the disease remains a paramount challenge and a stigma in medicine. Here we eliminate the toxicity of amyloid beta (AÎ²) in a facile, high-throughput zebrafish (Danio rerio) model using casein coated-gold nanoparticles (Î²Cas AuNPs). Î²Cas AuNPs in systemic circulation translocate across the blood brain barrier of zebrafish larvae and sequester intracerebral AÎ²(42) and its elicited toxicity in a nonspecific, chaperone-like manner. This is evidenced by behavioral pathology, reactive oxygen species and neuronal dysfunction biomarkers assays, complemented by brain histology and inductively coupled plasma-mass spectroscopy. We further demonstrate the capacity of Î²Cas AuNPs in recovering the mobility and cognitive function of adult zebrafish exposed to AÎ². This potent, safe-to-use, and easy-to-apply nanomedicine may find broad use for eradicating toxic amyloid proteins implicated in a range of human diseases.</t>
  </si>
  <si>
    <t xml:space="preserve"> RAYYAN-INCLUSION: {"Querusche"=&gt;"Excluded", "elisa.calcagnotto"=&gt;"Excluded"} | RAYYAN-LABELS: MEC: Abstract,QUE: Abstract | RAYYAN-EXCLUSION-REASONS: 3 - Intervention</t>
  </si>
  <si>
    <t>PMC6706415</t>
  </si>
  <si>
    <t>rayyan-185168072</t>
  </si>
  <si>
    <t>Plastics occurrence in the gastrointestinal tract of Zeus faber and Lepidopus caudatus from the Tyrrhenian Sea.</t>
  </si>
  <si>
    <t>408-416</t>
  </si>
  <si>
    <t>Bottari T and Savoca S and Mancuso M and Capillo G and GiuseppePanarello G and MartinaBonsignore M and Crupi R and Sanfilippo M and D'Urso L and Compagnini G and Neri F and Romeo T and Luna GM and SpanÃ² N and Fazio E</t>
  </si>
  <si>
    <t>https://pubmed.ncbi.nlm.nih.gov/31426175/</t>
  </si>
  <si>
    <t>The present study investigates the occurrence of plastic pollution in two commercially important marine teleosts (Zeus faber and Lepidopus caudatus) from the northern coasts of Sicily (Tyrrhenian Sea). Plastics occurrence in the gastrointestinal tract was higher in Lepidopus caudatus (78.1%) than Zeus faber (51.4%). Debris characterization, carried out by micro-Raman spectroscopy, allowed identified the main types of found polymers as: polypropylene (PP), polyamide (PA), nylon and, to a lesser extent, polyethylene (PE). Of the two fish species studied, the silver scabbardfish appeared to be the more vulnerable to plastic ingestion. Our study represents a starting point that may pave the way for future investigation of the fate, accumulation and transfer of plastic debris to upper trophic levels, to verify their potential toxicity and to better understand strategies to mitigate this phenomenon.</t>
  </si>
  <si>
    <t>rayyan-185168073</t>
  </si>
  <si>
    <t>Abundance and characteristics of microplastics in commercial marine fish from Malaysia.</t>
  </si>
  <si>
    <t>Karbalaei S and Golieskardi A and Hamzah HB and Abdulwahid S and Hanachi P and Walker TR and Karami A</t>
  </si>
  <si>
    <t>https://pubmed.ncbi.nlm.nih.gov/31422303/</t>
  </si>
  <si>
    <t>Plastic debris is widespread and ubiquitous in the marine environment and ingestion of plastic debris by marine organisms is well-documented. Viscera and gills of 110 individual marine fish from 11 commercial fish species collected from the marine fish market were examined for presence of plastic debris. Isolated particles were characterized by Raman spectroscopy, and elemental analysis was assessed using energy-dispersive X-ray spectroscopy (EDX). Nine (of 11) species contained plastic debris. Out of 56 isolated particles, 76.8% were plastic polymers, 5.4% were pigments, and 17.8% were unidentified. Extracted plastic particle sizes ranged from 200 to 34,900â€¯Î¼m (meanâ€¯=â€¯2600â€¯Î¼m Â±7.0 SD). Hazardous material was undetected using inorganic elemental analysis of extracted plastic debris and pigment particles. The highest number of ingested microplastics was measured in Eleutheronema tridactylum and Clarias gariepinus, suggesting their potential as indicator species to monitor and study trends of ingested marine litter.</t>
  </si>
  <si>
    <t>rayyan-185168074</t>
  </si>
  <si>
    <t>An exploratory ecotoxicity study of primary microplastics versus aged in natural waters and wastewaters.</t>
  </si>
  <si>
    <t>Jemec Kokalj A and Kuehnel D and Puntar B and Å½gajnar Gotvajn A and KalÄ_x008d_ikova G</t>
  </si>
  <si>
    <t>https://pubmed.ncbi.nlm.nih.gov/31401519/</t>
  </si>
  <si>
    <t>Current understanding of how environmental aging of microplastics contributes to their ecotoxicity is low. We investigated whether incubation of microplastics in waters with different organic load and toxic potential alters the toxicity of microplastics to crustacean Daphnia magna, fish embryos Danio rerio and plant Lemna minor. Polyethylene primary microplastics; specifically microbeads from facial scrub; were subjected to 3-weeks incubation in low affected spring water, river water, effluent from the municipal wastewater treatment plant (WWTP) and municipal landfill leachate. Primary microplastics had no acute effect on D.Â magna mobility and D.Â rerio embryos development. While high organic load wastewaters; WWTP effluent and landfill leachate; showed evident toxicity for D.Â magna and D.Â rerio embryos, microplastics aged in these wastewaters had no effect. This suggests that adsorption of pollutants from wastewaters to microplastic particles was not high enough to induce acute toxicity to D.Â magna and D.Â rerio. On the contrary, primary microplastics affected the root growth of L.Â minor. Interestingly, aging of microplastics in low organic-load waters mitigated the toxicity of microplastics for L.Â minor, while microplastics aged in high-organic load waters had the same adverse effect as primary microplastics. Partly, these effects can be explained by different extent of coating on microplastics in different water samples. This study suggests that aging of microplastics in wastewaters and natural waters did not significantly enhance the toxicity to selected test species, but further studies on plants may be of interest.</t>
  </si>
  <si>
    <t xml:space="preserve"> RAYYAN-INCLUSION: {"Querusche"=&gt;"Maybe", "elisa.calcagnotto"=&gt;"Excluded"} | RAYYAN-LABELS: MEC: Abstract | RAYYAN-EXCLUSION-REASONS: 1 - Type of study</t>
  </si>
  <si>
    <t>rayyan-185168075</t>
  </si>
  <si>
    <t>Investigating microplastics bioaccumulation and biomagnification in seafood from the Persian Gulf: a threat to human health?</t>
  </si>
  <si>
    <t>Food additives &amp; contaminants. Part A, Chemistry, analysis, control, exposure &amp; risk           assessment</t>
  </si>
  <si>
    <t>1944-0057 (Electronic)</t>
  </si>
  <si>
    <t>1696-1708</t>
  </si>
  <si>
    <t>Akhbarizadeh R and Moore F and Keshavarzi B</t>
  </si>
  <si>
    <t>https://pubmed.ncbi.nlm.nih.gov/31393815/</t>
  </si>
  <si>
    <t>High bioavailability of microplastics (MPs) in the marine environment has raised serious concern during the last few decades. Nevertheless, the trophic transfer of MPs within edible parts of the marine food webs remain unknown. In this study, bioaccumulation, biomagnification, and potential human intake of MPs in muscles and gills of five popular commercial species (3 fish, 1 crab, and 1 prawn) from the Persian Gulf were investigated. The surface structure characteristics of the material and elemental composition signatures were used to screen for likely MPs and rule out non-plastics. Among the studied species, Penaeus semisulcatus and Epinephelus coioides displayed the highest (mean 0.360 items/g muscle) and lowest (mean 0.158 items/g muscle) MPs level in their muscles, respectively. The number of extracted MPs from the gills was higher than the muscle of the analyzed species, especially when it comes to scavengers and filter feeders such as (Liza klunzingeri, Portunus armatus, and P. semisulcatus).The results of the trophic magnification factor (TMF) and biomagnification factor (BMF) calculation indicated that MPs were not biomagnified in edible parts of the marine food web of the Persian Gulf. Hence, contrary to previous belief, MPs trophic dilution occurs rather than magnification in edible parts of seafood. The assessment of human intake of MPs highlights the possible risks posed by seafood consumption to the the human population depending to a great extent on a seafood diet. Considering possible physical and chemical toxicity of MPs and their associated contaminants, routine consumption of high doses of the studied seafood should be controlled for vulnerable groups such as pregnant/lactating women and their children to ensure their safety.</t>
  </si>
  <si>
    <t>rayyan-185168076</t>
  </si>
  <si>
    <t>Optimization-by-design of hepatotropic lipid nanoparticles targeting the sodium-taurocholate cotransporting polypeptide.</t>
  </si>
  <si>
    <t>eLife</t>
  </si>
  <si>
    <t>2050-084X (Electronic)</t>
  </si>
  <si>
    <t>Witzigmann D and Uhl P and Sieber S and Kaufman C and Einfalt T and SchÃ¶neweis K and Grossen P and Buck J and Ni Y and Schenk SH and Hussner J and Meyer Zu Schwabedissen HE and QuÃ©batte G and Mier W and Urban S and Huwyler J</t>
  </si>
  <si>
    <t>https://pubmed.ncbi.nlm.nih.gov/31333191/</t>
  </si>
  <si>
    <t>Active targeting and specific drug delivery to parenchymal liver cells is a promising strategy to treat various liver disorders. Here, we modified synthetic lipid-based nanoparticles with targeting peptides derived from the hepatitis B virus large envelope protein (HBVpreS) to specifically target the sodium-taurocholate cotransporting polypeptide (NTCP; SLC10A1) on the sinusoidal membrane of hepatocytes. Physicochemical properties of targeted nanoparticles were optimized and NTCP-specific, ligand-dependent binding and internalization was confirmed in vitro. The pharmacokinetics and targeting capacity of selected lead formulations was investigated in vivo using the emerging zebrafish screening model. Liposomal nanoparticles modified with 0.25 mol% of a short myristoylated HBV derived peptide, that is Myr-HBVpreS2-31, showed an optimal balance between systemic circulation, avoidance of blood clearance, and targeting capacity. Pronounced liver enrichment, active NTCP-mediated targeting of hepatocytes and efficient cellular internalization were confirmed in mice by (111)In gamma scintigraphy and fluorescence microscopy demonstrating the potential use of our hepatotropic, ligand-modified nanoparticles.</t>
  </si>
  <si>
    <t>PMC6682401</t>
  </si>
  <si>
    <t>rayyan-185168077</t>
  </si>
  <si>
    <t>Genetic and systemic toxicity induced by silver and copper oxide nanoparticles, and their mixture in Clarias gariepinus (Burchell, 1822).</t>
  </si>
  <si>
    <t>27470-27481</t>
  </si>
  <si>
    <t>Ogunsuyi OI and Fadoju OM and Akanni OO and Alabi OA and Alimba CG and Cambier S and Eswara S and Gutleb AC and Adaramoye OA and Bakare AA</t>
  </si>
  <si>
    <t>https://pubmed.ncbi.nlm.nih.gov/31332682/</t>
  </si>
  <si>
    <t>Unanticipated increase in the use of silver (Ag) and copper oxide (CuO) nanoparticles (NPs) due to their antimicrobial properties is eliciting environmental health concern because of their coexistence in the aquatic environment. Therefore, we investigated the genetic and systemic toxicity of the individual NPs and their mixture (1:1) using the piscine micronucleus (MN) assay, haematological, histopathological (skin, gills and liver) and hepatic oxidative stress analyses [malondialdehyde (MDA), reduced glutathione (GSH), superoxide dismutase (SOD) and catalase (CAT)] in the African mud catfish, Clarias gariepinus. The fish were exposed to sublethal concentrations (6.25-100.00Â mg/L) of each NP and their mixture for 28Â days. Both NPs and their mixture induced significant (pâ€‰&lt;â€‰0.05) increase in MN frequency and other nuclear abnormalities. There was significant decrease in haemoglobin concentration, red and white blood cell counts. Histopathological lesions observed include epidermal skin cells and gill lamellae hyperplasia and necrosis of hepatocytes. The levels of MDA, GSH and activities of SOD and CAT were impacted in C. gariepinus liver following the exposure to the NPs and their mixture. Interaction factor analysis of data indicates antagonistic genotoxicity and oxidative damage of the NPs mixture. These results suggest cytogenotoxic effects of Ag NPs, CuO NPs and their mixture via oxidative stress in Clarias gariepinus.</t>
  </si>
  <si>
    <t>rayyan-185168078</t>
  </si>
  <si>
    <t>The Neuroprotective Effects of Astaxanthin: Therapeutic Targets and Clinical Perspective.</t>
  </si>
  <si>
    <t>Molecules (Basel, Switzerland)</t>
  </si>
  <si>
    <t>1420-3049 (Electronic)</t>
  </si>
  <si>
    <t>Fakhri S and Aneva IY and Farzaei MH and Sobarzo-SÃ¡nchez E</t>
  </si>
  <si>
    <t>https://pubmed.ncbi.nlm.nih.gov/31330843/</t>
  </si>
  <si>
    <t>As the leading causes of human disability and mortality, neurological diseases affect millions of people worldwide and are on the rise. Although the general roles of several signaling pathways in the pathogenesis of neurodegenerative disorders have so far been identified, the exact pathophysiology of neuronal disorders and their effective treatments have not yet been precisely elucidated. This requires multi-target treatments, which should simultaneously attenuate neuronal inflammation, oxidative stress, and apoptosis. In this regard, astaxanthin (AST) has gained growing interest as a multi-target pharmacological agent against neurological disorders including Parkinson's disease (PD), Alzheimer's disease (AD), brain and spinal cord injuries, neuropathic pain (NP), aging, depression, and autism. The present review highlights the neuroprotective effects of AST mainly based on its anti-inflammatory, antioxidative, and anti-apoptotic properties that underlies its pharmacological mechanisms of action to tackle neurodegeneration. The need to develop novel AST delivery systems, including nanoformulations, targeted therapy, and beyond, is also considered.</t>
  </si>
  <si>
    <t>PMC6680436</t>
  </si>
  <si>
    <t>rayyan-185168079</t>
  </si>
  <si>
    <t>The zebrafish embryotoxicity test (ZET) for nanotoxicity assessment: from morphological to molecular approach.</t>
  </si>
  <si>
    <t>1841-1853</t>
  </si>
  <si>
    <t>Pereira AC and Gomes T and Ferreira Machado MR and Rocha TL</t>
  </si>
  <si>
    <t>https://pubmed.ncbi.nlm.nih.gov/31325757/</t>
  </si>
  <si>
    <t>Nanotechnology and use of nanomaterials (NMs) improve life quality, economic growth and environmental health. However, the increasing production and use of NMs in commercial products has led to concerns about their potential toxicity on human and environment health, as well as its toxicological classification and regulation. In this context, there is an urgent need to standardize and validate procedures for nanotoxicity testing. Since the zebrafish embryotoxicity test (ZET) has been indicated as a suitable approach for the toxicity assessment of traditional and emergent pollutants, the aim of this review is to summarize the existing literature on embryotoxic and teratogenic effects of NMs on zebrafish. In addition, morphological changes in zebrafish embryos induced by NMs were classified in four reaction models, allowing classification of the mode of action and toxicity of different types of NM. Revised data showed that the interaction and bioaccumulation of NMs on zebrafish embryos were associated to several toxic effects, while the detoxification process was limited. In general, NMs induced delayed hatching, circulatory changes, pigmentation and tegumentary alterations, musculoskeletal disorders and yolk sac alterations on zebrafish embryos. Recommendations for nanotoxicological tests are given, including guidance for future research. This review reinforces the use of the ZET as a suitable approach to assess the health risks of NM exposure.</t>
  </si>
  <si>
    <t>rayyan-185168080</t>
  </si>
  <si>
    <t>Accumulation of different shapes of microplastics initiates intestinal injury and gut microbiota dysbiosis in the gut of zebrafish.</t>
  </si>
  <si>
    <t>Qiao R and Deng Y and Zhang S and Wolosker MB and Zhu Q and Ren H and Zhang Y</t>
  </si>
  <si>
    <t>https://pubmed.ncbi.nlm.nih.gov/31310986/</t>
  </si>
  <si>
    <t>Different shapes of microplastics are widely detected in the environment and organisms and most of them remain in the gut. However, the influences of shapes on the bioaccumulation and toxicity of microplastics in the gut are largely unknown. Three shapes (bead, fragment, and fiber) of microplastics of comparable size in one dimension were prepared to exposure to zebrafish. The accumulation and toxicities of microplastics in the gut were detected. Shape-dependent accumulation in the gut was observed with the order of fibers (8.0â€¯Î¼g/mg)â€¯&gt;â€¯fragments (1.7â€¯Î¼g/mg)â€¯&gt;â€¯beads (0.5â€¯Î¼g/mg). The accumulation of microplastics caused multiple toxic effects in fish intestine, including mucosal damage, and increased permeability, inflammation and metabolism disruption. Based on these toxic effects, microplastic fibers resulted in more severe intestinal toxicity than microplastic fragments and beads did. Furthermore, microplastics also induced gut microbiota dysbiosis and specific bacteria alterations, which will provide novel insights into the potential mechanism of microplastics causing intestinal toxicities in fish. Our results also suggested that shape-depended effects should not be ignored in the health risk assessment of microplastics.</t>
  </si>
  <si>
    <t>rayyan-185168081</t>
  </si>
  <si>
    <t>Impacts of polystyrene microplastics on the behavior and metabolism in a marine demersal teleost, black rockfish (Sebastes schlegelii).</t>
  </si>
  <si>
    <t>Yin L and Liu H and Cui H and Chen B and Li L and Wu F</t>
  </si>
  <si>
    <t>https://pubmed.ncbi.nlm.nih.gov/31288171/</t>
  </si>
  <si>
    <t>After nano- (0.5â€‰Î¼m) or micro- (15â€‰Î¼m) polystyrene (PS) microplastics exposure, the behavior, metabolism and energy reserve in marine demersal fish (Sebastes schlegelii) were evaluated. The behavior of fish was accurately recorded by video behavior tracking technology. Results showed that changes in behavior (e.g. cluster, the reduction of swimming speed and range of movement) were significantly greater in 15-Î¼m PS-exposed fish, which may affect hunting behavior and exploration competence. Oxygen consumption and ammonia excretion of fish was significantly greater in 15-Î¼m PS treatment than in 0.5-Î¼m PS treatment, suggesting respiration and metabolism stress. Moreover, the abnormal behavior, respiration and ammonia excretion of PS-exposed fish had recovered modestly. In addition, abnormal symptoms of bile, liver and lumen of intestine were detected in 15-Î¼m PS exposure. Importantly, the growth and gross energy of fish were reduced in 15-Î¼m PS exposure than 0.5-Î¼m PS exposure. Both 0.5-Î¼m and 15-Î¼m PS exposures led to significantly lower protein and lipid contents, suggesting energy reserve and nutrition quality reduction of fish. Overall, microplastics had the negative impact at greater levels than nanoplastics. Altered behavior, energy reserve and nutritional quality of fish indicated the potential risk on biological functions, the development of fishery and food safety.</t>
  </si>
  <si>
    <t>rayyan-185168082</t>
  </si>
  <si>
    <t>Sources, distribution and fate of microfibres on the Great Barrier Reef, Australia.</t>
  </si>
  <si>
    <t>Jensen LH and Motti CA and Garm AL and Tonin H and Kroon FJ</t>
  </si>
  <si>
    <t>https://pubmed.ncbi.nlm.nih.gov/31227771/</t>
  </si>
  <si>
    <t>Marine microdebris, in particular microplastics (plastics &lt;5â€‰mm), has become an issue of international concern due to its prevalence, persistence and potential adverse impacts on marine ecosystems. Informing source reduction based on ecological effects requires an understanding of the origin, distribution and characteristics of microdebris and the interactions with marine organisms. Here we show widespread contamination of the central Great Barrier Reef environment with microdebris, with microfibres comprising 86% of all items detected. Microdebris intake by coral reef fish was non-random, with chemical composition, shape and colour differing significantly from that detected in surface waters. Furthermore, the origin of microdebris contamination in surface waters is non-random with riverine discharge a likely source for microdebris detected at inshore, but not at offshore reef locations. Our findings demonstrate the complexities associated with determining marine microdebris exposure and fate, and assist in improving future ecological assessments and prioritizing source reduction.</t>
  </si>
  <si>
    <t>PMC6588688</t>
  </si>
  <si>
    <t>rayyan-185168083</t>
  </si>
  <si>
    <t>Silver and gold doped hydroxyapatite nanocomposites for enhanced bone regeneration.</t>
  </si>
  <si>
    <t>Biomedical materials (Bristol, England)</t>
  </si>
  <si>
    <t>1748-605X (Electronic)</t>
  </si>
  <si>
    <t>Kumar VB and Khajuria DK and Karasik D and Gedanken A</t>
  </si>
  <si>
    <t>https://pubmed.ncbi.nlm.nih.gov/31185462/</t>
  </si>
  <si>
    <t>We report the osteogenic potential of silver (Ag), gold (Au), or silver-gold doped hydroxyapatite nanoparticles (Ag-Au-HA) in zebrafish (ZF) jawbone regeneration (JBR) model. The hydroxyapatite (HA, Ca(10)(PO(4))(6)(OH)(2)), Ag-HA, Au-HA, and Ag-Au-HA nanomaterials were synthesized by the co-precipitation procedure. The surface structures of Ag-HA, Au-HA, HA, and Ag-Au-HA were analysed by scanning electron microscopy, transmission-electron microscopy (TEM), x-ray diffraction, Fourier transform infrared (FTIR), UV-vis, energy dispersive x-ray spectroscopy (EDS), elemental mapping, and laser fluorescent spectroscopy. The TEM and EDS analysis confirmed that the Ag and Au are associated with the surface of HA nanoparticle. The chemical structure of HA, Ag-HA, Au-HA, and Ag-Au-HA nanoparticles was validated by FTIR and EDS analysis. We observed that Ag and Au are associated with HA nanoparticles by electrostatic, wander wall, and electrostatic and H-bonding interaction. The effect of Ag-HA, Au-HA, and Ag-Au-HA nanoparticles on bone regeneration was confirmed by ZF JBR model. The significant growth of ZF bone regeneration was observed in Ag-Au-HA nanoparticles as compared with HA, Ag-HA, and Au-HA nanoparticles. These results indicating a therapeutic potential of Ag-Au-HA compositions suggest these nanomaterials would be excellent for bone regeneration and fracture healing.</t>
  </si>
  <si>
    <t>rayyan-185168084</t>
  </si>
  <si>
    <t>Identifying a quick and efficient method of removing organic matter without damaging microplastic samples.</t>
  </si>
  <si>
    <t>131-139</t>
  </si>
  <si>
    <t>Prata JC and da Costa JP and GirÃ£o AV and Lopes I and Duarte AC and Rocha-Santos T</t>
  </si>
  <si>
    <t>https://pubmed.ncbi.nlm.nih.gov/31176812/</t>
  </si>
  <si>
    <t>Natural organic matter may confound the detection of microplastics, requiring a removal step. However, most available protocols are long and lack information on removal efficiency and polymer degradation. Thus, we have determined the digestion efficiency (%) for a pool of organic matter (algae, driftwood, feathers, fish muscle, paraffin, palm oil) for five digestion solutions, hydrogen peroxide (H(2)O(2)), hydrogen peroxide with iron catalyst (H(2)O(2)â€¯+â€¯Fe), potassium hydroxide (KOH), nitric acid (HNO(3)), and sodium dodecyl sulphate (SDS), under two temperatures (room temperature at 25â€¯Â°C, 50â€¯Â°C) and two periods (1, 6â€¯h). H(2)O(2)â€¯+â€¯Fe and KOH at 50â€¯Â°C for 1â€¯h had the highest digestion efficiencies, of 65.9% and 58.3% respectively (mostly limited by driftwood and paraffin). Further testing revealed that H(2)O(2)â€¯+â€¯Fe is more appropriate for plant material and KOH for animal tissue. Weight loss (%), Fourier transform infrared spectrometry and carbonyl index of 9 virgin and 6 weathered polymers (polyethylene, polypropylene, polystyrene, polyethylene terephthalate, polyvinyl chloride, cellulose acetate, nylon) revealed that only identification of cellulose acetate was hindered. Filters were also tested revealing that quartz and glass fibre filters are resistant to these protocols. Thus, a digestion protocol based on H(2)O(2)â€¯+â€¯Fe or KOH at 50â€¯Â°C for 1â€¯h may be used on microplastic samples.</t>
  </si>
  <si>
    <t>rayyan-185168085</t>
  </si>
  <si>
    <t>Combined effects of polystyrene microplastics and natural organic matter on the accumulation and toxicity of copper in zebrafish.</t>
  </si>
  <si>
    <t>128-137</t>
  </si>
  <si>
    <t>Qiao R and Lu K and Deng Y and Ren H and Zhang Y</t>
  </si>
  <si>
    <t>https://pubmed.ncbi.nlm.nih.gov/31117014/</t>
  </si>
  <si>
    <t>As emerging contaminants, microplastics (MPs) are predicted to act as vectors for other contaminants and their combined effects are largely unknown. In this study, the combined effects of MPs and natural organic matter (NOM) on the accumulation and toxicity of copper (Cu) in zebrafish (Danio rerio) were investigated. As a result, small-size MPs could absorb more Cu than large-size MPs. The presence of NOM promoted Cu adsorption on MPs in the pH range of 6-8. Our results demonstrate that the combination of MPs and NOM increased Cu accumulation in the livers and guts in a size-depended manner. Correspondingly, the results of biochemical test showed that MPs and NOM could aggravate Cu-toxicity in the livers and guts, which is manifested in the increased levels of malonaldehyde (MDA) and metallothionein (MT) and decreased levels of superoxide dismutase (SOD). Furthermore, the results of transcriptomic analysis suggested that such aggravation of toxicity was mainly attributed to the inhibition of Cu-ion transport and the enhanced oxidative stress. Since the co-existence of MPs and NOM in the environment is inevitable, their enhancement effects on the bioaccumulation and toxicity of other pollutants such as heavy metals deserve more attention.</t>
  </si>
  <si>
    <t>rayyan-185168086</t>
  </si>
  <si>
    <t>Polystyrene nanoplastics alter the cytotoxicity of human pharmaceuticals on marine fish cell lines.</t>
  </si>
  <si>
    <t>57-65</t>
  </si>
  <si>
    <t>Almeida M and Martins MA and Soares AMV and Cuesta A and Oliveira M</t>
  </si>
  <si>
    <t>https://pubmed.ncbi.nlm.nih.gov/30953935/</t>
  </si>
  <si>
    <t>There is an increasing concern on the consequences of the presence of micro(nano)plastics to marine organisms. The present study aimed to provide information on the effects of polystyrene nanoplastics (PSNPs) to fish cells alone and combined with human pharmaceuticals, other emerging contaminants, using as biological models marine fish cell lines SAF-1 and DLB-1. Cells were exposed for 24â€‰h to 100â€‰nm PSNPs, starting at 0.001 up to 10â€‰mg/L, to assess effects on viability and activity of catalase (antioxidant defense) and glutathione S-transferases (phase II biotransformation and antioxidant defense). The viability of cells was also evaluated after exposure to human pharmaceuticals alone and combined with PSNPs. Overall, PSNPs failed to be cytotoxic but data proved their ability to alter the toxicity of human pharmaceuticals. DLB-1 was the most sensitive cell line to PSNPs. Data support the use of marine fish cell lines in the study of the effects of micro(nano)plastics.</t>
  </si>
  <si>
    <t>rayyan-185168087</t>
  </si>
  <si>
    <t>Evidence of Microplastic Ingestion by Fish from the BahÃ­a Blanca Estuary in Argentina, South America.</t>
  </si>
  <si>
    <t>Bulletin of environmental contamination and toxicology</t>
  </si>
  <si>
    <t>1432-0800 (Electronic)</t>
  </si>
  <si>
    <t>750-756</t>
  </si>
  <si>
    <t>Arias AH and Ronda AC and Oliva AL and Marcovecchio JE</t>
  </si>
  <si>
    <t>https://pubmed.ncbi.nlm.nih.gov/30953088/</t>
  </si>
  <si>
    <t>The aim of this study was to assess - for the first time - the occurrence and distribution of microplastics (MPs) in the gastrointestinal tracts (GITs) of a marine commercial fish species (Micropogonias furnieri) from the BahÃ­a Blanca Estuary (BBE) in Argentina, and to evaluate fish potential associated stress. In order to do this, juveniles were sampled using artisanal fishing arts at two sampling locations. Basic measurements of individual fish were taken (total length, total weight, weight of the liver) and GITs were subsequently removed, digested with 30% H(2)O(2) for 5 days at 60Â°C, filtered on Whatman paper and then dried. Samples were observed with a stereomicroscope, and it was demonstrated that 100% of the individuals contained microplastic particles in their GITs. In total, 241 microplastic particles were removed from the GITs of all fish. They were categorized as fibers (60.8%), pellets (28.9%), fragments (8.6%) and laminas (1.4%), and they ranged in size from 0.98 toâ€‰&gt;â€‰5Â mm. The average number of particles per fish was higher than that reported in previous global marine studies. Moreover, a positive correlation between the number of MPs per fish and hepatosomatic index was found, suggesting a probable stress in their health condition. These findings provide the first and southernmost evidence of microplastic contamination in biota from the Argentinean sea, which is found in the South Atlantic sea.</t>
  </si>
  <si>
    <t>rayyan-185168088</t>
  </si>
  <si>
    <t>Bioavailability of microplastic-bound pollutants in vitro: The role of adsorbate lipophilicity and surfactants.</t>
  </si>
  <si>
    <t>59-67</t>
  </si>
  <si>
    <t>Heinrich P and Braunbeck T</t>
  </si>
  <si>
    <t>https://pubmed.ncbi.nlm.nih.gov/30940555/</t>
  </si>
  <si>
    <t>The potential role of microplastic particles (MPs) as vectors for lipophilic organic pollutants enhancing their uptake by organisms has repeatedly been discussed in the scientific community. Likewise, several studies indicate an important role of surfactants in pollutant-transfer from MP to organisms. Employing polyethylene particles, the bioavailability of three MP-bound inducers of 7-ethoxyresorufin-O-deethylase (EROD) with variable lipophilicity was quantitatively compared via EROD activity in RTL-W1 cells. In addition, non-cytotoxic surfactant concentrations of Pluronic F-127, rhamnolipids, sodium deoxycholate and sodium dodecyl sulfate (SDS) supplemented to the medium were tested for their effects on pollutant desorption from MPs as well as on cellular EROD induction. Bioavailability of MP-bound pollutants was negatively correlated with lipophilicity, and all surfactants were found to modulate the cellular response towards inducers by unidentified mechanisms. After experimental correction for effects on the cellular response, all surfactants except SDS moderately increased desorption of inducer from MPs. Results on the impact of lipophilicity agree with previously published thermodynamic models, indicating that appreciable pollutant desorption from MPs may only occur for substances with comparatively low lipophilicity, the accumulation of which on MPs is negligible in the environment. However, the role of surfactants should be considered further with respect to potential effects on sorption of pollutants to and from MPs.</t>
  </si>
  <si>
    <t>rayyan-185168089</t>
  </si>
  <si>
    <t>Understanding outcomes and toxicological aspects of second generation metal-on-metal hip implants: a state-of-the-art review.</t>
  </si>
  <si>
    <t>Critical reviews in toxicology</t>
  </si>
  <si>
    <t>1547-6898 (Electronic)</t>
  </si>
  <si>
    <t>853-901</t>
  </si>
  <si>
    <t>Kovochich M and Finley BL and Novick R and Monnot AD and Donovan E and Unice KM and Fung ES and Fung D and Paustenbach DJ</t>
  </si>
  <si>
    <t>https://pubmed.ncbi.nlm.nih.gov/30912993/</t>
  </si>
  <si>
    <t>Hip implants have improved the mobility and quality of life in millions of individuals. This review presents the evolution of scientific knowledge regarding the history and understanding of systemic and local metal toxicological concerns of hip implants designs utilizing metal-on-metal (MoM) bearing surfaces used in hip resurfacing arthroplasty (HRA) and total hip arthroplasty (THA). This analysis addresses: (1) the history of the development of MoM hip implants; (2) the clinical and toxicological rationale for introducing second-generation MoM implants in the early 2000s as an alternative to metal-on-polyethylene bearings; (3) the subsequent history regarding success and failure of second-generation MoM devices; (4) a detailed review of the history of MoM toxicology, including carcinogenic potential, metal blood levels, hypersensitivity, and release of wear particles; and (5) a review of local tissue effects and MoM patient management. We have included an analysis of MoM THA and HRA survivorship trends aggregated from over 200 studies. By around 2008, HRA continued to be a challenging procedure with variable success rates, and concurrently, some THA devices began to experience higher than expected revision rates based on annual registry reports. The unexpected THA outcomes and continued challenges with HRA devices prompted many surgeons to question the role of toxicological effects in device performance. Regarding hypersensitivity, while conversion to metal sensitized status in some MoM patients occurs based on the skin patch or lymphocyte transformation testing, there is no evidence of a causal relationship between positive test results and device failure. The weight of evidence indicates that nanoparticles released from MoM implants are cleared from the local synovial space under normal wear conditions. The available data indicate that there are no discernible increases in local or systemic tumors following CoCr alloy implantation. Systemic health effects are rarely reported in MoM implant patients and are unlikely when blood concentrations are below 300â€‰Âµg/L except when patients have specific risk factors. Over time, patient management evolved to include assays aimed at predicting implant function (blood monitoring) and soft tissue reactions (MRI and ultrasound imaging). Validation of these biomarkers as a diagnostic tool for implant function, patient pain, and, ultimately, implant survival, remains lacking. After the introduction of these biomarkers, differences in implant revision decisions emerged based on imaging abnormalities, increased serum metal ion levels, and overall clinical presentation. Discrepancies in patient management algorithms and the lack of consensus in local biological effects terminology have contributed to variability in reporting incidence, etiology, and dose effects on local tissue responses in MoM implants. This variability has contributed to a debate regarding the benefit or risk of revising asymptomatic patients. Therefore, while toxicological assessments of normal functioning MoM implants indicate that MoM implants are relatively safe because of low wear and clearance of metal, more analysis of revision data is needed in order to best inform patient management decisions, particularly for asymptomatic patients, as well as patients with minor symptoms under consideration for conservative pain management treatments.</t>
  </si>
  <si>
    <t>rayyan-185168090</t>
  </si>
  <si>
    <t>Preparation of a Ruthenium-Complex-Functionalized Two-Photon-Excited Red Fluorescence Silicon Nanoparticle Composite for Targeted Fluorescence Imaging and Photodynamic Therapy in Vitro.</t>
  </si>
  <si>
    <t>ACS applied materials &amp; interfaces</t>
  </si>
  <si>
    <t>1944-8252 (Electronic)</t>
  </si>
  <si>
    <t>13954-13963</t>
  </si>
  <si>
    <t>Dou YK and Shang Y and He XW and Li WY and Li YH and Zhang YK</t>
  </si>
  <si>
    <t>https://pubmed.ncbi.nlm.nih.gov/30901518/</t>
  </si>
  <si>
    <t>Silicon nanoparticles (SiNPs), especially those emitting red fluorescence, have been widely applied in the field of bioimaging. However, harsh synthetic conditions and strong biological autofluorescence caused by short wavelength excitation restrict the further development of SiNPs in the field of biological applications. Here, we report a method for synthesizing a ruthenium-complex-functionalized two-photon-excited red fluorescence silicon nanoparticle composite (SiNPs-Ru) based on fluorescence resonance energy transfer under mild experimental conditions. In the prepared SiNPs-Ru composite, silicon nanoparticles synthesized by atmospheric pressure microwave-assisted synthesis served as a fluorescence energy donor, which had two-photon fluorescence properties, and tris(4,4'-dicarboxylic acid-2,2-bipyridyl)ruthenium(II) dichloride (L(Ru)) acted as a fluorescence energy acceptor, which could emit red fluorescence as well as had the ability to produce singlet-oxygen for photodynamic therapy. Therefore, the synthesized SiNPs-Ru could emit red fluorescence by two-photon excitation based on fluorescence resonance energy transfer, which could effectively avoid the interference of biological autofluorescence. Fluorescence imaging tests in zebrafish and nude mice indicated that the as-prepared SiNPs-Ru could act as a new kind of fluorescence probe for fluorescence imaging in vivo. By coupling folic acid (FA) to SiNPs-Ru, the prepared composite (FA-SiNPs-Ru) could not only serve as a targeted two-photon fluorescence imaging probe but also kill cancer cells via photodynamic therapy in vitro.</t>
  </si>
  <si>
    <t>rayyan-185168091</t>
  </si>
  <si>
    <t>A Comparative Assessment of Nanotoxicity Induced by Metal (Silver, Nickel) and Metal Oxide (Cobalt, Chromium) Nanoparticles in Labeo rohita.</t>
  </si>
  <si>
    <t>Nanomaterials (Basel, Switzerland)</t>
  </si>
  <si>
    <t>2079-4991 (Print)</t>
  </si>
  <si>
    <t>Kanwal Z and Raza MA and Manzoor F and Riaz S and Jabeen G and Fatima S and Naseem S</t>
  </si>
  <si>
    <t>https://pubmed.ncbi.nlm.nih.gov/30823536/</t>
  </si>
  <si>
    <t>In the present in vivo study, we provide a comparison of toxicological consequences induced by four different types of spherical nanoparticles (NPs)-silver nanoparticles (AgNPs, 40 Â± 6 nm), nickel (NiNPs, 43 Â± 6 nm), cobalt oxide (Coâ‚ƒOâ‚„NPs, 60 Â± 6 nm), and chromium oxide (Crâ‚ƒOâ‚„NPs, 50 Â± 5 nm)-on freshwater fish Labeo rohita. Fish were exposed to NPs (25 mg/L) for 21 days. We observed a NPs type-dependent toxicity in fish. An altered behavior showing signs of stress and a substantial reduction in total leukocyte count was noticed in all NP-treated groups. A low total erythrocyte count in all NP-treated fish except for Coâ‚ƒOâ‚„NPs was discerned while a low survival rate in the case of Crâ‚ƒOâ‚„NP-treated fish was observed. A significant decrease in growth and hemoglobin were noticed in NiNP- and Crâ‚ƒOâ‚„NP-treated fish. A considerable total protein elevation was detected in NiNP-, Coâ‚ƒOâ‚„NP-, and Crâ‚ƒOâ‚„NP-treated groups. An upgrading in albumin level was witnessed in Coâ‚ƒOâ‚„NP- and Crâ‚ƒOâ‚„NP-treated groups while a high level of globulin was noted in NiNP- and Coâ‚ƒOâ‚„NP-exposed groups. In all NP-treated groups, a depleted activity of antioxidative enzymes and pathological lesions in liver and kidney were noticed.</t>
  </si>
  <si>
    <t xml:space="preserve"> RAYYAN-INCLUSION: {"Querusche"=&gt;"Excluded", "elisa.calcagnotto"=&gt;"Excluded"} | RAYYAN-LABELS: MEC: Title,QUE: Title | RAYYAN-EXCLUSION-REASONS: 3 - Intervention</t>
  </si>
  <si>
    <t>PMC6409703</t>
  </si>
  <si>
    <t>rayyan-185168092</t>
  </si>
  <si>
    <t>Oral Delivery of Puerarin Nanocrystals To Improve Brain Accumulation and Anti-Parkinsonian Efficacy.</t>
  </si>
  <si>
    <t>Molecular pharmaceutics</t>
  </si>
  <si>
    <t>1543-8392 (Electronic)</t>
  </si>
  <si>
    <t>1444-1455</t>
  </si>
  <si>
    <t>Xiong S and Liu W and Li D and Chen X and Liu F and Yuan D and Pan H and Wang Q and Fang S and Chen T</t>
  </si>
  <si>
    <t>https://pubmed.ncbi.nlm.nih.gov/30811206/</t>
  </si>
  <si>
    <t>Puerarin (PU) has emerged as a promising herb-derived anti-Parkinsonism compound. However, the undesirable water solubility as well as the unwanted bioavailability of PU limit its application. Therefore, this study aimed to develop and characterize PU nanocrystals (PU-NCs) with enhanced oral bioavailability and improved brain accumulation for the treatment of Parkinson's disease (PD). The fabricated PU-NCs were approximately spherical, with a mean size of 83.05 Â± 1.96 nm, a PDI of 0.047 Â± 0.009, a drug loading of 72.7%, and a rapid dissolution rate in vitro. Molecular dynamics simulation of PU and Pluronic F68 demonstrated the interaction energy and binding energy of -88.1 kJ/mol and -40.201 Â± 0.685 kJ/mol, respectively, indicating a spontaneous binding with van der Waals interactions. In addition, the cellular uptake and permeability of PU-NCs were significantly enhanced as compared to PU alone ( p &lt; 0.01). Moreover, PU-NCs exerted a significant neuroprotective effect against the cellular damage induced by the 1-methyl-4-phenylpyridinium ion (MPP(+)). Besides, PU-NCs demonstrated no obvious toxic effects on zebrafish, as evidenced by the unaltered morphology, hatching, survival rate, body length, and heart rate. Fluorescence resonance energy transfer (FRET) imaging revealed that intact nanocrystals were found in the intestine and brain of adult zebrafish gavaged with DiO/DiI/PU-NCs. Increased values of C(max) and AUC(0- t) were observed in the plasma of rats following oral administration of PU-NCs compared to PU suspension. Likewise, brain accumulation of PU-NCs was higher than that of PU suspension. Furthermore, PU-NCs attenuated dopamine depletion, ameliorated 1-methyl-4-phenyl-1,2,3,6-tetrahydropyridine (MPTP)-induced behavioral deficits, and enhanced the levels of dopamine and its metabolites. Taken altogether, this study provides evidence that PU-NCs could be exploited as a potential oral delivery system to treat PD, by improving the poor bioavailability of PU and enhancing their delivery into the brain.</t>
  </si>
  <si>
    <t>rayyan-185168093</t>
  </si>
  <si>
    <t>The interactive effects of stratospheric ozone depletion, UV radiation, and climate change on aquatic ecosystems.</t>
  </si>
  <si>
    <t>Photochemical &amp; photobiological sciences : Official journal of the European           Photochemistry Association and the European Society for Photobiology</t>
  </si>
  <si>
    <t>1474-9092 (Electronic)</t>
  </si>
  <si>
    <t>717-746</t>
  </si>
  <si>
    <t>Williamson CE and Neale PJ and Hylander S and Rose KC and Figueroa FL and Robinson SA and HÃ¤der DP and WÃ¤ngberg SÃ… and Worrest RC</t>
  </si>
  <si>
    <t>https://pubmed.ncbi.nlm.nih.gov/30810561/</t>
  </si>
  <si>
    <t>This assessment summarises the current state of knowledge on the interactive effects of ozone depletion and climate change on aquatic ecosystems, focusing on how these affect exposures to UV radiation in both inland and oceanic waters. The ways in which stratospheric ozone depletion is directly altering climate in the southern hemisphere and the consequent extensive effects on aquatic ecosystems are also addressed. The primary objective is to synthesise novel findings over the past four years in the context of the existing understanding of ecosystem response to UV radiation and the interactive effects of climate change. If it were not for the Montreal Protocol, stratospheric ozone depletion would have led to high levels of exposure to solar UV radiation with much stronger negative effects on all trophic levels in aquatic ecosystems than currently experienced in both inland and oceanic waters. This "world avoided" scenario that has curtailed ozone depletion, means that climate change and other environmental variables will play the primary role in regulating the exposure of aquatic organisms to solar UV radiation. Reductions in the thickness and duration of snow and ice cover are increasing the levels of exposure of aquatic organisms to UV radiation. Climate change was also expected to increase exposure by causing shallow mixed layers, but new data show deepening in some regions and shoaling in others. In contrast, climate-change related increases in heavy precipitation and melting of glaciers and permafrost are increasing the concentration and colour of UV-absorbing dissolved organic matter (DOM) and particulates. This is leading to the "browning" of many inland and coastal waters, with consequent loss of the valuable ecosystem service in which solar UV radiation disinfects surface waters of parasites and pathogens. Many organisms can reduce damage due to exposure to UV radiation through behavioural avoidance, photoprotection, and photoenzymatic repair, but meta-analyses continue to confirm negative effects of UV radiation across all trophic levels. Modeling studies estimating photoinhibition of primary production in parts of the Pacific Ocean have demonstrated that the UV radiation component of sunlight leads to a 20% decrease in estimates of primary productivity. Exposure to UV radiation can also lead to positive effects on some organisms by damaging less UV-tolerant predators, competitors, and pathogens. UV radiation also contributes to the formation of microplastic pollutants and interacts with artificial sunscreens and other pollutants with adverse effects on aquatic ecosystems. Exposure to UV-B radiation can decrease the toxicity of some pollutants such as methyl mercury (due to its role in demethylation) but increase the toxicity of other pollutants such as some pesticides and polycyclic aromatic hydrocarbons. Feeding on microplastics by zooplankton can lead to bioaccumulation in fish. Microplastics are found in up to 20% of fish marketed for human consumption, potentially threatening food security. Depletion of stratospheric ozone has altered climate in the southern hemisphere in ways that have increased oceanic productivity and consequently the growth, survival and reproduction of many sea birds and mammals. In contrast, warmer sea surface temperatures related to these climate shifts are also correlated with declines in both kelp beds in Tasmania and corals in Brazil. This assessment demonstrates that knowledge of the interactive effects of ozone depletion, UV radiation, and climate change factors on aquatic ecosystems has advanced considerably over the past four years and confirms the importance of considering synergies between environmental factors.</t>
  </si>
  <si>
    <t>rayyan-185168094</t>
  </si>
  <si>
    <t>Microplastics occurrence in edible fish species (Mullus barbatus and Merluccius merluccius) collected in three different geographical sub-areas of the Mediterranean Sea.</t>
  </si>
  <si>
    <t>129-137</t>
  </si>
  <si>
    <t>Giani D and Baini M and Galli M and Casini S and Fossi MC</t>
  </si>
  <si>
    <t>https://pubmed.ncbi.nlm.nih.gov/30803626/</t>
  </si>
  <si>
    <t>The gastrointestinal tracts of 229 demersal fish belonging to two species (Mullus barbatus, Merluccius merluccius) were examined for microplastic ingestion. Samples were collected in 3 different FAO Geographical Sub-Areas (GSA-9, GSA-17, GSA-19) of the Mediterranean Sea. Ingested microplastics were characterized using a stereo-microscope: observed, photographed, measured and categorized according to size class, shape and colour. Plastic fragments (ranging from 0.10 to 6.6â€¯mm) were detected in 23.3% of the total investigated fish; a total of 65 plastic particles (66% constituted by fibers) were recorded. The percentage of plastic ingestion shows high variability between the two species and among the different sampling area. The highest frequency (48%) was found in European hake from GSA-19. These preliminary results represent a baseline for the implementation of the Marine Strategy Framework Directive descriptor 10 in Italy as well as an important step for detecting microplastics in bioindicator species from different GSAs.</t>
  </si>
  <si>
    <t>rayyan-185168095</t>
  </si>
  <si>
    <t>Efficient extraction of heavy metals from collagens by sulfonated polystyrene nanospheres.</t>
  </si>
  <si>
    <t>Food chemistry</t>
  </si>
  <si>
    <t>1873-7072 (Electronic)</t>
  </si>
  <si>
    <t>377-384</t>
  </si>
  <si>
    <t>Peng Y and Shen Y and Ge M and Pan Z and Chen W and Gong B</t>
  </si>
  <si>
    <t>https://pubmed.ncbi.nlm.nih.gov/30724210/</t>
  </si>
  <si>
    <t>This work reports the feasibility of utilizing sulfonated polystyrene nanospheres (SPS NSs) to extract heavy metals from collagen solutions. We have endeavored to present a detailed study on the adsorption characteristics and mechanism of heavy metals including Pb(2+), Mn(2+), Cr(3+) and Cd(2+). The adsorption isotherms were fitted by the Langmuir and Freundlich models while the adsorption kinetics data were described by the pseudo-first-order, pseudo-second-order and intraparticle diffusion equations. The adsorption isotherms were better fitted by the Langmuir model, leading to theoretical maximum capacities of 50.7, 15.0, 8.7 and 39.0â€¯mgâ€¯g(-1) for the adsorption of Pb(2+), Mn(2+), Cr(3+) and Cd(2+), respectively. Isothermal titration calorimetry (ITC) measurements were conducted to detect the heat exchange of the adsorption processes. As a proof of concept, SPS NSs were practically applied in sequestrating heavy metals from Talapia-fish-scale derived collagen. The effects of pH of the collagen solutions in the removal of metals were investigated. By a single treatment, the concentrations of the metal ions were decreased to the regulatory standards whilst the concentration of collagen proteins was well maintained.</t>
  </si>
  <si>
    <t>rayyan-185168096</t>
  </si>
  <si>
    <t>Biocompatibility and toxicity of novel iron chelator Starch-Deferoxamine (S-DFO) compared to zinc oxide nanoparticles to zebrafish embryo: An oxidative stress based apoptosis, physicochemical and neurological study profile.</t>
  </si>
  <si>
    <t>Neurotoxicology and teratology</t>
  </si>
  <si>
    <t>1872-9738 (Electronic)</t>
  </si>
  <si>
    <t>29-38</t>
  </si>
  <si>
    <t>Nasrallah GK and Salem R and Da'as S and Al-Jamal OLA and Scott M and Mustafa I</t>
  </si>
  <si>
    <t>https://pubmed.ncbi.nlm.nih.gov/30710618/</t>
  </si>
  <si>
    <t>OBJECTIVES: Clinically approved iron chelators are effective in decreasing significant transfusional iron accumulation. Starch-Deferoxamine (S-DFO), a novel high molecular weight iron chelator, was produced to increase binding capacity to iron and reduce toxicity. Although its efficacy was established in one small cohort clinical trial, its potential adverse effect was not adequately addressed. METHODS: We utilized zebrafish model to assess S-DFO toxicity using following assays: mortality, teratogenicity, hatching rate, tail flicking, Acridine Orange staining for apoptosis detection, o-dianisidine staining for hemoglobin synthesis, and the level of Hsp70 as a general stress indicator. Embryos were exposed to different concentrations of S-DFO, Zinc Oxide nanoparticle (ZnO) (positive control), along with untreated control (UC). RESULTS: S-DFO showed no significant mortality nor deformities at all tested concentrations (0.0-1000â€¯Î¼M). Thus, the LC50 is expected to &gt;1000â€¯Î¼M. 100â€¯Î¼M S-DFO treatment did not affect embryo development (as judged by hatching rate); neuromuscular activity (as judged by tail flicking); and hemoglobin synthesis. Neither apoptosis, nor increase in Hsp70 level was noticed upon S-DFO treatment. CONCLUSION: Our assays demonstrate that S-DFO does not induce cellular or biochemical stress and has no adverse effect on organ development of zebrafish embryos, suggesting its safe use as an iron chelator.</t>
  </si>
  <si>
    <t>rayyan-185168097</t>
  </si>
  <si>
    <t>Microplastics induce intestinal inflammation, oxidative stress, and disorders of metabolome and microbiome in zebrafish.</t>
  </si>
  <si>
    <t>246-253</t>
  </si>
  <si>
    <t>Qiao R and Sheng C and Lu Y and Zhang Y and Ren H and Lemos B</t>
  </si>
  <si>
    <t>https://pubmed.ncbi.nlm.nih.gov/30690359/</t>
  </si>
  <si>
    <t>Microplastics (MPs) can be ingested by a variety of species and mainly accumulate in the gut. However, the consequences of MPs exposure in the gut are largely unknown. Here we evaluated the impacts of MPs exposure in zebrafish gut. Animals were experimentally exposed to polystyrene MPs (5-Î¼m beads; 50â€¯Î¼g/L and 500â€¯Î¼g/L) for 21â€¯days and monitored for alterations in tissue histology, enzymatic biomarkers, gut microbiome and metabolomic responses. Inflammation and oxidative stress were observed in the zebrafish gut after exposed to MPs. Furthermore, significant alterations in the gut microbiome and tissue metabolic profiles were observed, with most of these were associated with oxidative stress, inflammation and lipid metabolism. This study provides evidence that MPs exposure causes gut damage as well as alterations in gut metabolome and microbiome, yielding novel insights into the consequences of MPs exposure.</t>
  </si>
  <si>
    <t>rayyan-185168098</t>
  </si>
  <si>
    <t>Ten Years On: A Review of the First Global Conservation Horizon Scan.</t>
  </si>
  <si>
    <t>Trends in ecology &amp; evolution</t>
  </si>
  <si>
    <t>1872-8383 (Electronic)</t>
  </si>
  <si>
    <t>139-153</t>
  </si>
  <si>
    <t>Sutherland WJ and Fleishman E and Clout M and Gibbons DW and Lickorish F and Peck LS and Pretty J and Spalding M and Ockendon N</t>
  </si>
  <si>
    <t>https://pubmed.ncbi.nlm.nih.gov/30611398/</t>
  </si>
  <si>
    <t>Our first horizon scan, conducted in 2009, aimed to identify novel but poorly known issues with potentially significant effects on global conservation of biological diversity. Following completion of the tenth annual scan, we reviewed the 15 topics identified a decade ago and assessed their development in the scientific literature and news media. Five topics, including microplastic pollution, synthetic meat, and environmental applications of mobile-sensing technology, appeared to have had widespread salience and effects. The effects of six topics were moderate, three have not emerged, and the effects of one topic were low. The awareness of, and involvement in, these issues by 12 conservation organisations has increased for most issues since 2009.</t>
  </si>
  <si>
    <t>rayyan-185168099</t>
  </si>
  <si>
    <t>Folic acid-nanoscale gadolinium-porphyrin metal-organic frameworks: fluorescence and magnetic resonance dual-modality imaging and photodynamic therapy in hepatocellular carcinoma.</t>
  </si>
  <si>
    <t>57-74</t>
  </si>
  <si>
    <t>Chen Y and Liu W and Shang Y and Cao P and Cui J and Li Z and Yin X and Li Y</t>
  </si>
  <si>
    <t>https://pubmed.ncbi.nlm.nih.gov/30587985/</t>
  </si>
  <si>
    <t>BACKGROUND: Hepatocellular carcinoma (HCC) is the most common primary liver cancer and severely threatens human health. Since the prognosis of advanced HCC remains poor, there is an urgent need to develop new therapeutic approaches. Porphyrin metal-organic frameworks are a class of porous organic-inorganic hybrid functional materials with good biocompatibility. METHODS: Gadolinium-porphyrin metal-organic frameworks were used as a skeleton for folic acid (FA) conjugation to synthesize a novel type of nanoparticle, denoted as folic acid-nanoscale gadolinium-porphyrin metal-organic frameworks (FA-NPMOFs). The FA-NPMOFs were characterized using transmission electron microscopy, Fourier transform infrared spectroscopy and thermogravimetric-differential thermal analysis. The biotoxicity and imaging capability of the FA-NPMOFs were determined using HepG2 cells and embryonic and larval zebrafish. The delivery and photodynamic therapeutic effect of FA-NPMOFs were explored in transgenic zebrafish with doxycycline-induced HCC. RESULTS: FA-NPMOFs were spherical in structure with good dispersion and water solubility. They showed low biotoxicity, emitted bright red fluorescence, and exhibited an excellent magnetic resonance imaging capability, both in vitro and in vivo. Meanwhile, the FA-NPMOFs exhibited a strong affinity for folate receptor (FR)-expressing cells and were delivered to the tumor site in a targeted manner. Moreover, HCC tumor cells were eliminated following laser irradiation. CONCLUSION: FA-NPMOFs can be used for dual-modality imaging and photodynamic therapy in HCC and show promise for use as a carrier in new therapies for HCC and other FR-positive tumors.</t>
  </si>
  <si>
    <t>PMC6304077</t>
  </si>
  <si>
    <t>rayyan-185168100</t>
  </si>
  <si>
    <t>Simulated digestion of polystyrene foam enhances desorption of diethylhexyl phthalate (DEHP) and InÂ vitro estrogenic activity in a size-dependent manner.</t>
  </si>
  <si>
    <t>452-462</t>
  </si>
  <si>
    <t>Coffin S and Lee I and Gan J and Schlenk D</t>
  </si>
  <si>
    <t>https://pubmed.ncbi.nlm.nih.gov/30583153/</t>
  </si>
  <si>
    <t>Marine polychaetes and fish are known to ingest polystyrene microparticles in the environment. Laboratory microplastic feeding experiments have demonstrated that plastic may release endocrine-disrupting compounds such as diethylhexyl phthalate (DEHP), which can cause adverse effects in both vertebrates and invertebrates. In order to determine the influence of size and digestive conditions on the desorption of DEHP and other plasticizers to polychaetes and fish, we exposed polystyrene particles of various sizes under invertebrate and vertebrate digestive conditions (vertebrate mimic; pepsin, pHâ€¯=â€¯2.0, 24â€¯Â°C, invertebrate mimic; Na taurocholate pHâ€¯=â€¯7, 18â€¯Â°C). Estrogen receptor activation and concentrations of 12 plasticizers were measured in the extracts. DEHP, bisphenol S and 4-tert-octylphenol were the only compounds detected. Simulated vertebrate gut digestion did not significantly enhance the release of chemicals nor estrogenic activity. However, a 6.3â€¯Â±â€¯2.0-fold increase in the concentration of DEHP was observed in extracts from invertebrate gut conditions (Meanâ€¯Â±â€¯SD; Nâ€¯=â€¯24, pâ€¯&lt;â€¯0.0001). Additionally, estimated particle surface area was positively correlated with estrogenic activity across all treatment types (râ€¯=â€¯0.85, pâ€¯&lt;â€¯0.0001). Overall, these data indicate an elevated bioaccessibility of DEHP may occur in invertebrates, and size-dependent desorption of uncharacterized estrogenic compounds from plastic suggest additional complexity when considering the risks of MP to aquatic organisms.</t>
  </si>
  <si>
    <t xml:space="preserve"> RAYYAN-INCLUSION: {"Querusche"=&gt;"Excluded", "elisa.calcagnotto"=&gt;"Maybe"} | RAYYAN-LABELS: !,QUE: Abstract | RAYYAN-EXCLUSION-REASONS: 1 - Type of study</t>
  </si>
  <si>
    <t>rayyan-185168101</t>
  </si>
  <si>
    <t>Toxicological evaluation of metal oxide nanoparticles and mixed exposures at low doses using zebra fish and THP1 cell line.</t>
  </si>
  <si>
    <t>Environmental toxicology</t>
  </si>
  <si>
    <t>1522-7278 (Electronic)</t>
  </si>
  <si>
    <t>375-387</t>
  </si>
  <si>
    <t>Kaur J and Khatri M and Puri S</t>
  </si>
  <si>
    <t>https://pubmed.ncbi.nlm.nih.gov/30548797/</t>
  </si>
  <si>
    <t>Metal and metal oxide nanoparticles are being used in different industries now-a-days leading to their unavoidable exposure to humans and animals. In the present study, toxicological testing was done using nanoparticles of copper oxide, cerium oxide and their mixture (1:1 ratio) on zebra fish embryos and THP-1 cell line. Zebrafish embryos were exposed to 0.01â€‰Î¼g/ml to 50â€‰Î¼g/ml concentrations of dispersed nanoparticles using a 96 well plate and their effects were studied at different hours post fertilization (hpf) i.e. 0 hpf, 24 hpf, 48 hpf, 72 hpf and 96 hpf respectively. Results showed that copper oxide nanoparticles has drastic effects on the morphology and physiology of zebra fish whereas cerium oxide nanoparticles and mixture of these nanoparticles did not show much of the effects. Comparable results were obtained from in vitro study using human monocyte cell line (THP-1). It is concluded that these nanoparticles may cause toxicological effects to humans and environment.</t>
  </si>
  <si>
    <t>PMC6492081</t>
  </si>
  <si>
    <t>rayyan-185168102</t>
  </si>
  <si>
    <t>Method for Extraction and Quantification of Metal-Based Nanoparticles in Biological Media: Number-Based Biodistribution and Bioconcentration.</t>
  </si>
  <si>
    <t>946-953</t>
  </si>
  <si>
    <t>Abdolahpur Monikh F and Chupani L and ZuskovÃ¡ E and Peters R and VancovÃ¡ M and Vijver MG and Porcal P and Peijnenburg WJGM</t>
  </si>
  <si>
    <t>https://pubmed.ncbi.nlm.nih.gov/30532971/</t>
  </si>
  <si>
    <t>A multistep sample preparation method was developed to separate metal-based engineered nanoparticles (ENPs) from biological samples. The method was developed using spiked zebrafish tissues and standard titanium dioxide (TiO(2)) and cerium dioxide (CeO(2)) ENPs. Single-particle inductively coupled plasma mass spectrometry was used to quantify the separated particles in terms of number concentration. This method demonstrated mass recoveries of more than 90% and did not strikingly alter the median particles size. High number recoveries were calculated for CeO(2) ENPs (&gt;84%). Particle number recoveries were poor for TiO(2) ENPs (&lt;25%), which could be due to the interference of (48)Ca with the measured isotope (48)Ti. The method was verified using zebrafish exposed to CeO(2) ENPs to test its applicability for nanotoxicokinetic investigations. Total mass of Ce and particle number concentration of CeO(2) ENPs were measured in different tissues. Notably, the mass-based biodistribution of Ce in the tissues did not follow the number-based biodistribution of CeO(2). Moreover, the calculated mass-based bioconcentration factors showed a different pattern in comparison to the number-based bioconcentration factors. Our findings suggest that considering mass as the sole dose-metric may not provide sufficient information to investigate toxicity and toxicokinetics of ENPs.</t>
  </si>
  <si>
    <t>rayyan-185168103</t>
  </si>
  <si>
    <t>Silica nanoparticles trigger hepatic lipid-metabolism disorder in vivo and in vitro.</t>
  </si>
  <si>
    <t>7303-7318</t>
  </si>
  <si>
    <t>Duan J and Liang S and Feng L and Yu Y and Sun Z</t>
  </si>
  <si>
    <t>https://pubmed.ncbi.nlm.nih.gov/30519016/</t>
  </si>
  <si>
    <t>BACKGROUND: As a promising nanocarrier in biomedical fields, silica nanoparticles (SiNPs) could transfer from the circulatory system to multiple organs. Among these, blood-liver molecular exchange is a critical factor in biological response to NPs. However, the potential effect of SiNPs on hepatic lipid metabolism is unclear. In this study, we employed three models to attempt discover whether and how SiNPs disturb hepatic lipid metabolism in vivo and in vitro. METHODS: Firstly we used ICR mice models to evaulated the effects of SiNPs on the serum and hepatic lipid levels through repeated intravenous administration, meanwhile, the protein expressions of protein markers of lipogenesis (ACC1 and FAS), the key enzyme of fatty acid Î²-oxidation, CPT1A,and leptin levels in liver were detected by western blot. For verification studies, the model organism zebrafish and cultured hepatic L02 cells were further performed. The TLR5 and adipocytokine-signaling pathway were verified. RESULTS: Inflammatory cell infiltration and mild steatosis induced by SiNPs were observed in the liver. Cholesterol, triglyceride, and low-density lipoprotein cholesterol levels were elevated significantly in both blood serum and liver tissue, whereas the ratio of high-density:low-density lipoprotein cholesterol was markedly decreased. Protein markers of lipogenesis (ACC1 and FAS) were elevated significantly in liver tissue, whereas the key enzyme of fatty acid Î²-oxidation, CPT1A, was decreased significantly. Interestingly, leptin levels in the SiNP-treated group were also elevated markedly. In addition, SiNPs caused hepatic damage and steatosis in zebrafish and enhanced hyperlipemia in high-cholesterol diet zebrafish. Similarly, SiNPs increased the release of inflammatory cytokines (IL1Î², IL6, IL8, and TNFÎ±) and activated the TLR5-signaling pathway in hepatic L02 cells. CONCLUSION: In summary, our study found that SiNPs triggered hyperlipemia and hepatic steatosis via the TLR5-signaling pathway. This suggests that regulation of TLR5 could be a novel therapeutic target to reduce side effects of NPs in living organisms.</t>
  </si>
  <si>
    <t>PMC6233484</t>
  </si>
  <si>
    <t>rayyan-185168104</t>
  </si>
  <si>
    <t>The use of European shag pellets as indicators of microplastic fibers in the marine environment.</t>
  </si>
  <si>
    <t>444-448</t>
  </si>
  <si>
    <t>Ã_x0081_lvarez G and Barros Ã_x0081_ and Velando A</t>
  </si>
  <si>
    <t>https://pubmed.ncbi.nlm.nih.gov/30503453/</t>
  </si>
  <si>
    <t>Microplastic particles are abundant marine pollutants that are ingested by many seabirds. Some seabirds regurgitate non-digestible materials in the form of pellets and their analysis may be useful to study the abundance of plastic debris at the local scale. Here, we aimed to provide baseline data for the presence of microplastics in pellets regurgitated by European shags (Phalacrocorax aristotelis) (nâ€¯=â€¯41) in the Iberia peninsula (NW Spain). We found microplastic fibers in 63% of pellets, suggesting that this type of plastic pollution is prevalent in the study area. According to Fourier Transform Infrared spectrometry, nylon fibers were the most abundant, followed by polyester. We also found that the presence of microplastics was higher in pellets containing remains of benthic fishes. Our results suggest that shag pellets may be useful to monitor microplastic pollution in coastal waters.</t>
  </si>
  <si>
    <t>rayyan-185168105</t>
  </si>
  <si>
    <t>The occurrence of microplastic in specific organs in commercially caught fishes from coast and estuary area of east China.</t>
  </si>
  <si>
    <t>716-724</t>
  </si>
  <si>
    <t>Su L and Deng H and Li B and Chen Q and Pettigrove V and Wu C and Shi H</t>
  </si>
  <si>
    <t>https://pubmed.ncbi.nlm.nih.gov/30472457/</t>
  </si>
  <si>
    <t>It is important to understand where microplastics go in the body of organisms. They can readily affect target organs and transport microplastic-associated chemicals to humans via consumption. The plastics (&gt;20â€‰Î¼m) in guts and gills of 13 species of fishes from coast estuary areas of China were examined for the presence of microplastics. Muscle and liver were analyzed from a commercial species, the Asian seabass (Lateolabrax maculatus), of which 73% of the suspected items were verified by micro-Fourier Transform Infrared Spectroscopy. We targeted the organ specific distribution of microplastics. Microplastics were detected in gut and gills in 22%-100% and 22%-89% of total individuals, respectively. Microplastics in gut varied from 0.3 to 5.3 items/ind. and varied from 0.3 to 2.6 items/ind in gill, respectively. The size of microplastics in gills were smaller than those found in the guts. No microplastics were detected in the liver or muscle tissue of L. maculatus, and several non-plastic items detected in muscles can be attributed to background contamination. Further research is required using a larger number of specimens and better quality control and quality assurance are required to assess the presence of small microplastics or nanoplastics in fishes internal organs and muscle.</t>
  </si>
  <si>
    <t>rayyan-185168106</t>
  </si>
  <si>
    <t>Size Matters: Ingestion of Relatively Large Microplastics Contaminated with Environmental Pollutants Posed Little Risk for Fish Health and Fillet Quality.</t>
  </si>
  <si>
    <t>14381-14391</t>
  </si>
  <si>
    <t>AÅ¡monaitÄ— G and Larsson K and Undeland I and Sturve J and Carney Almroth B</t>
  </si>
  <si>
    <t>https://pubmed.ncbi.nlm.nih.gov/30451497/</t>
  </si>
  <si>
    <t>In this study, we investigated biological effects associated with ingestion of polystyrene (PS) microplastic (MPs) in fish. We examined whether ingestion of contaminated PS MPs (100-400 Î¼m) results in chemical stress in rainbow trout (Oncorhynchus mykiss) liver and we explored whether this exposure can affect the oxidative stability of the fillet during ice storage. Juvenile rainbow trout were fed for 4 weeks with four different experimental diets: control (1) and feeds containing virgin PS MPs (2) or PS MPs exposed to sewage (3) or harbor (4) effluent. A suite of ecotoxicological biomarkers for oxidative stress and xenobiotic-related pathways was investigated in the hepatic tissue, and included gene expression analyses and enzymatic measurements. The potential impact of MPs exposure on fillet quality was investigated in a storage trial where lipid hydroperoxides, loss of redness and development of rancid odor were assessed as indications of lipid peroxidation. Although, chemical analysis of PS MPs revealed that particles sorb environmental contaminants (e.g., PAHs, nonylphenol and alcohol ethoxylates and others), the ingestion of relatively high doses of these PS MPs did not induce adverse hepatic stress in fish liver. Apart from small effect on redness loss in fillets of fish exposed to PS MPs, the ingestion of these particles did not affect lipid peroxidation or rancid odor development, thus did not affect fillet's quality.</t>
  </si>
  <si>
    <t>rayyan-185168107</t>
  </si>
  <si>
    <t>Classification of marine microdebris: A review and case study on fish from the Great Barrier Reef, Australia.</t>
  </si>
  <si>
    <t>Kroon FJ and Motti CE and Jensen LH and Berry KLE</t>
  </si>
  <si>
    <t>https://pubmed.ncbi.nlm.nih.gov/30401888/</t>
  </si>
  <si>
    <t>Marine debris, and in particular plastic pollution, is ubiquitous throughout global marine environments. Here, we present a classification of marine microdebris (i.e. debris between 0.1 Î¼m and &lt;5â€‰mm) tailored to represent synthetic, semi-synthetic and naturally-derived items. The specific aim of this classification is to introduce a level of consistency in the higher-level characterisation of marine microdebris, thereby improving the overall reporting on marine microdebris contamination. We first conducted an extensive literature review on the accumulation of ingested debris in fish to identify discrepancies in marine microdebris reporting as a basis for the new classification. The review reveals the diverse nature of ingested marine microdebris, including items that are non-plastic but often incorrectly reported on as microplastics. We then applied our classification to a case study on wild-caught juvenile coral trout, Plectropomus spp., from the Great Barrier Reef World Heritage Area, Australia. This first report on accumulation of ingested marine debris in commercial fish on the reef demonstrates a high frequency of occurrence and a prevalence of semi-synthetic and naturally-derived fibres. Based on our findings, we offer recommendations on potential improvements for the classification presented, ultimately contributing to a more realistic assessment of the ecological risks of marine microdebris.</t>
  </si>
  <si>
    <t>PMC6219575</t>
  </si>
  <si>
    <t>rayyan-185168108</t>
  </si>
  <si>
    <t>Microplastic contamination in gudgeons (Gobio gobio) from Flemish rivers (Belgium).</t>
  </si>
  <si>
    <t>675-684</t>
  </si>
  <si>
    <t>Slootmaekers B and Catarci Carteny C and Belpaire C and Saverwyns S and Fremout W and Blust R and Bervoets L</t>
  </si>
  <si>
    <t>https://pubmed.ncbi.nlm.nih.gov/30384073/</t>
  </si>
  <si>
    <t>Plastic pollution is continuously growing on a global scale and emerging as a major environmental hazard. Smaller-sized plastics, so-called microplastics (&lt;5â€¯mm), are considered as being omnipresent throughout the aquatic environment, yet freshwater ecosystems have received little attention so far and are still largely unstudied. Present study aims to expand the current knowledge on microplastics in freshwater systems by documenting the occurrence in the digestive system of fish from 15 rivers at 17 locations in Flanders, Belgium. To increase inter-study comparability and identification accuracy, a more standardized protocol was combined with a conservative approach towards acceptance of microplastic particles. Four rivers were found to have fish containing microplastics. However, no significant differences could be established between the sampling sites. In total 78 specimens of gudgeon (Gobio gobio) have been investigated, 9% of which had ingested at least one microplastic item, thus showing that contamination appears to be limited. Microscopic and spectroscopic analysis showed the microplastics to be from various sources with a diverse range of physical characteristics. Out of the eight items identified as microplastics, seven different polymer types were identified. Although further detailed research is necessary, this preliminary study shows that gudgeons from several Flemish rivers are contaminated with microplastics.</t>
  </si>
  <si>
    <t>rayyan-185168109</t>
  </si>
  <si>
    <t>Enhanced mRNA FISH with compact quantum dots.</t>
  </si>
  <si>
    <t>Liu Y and Le P and Lim SJ and Ma L and Sarkar S and Han Z and Murphy SJ and Kosari F and Vasmatzis G and Cheville JC and Smith AM</t>
  </si>
  <si>
    <t>https://pubmed.ncbi.nlm.nih.gov/30367061/</t>
  </si>
  <si>
    <t>Fluorescence in situ hybridization (FISH) is the primary technology used to image and count mRNA in single cells, but applications of the technique are limited by photophysical shortcomings of organic dyes. Inorganic quantum dots (QDs) can overcome these problems but years of development have not yielded viable QD-FISH probes. Here we report that macromolecular size thresholds limit mRNA labeling in cells, and that a new generation of compact QDs produces accurate mRNA counts. Compared with dyes, compact QD probes provide exceptional photostability and more robust transcript quantificationÂ due to enhanced brightness.Â New spectrally engineered QDs also allow quantification of multiple distinct mRNA transcripts at the single-molecule level in individual cells.Â We expect that QD-FISH will particularly benefit high-resolution gene expression studies in three dimensional biological specimens forÂ which quantification and multiplexing areÂ majorÂ challenges.</t>
  </si>
  <si>
    <t>PMC6203793</t>
  </si>
  <si>
    <t>rayyan-185168110</t>
  </si>
  <si>
    <t>Microplastics increase mercury bioconcentration in gills and bioaccumulation in the liver, and cause oxidative stress and damage in Dicentrarchus labrax juveniles.</t>
  </si>
  <si>
    <t>Barboza LGA and Vieira LR and Branco V and Carvalho C and Guilhermino L</t>
  </si>
  <si>
    <t>https://pubmed.ncbi.nlm.nih.gov/30353126/</t>
  </si>
  <si>
    <t>The presence of microplastics and several other pollutants in the marine environment is of growing concern. However, the knowledge on the toxicity of mixtures containing microplastics and other contaminants to marine species is still scarce. The main goals of this study were to investigate the oxidative stress and lipid oxidative damage potentially induced by 96â€‰h of exposure to mercury (0.010 and 0.016â€‰mg/L), microplastics (0.26 and 0.69â€‰mg/L), and mixtures of the two substances (same concentrations, full factorial) in the gills and liver of D. labrax juveniles, and the possible influence of microplastics on mercury bioconcentration (gills) and bioaccumulation (liver). The results indicate that the presence of microplastics in the water increased the concentration of mercury in gills and liver of D. labrax juveniles. Microplastics and mercury, alone and in mixtures, caused oxidative stress in both organs. Based on the total induction of antioxidant enzymatic activity, the type of toxicological interaction in fish exposed to the mixture containing the lowest concentration of the two substances was addition in gills, and addition or synergism in the liver. These results stress the need to further address the role of microplastics in the bioconcentration, bioaccumulation, and toxicity of other environmental contaminants in different species.</t>
  </si>
  <si>
    <t>PMC6199270</t>
  </si>
  <si>
    <t>rayyan-185168111</t>
  </si>
  <si>
    <t>Graphene quantum dots against human IAPP aggregation and toxicity in vivo.</t>
  </si>
  <si>
    <t>2040-3372 (Electronic)</t>
  </si>
  <si>
    <t>19995-20006</t>
  </si>
  <si>
    <t>Wang M and Sun Y and Cao X and Peng G and Javed I and Kakinen A and Davis TP and Lin S and Liu J and Ding F and Ke PC</t>
  </si>
  <si>
    <t>https://pubmed.ncbi.nlm.nih.gov/30350837/</t>
  </si>
  <si>
    <t>The development of biocompatible nanomaterials has become a new frontier in the detection, treatment and prevention of human amyloid diseases. Here we demonstrated the use of graphene quantum dots (GQDs) as a potent inhibitor against the in vivo aggregation and toxicity of human islet amyloid polypeptide (IAPP), a hallmark of type 2 diabetes. GQDs initiated contact with IAPP through electrostatic and hydrophobic interactions as well as hydrogen bonding, which subsequently drove the peptide fibrillization off-pathway to eliminate the toxic intermediates. Such interactions, probed in vitro by a thioflavin T kinetic assay, fluorescence quenching, circular dichroism spectroscopy, a cell viability assay and in silico by discrete molecular dynamics simulations, translated to a significant recovery of embryonic zebrafish from the damage elicited by IAPP in vivo, as indicated by improved hatching as well as alleviated reactive oxygen species production, abnormality and mortality of the organism. This study points to the potential of using zero-dimensional nanomaterials for in vivo mitigation of a range of amyloidosis.</t>
  </si>
  <si>
    <t xml:space="preserve"> RAYYAN-INCLUSION: {"Querusche"=&gt;"Excluded", "elisa.calcagnotto"=&gt;"Excluded"} | RAYYAN-LABELS: MEC: Title,QUE: Title | RAYYAN-EXCLUSION-REASONS: 2 - Population,3 - Intervention</t>
  </si>
  <si>
    <t>PMC6212334</t>
  </si>
  <si>
    <t>rayyan-185168112</t>
  </si>
  <si>
    <t>Marine microplastics bound dioxin-like chemicals: Model explanation and risk assessment.</t>
  </si>
  <si>
    <t>82-90</t>
  </si>
  <si>
    <t>Chen Q and Zhang H and Allgeier A and Zhou Q and Ouellet JD and Crawford SE and Luo Y and Yang Y and Shi H and Hollert H</t>
  </si>
  <si>
    <t>https://pubmed.ncbi.nlm.nih.gov/30339936/</t>
  </si>
  <si>
    <t>Microplastics have become one of the most pervasive emerging pollutants in the marine environment because of their wide occurrence and high sorption ability for hydrophobic organic contaminants (HOCs). Among the associated HOCs, dioxin-like chemicals (DLCs) can pose severe health risks; however, information on effects of microplastics bound DLCs is lacking. To fill this knowledge gap, this study integrated chemical analysis and in vitro bioassays to elucidate the potential dioxin-like effects of microplastics bound DLCs. Chemical analysis results demonstrated that styrofoams possessed significantly greater DLCs than other coastal or open ocean plastic particles. This was probably due to the presence of additives and greater sorption ability of expanded polystyrene. However, styrofoams did not show as strong dioxin-like effects as predicted by the bioanalysis equivalent model in bioassays. This could be attributed to the decreased DLC bioavailability and increased competition with the presence of styrene oligomers. Besides, bioassay results also demonstrated that aging increased the associated DLC concentrations, since extra sorption from surrounding environment occurred during prolonged retention periods. Finally, it was estimated that the leaching of DLCs could induce dioxin-like effects in marine organisms under 100% (11/11) and 18% (2/11) scenarios for aged pellets and styrofoams through aqueous or dietary exposures.</t>
  </si>
  <si>
    <t>rayyan-185168113</t>
  </si>
  <si>
    <t>Synthesis and Characterization of PDMS-PMOXA-Based Polymersomes Sensitive to MMP-9 for Application in Breast Cancer.</t>
  </si>
  <si>
    <t>4884-4897</t>
  </si>
  <si>
    <t>Porta F and Ehrsam D and Lengerke C and Meyer Zu Schwabedissen HE</t>
  </si>
  <si>
    <t>https://pubmed.ncbi.nlm.nih.gov/30274515/</t>
  </si>
  <si>
    <t>Cytotoxic compounds used to treat cancer are often associated with adverse events. The development of formulations activated by tumor-specific triggers would allow a reduction of systemic exposure while maintaining therapeutic concentrations in the tumor. One enzyme with proteolytic activity reported to be involved in tumor progression and assumed to be enhanced in the tumor environment is the matrix metalloproteinase 9 (MMP-9). In our study, we aimed to develop surface-modified PDMS-PMOXA polymersomes able to release their cytotoxic payload upon digestion by MMP-9. To test the applicability of such a system in breast cancer, this tumor entity was assessed for MMP-9 expression, supporting breast cancer as a potential target. The surface-modified polymersomes were synthesized and formulated resulting in paclitaxel-loaded particles of about 320 Â± 153.15 nm in size with a surface potential of 0.04 Â± 0.007 mV. After the expression and activity of MMP-9 in MCF7 cells were verified, this cell line was used for further analysis. Treatment of MCF7 cells with the polymersomes significantly reduced cell viability, this effect was abolished after addition of MMP-inhibitors, suggesting proteolytic activation. In zebrafish embryos, the polymersomes were observed in the circulation with some enrichment in liver and agglomerates in the caudal veins. Importantly, in zebrafish embryos xenografted with mKate2-expressing MCF7 cells, the amount of tumor cells, quantified by detecting the copies of the heterologously expressed fluorescent protein, significantly decreased after treatment with PDMS-PMOXA-SRL-paclitaxel polymersomes. Taken together, our data suggest that polymersomes modified with an MMP-9 labile peptide and loaded with paclitaxel can be formulated, and that these particles exert pharmacological activity upon enzymatic digestion.</t>
  </si>
  <si>
    <t>rayyan-185168114</t>
  </si>
  <si>
    <t>Moringa oleifera and their phytonanoparticles: Potential antiproliferative agents against cancer.</t>
  </si>
  <si>
    <t>Biomedicine &amp; pharmacotherapy = Biomedecine &amp; pharmacotherapie</t>
  </si>
  <si>
    <t>1950-6007 (Electronic)</t>
  </si>
  <si>
    <t>457-466</t>
  </si>
  <si>
    <t>Tiloke C and Anand K and Gengan RM and Chuturgoon AA</t>
  </si>
  <si>
    <t>https://pubmed.ncbi.nlm.nih.gov/30241049/</t>
  </si>
  <si>
    <t>France</t>
  </si>
  <si>
    <t>Cancer is classified as one of the leading causes of global mortality. It has affected millions of people, often with poor prognosis. Having severe side-effects with conventional chemotherapy, alternate drugs and therapies are actively being investigated. There is a need for innovative drug discovery and design as existing cancer therapies are costly and not readily available. Ayurveda and traditional medicine have utilised natural resources such as plants and trees as part of their regime to treat various illness and diseases with positive outcomes. One such tree is Moringa oleifera (MO). Almost all parts have shown to be effective against several ailments including cancer which was attributed to the bioactive constituents. Targeted therapies had led to the development of nanoparticles which are extremely effective in various biomedical applications due to their small size. Green synthesis of gold nanoparticles have great potential as naturally occurring plants and trees such as MO can be used in the synthesis process. The resultant gold phytonanoparticles are useful in cancer therapies with improved survival rates and quality of life. The review highlights the importance of MO in natural medicine, synthesis of phytonanoparticles and the fundamental role as a potential antiproliferative agent against cancer.</t>
  </si>
  <si>
    <t>rayyan-185168115</t>
  </si>
  <si>
    <t>Effects of virgin microplastics on goldfish (Carassius auratus).</t>
  </si>
  <si>
    <t>323-332</t>
  </si>
  <si>
    <t>Jabeen K and Li B and Chen Q and Su L and Wu C and Hollert H and Shi H</t>
  </si>
  <si>
    <t>https://pubmed.ncbi.nlm.nih.gov/30237044/</t>
  </si>
  <si>
    <t>Microplastics (MPs) are abundant in freshwater and marine environments. They are diverse shape and size and are ingested by organisms. In this study, goldfish (Carassius auratus) were exposed via diet to three types of virgin MPs material types and shapes including fibers, fragments, and pellets. After six weeks of exposure, various sub-lethal effects, but no mortality, was observed. Fish exposed to plastic showed significant weight loss compared with the control. Fibers were found in the gills, gastrointestinal tract (GIT), and feces were not likely to accumulate in the GIT. Pronounced and severe alterations were found in the livers of fish exposed to fibers. The distal intestine showed more pronounced and severe changes compared to the proximal intestine, likely due to an intake of fibers. The ingestion of fibers caused the highest frequencies of progressive and inflammatory changes in the livers and intestines. This is in accordance with the higher organ index in these organs compared to other texa. Conversely, fragments and pellets were not ingested but chewed and expelled. Chewing process resulted in damages to the jaws as ranging from slight exfoliation to deep incisions. The highest frequency of regressive and circulatory (e.g., dilated sinusoids) changes was found in fish exposed to fragments, specifically in the upper and lower jaw, and in lower jaw and liver, respectively. Together, these results demonstrate that ingestion and chewing of MPs lead to damages in various organs and tissues of the gastrointestinal system, and suggest that different materials can have drastically different impacts on fish.</t>
  </si>
  <si>
    <t>rayyan-185168116</t>
  </si>
  <si>
    <t>Single and repetitive microplastics exposures induce immune system modulation and homeostasis alteration in the edible mussel Mytilus galloprovincialis.</t>
  </si>
  <si>
    <t>52-60</t>
  </si>
  <si>
    <t>DÃ©trÃ©e C and Gallardo-EscÃ¡rate C</t>
  </si>
  <si>
    <t>https://pubmed.ncbi.nlm.nih.gov/30195903/</t>
  </si>
  <si>
    <t>Seashore invertebrates such as mussels are exposed to multiple bouts of pollution related to human activities. Plastic debris originating from land-based activities are a concerning issue as they may be fragmented in smaller pieces (microplastics, &lt; 5â€¯mm diameter) which have an excellent potential for uptake by a large variety of animals. Here, we set out to explore the whole transcriptome profiling of Mytilus galloprovincialis associated with temporal variability of microplastics concentrations. Mussels were submitted to (i) a single 18 days-exposure to a concentration of microplastics found during pollution events (4.6Â E+5 polyethylene microbeads L(-1)), (ii) a recovery period to investigate the reversibility of microplastics effects and (iii) a repeated exposure to microplastics to evidence acclimation to microplastics pollution events. Overall, 18 days-exposure to microplastics was mostly associated with disruption of mussel global homeostasis resulting in the production of stress and immune-related proteins and as a consequence, a diminution of energy allocated to growth. During the recovery period, a contrasting response was observed with the activation of apoptotic processes and the up-regulation of immune-receptors and stress-related proteins (glutathione peroxidase, hsp70) in mussels previously exposed to microplastics. These divergent responses, suggest that the establishment of compensatory mechanism as an attempt to recover, is not sufficient to counteract physiological stress induced by the first exposure. Finally, the differences observed in gene expression between single and repeated exposures to microplastics suggest, under the experimental conditions tested, that mussels may be able to establish a stress-memory upon microplastics exposure.</t>
  </si>
  <si>
    <t>rayyan-185168117</t>
  </si>
  <si>
    <t>On Some Possible Ramifications of the "Microplastics in Fish" Case.</t>
  </si>
  <si>
    <t>Science and engineering ethics</t>
  </si>
  <si>
    <t>1471-5546 (Electronic)</t>
  </si>
  <si>
    <t>1303-1310</t>
  </si>
  <si>
    <t>Tang BL</t>
  </si>
  <si>
    <t>https://pubmed.ncbi.nlm.nih.gov/30182214/</t>
  </si>
  <si>
    <t>Cases of research misconduct in the ecological and environmental sciences appear to be relatively rare. A controversial paper published in Science in 2016 documenting the effects of microplastics on the feeding and innate behaviours of fish larvae has recently been retracted, with the authors found guilty of scientific misconduct. In addition to the expected fallout, such as individual and institutional reputational damage from a research misconduct finding, this case has two possibly wider-ranging ramifications. Firstly, there may be a presumptive notion that a strong negative effect could be more successfully published than a neutral effect. This presumption would belie the true stringency and rigor of research adopted by workers in the field. Secondly, the case may have a negative impact on the public's perception of and trust in legitimate and good science that addresses critical environmental issues, such as anthropogenic climate change.</t>
  </si>
  <si>
    <t xml:space="preserve"> RAYYAN-INCLUSION: {"Querusche"=&gt;"Excluded", "elisa.calcagnotto"=&gt;"Excluded"} | RAYYAN-LABELS: Correction,QUE: Title,MEC: Abstract | RAYYAN-EXCLUSION-REASONS: 1 - Type of study</t>
  </si>
  <si>
    <t>rayyan-185168118</t>
  </si>
  <si>
    <t>Plastic ingestion and trophic transfer between Easter Island flying fish (Cheilopogon rapanouiensis) and yellowfin tuna (Thunnus albacares) from Rapa Nui (Easter Island).</t>
  </si>
  <si>
    <t>127-133</t>
  </si>
  <si>
    <t>Chagnon C and Thiel M and Antunes J and Ferreira JL and Sobral P and Ory NC</t>
  </si>
  <si>
    <t>https://pubmed.ncbi.nlm.nih.gov/30172118/</t>
  </si>
  <si>
    <t>Millimetre-sized fragments have been documented in many fish species, but their transfer through food webs is still poorly understood. Here we quantified and described plastic fragments in the digestive tracts of 43 Easter Island flying fish (Cheilopogon rapanouiensis) and 50 yellowfin tunas (Thunnus albacares) from coastal waters around Rapa Nui (Easter Island) in the South Pacific subtropical gyre, and of fish preyed upon by T.Â albacares. Overall, seven C.Â rapanouiensis (16%) individuals had ingested microplastics, most of which resembled the common planktonic prey of the fish. One microplastic was found in the gut of a fish ingested by a tuna, which indicates that trophic transfer may occur between tuna and prey. A single T.Â albacares (2%) had ingested five mesoplastics (15.2-26.3â€¯mm) that were probably not mistaken for prey items, but rather accidentally ingested during foraging on fish prey. The absence of microplastics in T.Â albacares suggests that such small particles, if transferred from the prey, do not accumulate in the relatively large digestive tract of large predators. On the other hand, larger plastic items may accumulate in the gut of tunas, to which they may induce deleterious effects that still need to be examined. However, only a small portion of the fish had ingested mesoplastics. The results of this study suggest that microplastic contamination is not an immediate threat to large predatory fish, such as T.Â albacares, along the coast of Easter Island within the South Pacific subtropical gyre.</t>
  </si>
  <si>
    <t>rayyan-185168119</t>
  </si>
  <si>
    <t>Unintended effects of drug carriers: Big issues of small particles.</t>
  </si>
  <si>
    <t>Advanced drug delivery reviews</t>
  </si>
  <si>
    <t>1872-8294 (Electronic)</t>
  </si>
  <si>
    <t>90-112</t>
  </si>
  <si>
    <t>Parhiz H and Khoshnejad M and Myerson JW and Hood E and Patel PN and Brenner JS and Muzykantov VR</t>
  </si>
  <si>
    <t>https://pubmed.ncbi.nlm.nih.gov/30149885/</t>
  </si>
  <si>
    <t>Humoral and cellular host defense mechanisms including diverse phagocytes, leukocytes, and immune cells have evolved over millions of years to protect the body from microbes and other external and internal threats. These policing forces recognize engineered sub-micron drug delivery systems (DDS) as such a threat, and react accordingly. This leads to impediment of the therapeutic action, extensively studied and discussed in the literature. Here, we focus on side effects of DDS interactions with host defenses. We argue that for nanomedicine to reach its clinical potential, the field must redouble its efforts in understanding the interaction between drug delivery systems and the host defenses, so that we can engineer safer interventions with the greatest potential for clinical success.</t>
  </si>
  <si>
    <t>PMC6588191</t>
  </si>
  <si>
    <t>rayyan-185168120</t>
  </si>
  <si>
    <t>Microplastics in the Arctic: A case study with sub-surface water and fish samples off Northeast Greenland.</t>
  </si>
  <si>
    <t>1078-1086</t>
  </si>
  <si>
    <t>Morgana S and Ghigliotti L and EstÃ©vez-Calvar N and Stifanese R and Wieckzorek A and Doyle T and Christiansen JS and Faimali M and Garaventa F</t>
  </si>
  <si>
    <t>https://pubmed.ncbi.nlm.nih.gov/30096546/</t>
  </si>
  <si>
    <t>The Arctic is a unique and fragile ecosystem that needs to be preserved and protected. Despite its remoteness, plastic pollution has been documented in this region. In the coming years, it is likely to worsen since, with climate changes and the opening of new shipping routes, the human presence is going to increase in the whole area. Here, we investigated the presence of microplastics (MPs) in sub-surface water and in two mid-trophic level Arctic fishes collected off Northeast Greenland: the demersal bigeye sculpin, Triglops nybelini, and the pelagic polar cod, Boreogadus saida. Plastics debris were found in the water samples at a concentration of 2.4 items/m(3) Â±0.8 SD which is higher than in most seas at lower latitudes. Both fish species had eaten MPs with different proportion among the species, 34% for T.Â nybelini (nâ€¯=â€¯71) and 18% for B.Â saida (nâ€¯=â€¯85). The significant difference in the occurrence of MPs between the two species is likely a consequence of their feeding behavior and habitat. Polyethylene was the main plastic polymer for water samples (41%, nâ€¯=â€¯17) and polyester (34%, nâ€¯=â€¯156) for fish samples as analyzed by Fourier Transformed Infrared (FT-IR) spectroscopy. Our data underscore that the Arctic regions are turning into a hotspot for plastic pollution, and this calls urgently for precautionary measures.</t>
  </si>
  <si>
    <t>rayyan-185168121</t>
  </si>
  <si>
    <t>Carcinoma-associated fibroblasts promote the stemness and chemoresistance of colorectal cancer by transferring exosomal lncRNA H19.</t>
  </si>
  <si>
    <t>Theranostics</t>
  </si>
  <si>
    <t>1838-7640 (Electronic)</t>
  </si>
  <si>
    <t>3932-3948</t>
  </si>
  <si>
    <t>Ren J and Ding L and Zhang D and Shi G and Xu Q and Shen S and Wang Y and Wang T and Hou Y</t>
  </si>
  <si>
    <t>https://pubmed.ncbi.nlm.nih.gov/30083271/</t>
  </si>
  <si>
    <t>Long non-coding RNAs (lncRNAs) are involved in the pathology of various tumors, including colorectal cancer (CRC). The crosstalk between carcinoma- associated fibroblasts (CAFs) and cancer cells in the tumor microenvironment promotes tumor development and confers chemoresistance. In this study, we further investigated the underlying tumor-promoting roles of CAFs and the molecular mediators involved in these processes. Methods: The AOM/DSS-induced colitis-associated cancer (CAC) mouse model was established, and RNA sequencing was performed. Small interfering RNA (siRNA) sequences were used to knock down H19. Cell apoptosis was measured by flow cytometry. SW480 cells with H19 stably knocked down were used to establish a xenograft model. The indicated protein levels in xenograft tumor tissues were confirmed by immunohistochemistry assay, and cell apoptosis was analyzed by TUNEL apoptosis assay. RNA-FISH and immunofluorescence assays were performed to assess the expression of H19 in tumor stroma and cancer nests. The AldeRed ALDH detection assay was performed to detect intracellular aldehyde dehydrogenase (ALDH) enzyme activity. Isolated exosomes were identified by transmission electron microscopy, nanoparticle tracking and Western blotting. Results: H19 was highly expressed in the tumor tissues of CAC mice compared with the expression in normal colon tissues. The up-regulation of H19 was also confirmed in CRC patient samples at different tumor node metastasis (TNM) stages. Moreover, H19 was associated with the stemness of colorectal cancer stem cells (CSCs) in CRC specimens. H19 promoted the stemness of CSCs and increased the frequency of tumor-initiating cells. RNA-FISH showed higher expression of H19 in tumor stroma than in cancer nests. Of note, H19 was enriched in CAF-derived conditioned medium and exosomes, which in turn promoted the stemness of CSCs and the chemoresistance of CRC cells in vitro and in vivo. Furthermore, H19 activated the Î²-catenin pathway via acting as a competing endogenous RNA sponge for miR-141 in CRC, while miR-141 significantly inhibited the stemness of CRC cells. Conclusion: CAFs promote the stemness and chemoresistance of CRC by transferring exosomal H19. H19 activated the Î²-catenin pathway via acting as a competing endogenous RNA sponge for miR-141, while miR-141 inhibited the stemness of CRC cells. Our findings indicate that H19 expressed by CAFs of the colorectal tumor stroma contributes to tumor development and chemoresistance.</t>
  </si>
  <si>
    <t>PMC6071523</t>
  </si>
  <si>
    <t>rayyan-185168122</t>
  </si>
  <si>
    <t>Bioinspired Photocatalytic Shark-Skin Surfaces with Antibacterial and Antifouling Activity via Nanoimprint Lithography.</t>
  </si>
  <si>
    <t>20055-20063</t>
  </si>
  <si>
    <t>Dundar Arisoy F and Kolewe KW and Homyak B and Kurtz IS and Schiffman JD and Watkins JJ</t>
  </si>
  <si>
    <t>https://pubmed.ncbi.nlm.nih.gov/29790348/</t>
  </si>
  <si>
    <t>By combining antifouling shark-skin patterns with antibacterial titanium dioxide (TiO(2)) nanoparticles (NPs), we present a simple route toward producing durable multifunctional surfaces that decrease microbial attachment and inactivate attached microorganisms. Norland Optical Adhesive, a UV-crosslinkable adhesive material, was loaded with 0, 10, or 50 wt % TiO(2) NPs from which shark-skin microstructures were imprinted using solvent-assisted soft nanoimprint lithography on a poly(ethylene terephthalate) (PET) substrate. To obtain coatings with an exceptional durability and an even higher concentration of TiO(2) NPs, a solution containing 90 wt % TiO(2) NPs and 10 wt % tetraethyl orthosilicate was prepared. These ceramic shark-skin-patterned surfaces were fabricated on a PET substrate and were quickly cured, requiring only 10 s of near infrared (NIR) irradiation. The water contact angle and the mechanical, antibacterial, and antifouling characteristics of the shark-skin-patterned surfaces were investigated as a function of TiO(2) composition. Introducing TiO(2) NPs increased the contact angle hysteresis from 30 to 100Â° on shark-skin surfaces. The hardness and modulus of the films were dramatically increased from 0.28 and 4.8 to 0.49 and 16 GPa, respectively, by creating ceramic shark-skin surfaces with 90 wt % TiO(2) NPs. The photocatalytic shark-skin-patterned surfaces reduced the attachment of Escherichia coli by âˆ¼70% compared with smooth films with the same chemical composition. By incorporating as low as 10 wt % TiO(2) NPs into the chemical matrix, over 95% E. coli and up to 80% Staphylococcus aureus were inactivated within 1 h UV light exposure because of the photocatalytic properties of TiO(2). The photocatalytic shark-skin-patterned surfaces presented here were fabricated using a solution-processable and roll-to-roll compatible technique, enabling the production of large-area high-performance coatings that repel and inactivate bacteria.</t>
  </si>
  <si>
    <t>PMC6013830</t>
  </si>
  <si>
    <t>rayyan-185168123</t>
  </si>
  <si>
    <t>Two forage fishes as potential conduits for the vertical transfer of microfibres in Northeastern Pacific Ocean food webs.</t>
  </si>
  <si>
    <t>215-222</t>
  </si>
  <si>
    <t>Hipfner JM and Galbraith M and Tucker S and Studholme KR and Domalik AD and Pearson SF and Good TP and Ross PS and Hodum P</t>
  </si>
  <si>
    <t>https://pubmed.ncbi.nlm.nih.gov/29655068/</t>
  </si>
  <si>
    <t>We assessed the potential role played by two vital Northeastern Pacific Ocean forage fishes, the Pacific sand lance (Ammodytes personatus) and Pacific herring (Clupea pallasii), as conduits for the vertical transfer of microfibres in food webs. We quantified the number of microfibres found in the stomachs of 734 sand lance and 205 herring that had been captured by an abundant seabird, the rhinoceros auklet (Cerorhinca monocerata). Sampling took place on six widely-dispersed breeding colonies in British Columbia, Canada, and Washington State, USA, over one to eight years. The North Pacific Ocean is a global hotspot for pollution, yet few sand lance (1.5%) or herring (2.0%) had ingested microfibres. In addition, there was no systematic relationship between the prevalence of microplastics in the fish stomachs vs. in waters around three of our study colonies (measured in an earlier study). Sampling at a single site (Protection Island, WA) in a single year (2016) yielded most (sand lance) or all (herring) of the microfibres recovered over the 30 colony-years of sampling involved in this study, yet no microfibres had been recovered there, in either species, in the previous year. We thus found no evidence that sand lance and herring currently act as major food-web conduits for microfibres along British Columbia's outer coast, nor that the local at-sea density of plastic necessarily determines how much plastic enters marine food webs via zooplanktivores. Extensive urban development around the Salish Sea probably explains the elevated microfibre loads in fishes collected on Protection Island, but we cannot account for the between-year variation. Nonetheless, the existence of such marked interannual variation indicates the importance of measuring year-to-year variation in microfibre pollution both at sea and in marine biota.</t>
  </si>
  <si>
    <t>rayyan-185168124</t>
  </si>
  <si>
    <t>Host-Biomaterial Interactions in Zebrafish.</t>
  </si>
  <si>
    <t>ACS biomaterials science &amp; engineering</t>
  </si>
  <si>
    <t>2373-9878 (Electronic)</t>
  </si>
  <si>
    <t>1233-1240</t>
  </si>
  <si>
    <t>Witherel CE and Gurevich D and Collin JD and Martin P and Spiller KL</t>
  </si>
  <si>
    <t>https://pubmed.ncbi.nlm.nih.gov/33418656/</t>
  </si>
  <si>
    <t>Host-biomaterial interactions are critical determinants of the success or failure of an implant. However, detailed understanding of this process is limited due to a lack of dynamic tools for in vivo analyses. Here we characterize host-biomaterial interactions in zebrafish (Danio rerio), which are optically translucent and genetically tractable. Histological and immunohistochemical analyses following polypropylene suture implantation into adult zebrafish showed prolonged elevation of immune cell recruitment and collagen deposition, resembling a foreign body response. Live in vivo analysis showed that adsorption of the immunomodulatory cytokine interleukin-10 to a polystyrene microparticle, microinjected into transgenic larval zebrafish, inhibited neutrophil recruitment after 24 h compared to control microparticles, with no change in macrophage recruitment. This study illustrates that zebrafish are useful to investigate host-biomaterial interactions and have potential for high-throughput analysis of novel immunomodulatory biomaterials.</t>
  </si>
  <si>
    <t xml:space="preserve"> RAYYAN-INCLUSION: {"Querusche"=&gt;"Excluded", "elisa.calcagnotto"=&gt;"Excluded"} | RAYYAN-LABELS: ?,MEC: Abstract,QUE: Abstract | RAYYAN-EXCLUSION-REASONS: 3 - Intervention</t>
  </si>
  <si>
    <t>rayyan-185168125</t>
  </si>
  <si>
    <t>Microplastic does not magnify the acute effect of PAH pyrene on predatory performance of a tropical fish (Lates calcarifer).</t>
  </si>
  <si>
    <t>287-293</t>
  </si>
  <si>
    <t>Guven O and Bach L and Munk P and Dinh KV and Mariani P and Nielsen TG</t>
  </si>
  <si>
    <t>https://pubmed.ncbi.nlm.nih.gov/29622360/</t>
  </si>
  <si>
    <t>Microplastic (MP) leads to widespread pollution in the marine ecosystem. In addition to the physical hazard posed by ingestion of microplastic particles, concern is also on their potential as vector for transport of hydrophobic contaminants. We experimentally studied the single and interactive effects of microplastic and pyrene, a polycyclic aromatic hydrocarbon, on the swimming behaviour and predatory performance of juvenile barramundi (Lates calcarifer). Juveniles (18+ days post hatch) were exposed to MPs, or pyrene (100â€¯nM), or combination of both, and feeding rate and foraging activity (swimming) were analysed. Exposure to MPs alone did not significantly influence feeding performance of the juveniles, while a dose-effect series of pyrene showed strong effect on fish behaviour when concentrations were above 100â€¯nM. In the test of combined MP and pyrene exposure, we observed no effect on feeding while swimming speed decreased significantly. Thus, our results confirm that short-time exposure to pyrene impacts the performance of fish juveniles, while additional exposure to microplastic at the given conditions influenced their activity only and not their feeding rate. Further studies of the combined effects of microplastics and pollutants on tropical fish behaviour are encouraged.</t>
  </si>
  <si>
    <t>rayyan-185168126</t>
  </si>
  <si>
    <t>Ingestion of microplastics and natural fibres in Sardina pilchardus (Walbaum, 1792) and Engraulis encrasicolus (Linnaeus, 1758) along the Spanish Mediterranean coast.</t>
  </si>
  <si>
    <t>Compa M and Ventero A and Iglesias M and Deudero S</t>
  </si>
  <si>
    <t>https://pubmed.ncbi.nlm.nih.gov/29571417/</t>
  </si>
  <si>
    <t>The ingestion of microplastics and natural fibres (&lt;5â€¯mm) was assessed for two commercial fish species in the western Mediterranean Sea: Sardina pilchardus and Engraulis encrasicolus. Gastrointestinal tracts from 210 individuals from 14 stations were examined with 14.28-15.24% of the small pelagic fish S. pilchardus and E. encrasicolus having ingested microplastics and natural fibres. A latitudinal increase in condition index (Fulton's K) of S. pilchardus gave an indication that larger individuals with better physical condition are less likely to ingest microplastics and natural fibres. Fibres were the most frequent particle type (83%) and Fourier Transform Infrared spectroscopy (FT-IR) analysis indicated polyethylene terephthalate was the most common microplastics material (30%). Results from this study show that both microplastics and natural fibres of anthropogenic origin are common throughout the pelagic environment along the Spanish Mediterranean coast.</t>
  </si>
  <si>
    <t>rayyan-185168127</t>
  </si>
  <si>
    <t>Occurrence of microplastics in commercial fish from a natural estuarine environment.</t>
  </si>
  <si>
    <t>575-584</t>
  </si>
  <si>
    <t>Bessa F and BarrÃ­a P and Neto JM and Frias JPGL and Otero V and Sobral P and Marques JC</t>
  </si>
  <si>
    <t>https://pubmed.ncbi.nlm.nih.gov/29571409/</t>
  </si>
  <si>
    <t>Microplastic ingestion has been reported for several marine species, but the level of contamination in transitional systems and associated biota is less known. The aim of this study was to assess the occurrence of microplastic ingestion in three commercial fish species: the sea bass (Dicentrarchus labrax), the seabream (Diplodus vulgaris) and the flounder (Platichthys flesus) from the Mondego estuary (Portugal). Microplastics were extracted from the gastrointestinal tract of 120 individuals by visual inspection and digestion solution. A total of 157 particles were extracted from 38% of total fish (96% fibers), with 1.67â€¯Â±â€¯0.27 (SD) microplastics per fish. Significantly higher amount of ingested microplastics was recorded for D. vulgaris (73%). The dominant polymers identified by Î¼-FTIR were polyester, polypropylene and rayon (semi-synthetic fiber). It is reported for the first time the presence of this pollutant in fish populations from the Mondego estuary raising concerns on their potential negative effects.</t>
  </si>
  <si>
    <t>rayyan-185168128</t>
  </si>
  <si>
    <t>Aquatic environmental risk assessment of chitosan/silver, copper and carbon nanotube nanocomposites as antimicrobial agents.</t>
  </si>
  <si>
    <t>1105-1115</t>
  </si>
  <si>
    <t>Abu-Elala NM and AbuBakr HO and Khattab MS and Mohamed SH and El-Hady MA and Ghandour RA and Morsi RE</t>
  </si>
  <si>
    <t>https://pubmed.ncbi.nlm.nih.gov/29545064/</t>
  </si>
  <si>
    <t>Despite the potential antimicrobial and water purification benefits of chitosan-based nanocomposites, there are growing concerns regarding the hazards of leached nanoparticles (NPs) to the in-contact circumference. The antibacterial performance of the nanocomposites of chitosan with silver and copper NPs and carbon nanotubes was assessed with an emphasis on their impact on fish health. The minimal inhibitory concentrations of each preparation and the growth curves of Aeromonas hydrophila exposed to different nanocomposites were measured. Five groups of Oreochromis niloticus were exposed to chitosan nanocomposites for three weeks. A combination of a low concentration of the NPs in the chitosan matrix improved their antimicrobial properties. However, aqueous exposure to these materials still had hazardous effects on fish health. Experimental groups of O. niloticus exposed to these nanocomposites exhibited oxidative stress, tissue DNA fragmentation and higher expression of pro-inflammatory and immune-related genes such as TNF-Î± and IL1Î². Various pathological tissue alterations were observed in gills, liver, spleen and intestine. Exposure to some of the prepared nanocomposites led to significant DNA damage in hepatic cells with a marked increase in the apoptotic index.</t>
  </si>
  <si>
    <t xml:space="preserve"> RAYYAN-INCLUSION: {"Querusche"=&gt;"Excluded", "elisa.calcagnotto"=&gt;"Excluded"} | RAYYAN-LABELS: MEC: Abstract,QUE: Abstract | RAYYAN-EXCLUSION-REASONS: 2 - Population,3 - Intervention</t>
  </si>
  <si>
    <t>rayyan-185168129</t>
  </si>
  <si>
    <t>Biodistribution and Pharmacokinetic Evaluations of a Novel Taxoid DHA-SBT-1214 in an Oil-in-Water Nanoemulsion Formulation in NaÃ¯ve and Tumor-Bearing Mice.</t>
  </si>
  <si>
    <t>Pharmaceutical research</t>
  </si>
  <si>
    <t>1573-904X (Electronic)</t>
  </si>
  <si>
    <t>Ahmad G and Gattacecca F and El Sadda R and Botchkina G and Ojima I and Egan J and Amiji M</t>
  </si>
  <si>
    <t>https://pubmed.ncbi.nlm.nih.gov/29520477/</t>
  </si>
  <si>
    <t>PURPOSE: The main purpose of this study was to formulate an oil-in-water nanoemulsion of a next generation taxoid DHA-SBT-1214 and evaluate its biodistribution and pharmacokinetics. METHODS: DHA-SBT-1214 was encapsulated in a fish oil containing nanoemulsion using a high pressure homogenization method. Following morphological characterization of the nanoemulsions, qualitative and quantitative biodistribution was evaluated in naÃ¯ve and cancer stem cell-enriched PPT-2 human prostate tumor bearing mice. RESULTS: DHA-SBT-1214 was successfully encapsulated up to 20Â mg/ml in the nanoemulsion formulation and had an average oil droplet size of 200Â nm. Using a DiR near infra-red dye encapsulated nanoemulsion, we have shown the delivery of nanoemulsion to mouse tumor region. By quantitative analysis, DHA-SBT-1214 encapsulated nanoemulsion demonstrated improved pharmacokinetic properties in plasma and different tissues as compared to its solution form. Furthermore, the nanoemulsions were stable and had slower in vitro drug release compared to its solution form. CONCLUSIONS: The results from this study demonstrated effective encapsulation of the drug in a nanoemulsion and this nanoemulsion showed sustained plasma levels and enhanced tumor delivery relative to the solution form.</t>
  </si>
  <si>
    <t xml:space="preserve"> RAYYAN-INCLUSION: {"Querusche"=&gt;"Excluded", "elisa.calcagnotto"=&gt;"Excluded"} | RAYYAN-LABELS: QUE: Title,MEC: Abstract | RAYYAN-EXCLUSION-REASONS: 2 - Population</t>
  </si>
  <si>
    <t>PMC6151135</t>
  </si>
  <si>
    <t>rayyan-185168130</t>
  </si>
  <si>
    <t>Novel Combination BMP7 and HGF Gene Therapy Instigates Selective Myofibroblast Apoptosis and Reduces Corneal Haze In Vivo.</t>
  </si>
  <si>
    <t>Investigative ophthalmology &amp; visual science</t>
  </si>
  <si>
    <t>1552-5783 (Electronic)</t>
  </si>
  <si>
    <t>1045-1057</t>
  </si>
  <si>
    <t>Gupta S and Fink MK and Ghosh A and Tripathi R and Sinha PR and Sharma A and Hesemann NP and Chaurasia SS and Giuliano EA and Mohan RR</t>
  </si>
  <si>
    <t>https://pubmed.ncbi.nlm.nih.gov/29490341/</t>
  </si>
  <si>
    <t>PURPOSE: We tested the potential of bone morphogenic protein 7 (BMP7) and hepatocyte growth factor (HGF) combination gene therapy to treat preformed corneal fibrosis using established rabbit in vivo and human in vitro models. METHODS: Eighteen New Zealand White rabbits were used. Corneal fibrosis was produced by alkali injury. Twenty-four hours after scar formation, cornea received topically either balanced salt solution (BSS; n = 6), polyethylenimine-conjugated gold nanoparticle (PEI2-GNP)-naked plasmid (n = 6) or PEI2-GNP plasmids expressing BMP7 and HGF genes (n = 6). Donor human corneas were used to obtain primary human corneal fibroblasts and myofibroblasts for mechanistic studies. Gene therapy effects on corneal fibrosis and ocular safety were evaluated by slit-lamp microscope, stereo microscopes, quantitative real-time PCR, immunofluorescence, TUNEL, modified MacDonald-Shadduck scoring system, and Draize tests. RESULTS: PEI2-GNP-mediated BMP7+HGF gene therapy significantly decreased corneal fibrosis in live rabbits in vivo (Fantes scale was 0.6 in BMP7+HGF-treated eyes compared to 3.3 in -therapy group; P &lt; 0.001). Corneas that received BMP7+HGF demonstrated significantly reduced mRNA levels of profibrotic genes: Î±-SMA (3.2-fold; P &lt; 0.01), fibronectin (2.3-fold, P &lt; 0.01), collagen I (2.1-fold, P &lt; 0.01), collagen III (1.6-fold, P &lt; 0.01), and collagen IV (1.9-fold, P &lt; 0.01) compared to the -therapy corneas. Furthermore, BMP7+HGF-treated corneas showed significantly fewer myofibroblasts compared to the -therapy controls (83%; P &lt; 0.001). The PEI2-GNP introduced &gt;104 gene copies per microgram DNA of BMP7 and HGF genes. The recombinant HGF rendered apoptosis in corneal myofibroblasts but not in fibroblasts. Localized topical BMP7+HGF therapy showed no ocular toxicity. CONCLUSIONS: Localized topical BMP7+HGF gene therapy treats corneal fibrosis and restores transparency in vivo mitigating excessive healing and rendering selective apoptosis in myofibroblasts.</t>
  </si>
  <si>
    <t>PMC5822743</t>
  </si>
  <si>
    <t>rayyan-185168131</t>
  </si>
  <si>
    <t>Low prevalence of microplastic contamination in planktivorous fish species from the southeast Pacific Ocean.</t>
  </si>
  <si>
    <t>211-216</t>
  </si>
  <si>
    <t>Ory N and Chagnon C and Felix F and FernÃ¡ndez C and Ferreira JL and Gallardo C and GarcÃ©s OrdÃ³Ã±ez O and Henostroza A and Laaz E and Mizraji R and Mojica H and Murillo Haro V and Ossa Medina L and Preciado M and Sobral P and Urbina MA and Thiel M</t>
  </si>
  <si>
    <t>https://pubmed.ncbi.nlm.nih.gov/29475656/</t>
  </si>
  <si>
    <t>The gut contents of 292 planktivorous fish, from four families (Atherinopsidae, Clupeidae, Engraulidae and Scombridae) and seven species, captured along the coast of the southeast Pacific, were examined for microplastic contamination. Only a small fraction of all studied fish (2.1%; 6 individuals) contained microplastic particles in their digestive tract. Microplastics found were degraded hard fragments and threads, ranging from 1.1 to 4.9 (3.8Â±SD 2.4) mm in length, and of various colours, which suggests that the planktivorous fish species examined herein did not capture microplastics on the basis of their colour. The low prevalence of microplastic contamination in planktivorous fishes found in this study suggests that the risk of accidental ingestion by these species might be limited in the coastal upwelled waters of the southeast Pacific, perhaps due to small human population and highly dynamic oceanographic processes.</t>
  </si>
  <si>
    <t>rayyan-185168132</t>
  </si>
  <si>
    <t>Fabrication and characterization of chitosan conjugated eurycomanone nanoparticles: In vivo evaluation of the biodistribution and toxicity in fish.</t>
  </si>
  <si>
    <t>1093-1103</t>
  </si>
  <si>
    <t>Bhat IA and Nazir MI and Ahmad I and Pathakota GB and Chanu TI and Goswami M and Sundaray JK and Sharma R</t>
  </si>
  <si>
    <t>https://pubmed.ncbi.nlm.nih.gov/29447967/</t>
  </si>
  <si>
    <t>Chitosan nanoparticles (CNPs) have been proven considerable delivery agents due to their remarkable physicochemical properties. Present study reports the fabrication of CNPs by ionic gelation process and their characterization by different approaches. The constructed nanoparticles were successfully conjugated with eurycomanone with significant entrapment efficiency. Particle size of chitosan and chitosan conjugated eurycomanone nanoparticles were 126.2nm and 130nm respectively. Scanning electron microscopy showed that the particles were spherical in shape and well dispersed. Cross-linking between CNPs and eurycomanone (CENPs) were confirmed by Fourier-transform infrared (FTIR) spectroscopy. Fluorescent nanoparticles were prepared by using Rhodamine-6G dye, characterised by SEM and confirmed for conjugation by FTIR. Biodistribution of CENPs showed the presence of fluorescent nanoparticles in liver, kidney, testes and brain of C. magur. The toxicity of CENPs was evaluated by comparing the histological sections of catfish testes collected from treated and control group. No signs of toxicity were seen in testes after the delivery of CENPs. Molecular docking study revealed high spontaneous binding ability of chitosan with eurycomanone and aromatase enzyme. The study reports that CNPs can act as a stabilizing agent for eurycomanone formulation and could be a promising approach to increase the reproductive performance of the fishes.</t>
  </si>
  <si>
    <t>rayyan-185168133</t>
  </si>
  <si>
    <t>Anti-inflammatory activity of nanoemulsions of essential oil from Rosmarinus officinalis L.: in vitro and in zebrafish studies.</t>
  </si>
  <si>
    <t>Inflammopharmacology</t>
  </si>
  <si>
    <t>1568-5608 (Electronic)</t>
  </si>
  <si>
    <t>1057-1080</t>
  </si>
  <si>
    <t>Borges RS and Keita H and Ortiz BLS and Dos Santos Sampaio TI and Ferreira IM and Lima ES and de Jesus Amazonas da Silva M and Fernandes CP and de Faria Mota Oliveira AEM and da ConceiÃ§Ã£o EC and Rodrigues ABL and Filho ACMP and Castro AN and Carvalho JCT</t>
  </si>
  <si>
    <t>https://pubmed.ncbi.nlm.nih.gov/29404883/</t>
  </si>
  <si>
    <t>Switzerland</t>
  </si>
  <si>
    <t>The essential oil from Rosmarinus officinalis L. (OERO) has bioactive compounds with anti-inflammatory activity. The objective of this study was to evaluate the anti-inflammatory potency of nanoemulsions containing essential oil of Rosmarinus officinalis L. (NOERO, NECHA, NECULT, and NECOM) in vitro and in vivo. This study was accomplished in a quantitative format through tests with diphenyl picrylhydrazyl (DPPH) and 2,2'-azino-bis(3-ethylbenzothiazoline-6-sulphonic acid) (ABTS), cellular antioxidant activity (CCA), determination of nitric oxide production, cellular viability and anti-inflammatory activity in zebrafish. OERO's were submitted to the analysis-coupled gas chromatography-mass spectrometry (GC-MS), which highlighted 1,8-cineol and camphor as major compounds. NOEROs were obtained by a low-energy method and presenting the medium size smaller than 200Â nm. The efficiency of encapsulation by spectrometry and gas chromatographic analysis was 67.61 and 75.38%, respectively. In the CCA assay, all of the samples presented percentage values of inhibition similar to the quercetin pattern, indicating antioxidant activity. In the test for determination of NOÂ·, all of the samples inhibited the production of NOÂ· when compared to LPS, and NOEROS were more effective than OEROS to 5Â Âµg/mL. In the cell viability assay, the cells remained viable after contact with the samples, demonstrating an absence of cytotoxicity. This study showed that all nanoemulsions (NECHA, NECULT, and NECOM) showed no toxicity to macrophages, besides demonstrating antioxidant activity and potentiation of the essential oil effect in the proliferation of viable fibroblasts. Nanoemulsions has also shown the ability to potentiate the anti-inflammatory action of essential oils by exerting immunomodulatory activity by inhibiting the production of the pro-inflammatory mediator nitric oxide. The results obtained with NECHA in zebrafish confirm the hypothesis that prominent terpenic compounds, alpha-pinene, 1,8-cineole, and camphor, became more available at the target sites, inhibiting the inflammatory process in this animal species.</t>
  </si>
  <si>
    <t>rayyan-185168134</t>
  </si>
  <si>
    <t>Involvement of xanthine oxidase inhibition with the antioxidant property of nanoencapsulated Melaleuca alternifolia essential oil in fish experimentally infected with Pseudomonas aeruginosa.</t>
  </si>
  <si>
    <t>Journal of fish diseases</t>
  </si>
  <si>
    <t>1365-2761 (Electronic)</t>
  </si>
  <si>
    <t>791-796</t>
  </si>
  <si>
    <t>Baldissera MD and Souza CF and Doleski PH and Santos RCV and Raffin RP and Baldisserotto B</t>
  </si>
  <si>
    <t>https://pubmed.ncbi.nlm.nih.gov/29350421/</t>
  </si>
  <si>
    <t>Nanoencapsulated Melaleuca alternifolia essential oil (tea tree oil, TTO) is a natural alternative treatment, with 100% therapeutic efficacy in fish experimentally infected with Pseudomonas aeruginosa, and has also potent protective effects linked with antioxidant properties. However, the pathways responsible for the antioxidant capacity remain unknown. Thus, this study evaluated whether the inhibition of seric xanthine oxidase (XO) activity can be considered a pathway involved in the antioxidant capacity of nanoencapsulated TTO in fish experimentally infected with P.Â aeruginosa. Seric samples from fish infected with P.Â aeruginosa showed increased XO activity, as well as increased uric acid and reactive oxygen species (ROS) levels. In contrast, the prophylactic treatment with nanoencapsulated TTO prevented these infection-induced alterations. Based on the evidence obtained, the upregulation of seric XO activity induced pro-oxidative effects in the serum of fish experimentally infected with P.Â aeruginosa, due to excessive formation of uric acid, which stimulates the release of ROS. This treatment was able to prevent the upregulated seric XO activity and, consequently, the excessive formation of uric acid and ROS. In summary, inhibition of seric XO activity can be considered a pathway involved in the antioxidant capacity of nanoencapsulated TTO in fish experimentally infected with P.Â aeruginosa.</t>
  </si>
  <si>
    <t>rayyan-185168135</t>
  </si>
  <si>
    <t>Microplastics have a more profound impact than elevated temperatures on the predatory performance, digestion and energy metabolism of an Amazonian cichlid.</t>
  </si>
  <si>
    <t>67-76</t>
  </si>
  <si>
    <t>Wen B and Zhang N and Jin SR and Chen ZZ and Gao JZ and Liu Y and Liu HP and Xu Z</t>
  </si>
  <si>
    <t>https://pubmed.ncbi.nlm.nih.gov/29288934/</t>
  </si>
  <si>
    <t>Knowledge on the impacts of microplastics (MPs) pollution on freshwater environments and biota remains limited. Meanwhile, freshwater ecosystems have been threatened by elevated temperatures caused by climate change. To date, no information exists on how MPs-especially under elevated temperature conditions-affect predatory performance, digestive processes and metabolic pathways in freshwater organisms. Here, we examined MPs, elevated temperature and their combined effects on juveniles (0+ group) of an Amazonian cichlid, the discus fish (Symphysodon aequifasciatus). For 30â€¯days, fish were exposed to ambient or elevated temperatures (i.e., 28 or 31â€¯Â°C) in the absence or presence of MPs (i.e., 0 or 200â€¯Î¼g/L). The following metrics were quantified: MPs accumulation; predatory performance; and biomarkers involved in neurotransmission, digestion and energy production. The results showed that survival rate and body length were not affected by MPs, elevated temperatures or their combination. Elevated temperatures resulted in an increase in MP concentrations in fish bodies. Exposure to MPs decreased the post-exposure predatory performance (PEPP) at ambient temperatures but not at elevated temperatures. Elevated temperatures, however, had no effect on the PEPP but antagonistically interacted with MPs, leading to similar predatory performances under present and future conditions. Acetylcholinesterase (AChE) activity was only affected by MPs and decreased in the presence of MPs, indicating adverse effects in nervous and neuromuscular function and, thus, potentially in predatory performance. Trypsin activity was only influenced by MPs and decreased during exposure to MPs. Elevated temperatures or MPs alone increased the amylase activity but interacted antagonistically. Lipase activity was not influenced by either of the two stressors. In contrast, alkaline phosphatase (ALP) activity was affected by MPs or elevated temperatures alone and decreased with both stressors. Such results indicate deficits in the digestive capabilities of early-stage S. aequifasciatus under elevated temperature conditions and especially during exposure to MPs. Electron transport system (ETS) activity was not influenced by either of the two stressors. Both elevated temperatures and MPs alone increased LDH activity; however, the interaction between the two stressors cancelled activity but was still higher than activity in present conditions. Citrate synthase (CS) activity decreased with elevated temperature but increased during exposure to MPs. Cytochrome c oxidase (COX) activity was only influenced by MPs and increased in the presence of MPs. Thus, S. aequifasciatus juveniles exposed to elevated temperatures and MPs not only relied on anaerobic glycolysis for energy production but also depended on aerobic metabolism in the presence of MPs. Overall, these findings suggested that MPs showed a greater impact than elevated temperatures on the predatory performance, digestion and energy production of S. aequifasciatus. Nevertheless, juvenile survival and growth were minimally impacted, and thus, S. aequifasciatus could cope with near-future temperature increases and MP exposure.</t>
  </si>
  <si>
    <t>rayyan-185168136</t>
  </si>
  <si>
    <t>InÂ vitro effects of virgin microplastics on fish head-kidney leucocyte activities.</t>
  </si>
  <si>
    <t>30-38</t>
  </si>
  <si>
    <t>Espinosa C and GarcÃ­a BeltrÃ¡n JM and Esteban MA and Cuesta A</t>
  </si>
  <si>
    <t>https://pubmed.ncbi.nlm.nih.gov/29274535/</t>
  </si>
  <si>
    <t>Microplastics are well-documented pollutants in the marine environment that result from production or fragmentation of larger plastic items. The knowledge about the direct effects of microplastics on immunity, including fish, is still very limited. We investigated the inÂ vitro effects of microplastics [polyvinylchloride (PVC) and polyethylene (PE)] on gilthead seabream (Sparus aurata) and European sea bass (Dicentrarchus labrax) head-kidney leucocytes (HKLs). After 1 and 24â€¯h of exposure of HKLs with 0 (control), 1, 10 and 100â€¯mgâ€¯mL(-1) MPs in a rotatory system, cell viability, innate immune parameters (phagocytic, respiratory burst and peroxidase activities) and the expression of genes related to inflammation (il1b), oxidative stress (nrf2, prdx3), metabolism of xenobiotics (cyp1a1, mta) and cell apoptosis (casp3) were studied. Microplastics failed to affect the cell viability of HKLs. In addition, they provoke very few significant effects on the main cellular innate immune activities, as decrease on phagocytosis or increase in the respiratory burst of HKLs with the highest dose of microplastics tested. Furthermore, microplastics failed to affect the expression of the selected genes on sea bass or seabream, except the nrf2 which was up-regulated in seabream HKLs incubated with the highest doses. Present results seem to suggest that continue exposure of fish to PVC or PE microplastics could impair fish immune parameters probably due to the oxidative stress produced in the fish leucocytes.</t>
  </si>
  <si>
    <t>rayyan-185168137</t>
  </si>
  <si>
    <t>Multiscale Thermal Property Measurements for Biomedical Applications.</t>
  </si>
  <si>
    <t>2669-2691</t>
  </si>
  <si>
    <t>Natesan H and Bischof JC</t>
  </si>
  <si>
    <t>https://pubmed.ncbi.nlm.nih.gov/33418696/</t>
  </si>
  <si>
    <t>Bioheat transfer-based innovations in health care include applications such as focal treatments for cancer and cardiovascular disease and the preservation of tissues and organs for transplantation. In these applications, the ability to preserve or destroy a biomaterial is directly dependent on its temperature history. Thus, thermal measurement and modeling are necessary to either avoid or induce the injury required. In this review paper, we will first define and discuss thermal conductivity and calorimetric measurements of biomaterials in the cryogenic (&lt;-40 Â°C), subzero (&lt;0 Â°C), hypothermic (&lt;37 Â°C), and hyperthermic (&gt;37 Â°C) regimes. For thermal conductivity measurements, we review the use of 3Ï‰ and laser flash techniques for measurement of thermal conductivity in thin (1 Î¼m-2 mm thick), anisotropic, and/or multilayered tissues. At the nanoscale, we review the use of pump-probe and scanning probe methods to measure thermal conductivity at short temporal scales (10 ps-100 ns) and spatial scales (1 nm-1 Î¼m), particularly in the coating and surrounding medium around metallic nanoparticles (1 nm-20 nm). For calorimetric techniques, we review differential scanning calorimetry (DSC), which is intrinsically at the microscale (e.g., tissue pieces or millions of cells in media). DSC is used with large sample mass (âˆ¼3-100 mg) over wide temperature ranges (-180 to 750 Â°C) with low-temperature scanning rates (&lt;750 Â°C/min). The need to assess smaller samples at higher rates has led to the development of nanocalorimetry on a silicon based membrane. Here the sample weight is as low as 10 ng, thereby allowing ultra-rapid heating rates (âˆ¼1 Ã— 10(7) C/min). Finally, we discuss various opportunities that are driving the need for new micro- and nanoscale thermal measurements.</t>
  </si>
  <si>
    <t>rayyan-185168138</t>
  </si>
  <si>
    <t>Direct and indirect effects of different types of microplastics on freshwater prey (Corbicula fluminea) and their predator (Acipenser transmontanus).</t>
  </si>
  <si>
    <t>e0187664</t>
  </si>
  <si>
    <t>Rochman CM and Parnis JM and Browne MA and Serrato S and Reiner EJ and Robson M and Young T and Diamond ML and Teh SJ</t>
  </si>
  <si>
    <t>https://pubmed.ncbi.nlm.nih.gov/29108004/</t>
  </si>
  <si>
    <t>We examined whether environmentally relevant concentrations of different types of microplastics, with or without PCBs, directly affect freshwater prey and indirectly affect their predators. Asian clams (Corbicula fluminea) were exposed to environmentally relevant concentrations of polyethylene terephthalate (PET), polyethylene, polyvinylchloride (PVC) or polystyrene with and without polychlorinated biphenyls (PCBs) for 28 days. Their predators, white sturgeon (Acipenser transmontanus), were exposed to clams from each treatment for 28 days. In both species, we examined bioaccumulation of PCBs and effects (i.e., immunohistochemistry, histology, behavior, condition, mortality) across several levels of biological organization. PCBs were not detected in prey or predator, and thus differences in bioaccumulation of PCBs among polymers and biomagnification in predators could not be measured. One of the main objectives of this study was to test the hypothesis that bioaccumulation of PCBs would differ among polymer types. Because we could not answer this question experimentally, a bioaccumulation model was run and predicted that concentrations of PCBs in clams exposed to polyethylene and polystyrene would be greater than PET and PVC. Observed effects, although subtle, seemed to be due to microplastics rather than PCBs alone. For example, histopathology showed tubular dilation in clams exposed to microplastics with PCBs, with only mild effects in clams exposed to PCBs alone.</t>
  </si>
  <si>
    <t>PMC5673206</t>
  </si>
  <si>
    <t>rayyan-185168139</t>
  </si>
  <si>
    <t>Incidence of marine debris in cetaceans stranded and bycaught in Ireland: Recent findings and a review of historical knowledge.</t>
  </si>
  <si>
    <t>467-476</t>
  </si>
  <si>
    <t>Lusher AL and Hernandez-Milian G and Berrow S and Rogan E and O'Connor I</t>
  </si>
  <si>
    <t>https://pubmed.ncbi.nlm.nih.gov/28987567/</t>
  </si>
  <si>
    <t>Interactions between marine mammals and plastic debris have been the focus of studies for many years. Examples of interactions include entanglement in discarded fishing items or the presence of ingested debris in digestive tracts. Plastics, including microplastics, are a form of marine debris globally distributed in coastal areas, oceanic waters and deep seas. Cetaceans which strand along the coast present a unique opportunity to study interactions between animals with macro- and microplastics. A combination of novel techniques and a review of historical data was used to complete an extensive study of cetaceans interacting with marine debris within Irish waters. Of the 25 species of marine mammals reported in Irish waters, at least 19 species were reported stranded between 1990 and 2015 (nÂ =Â 2934). Two hundred and forty-one of the stranded cetaceans presented signs of possible entanglement or interactions with fisheries. Of this number, 52.7% were positively identified as bycatch or as entangled in fisheries items, 26.6% were classified as mutilated and 20.7% could not be related to fisheries but showed signs of entanglement. In addition, 274 cetaceans were recorded as by-catch during observer programmes targeting albacore tuna. Post-mortem examinations were carried out on a total of 528 stranded and bycaught individuals and 45 (8.5%) had marine debris in their digestive tracts: 21 contained macrodebris, 21 contained microdebris and three had both macro- and microdebris. Forty percent of the ingested debris were fisheries related items. All 21 individuals investigated with the novel method for microplastics contained microplastics, composed of fibres (83.6%) and fragments (16.4%). Deep diving species presented more incidences of macrodebris ingestion but it was not possible to investigate this relationship to ecological habitat. More research on the plastic implications to higher trophic level organisms is required to understand the effects of these pollutants.</t>
  </si>
  <si>
    <t>rayyan-185168140</t>
  </si>
  <si>
    <t>Brain damage and behavioural disorders in fish induced by plastic nanoparticles delivered through the food chain.</t>
  </si>
  <si>
    <t>Mattsson K and Johnson EV and Malmendal A and Linse S and Hansson LA and Cedervall T</t>
  </si>
  <si>
    <t>https://pubmed.ncbi.nlm.nih.gov/28904346/</t>
  </si>
  <si>
    <t>The tremendous increases in production of plastic materials has led to an accumulation of plastic pollution worldwide. Many studies have addressed the physical effects of large-sized plastics on organisms, whereas few have focused on plastic nanoparticles, despite their distinct chemical, physical and mechanical properties. Hence our understanding of their effects on ecosystem function, behaviour and metabolism of organisms remains elusive. Here we demonstrate that plastic nanoparticles reduce survival of aquatic zooplankton and penetrate the blood-to-brain barrier in fish and cause behavioural disorders. Hence, for the first time, we uncover direct interactions between plastic nanoparticles and brain tissue, which is the likely mechanism behind the observed behavioural disorders in the top consumer. In a broader perspective, our findings demonstrate that plastic nanoparticles are transferred up through a food chain, enter the brain of the top consumer and affect its behaviour, thereby severely disrupting the function of natural ecosystems.</t>
  </si>
  <si>
    <t>PMC5597631</t>
  </si>
  <si>
    <t>rayyan-185168141</t>
  </si>
  <si>
    <t>Microplastics as a vector for the transport of the bacterial fish pathogen species Aeromonas salmonicida.</t>
  </si>
  <si>
    <t>301-309</t>
  </si>
  <si>
    <t>VirÅ¡ek MK and LovÅ¡in MN and Koren Å  and KrÅ¾an A and Peterlin M</t>
  </si>
  <si>
    <t>https://pubmed.ncbi.nlm.nih.gov/28889914/</t>
  </si>
  <si>
    <t>Microplastics is widespread in the marine environment where it can cause numerous negative effects. It can provide space for the growth of organisms and serves as a vector for the long distance transfer of marine microorganisms. In this study, we examined the sea surface concentrations of microplastics in the North Adriatic and characterized bacterial communities living on the microplastics. DNA from microplastics particles was isolated by three different methods, followed by PCR amplification of 16S rDNA, clone libraries preparation and phylogenetic analysis. 28 bacterial species were identified on the microplastics particles including Aeromonas spp. and hydrocarbon-degrading bacterial species. Based on the 16S rDNA sequences the pathogenic fish bacteria Aeromonas salmonicida was identified for the first time on microplastics. Because A. salmonicida is responsible for illnesses in fish, it is crucial to get answers if and how microplastics pollution is responsible for spreading of diseases.</t>
  </si>
  <si>
    <t>rayyan-185168142</t>
  </si>
  <si>
    <t>Dual tumor-targeted poly(lactic-co-glycolic acid)-polyethylene glycol-folic acid nanoparticles: a novel biodegradable nanocarrier for secure and efficient antitumor drug delivery.</t>
  </si>
  <si>
    <t>5745-5760</t>
  </si>
  <si>
    <t>Chen J and Wu Q and Luo L and Wang Y and Zhong Y and Dai HB and Sun D and Luo ML and Wu W and Wang GX</t>
  </si>
  <si>
    <t>https://pubmed.ncbi.nlm.nih.gov/28848351/</t>
  </si>
  <si>
    <t>Further specific target-ability development of biodegradable nanocarriers is extremely important to promote their security and efficiency in antitumor drug-delivery applications. In this study, a facilely prepared poly(lactic-co-glycolic acid) (PLGA)-polyethylene glycol (PEG)-folic acid (FA) copolymer was able to self-assemble into nanoparticles with favorable hydrodynamic diameters of around 100 nm and negative surface charge in aqueous solution, which was expected to enhance intracellular antitumor drug delivery by advanced dual tumor-target effects, ie, enhanced permeability and retention induced the passive target, and FA mediated the positive target. Fluorescence-activated cell-sorting and confocal laser-scanning microscopy results confirmed that doxorubicin (model drug) loaded into PLGA-PEG-FA nanoparticles was able to be delivered efficiently into tumor cells and accumulated at nuclei. In addition, all hemolysis, 3-(4,5-dimethylthiazol-2-yl)-5-(3-carboxymethoxyphenyl)-2-(4-sulfophenyl)-2H-tetrazolium, and zebrafish-development experiments demonstrated that PLGA-PEG-FA nanoparticles were biocompatible and secure for biomedical applications, even at high polymer concentration (0.1 mg/mL), both in vitro and in vivo. Therefore, PLGA-PEG-FA nanoparticles provide a feasible controlled-release platform for secure and efficient antitumor drug delivery.</t>
  </si>
  <si>
    <t>PMC5557624</t>
  </si>
  <si>
    <t>rayyan-185168143</t>
  </si>
  <si>
    <t>Developmental toxicity and DNA damaging properties of silver nanoparticles in the catfish (Clarias gariepinus).</t>
  </si>
  <si>
    <t>Mutation research</t>
  </si>
  <si>
    <t>1873-135X (Electronic)</t>
  </si>
  <si>
    <t>34-40</t>
  </si>
  <si>
    <t>Sayed AEH and Soliman HAM</t>
  </si>
  <si>
    <t>https://pubmed.ncbi.nlm.nih.gov/28844240/</t>
  </si>
  <si>
    <t>Although, silver nanoparticles (AgNPs) are used in many different products, little information is known about their toxicity in tropical fish embryos. Therefore, this study evaluated the developmental toxicity of waterborne silver nanoparticles in embryos of Clarias gariepinus. Embryos were treated with (0, 25, 50, 75ng/L silver nanoparticles) in water up to 144h postfertilization stage (PFS). Results revealed various morphological malformations including notochord curvature and edema. The mortality rate, malformations, and DNA fragmentation in embryos exposed to silver nanoparticles increased in a dose- and embryonic stage-dependent manner. The total antioxidant capacity and the activity of catalase in embryos exposed to 25ng/L silver nanoparticles were decreased significantly while the total antioxidant capacity and the activity of catalase were insignificantly increased with increasing concentrations in the embryos from 24 to 144 h-PFS exposed to 50 and 75ng/L silver nanoparticles. Lipid peroxidation values showed fluctuations with doses of silver nanoparticles. Histopathological lesions including severely distorted and wrinkled notochord were observed. The current data propose that the toxicity of silver nanoparticles in C. gariepinus embryos is caused by oxidative stress and genotoxicity.</t>
  </si>
  <si>
    <t>rayyan-185168144</t>
  </si>
  <si>
    <t>Do polyethylene microplastic beads alter the intestinal uptake of Ag in rainbow trout (Oncorhynchus mykiss)? Analysis of the MP vector effect using inÂ vitro gut sacs.</t>
  </si>
  <si>
    <t>200-206</t>
  </si>
  <si>
    <t>Khan FR and Boyle D and Chang E and Bury NR</t>
  </si>
  <si>
    <t>https://pubmed.ncbi.nlm.nih.gov/28802989/</t>
  </si>
  <si>
    <t>Microplastic (MP) vector effects have been well described in the literature but surprisingly little is in known about the impact of MPs on the intestinal uptake of contaminants. The present study aimed to determine whether the intestinal fate of Ag was affected by the presence of polyethylene MP beads. Ag (added as (110m)Ag) was introduced into the lumen of rainbow trout (Oncorhynchus mykiss) anterior/mid-intestine gut sac preparations as Ag only, Ag and MPs (co-exposure) and Ag-incubated MPs (where Ag was adsorbed to the MP). Results show that after 3Â h exposure the distribution of accumulated Ag between the four intestinal compartments (mucus layer, mucosal epithelium, muscle layer and serosal saline) was not affected by either MP condition when compared to Ag alone (pÂ &gt;Â 0.05, One way ANOVA). Across all treatment groups mucus layer binding dominated (54.2-72.6%) whereas relatively little Ag was transported to the blood compartment (i.e. combined muscle layer and serosal saline compartments, 8.5-15.0%). Accompanying adsorption/desorption studies were performed in relevant media. Over 24Â h, 60.6Â±Â 2.9% of the available Ag in artificial freshwater adhered to the surface of the PE MPs. In pH adjusted luminal fluids (pH 2.2, 4.1, 7.4 and 9.8) that span the range of conditions encountered within the rainbow trout digestive tract, there was almost complete dissociation at acidic pHs within 3Â h (&lt;2% remaining on MPs at both pH 2.2 and pH 4.1). Such pHs are typical of piscine stomach. Based on our finding we suggest that following the ingestion of MPs with adsorbed pollutants, desorption would occur prior to entering the site of uptake. The MPs themselves have no impact on the trans-epithelial transport of the contaminant, but the net result of the MP vector effect is to potentially introduce labile contaminant forms into the intestine.</t>
  </si>
  <si>
    <t>rayyan-185168145</t>
  </si>
  <si>
    <t>Sardine oil loaded vanillic acid grafted chitosan microparticles, a new functional food ingredient: attenuates myocardial oxidative stress and apoptosis in cardiomyoblast cell lines (H9c2).</t>
  </si>
  <si>
    <t>Cell stress &amp; chaperones</t>
  </si>
  <si>
    <t>1466-1268 (Electronic)</t>
  </si>
  <si>
    <t>213-222</t>
  </si>
  <si>
    <t>Vishnu KV and Ajeesh Kumar KK and Chatterjee NS and Lekshmi RGK and Sreerekha PR and Mathew S and Ravishankar CN</t>
  </si>
  <si>
    <t>https://pubmed.ncbi.nlm.nih.gov/28766116/</t>
  </si>
  <si>
    <t>Fish oil has been widely recognized as an excellent dietary source of polyunsaturated n-3 fatty acids such as EPA and DHA. However, it can undergo oxidation easily resulting in the formation of toxic off flavor compounds such as hydroperoxides. These compounds adversely affect the nutritional quality and may induce several stress reactions in body. To solve this problem, a new antioxidant bio-material, vanillic acid-grafted chitosan (Va-g-Ch), was synthesized and used as a wall material for microencapsulation of fish oil. The sardine oil loaded Va-g-Ch microparticles could be a potential functional food ingredient considering the numerous health benefits of fish oil, chitosan, and vanillic acid. The current study aimed to investigate the possible protective effect of sardine oil-loaded Va-g-Ch microparticles against doxorubicin-induced cardiotoxicity and the underlying mechanisms. In vitro cytotoxicity evaluation was conducted using H9c2 cardiomyocytes. MTT assay revealed that effective cytoprotective effect was induced by a sample concentration of 12.5Â Î¼g/mL. Results of apoptosis by double fluorescent staining with acridine orange/ethidium bromide and caspase-3 evaluation by ELISA substantiated the above findings. Further, flow cytometric determination of membrane potential, relative expression of NF-ÎºB by PCR, and ROS determination using DCFH-DA also confirmed the protective effect of encapsulated sardine oil against doxorubicin-induced cardiotoxicity. NF-ÎºB expression was down-regulated nearly by 50% on cells treated with encapsulated sardine oil. Altogether, the results revealed that sardine oil-loaded Va-g-Ch microparticles demonstrated potential cell protection against doxorubicin-induced oxidative stress.</t>
  </si>
  <si>
    <t xml:space="preserve"> RAYYAN-INCLUSION: {"Querusche"=&gt;"Excluded", "elisa.calcagnotto"=&gt;"Excluded"} | RAYYAN-LABELS: QUE: Title,MEC: Abstract | RAYYAN-EXCLUSION-REASONS: 2 - Population,3 - Intervention</t>
  </si>
  <si>
    <t>PMC5823802</t>
  </si>
  <si>
    <t>rayyan-185168146</t>
  </si>
  <si>
    <t>PDMS-b-PMOXA polymersomes for hepatocyte targeting and assessment of toxicity.</t>
  </si>
  <si>
    <t>European journal of pharmaceutics and biopharmaceutics : official journal of           Arbeitsgemeinschaft fur Pharmazeutische Verfahrenstechnik e.V</t>
  </si>
  <si>
    <t>1873-3441 (Electronic)</t>
  </si>
  <si>
    <t>322-332</t>
  </si>
  <si>
    <t>Kiene K and Schenk SH and Porta F and Ernst A and Witzigmann D and Grossen P and Huwyler J</t>
  </si>
  <si>
    <t>https://pubmed.ncbi.nlm.nih.gov/28720487/</t>
  </si>
  <si>
    <t>Nanoparticles, such as polymersomes, can be directed to the hepatic asialoglycoprotein receptor to achieve targeted drug delivery. In this study, we prepared asialofetuin conjugated polymersomes based on the amphiphilic di-block copolymer poly(dimethylsiloxane)-b-poly(2-methyloxazoline) (PDMS-b-PMOXA). They had an average diameter of 150nm and formed monodisperse vesicles. Drug encapsulation and sustained release was monitored using the hydrophilic model compound carboxyfluorescein. Asialoglycoprotein receptor specific uptake by HepG2 cells in vitro was energy dependent and could be competitively inhibited by the free targeting ligand. Mechanistic uptake studies revealed intracellular trafficking of asialofetuin conjugated polymersomes from early endosomes and to the lysosomal compartment. Polymersomes showed no toxicity in the MTT assay up to concentrations of 500Î¼g/mL. In addition, acute toxicity and tolerability of our PDMS-b-PMOXA polymersome formulations was assessed in vivo using zebrafish embryos as a vertebrate screening model. In conclusion, a hepatocyte specific drug delivery system was designed, which is safe and biocompatible and which can be used to implement liver-specific targeting strategies.</t>
  </si>
  <si>
    <t>rayyan-185168147</t>
  </si>
  <si>
    <t>The uptake of macroplastic &amp; microplastic by demersal &amp; pelagic fish in the Northeast Atlantic around Scotland.</t>
  </si>
  <si>
    <t>353-359</t>
  </si>
  <si>
    <t>Murphy F and Russell M and Ewins C and Quinn B</t>
  </si>
  <si>
    <t>https://pubmed.ncbi.nlm.nih.gov/28705632/</t>
  </si>
  <si>
    <t>This study reports plastic ingestion in various fish found from coastal and offshore sites in Scottish marine waters. Coastal samples consisted of three demersal flatfish species (n=128) collected from the East and West coasts of Scotland. Offshore samples consisted of 5 pelagic species and 4 demersal species (n=84) collected from the Northeast Atlantic. From the coastal fish sampled, 47.7% of the gastrointestinal tracts contained macroplastic and microplastic. Of the 84 pelagic and demersal offshore fish, only 2 (2.4%) individuals from different species had ingested plastic identified as a clear polystyrene fibre and a black polyamide fibre. The average number of plastic items found per fish from all locations that had ingested plastic was 1.8 (Â±1.7) with polyamide (65.3%), polyethylene terephthalate (14.4%) and acrylic (14.4%) being the three most commonly found plastics. This study adds to the existing data on macroplastic and microplastic ingestion in fish species.</t>
  </si>
  <si>
    <t>rayyan-185168148</t>
  </si>
  <si>
    <t>Foraging preferences influence microplastic ingestion by six marine fish species from the Texas Gulf Coast.</t>
  </si>
  <si>
    <t>82-88</t>
  </si>
  <si>
    <t>Peters CA and Thomas PA and Rieper KB and Bratton SP</t>
  </si>
  <si>
    <t>https://pubmed.ncbi.nlm.nih.gov/28705629/</t>
  </si>
  <si>
    <t>This study evaluated the influence of foraging preferences on microplastic ingestion by six marine fish species from the Texas Gulf Coast. A total of 1381 fish were analyzed and 42.4% contained ingested microplastic, inclusive of fiber (86.4%), microbead (12.9% %), and fragment (&lt;1.0%) forms. Despite a substantial overlap in diet, ordination of ingested prey items clustered samples into distinctive species groupings, reflective of the foraging gradient among species. Orthopristis chrysoptera displayed the lowest overall frequency of microplastic ingestion and the most distinctive ordination grouping, indicating their selective invertebrate foraging preferences. Cluster analysis of O. chrysoptera most closely classified microplastic with the ingestion of benthic invertebrates, whereas the ingestion of microplastic by all other species most closely classified with the ingestion of vegetation and shrimp. O. chrysoptera, as selective invertebrate foragers, are less likely to ingest microplastics than species exhibiting generalist foraging preferences and methods of prey capture.</t>
  </si>
  <si>
    <t>rayyan-185168149</t>
  </si>
  <si>
    <t>Pathway analysis of systemic transcriptome responses to injected polystyrene particles in zebrafish larvae.</t>
  </si>
  <si>
    <t>112-120</t>
  </si>
  <si>
    <t>Veneman WJ and Spaink HP and Brun NR and Bosker T and Vijver MG</t>
  </si>
  <si>
    <t>https://pubmed.ncbi.nlm.nih.gov/28704660/</t>
  </si>
  <si>
    <t>Microplastics are a contaminant of emergent concern in the environment, however, to date there is a limited understanding on their movement within organisms and the response of organisms. In the current study zebrafish embryos at different development stages were exposed to 700nm fluorescent polystyrene (PS) particles and the response pathway after exposure was investigated using imaging and transcriptomics. Our results show limited spreading of particles within the larvae after injection during the blastula stage. This is in contrast to injection of PS particles in the yolk of 2-day old embryos, which resulted in redistribution of the PS particles throughout the bloodstream, and accumulation in the heart region. Although injection was local, the transcriptome profiling showed strong responses of zebrafish embryos exposed to PS particle, indicating a systemic response. We found several biological pathways activated which are related to an immune response in the PS exposed zebrafish larvae. Most notably the complement system was enriched as indicated by upregulation of genes in the alternative complement pathway (e.g. cfhl3, cfhl4, cfb and c9). The fact that complement pathway is activated indicates that plastic microparticles are integrated in immunological recognition processes. This was supported by fluorescence microscopy results, in which we observed co-localisation of neutrophils and macrophages around the PS particles. Identifying these key events can be a first building block to the development of an adverse outcome pathway (AOP). These data subsequently can be used within ecological and human risk assessment.</t>
  </si>
  <si>
    <t>rayyan-185168150</t>
  </si>
  <si>
    <t>Exploring uptake and biodistribution of polystyrene (nano)particles in zebrafish embryos at different developmental stages.</t>
  </si>
  <si>
    <t>40-45</t>
  </si>
  <si>
    <t>van Pomeren M and Brun NR and Peijnenburg WJGM and Vijver MG</t>
  </si>
  <si>
    <t>https://pubmed.ncbi.nlm.nih.gov/28686897/</t>
  </si>
  <si>
    <t>In ecotoxicology, it is continuously questioned whether (nano)particle exposure results in particle uptake and subsequent biodistribution or if particles adsorb to the epithelial layer only. To contribute to answering this question, we investigated different uptake routes in zebrafish embryos and how they affect particle uptake into organs and within whole organisms. This is addressed by exposing three different life stages of the zebrafish embryo in order to cover the following exposure routes: via chorion and dermal exposure; dermal exposure; oral and dermal exposure. How different nanoparticle sizes affect uptake routes was assessed by using polystyrene particles of 25, 50, 250 and 700nm. In our experimental study, we showed that particle uptake in biota is restricted to oral exposure, whereas the dermal route resulted in adsorption to the epidermis and gills only. Ingestion followed by biodistribution was observed for the tested particles of 25 and 50nm. The particles spread through the body and eventually accumulated in specific organs and tissues such as the eyes. Particles larger than 50nm were predominantly adsorbed onto the intestinal tract and outer epidermis of zebrafish embryos. Embryos exposed to particles via both epidermis and intestine showed highest uptake and eventually accumulated particles in the eye, whereas uptake of particles via the chorion and epidermis resulted in marginal uptake. Organ uptake and internal distribution should be monitored more closely to provide more in depth information of the toxicity of particles.</t>
  </si>
  <si>
    <t>rayyan-185168151</t>
  </si>
  <si>
    <t>Assessment of Waterborne Amine-Coated Silver Nanoparticle (Ag-NP)-Induced Toxicity in Labeo rohita by Histological and Hematological Profiles.</t>
  </si>
  <si>
    <t>Biological trace element research</t>
  </si>
  <si>
    <t>1559-0720 (Electronic)</t>
  </si>
  <si>
    <t>130-139</t>
  </si>
  <si>
    <t>Khan MS and Qureshi NA and Jabeen F and Shakeel M and Asghar MS</t>
  </si>
  <si>
    <t>https://pubmed.ncbi.nlm.nih.gov/28634814/</t>
  </si>
  <si>
    <t>Silver nanoparticles (Ag-NPs) have wide applications in the medical field; however, the toxicological effects are still poorly studied. The study was aimed to determine the effects of 15.78Â nm spherical and amine-coated Ag-NPs on hematology and histology of gills and liver tissues in 28Â days treated Labeo rohita (L. rohita). It was found that Ag-NPs induced alterations in the hematological parameters in a dose dependent manner. The Ag-NPs also induced histological alterations in a dose-dependent manner. In gill tissues, it induced fusion of secondary lamellae, separation of gill epithelium, fusion and necrosis of lamellar cells, hyperplasia, deformed cartilaginous skeleton, separation and lifting of epithelium, and curling of lamellae in a dose dependent manner. In the liver, Ag-NPs produced abnormalities in hepatic tissues by reducing the size of hepatocytes and nuclei, and stimulated the production of necrotic and apoptotic bodies. It was concluded that Ag-NPs are toxic to aquatic organisms and induce hematotoxicity and histopathological conditions in exposed fish.</t>
  </si>
  <si>
    <t>rayyan-185168152</t>
  </si>
  <si>
    <t>Combustion-Derived Nanoparticles in Key Brain Target Cells and Organelles in Young Urbanites: Culprit Hidden in Plain Sight in Alzheimer's Disease Development.</t>
  </si>
  <si>
    <t>Journal of Alzheimer's disease : JAD</t>
  </si>
  <si>
    <t>1875-8908 (Electronic)</t>
  </si>
  <si>
    <t>189-208</t>
  </si>
  <si>
    <t>GonzÃ¡lez-Maciel A and Reynoso-Robles R and Torres-JardÃ³n R and Mukherjee PS and CalderÃ³n-GarcidueÃ±as L</t>
  </si>
  <si>
    <t>https://pubmed.ncbi.nlm.nih.gov/28598844/</t>
  </si>
  <si>
    <t>Millions of children and young adults are exposed to fine particulate matter (PM2.5) and ozone, associated with Alzheimer's disease (AD) risk. Mexico City (MC) children exhibit systemic and brain inflammation, low cerebrospinal fluid (CSF) AÎ²1-42, breakdown of nasal, olfactory, alveolar-capillary, duodenal, and blood-brain barriers, volumetric and metabolic brain changes, attention and short-term memory deficits, and hallmarks of AD and Parkinson's disease. Airborne iron-rich strongly magnetic combustion-derived nanoparticles (CDNPs) are present in young urbanites' brains. Using transmission electron microscopy, we documented CDNPs in neurons, glia, choroid plexus, and neurovascular units of young MC residents versus matched clean air controls. CDNPs are associated with pathology in mitochondria, endoplasmic reticulum (ER), mitochondria-ER contacts (MERCs), axons,and dendrites. There is a significant difference in size and numbers between spherical CDNPs (&gt;85%) and the angular, euhedral endogenous NPs (&lt;15%). Spherical CDNPs (dogs 21.2Â±7.1â€Šnm in diameter versus humans 29.1Â±11.2â€Šnm, pâ€Š=â€Š0.002) are present in neurons, glia, choroid plexus, endothelium, nasal and olfactory epithelium, and in CSF at significantly higher in numbers in MC residents (pâ€Š&lt;â€Š0.0001). Degenerated MERCs, abnormal mitochondria, and dilated ER are widespread, and CDNPs in close contact with neurofilaments, glial fibers, and chromatin are a potential source for altered microtubule dynamics, mitochondrial dysfunction, accumulation and aggregation of unfolded proteins, abnormal endosomal systems, altered insulin signaling, calcium homeostasis, apoptotic signaling, autophagy, and epigenetic changes. Highly oxidative, ubiquitous CDNPs constitute a novel path into AD pathogenesis. Exposed children and young adults need early neuroprotection and multidisciplinary prevention efforts to modify the course of AD at early stages.</t>
  </si>
  <si>
    <t>rayyan-185168153</t>
  </si>
  <si>
    <t>Advancing the quality of environmental microplastic research.</t>
  </si>
  <si>
    <t>Environmental toxicology and chemistry</t>
  </si>
  <si>
    <t>1552-8618 (Electronic)</t>
  </si>
  <si>
    <t>1697-1703</t>
  </si>
  <si>
    <t>Connors KA and Dyer SD and Belanger SE</t>
  </si>
  <si>
    <t>https://pubmed.ncbi.nlm.nih.gov/28543985/</t>
  </si>
  <si>
    <t>Investigations into the environmental fate and effects of microplastics have been gaining momentum. Small, insoluble polymeric particles are implicated by scientists in a wide variety of studies that are used to suggest a potential for widespread impacts in freshwater and marine pelagic and sediment environments. An exponential growth in scientific publications and an increase in regulatory attention have occurred. However, despite these efforts, the environmental hazard of these particles is still unknown. To evaluate the hazard of microplastics within a risk assessment context, we need a way to evaluate the quality of experimental studies. We performed a thorough review of the quality and focus of environmental microplastic research, to understand the methodologies employed and how this may assist or distract from the ability of environmental risk assessors to evaluate microplastics. We provide guidance to improve the reliability and relevance of ecotoxicological studies for regulatory and broader environmental assessments. Nine areas of needed improvement are identified and discussed. Important data gaps and experimental limitations are highlighted. Environ Toxicol Chem 2017;36:1697-1703. Â© 2017 SETAC.</t>
  </si>
  <si>
    <t>rayyan-185168154</t>
  </si>
  <si>
    <t>Hepatic Hazard Assessment of Silver Nanoparticle Exposure in Healthy and Chronically Alcohol Fed Mice.</t>
  </si>
  <si>
    <t>Toxicological sciences : an official journal of the Society of Toxicology</t>
  </si>
  <si>
    <t>1096-0929 (Electronic)</t>
  </si>
  <si>
    <t>176-187</t>
  </si>
  <si>
    <t>Kermanizadeh A and Jacobsen NR and Roursgaard M and Loft S and MÃ¸ller P</t>
  </si>
  <si>
    <t>https://pubmed.ncbi.nlm.nih.gov/28453772/</t>
  </si>
  <si>
    <t>Silver (Ag) nanoparticles (NPs) are currently among one of the most widely used nanomaterials. This in turn, implies an increased risk of human and environmental exposure. Alcohol abuse is a global issue with millions of people in the general population affected by the associated adverse effects. The excessive consumption of alcohol is a prominent cause of chronic liver disease which manifest in multiple disorders. In this study, the adverse health effects of Ag NP exposure were investigated in models of alcoholic hepatic disease in vitro and in vivo. The data showed that Ag NP induced hepatic health effects were aggravated in the alcohol pretreated mice in comparison to controls with regards to an organ specific inflammatory response, changes in blood biochemistry, acute phase response and hepatic pathology. In addition, alcoholic disease influenced the organ's ability for recovery post-NP challenge. Additionally, it is demonstrated that the in vivo data correlated well with in vitro findings where ethanol pretreatment of hepatocytes resulted in significantly increased inflammatory response post-Ag NP exposure. To the best of our knowledge this is the first study of its kind to investigate nano-sized material-induced hepatic pathology in models representative of susceptible individuals (those with pre-existing alcohol liver disease) within the population. This is an area of research in the field of nanotoxicology, and in particular with regard to NP risk assessment that is almost entirely overlooked.</t>
  </si>
  <si>
    <t>rayyan-185168155</t>
  </si>
  <si>
    <t>Microplastics as contaminants in commercially important seafood species.</t>
  </si>
  <si>
    <t>Integrated environmental assessment and management</t>
  </si>
  <si>
    <t>1551-3793 (Electronic)</t>
  </si>
  <si>
    <t>516-521</t>
  </si>
  <si>
    <t>Santillo D and Miller K and Johnston P</t>
  </si>
  <si>
    <t>https://pubmed.ncbi.nlm.nih.gov/28440928/</t>
  </si>
  <si>
    <t>The ingestion of microplastic fragments, spheres, and fibers by marine mollusks, crustaceans, and fish, including a number of commercially important species, appears to be a widespread and pervasive phenomenon. Evidence is also growing for direct impacts of microplastic ingestion on physiology, reproductive success and survival of exposed marine organisms, and transfer through food webs, although the ecological implications are not yet known. Concerns also remain over the capacity for microplastics to act as vectors for harmful chemical pollutants, including plastic additives and persistent organic pollutants, although their contribution must be evaluated alongside other known sources. The potential for humans, as top predators, to consume microplastics as contaminants in seafood is very real, and its implications for health need to be considered. An urgent need also exists to extend the geographical scope of studies of microplastic contamination in seafood species to currently underrepresented areas, and to finalize and adopt standardized methods and quality-assurance protocols for the isolation, identification, and quantification of microplastic contaminants from biological tissues. Such developments would enable more robust investigation of spatial and temporal trends, thereby contributing further evidence as a sound basis for regulatory controls. Despite the existence of considerable uncertainties and unknowns, there is already a compelling case for urgent actions to identify, control, and, where possible, eliminate key sources of both primary and secondary microplastics before they reach the marine environment. Integr Environ Assess Manag 2017;13:516-521. Â© 2017 SETAC.</t>
  </si>
  <si>
    <t>rayyan-185168156</t>
  </si>
  <si>
    <t>PEGylation rate influences peptide-based nanoparticles mediated siRNA delivery in vitro and in vivo.</t>
  </si>
  <si>
    <t>Journal of controlled release : official journal of the Controlled Release Society</t>
  </si>
  <si>
    <t>1873-4995 (Electronic)</t>
  </si>
  <si>
    <t>79-91</t>
  </si>
  <si>
    <t>Aldrian G and VaissiÃ¨re A and Konate K and Seisel Q and VivÃ¨s E and Fernandez F and Viguier V and Genevois C and Couillaud F and DÃ©mÃ¨nÃ© H and Aggad D and Covinhes A and BarrÃ¨re-Lemaire S and Deshayes S and Boisguerin P</t>
  </si>
  <si>
    <t>https://pubmed.ncbi.nlm.nih.gov/28411182/</t>
  </si>
  <si>
    <t>Small interfering RNAs (siRNAs) present a strong therapeutic potential because of their ability to inhibit the expression of any desired protein. Recently, we developed the retro-inverso amphipathic RICK peptide as novel non-covalent siRNA carrier. This peptide is able to form nanoparticles (NPs) by self-assembling with the siRNA resulting in the fully siRNA protection based on its protease resistant peptide sequence. With regard to an in vivo application, we investigated here the influence of the polyethylene glycol (PEG) grafting to RICK NPs on their in vitro and in vivo siRNA delivery properties. A detailed structural study shows that PEGylation did not alter the NP formation (only decrease in zeta potential) regardless of the used PEGylation rates. Compared to the native RICK:siRNA NPs, low PEGylation rates (â‰¤20%) of the NPs did not influence their cellular internalization capacity as well as their knock-down specificity (over-expressed or endogenous system) in vitro. Because the behavior of PEGylated NPs could differ in their in vivo application, we analyzed the repartition of fluorescent labeled NPs injected at the one-cell stage in zebrafish embryos as well as their pharmacokinetic (PK) profile after administration to mice. After an intra-cardiac injection of the PEGylated NPs, we could clearly determine that 20% PEG-RICK NPs reduce significantly liver and kidney accumulation. NPs with 20% PEGylation constitutes a modular, easy-to-handle drug delivery system which could be adapted to other types of functional moieties to develop safe and biocompatible delivery systems for the clinical application of RNAi-based cancer therapeutics.</t>
  </si>
  <si>
    <t>rayyan-185168157</t>
  </si>
  <si>
    <t>Small-Sized mPEG-PLGA Nanoparticles of Schisantherin A with Sustained Release for Enhanced Brain Uptake and Anti-Parkinsonian Activity.</t>
  </si>
  <si>
    <t>9516-9527</t>
  </si>
  <si>
    <t>Chen T and Li C and Li Y and Yi X and Wang R and Lee SM and Zheng Y</t>
  </si>
  <si>
    <t>https://pubmed.ncbi.nlm.nih.gov/28247754/</t>
  </si>
  <si>
    <t>Schisantherin A (SA) is a promising anti-Parkinsonism natural product. However, its poor water solubility and rapid serum clearance impose significant barriers to delivery of SA to the brain. This work aimed to develop SA in a nanoparticle formulation that extended SA circulation in the bloodstream and consequently an increased brain uptake and thus to be potentially efficacious for the treatment of Parkinson's disease (PD). Spherical SA nanoparticles with a mean particle size of 70 nm were prepared by encapsulating SA into methoxy poly(ethylene glycol)-block-poly(d,l)-lactic-co-glycolic acid (mPEG-PLGA) nanoparticles (SA-NPs) with an encapsulation efficiency of âˆ¼91% and drug loading of âˆ¼28%. The in vitro release of the SA-NPs lasted for 48 h with a sustained-release pattern. Using the Madin-Darby canine kidney (MDCK) cell model, the results showed that first intact nanoparticles carrying hydrophobic dyes were internalized into cells, then the dyes were slowly released within the cells, and last both nanoparticles and free dyes were externalized to the basolateral side of the cell monolayer. Fluorescence resonance energy transfer (FRET) imaging in zebrafish suggested that nanoparticles were gradually dissociated in vivo with time, and nanoparticles maintained intact in the intestine and brain at 2 h post-treatment. When SA-NPs were orally administrated to rats, much higher C(max) and AUC(0-t) were observed in the plasma than those of the SA suspension. Furthermore, brain delivery of SA was much more effective with SA-NPs than with SA suspension. In addition, the SA-NPs exerted strong neuroprotective effects in zebrafish and cell culture models of PD. The protective effect was partially mediated by the activation of the protein kinase B (Akt)/glycogen synthase kinase-3Î² (Gsk3Î²) pathway. In summary, this study provides evidence that small-sized mPEG-PLGA nanoparticles may improve cross-barrier transportation, oral bioavailability, brain uptake, and bioactivity of this Biopharmaceutics Classification System (BCS) Class II compound, SA.</t>
  </si>
  <si>
    <t>rayyan-185168158</t>
  </si>
  <si>
    <t>Toxicological effects of graphene oxide on adult zebrafish (Danio rerio).</t>
  </si>
  <si>
    <t>Souza JP and Baretta JF and Santos F and Paino IMM and Zucolotto V</t>
  </si>
  <si>
    <t>https://pubmed.ncbi.nlm.nih.gov/28242497/</t>
  </si>
  <si>
    <t>Graphene exhibits unique physical and chemical properties that facilitate its application in many fields, including electronics and biomedical areas. However, the use of graphene and its derivatives could result in accumulation in aquatic environments, and the risks posed by these compounds for organisms are not completely understood. In this study, we investigated the effects of graphene oxide (GO) on adult zebrafish (Danio rerio). Experimental fish were exposed to 2, 10 or 20mgL(-1) GO, and the cytotoxicity, genotoxicity and oxidative stress were assessed. The morphology of the gills and liver tissues was also analyzed. Graphene oxide exposure led to an increase in the number of gill cells that were in early apoptotic and necrotic stages, but genotoxicity was not observed in blood cells. We also observed the generation of Reactive Oxygen Species (ROS) in gill cells. Structural analysis revealed injuries to gill tissues, including a dilated marginal channel, lamellar fusion, clubbed tips, swollen mucocytes, epithelial lifting, aneurysms, and necrosis. Liver tissues also presented lesions such as peripherally located nuclei. Furthermore, hepatocytes exhibited a non-uniform shape, picnotic nuclei, vacuole formation, cell rupture, and necrosis. Our results showed that sub-lethal doses of graphene oxide could be harmful to fish species and thus represent risks for the aquatic food chain.</t>
  </si>
  <si>
    <t>rayyan-185168159</t>
  </si>
  <si>
    <t>Biomarker responses in zebrafish (Danio rerio) larvae exposed to pristine low-density polyethylene fragments.</t>
  </si>
  <si>
    <t>466-475</t>
  </si>
  <si>
    <t>Karami A and Groman DB and Wilson SP and Ismail P and Neela VK</t>
  </si>
  <si>
    <t>https://pubmed.ncbi.nlm.nih.gov/28129952/</t>
  </si>
  <si>
    <t>There are serious concerns over the adverse impacts of microplastics (MPs) on living organisms. The main objective of this study was to test the effects of MPs on the total length, weight, condition factor (CF), transcriptional level of antioxidant, anti and pro-apoptotic, and neurotransmitter genes, and the histopathology of the gill, liver, brain, kidney, and intestine in the larvae of zebrafish (Danio rerio). Fish were exposed to one of three levels of pristine low-density polyethylene (LDPE) fragments (5, 50, or 500Â Î¼g/L) for 10 or 20 days. No significant changes were observed in any of the selected biomarkers across MP concentrations at days 10 or 20. The expression of casp9 (caspase 9, apoptosis-related cysteine protease), casp3a (caspase 3, apoptosis-related cysteine protease a) and cat (catalase), however, were significantly lower in the larvae sampled at day 20 than day 10. We provide evidence that virgin short-term exposure to LDPE fragments has minimal impact on biomarker responses in D.Â rerio larvae.</t>
  </si>
  <si>
    <t>rayyan-185168160</t>
  </si>
  <si>
    <t>Assessment of microplastic-sorbed contaminant bioavailability through analysis of biomarker gene expression in larval zebrafish.</t>
  </si>
  <si>
    <t>291-297</t>
  </si>
  <si>
    <t>Sleight VA and Bakir A and Thompson RC and Henry TB</t>
  </si>
  <si>
    <t>https://pubmed.ncbi.nlm.nih.gov/28089550/</t>
  </si>
  <si>
    <t>Microplastics (MPs) are prevalent in marine ecosystems. Because toxicants (termed here "co-contaminants") can sorb to MPs, there is potential for MPs to alter co-contaminant bioavailability. Our objective was to demonstrate sorption of two co-contaminants with different physicochemistries [phenanthrene (Phe), log(10)K(ow)=4.57; and 17Î±-ethinylestradiol (EE2), log(10)K(ow)=3.67] to MPs; and assess whether co-contaminant bioavailability was increased after MP settlement. Bioavailability was indicated by gene expression in larval zebrafish. Both Phe and EE2 sorbed to MPs, which reduced bioavailability by a maximum of 33% and 48% respectively. Sorption occurred, but was not consistent with predictions based on co-contaminant physicochemistry (Phe having higher log(10)K(ow) was expected to have higher sorption). Contaminated MPs settled to the bottom of the exposures did not lead to increased bioavailability of Phe or EE2. Phe was 48% more bioavailable than predicted by a linear sorption model, organism-based measurements therefore contribute unique insight into MP co-contaminant bioavailability.</t>
  </si>
  <si>
    <t>rayyan-185168161</t>
  </si>
  <si>
    <t>Is the feeding type related with the content of microplastics in intertidal fish gut?</t>
  </si>
  <si>
    <t>498-500</t>
  </si>
  <si>
    <t>Mizraji R and Ahrendt C and Perez-Venegas D and Vargas J and Pulgar J and Aldana M and Patricio Ojeda F and Duarte C and GalbÃ¡n-MalagÃ³n C</t>
  </si>
  <si>
    <t>https://pubmed.ncbi.nlm.nih.gov/28063703/</t>
  </si>
  <si>
    <t>Microplastics pollution is a growing global concern that affects all aquatic ecosystems. Microplastics in the environment can be in the form of fibers and/or particles, being the former the most abundant in the marine environment, representing up to 95% of total plastics. The aim of this work was to compare the content of microplastics among intertidal fish with different feeding type. Our results show that omnivorous fish presented a higher amount of microplastic fibers than registered in herbivores and carnivores. Moreover, lower condition factors (K) were found in omnivorous specimens with higher microplastic content. We hypothesized that the type of feeding resulted in different microplastic ingestion, with species with wider range of food sources as omnivores with higher rates. Futures studies carried out to evaluate the biological impacts of microplastics on marine organisms, and microplastics cycling on the marine environment should consider the type of feeding of the studied species.</t>
  </si>
  <si>
    <t>rayyan-185168162</t>
  </si>
  <si>
    <t>Synthesis and Antibacterial Study of Sulfobetaine/Quaternary Ammonium-Modified Star-Shaped Poly[2-(dimethylamino)ethyl methacrylate]-Based Copolymers with an Inorganic Core.</t>
  </si>
  <si>
    <t>1526-4602 (Electronic)</t>
  </si>
  <si>
    <t>44-55</t>
  </si>
  <si>
    <t>Pu Y and Hou Z and Khin MM and Zamudio-VÃ¡zquez R and Poon KL and Duan H and Chan-Park MB</t>
  </si>
  <si>
    <t>https://pubmed.ncbi.nlm.nih.gov/28009508/</t>
  </si>
  <si>
    <t>Cationic polymethacrylates are interesting candidates for bacterial disinfectants since they can be made in large-scale by various well-established polymerization techniques such as atom transfer radical polymerization (ATRP). However, they are usually toxic or ineffective in serum and various strategies to improve their biocompatibility or nonfouling property have often resulted in compromised bactericidal activity. Also, star-shaped polymers are less explored than linear polymers for application as antibacterial compounds. In this paper, star polymers with poly[2-(dimethylamino)ethyl methacrylate] (PDMA) as the arms and polyhedral oligomeric silsesquioxane (POSS) as the core (POSS-g-PDMA) were successfully synthesized by ATRP. The minimum inhibition concentrations (MICs) of the synthesized POSS-g-PDMA are in the range of 10-20 Î¼g/mL. POSS-g-PDMA was further modified by various hydrophilization strategies in attempting to reduce hemolysis. With quaternization of POSS-g-PDMA, the antibacterial activities of the obtained quaternary polymers are almost unchanged and the copolymers become relatively nonhemolytic. We also copolymerized sulfobetaine (SB) with POSS-g-PDMA to obtain random and block PDMA-co-PSB arm structures, where the PDMA and poly(sulfobetaine) were the cationic and zwitterionic blocks, respectively. The random cationic-zwitterionic POSS-g-(PDMA-r-PSB) copolymers showed poor antibacterial activity, while the block POSS-g-(PDMA-b-PSB) copolymers retained the antibacterial and hemolytic activity of the pristine POSS-g-PDMA. Further, the block copolymers of POSS-g-(PDMA-b-PSB) showed enhanced antifouling property and serum stability as seen by their nanoparticle size stability in the presence of serum and reduced red blood cell aggregation; the POSS-g-(PDMA-b-PSB) also somewhat retained its MIC in blood unlike the quaternized or random zwitterionic copolymers. The antibacterial kinetics study showed that Escherichia coli can be killed within 30 min by both random and block copolymers of POSS-g-(PDMA-co-PSB). Finally, our POSS star polymers showed low toxicity to zebrafish embryo and could be potentially used in aquaculture antibacterial applications.</t>
  </si>
  <si>
    <t xml:space="preserve"> RAYYAN-INCLUSION: {"Querusche"=&gt;"Maybe", "elisa.calcagnotto"=&gt;"Excluded"} | RAYYAN-LABELS: ?,MEC: Abstract | RAYYAN-EXCLUSION-REASONS: 1 - Type of study</t>
  </si>
  <si>
    <t>rayyan-185168163</t>
  </si>
  <si>
    <t>A Neutralized Noncharged Polyethylenimine-Based System for Efficient Delivery of siRNA into Heart without Toxicity.</t>
  </si>
  <si>
    <t>33529-33538</t>
  </si>
  <si>
    <t>Wang F and Gao L and Meng LY and Xie JM and Xiong JW and Luo Y</t>
  </si>
  <si>
    <t>https://pubmed.ncbi.nlm.nih.gov/27960377/</t>
  </si>
  <si>
    <t>Cationic polymers constitute an important class of materials in development of delivery vehicles for nucleic acid-based therapeutics. Among them, polyethylenimine (PEI) has been a classical cationic carrier intensively studied for therapeutic delivery of DNA, RNA, and short RNA molecules to treat diseases. However, the development of PEI for in vivo applications has been hampered by the inherent problems associated with the material, particularly its cytotoxicity and the instability of the nucleic acid complexation systems formed via electrostatic interactions. Here, we demonstrate a strategy to modify PEI polymers via hydrazidation to create neutralized, stable, and multifunctional system for delivering siRNA molecules. Through substitution of the primary amino groups of PEI with neutral hydrazide groups, cross-linked nanoparticles with surface decorated with a model targeting ligands were generated. The neutral cross-linked siRNA nanoparticles not only showed favorable biocompatibility and cell internalization efficiency in vitro but also allowed for significant tissue uptake and gene silencing efficiency in zebrafish heart in vivo. Our study suggests transformation of conventional branched PEI into a neutral polymer that can lead to a new category of nonviral carriers, and the resulting functional delivery systems may be further explored for development of siRNA therapeutics for treating cardiovascular disease/injury.</t>
  </si>
  <si>
    <t>rayyan-185168164</t>
  </si>
  <si>
    <t>Manipulating the air-filled zebrafish swim bladder as a neutrophilic inflammation model for acute lung injury.</t>
  </si>
  <si>
    <t>Cell death &amp; disease</t>
  </si>
  <si>
    <t>2041-4889 (Electronic)</t>
  </si>
  <si>
    <t>e2470</t>
  </si>
  <si>
    <t>Zhang Y and Liu H and Yao J and Huang Y and Qin S and Sun Z and Xu Y and Wan S and Cheng H and Li C and Zhang X and Ke Y</t>
  </si>
  <si>
    <t>https://pubmed.ncbi.nlm.nih.gov/27831560/</t>
  </si>
  <si>
    <t>Acute lung injury (ALI) and its more severe form, acute respiratory distress syndrome (ARDS), are life-threatening diseases that are associated with high mortality rates due to treatment limitations. Neutrophils play key roles in the pathogenesis of ALI/ARDS by promoting the inflammation and injury of the alveolar microenvironment. To date, in vivo functional approaches have been limited by the inaccessibility to the alveolar sacs, which are located at the anatomical terminal of the respiratory duct in mammals. We are the first to characterize the swim bladder of the zebrafish larva, which is similar to the mammalian lung, as a real-time in vivo model for examining pulmonary neutrophil infiltration during ALI. We observed that the delivery of exogenous materials, including lipopolysaccharide (LPS), Poly IC and silica nanoparticles, by microinjection triggered significant time- and dose-dependent neutrophil recruitment into the swim bladder. Neutrophils infiltrated the LPS-injected swim bladder through the blood capillaries around the pneumatic duct or a site near the pronephric duct. An increase in the post-LPS inflammatory cytokine mRNA levels coincided with the in vivo neutrophil aggregation in the swim bladder. Microscopic examinations of the LPS-injected swim bladders further revealed in situ injuries, including epithelial distortion, endoplasmic reticulum swelling and mitochondrial injuries. Inhibitor screening assays with this model showed a reduction in neutrophil migration into the LPS-injected swim bladder in response to Shp2 inhibition. Moreover, the pharmacological suppression and targeted disruption of Shp2 in myeloid cells alleviated pulmonary inflammation in the LPS-induced ALI mouse model. Additionally, we used this model to assess pneumonia-induced neutrophil recruitment by microinjecting bronchoalveolar lavage fluid from patients into swim bladders; this injection enhanced neutrophil aggregation relative to the control. In conclusion, our findings highlight the swim bladder as a promising and powerful model for mechanistic and drug screening studies of alveolar injuries.</t>
  </si>
  <si>
    <t>PMC5260887</t>
  </si>
  <si>
    <t>rayyan-185168165</t>
  </si>
  <si>
    <t>Response to Comment on "Uptake and Accumulation of Polystyrene Microplastics in Zebrafish (Danio rerio) and Toxic Effects in Liver".</t>
  </si>
  <si>
    <t>12523-12524</t>
  </si>
  <si>
    <t>Lu Y and Zhang Y and Deng Y and Jiang W and Zhao Y and Geng J and Ding L and Ren H</t>
  </si>
  <si>
    <t>https://pubmed.ncbi.nlm.nih.gov/27808508/</t>
  </si>
  <si>
    <t xml:space="preserve"> RAYYAN-INCLUSION: {"Querusche"=&gt;"Excluded", "elisa.calcagnotto"=&gt;"Excluded"} | RAYYAN-LABELS: Correction,MEC: Title,QUE: Title | RAYYAN-EXCLUSION-REASONS: 1 - Type of study</t>
  </si>
  <si>
    <t>rayyan-185168166</t>
  </si>
  <si>
    <t>Quantitative diagnosis of HER2 protein expressing breast cancer by single-particle quantum dot imaging.</t>
  </si>
  <si>
    <t>Cancer medicine</t>
  </si>
  <si>
    <t>2045-7634 (Electronic)</t>
  </si>
  <si>
    <t>2813-2824</t>
  </si>
  <si>
    <t>Miyashita M and Gonda K and Tada H and Watanabe M and Kitamura N and Kamei T and Sasano H and Ishida T and Ohuchi N</t>
  </si>
  <si>
    <t>https://pubmed.ncbi.nlm.nih.gov/27666577/</t>
  </si>
  <si>
    <t>Overexpression of HER2 is one of the major causes of breast cancer, and therefore precise diagnosis of its protein expression level is important. However, current methods estimating the HER2-expression level are insufficient due to problem with the lack of quantification. This might result in a gap between diagnostics and therapeutics targeting HER2. Therefore, a new effective diagnostic method is needed. We developed a new immunohistochemical (IHC) technique with quantum dots (QD)-conjugated trastuzumab using single-particle imaging to quantitatively measure the HER2 expression level. Tissues from 37 breast cancer patients with available detailed clinical information were tested by IHC with QDs (IHC-QD) and the correlation with IHC with 3,3'-diaminobenzidine (DAB), fluorescence in situ hybridization (FISH), and IHC-QD was examined. The number of QD-conjugated trastuzumab particles binding specifically to a cancer cell was precisely calculated as the IHC-QD score. The IHC-QD score in 37 cases was correlated proportionally with the score of HER2 gene copy number as assessed by FISH (RÂ =Â 0.83). When HER2 positivity was judged to be positive, the IHC-QD score with our cut-off level was exactly concordant with the FISH score with a cut-off value of 2.0. Furthermore, IHC-QDs score and time to progression (TTP) of trastuzumab therapy were well correlated in HER2-positive cases (RÂ =Â 0.69). Conversely, the correlation between FISH score and TTP was not observed. We developed a precisely quantitative IHC method using trastuzumab-conjugated QDs and single-particle imaging analysis and propose the possibility of using IHC-QDs score as a predictive factor for trastuzumab therapy.</t>
  </si>
  <si>
    <t>PMC5083734</t>
  </si>
  <si>
    <t>rayyan-185168167</t>
  </si>
  <si>
    <t>Microplastic pollution is widely detected in US municipal wastewater treatment plant effluent.</t>
  </si>
  <si>
    <t>1045-1054</t>
  </si>
  <si>
    <t>Mason SA and Garneau D and Sutton R and Chu Y and Ehmann K and Barnes J and Fink P and Papazissimos D and Rogers DL</t>
  </si>
  <si>
    <t>https://pubmed.ncbi.nlm.nih.gov/27574803/</t>
  </si>
  <si>
    <t>Municipal wastewater effluent has been proposed as one pathway for microplastics to enter the aquatic environment. Here we present a broad study of municipal wastewater treatment plant effluent as a pathway for microplastic pollution to enter receiving waters. A total of 90 samples were analyzed from 17 different facilities across the United States. Averaging all facilities and sampling dates, 0.05Â Â±Â 0.024 microparticles were found per liter of effluent. Though a small value on a per liter basis, even minor municipal wastewater treatment facilities process millions of liters of wastewater each day, yielding daily discharges that ranged from âˆ¼50,000 up to nearly 15 million particles. Averaging across the 17 facilities tested, our results indicate that wastewater treatment facilities are releasing over 4 million microparticles per facility per day. Fibers and fragments were found to be the most common type of particle within the effluent; however, some fibers may be derived from non-plastic sources. Considerable inter- and intra-facility variation in discharge concentrations, as well as the relative proportions of particle types, was observed. Statistical analysis suggested facilities serving larger populations discharged more particles. Results did not suggest tertiary filtration treatments were an effective means of reducing discharge. Assuming that fragments and pellets found in the effluent arise from the 'microbeads' found in many cosmetics and personal care products, it is estimated that between 3 and 23 billion (with an average of 13 billion) of these microplastic particles are being released into US waterways every day via municipal wastewater. This estimate can be used to evaluate the contribution of microbeads to microplastic pollution relative to other sources (e.g., plastic litter and debris) and pathways (e.g., stormwater) of discharge.</t>
  </si>
  <si>
    <t>rayyan-185168168</t>
  </si>
  <si>
    <t>Abstracts from the 3rd International Genomic Medicine Conference (3rd IGMC 2015) : Jeddah, Kingdom of Saudi Arabia. 30 November - 3 December 2015.</t>
  </si>
  <si>
    <t>BMC genomics</t>
  </si>
  <si>
    <t>1471-2164 (Electronic)</t>
  </si>
  <si>
    <t>Shay JW and Homma N and Zhou R and Naseer MI and Chaudhary AG and Al-Qahtani M and Hirokawa N and Goudarzi M and Fornace AJ Jr and Baeesa S and Hussain D and Bangash M and Alghamdi F and Schulten HJ and Carracedo A and Khan I and Qashqari H and Madkhali N and Saka M and Saini KS and Jamal A and Al-Maghrabi J and Abuzenadah A and Chaudhary A and Al Qahtani M and Damanhouri G and Alkhatabi H and Goodeve A and Crookes L and Niksic N and Beauchamp N and Abuzenadah AM and Vaught J and Budowle B and Assidi M and Buhmeida A and Al-Maghrabi J and Buhmeida A and Assidi M and Merdad L and Kumar S and Miura S and Gomez K and Carracedo A and Rasool M and Rebai A and Karim S and Eldin HFN and Abusamra H and Alhathli EM and Salem N and Al-Qahtani MH and Kumar S and Faheem H and Agarwa A and Nieschlag E and Wistuba J and Damm OS and Beg MA and Abdel-Meguid TA and Mosli HA and Bajouh OS and Abuzenadah AM and Al-Qahtani MH and Coskun S and Abu-Elmagd M and Buhmeida A and Dallol A and Al-Maghrabi J and Hakamy S and Al-Qahtani W and Al-Harbi A and Hussain S and Assidi M and Al-Qahtani M and Abuzenadah A and Ozkosem B and DuBois R and Messaoudi SS and Dandana MT and Mahjoub T and Almawi WY and Abdalla S and Al-Aama MN and Elzawahry A and Takahashi T and Mimaki S and Furukawa E and Nakatsuka R and Kurosaka I and Nishigaki T and Nakamura H and Serada S and Naka T and Hirota S and Shibata T and Tsuchihara K and Nishida T and Kato M and Mehmood S and Ashraf NM and Asif A and Bilal M and Mehmood MS and Hussain A and Jamal QMS and Siddiqui MU and Alzohairy MA and Al Karaawi MA and Nedjadi T and Al-Maghrabi J and Assidi M and Al-Khattabi H and Al-Ammari A and Al-Sayyad A and Buhmeida A and Al-Qahtani M and Zitouni H and Raguema N and Ali MB and Malah W and Lfalah R and Almawi W and Mahjoub T and Elanbari M and Ptitsyn A and Mahjoub S and El Ghali R and Achour B and Amor NB and Assidi M and Nâ€™siri B and Morjani H and Nedjadi T and Al-Ammari A and Al-Sayyad A and Salem N and Azhar E and Al-Maghrabi J and Chayeb V and Dendena M and Zitouni H and Zouari-Limayem K and Mahjoub T and Refaat B and Ashshi AM and Batwa SA and Ramadan H and Awad A and Ateya A and El-Shemi AGA and Ashshi A and Basalamah M and Na Y and Yun CO and El-Shemi AGA and Ashshi A and Basalamah M and Na Y and Yun CO and El-Shemi AG and Refaat B and Kensara O and Abdelfattah A and Dheeb BI and Al-Halbosiy MMF and Al lihabi RK and Khashman BM and Laiche D and Adeel C and Taoufik N and Al-Afghani H and Å_x0081_astowska M and Al-Balool HH and Sheth H and Mercer E and Coxhead JM and Redfern CPF and Peters H and Burt AD and Santibanez-Koref M and Bacon CM and Chesler L and Rust AG and Adams DJ and Williamson D and Clifford SC and Jackson MS and Singh M and Mansuri MS and Jadeja SD and Patel H and Marfatia YS and Begum R and Mohamed AM and Kamel AK and Helmy NA and Hammad SA and Kayed HF and Shehab MI and El Gerzawy A and Ead MM and Ead OM and Mekkawy M and Mazen I and El-Ruby M and Shahid SMA and Jamal QMS and Arif JM and Lohani M and Imen M and Leila C and Houyem O and Kais D and Fethi CDM and Mohamed B and Salem A and Faggad A and Gebreslasie AT and Zaki HY and Abdalla BE and AlShammari MS and Al-Ali R and Al-Balawi N and Al-Enazi M and Al-Muraikhi A and Busaleh F and Al-Sahwan A and Borgio F and Sayyed A and Al-Ali A and Acharya S and Zaki MS and El-Bassyouni HT and Shehab MI and Elshal MF and M. K and Aldahlawi AM and Saadah O and McCoy JP and El-Tarras AE and Awad NS and Alharthi AA and Ibrahim MMM and Alsehli HS and Dallol A and Gari AM and Abbas MM and Kadam RA and Gari MM and Alkaff MH and Abuzenadah AM and Gari MA and Abusamra H and Karim S and eldin HFN and Alhathli EM and Salem N and Kumar S and Al-Qahtani MH and Moradi FA and Rashidi OM and Awan ZA and Kaya IH and Al-Harazi O and Colak D and Alkousi NA and Athanasopoulos T and Bahmaid AO and Alhwait EA and Gari MA and Alsehli HS and Abbas MM and Alkaf MH and Kadam R and Dallol A and Kalamegam G and Eldin HFN and Karim S and Abusamra H and Alhathli E and Salem N and Al-Qahtani MH and Kumar S and Alsayed SN and Aljohani FH and Habeeb SM and Almashali RA and Basit S and Ahmed SM and Sharma R and Agarwal A and Durairajanayagam D and Samanta L and Abu-Elmagd M and Abuzenadah AM and Sabanegh ES and Assidi M and Al-Qahtani M and Agarwal A and Sharma R and Samanta L and Durairajanayagam D and Assidi M and Abu-Elmagd M and Al-Qahtani M and Abuzenadah AM and Sabanegh ES and Samanta L and Agarwal A and Sharma R and Cui Z and Assidi M and Abuzenadah AM and Abu-Elmagd M and Al-Qahtani M and Alboogmi AA and Alansari NA and Al-Quaiti MM and Ashgan FT and Bandah A and Jamal HS and Rozi A and Mirza Z and Abuzenadah AM and Karim S and Al-Qahtani MH and Karim S and Schulten HJ and Al Sayyad AJ and Farsi HMA and Al-Maghrabi JA and Mirza Z and Alotibi R and Al-Ahmadi A and Alansari NA and Albogmi AA and Al-Quaiti MM and Ashgan FT and Bandah A and Al-Qahtani MH and Ebiya RA and Darwish SM and Montaser MM and Abusamra H and Bajic VB and Al-Maghrabi J and Gomaa W and Hanbazazh M and Al-Ahwal M and Al-Harbi A and Al-Qahtani W and Hakamy S and Baba G and Buhmeida A and Al-Qahtani M and Al-Maghrabi J and Al-Harbi A and Al-Ahwal M and Al-Harbi A and Al-Qahtani W and Hakamy S and Baba G and Buhmeida A and Al-Qahtani M and Alhathli EM and Karim S and Salem N and Eldin HN and Abusamra H and Kumar S and Al-Qahtani MH and Alyamani AA and Kalamegam G and Alhwait EA and Gari MA and Abbas MM and Alkaf MH and Alsehli HS and Kadam RA and Al-Qahtani M and Gadi R and Buhmeida A and Assidi M and Chaudhary A and Merdad L and Alfakeeh SM and Alhwait EA and Gari MA and Abbas MM and Alkaf MH and Alsehli HS and Kadam R and Kalamegam G and Ghazala R and Mathew S and Hamed MH and Assidi M and Al-Qahtani M and Qadri I and Mathew S and Mira L and Shaabad M and Hussain S and Assidi M and Abu-Elmagd M and Al-Qahtani M and Mathew S and Shaabad M and Mira L and Hussain S and Assidi M and Abu-Elmagd M and Al-Qahtani M and Rebai A and Assidi M and Buhmeida A and Abu-Elmagd M and Dallol A and Shay JW and Almutairi MH and Ambers A and Churchill J and King J and Stoljarova M and Gill-King H and Assidi M and Abu-Elmagd M and Buhmeida A and Al-Qatani M and Budowle B and Abu-Elmagd M and Ahmed F and Dallol A and Assidi M and Almagd TA and Hakamy S and Agarwal A and Al-Qahtani M and Abuzenadah A and Karim S and Schulten HJ and Al Sayyad AJ and Farsi HMA and Al-Maghrabi JA and Buhmaida A and Mirza Z and Alotibi R and Al-Ahmadi A and Alansari NA and Albogmi AA and Al-Quaiti MM and Ashgan FT and Bandah A and Al-Qahtani MH and Satar R and Rasool M and Ahmad W and Nazam N and Lone MI and Naseer MI and Jamal MS and Zaidi SK and Pushparaj PN and Jafri MA and Ansari SA and Alqahtani MH and Bashier H and Al Qahtani A and Mathew S and Nour AM and Alkhatabi H and Zenadah AMA and Buhmeida A and Assidi M and Al Qahtani M and Faheem M and Mathew S and Mathew S and Pushparaj PN and Al-Qahtani MH and Alhadrami HA and Dallol A and Abuzenadah A and Hussein IR and Chaudhary AG and Bader RS and Bassiouni R and Alquaiti M and Ashgan F and Schulten H and Alama MN and Al Qahtani MH and Lone MI and Nizam N and Ahmad W and Jafri MA and Rasool M and Ansari SA and Al-Qahtani MH and Alshihri E and Abu-Elmagd M and Alharbi L and Assidi M and Al-Qahtani M and Mathew S and Natesan PP and Al Qahtani M and Kalamegam G and Pushparaj PN and Khan F and Kadam R and Ahmed F and Assidi M and Sait KHW and Anfinan N and Al Qahtani M and Naseer MI and Chaudhary AG and Jamal MS and Mathew S and Mira LS and Pushparaj PN and Ansari SA and Rasool M and AlQahtani MH and Naseer MI and Chaudhary AG and Mathew S and Mira LS and Jamal MS and Sogaty S and Bassiouni RI and Rasool M and AlQahtani MH and Rasool M and Ansari SA and Jamal MS and Pushparaj PN and Sibiani AMS and Ahmad W and Buhmeida A and Jafri MA and Warsi MK and Naseer MI and Al-Qahtani MH and Rubi and Kumar K and Naqvi AAT and Ahmad F and Hassan MI and Jamal MS and Rasool M and AlQahtani MH and Ali A and Jarullah J and Rasool M and Buhmeida A and Khan S and Abdussami G and Mahfooz M and Kamal MA and Damanhouri GA and Jamal MS and Jarullah B and Jarullah J and Jarullah MSS and Ali A and Rasool M and Jamal MS and Assidi M and Abu-Elmagd M and Bajouh O and Pushparaj PN and Al-Qahtani M and Abuzenadah A and Jamal MS and Jarullah J and Mathkoor AEA and Alsalmi HMA and Oun AMM and Damanhauri GA and Rasool M and AlQahtani MH and Naseer MI and Rasool M and Sogaty S and Chudhary AG and Abutalib YA and Merico D and Walker S and Marshall CR and Zarrei M and Scherer SW and Al-Qahtani MH and Naseer MI and Faheem M and Chaudhary AG and Rasool M and Kalamegam G and Ashgan FT and Assidi M and Ahmed F and Zaidi SK and Jan MM and Al-Qahtani MH and Al-Zahrani M and Lary S and Hakamy S and Dallol A and Al-Ahwal M and Al-Maghrabi J and Dermitzakis E and Abuzenadah A and Buhmeida A and Al-Qahtani M and Al-refai AA and Saleh M and Yassien RI and Kamel M and Habeb RM and Filimban N and Dallol A and Ghannam N and Al-Qahtani M and Abuzenadah AM and Bibi F and Akhtar S and Azhar EI and Yasir M and Nasser MI and Jiman-Fatani AA and Sawan A and Lahzah RA and Ali A and Hassan SA and Hasnain SE and Tayubi IA and Abujabal HA and Magrabi AO and Khan F and Kalamegam G and Pushparaj PN and Abuzenada A and Kumosani TA and Barbour E and Al-Qahtani M and Shabaad M and Mathew S and Dallol A and Merdad A and Buhmeida A and Al-Qahtani M and Assidi M and Abu-Elmagd M and Gauthaman K and Gari M and Chaudhary A and Abuzenadah A and Pushparaj PN and Al-Qahtani M and Hassan SA and Tayubi IA and Aljahdali HMA and Al Nono R and Gari M and Alsehli H and Ahmed F and Abbas M and Kalamegam G and Al-Qahtani M and Mathew S and Khan F and Rasool M and Jamal MS and Naseer MI and Mirza Z and Karim S and Ansari S and Assidi M and Kalamegam G and Gari M and Chaudhary A and Abuzenadah A and Pushparaj PN and Al-Qahtani M and Abu-Elmagd M and Kalamegam G and Kadam R and Alghamdi MA and Shamy M and Costa M and Khoder MI and Assidi M and Pushparaj PN and Gari M and Al-Qahtani M and Kharrat N and Belmabrouk S and Abdelhedi R and Benmarzoug R and Assidi M and Al Qahtani MH and Rebai A and Dhamanhouri G and Pushparaj PN and Noorwali A and Alwasiyah MK and Bahamaid A and Alfakeeh S and Alyamani A and Alsehli H and Abbas M and Gari M and Mobasheri A and Kalamegam G and Al-Qahtani M and Faheem M and Mathew S and Pushparaj PN and Al-Qahtani MH and Mathew S and Faheem M and Mathew S and Pushparaj PN and Al-Qahtani MH and Jamal MS and Zaidi SK and Khan R and Bhatia K and Al-Qahtani MH and Ahmad S and AslamTayubi I and Tripathi M and Hassan SA and Shrivastava R and Tayubi IA and Hassan S and Abujabal HAS and Shah I and Jarullah B and Jamal MS and Jarullah J and Sheikh IA and Ahmad E and Jamal MS and Rehan M and Abu-Elmagd M and Tayubi IA and AlBasri SF and Bajouh OS and Turki RF and Abuzenadah AM and Damanhouri GA and Beg MA and Al-Qahtani M and Hammoudah SAF and AlHarbi KM and El-Attar LM and Darwish AMZ and Ibrahim SM and Dallol A and Choudhry H and Abuzenadah A and Awlia J and Chaudhary A and Ahmed F and Al-Qahtani M and Jafri MA and Abu-Elmagd M and Assidi M and Al-Qahtani M and khan I and Yasir M and Azhar EI and Al-basri S and Barbour E and Kumosani T and Khan F and Kalamegam G and Pushparaj PN and Abuzenada A and Kumosani TA and Barbour E and EL Sayed HM and Hafez EA and Schulten HJ and Elaimi AH and Hussein IR and Bassiouni RI and Alwasiyah MK and Wintle RF and Chaudhary A and Scherer SW and Al-Qahtani M and Mirza Z and Pillai VG and Karim S and Sharma S and Kaur P and Srinivasan A and Singh TP and Al-Qahtani M and Alotibi R and Al-Ahmadi A and Al-Adwani F and Hussein D and Karim S and Al-Sharif M and Jamal A and Al-Ghamdi F and Al-Maghrabi J and Baeesa SS and Bangash M and Chaudhary A and Schulten HJ and Al-Qahtani M and Faheem M and Pushparaj PN and Mathew S and Kumosani TA and Kalamegam G and Al-Qahtani M and Al-Allaf FA and Abduljaleel Z and Alashwal A and Taher MM and Bouazzaoui A and Abalkhail H and Ba-Hammam FA and Athar M and Kalamegam G and Pushparaj PN and Abu-Elmagd M and Ahmed F and Sait KH and Anfinan N and Gari M and Chaudhary A and Abuzenadah A and Assidi M and Al-Qahtani M and Mami NB and Haffani YZ and Medhioub M and Hamzaoui L and Cherif A and Azouz M and Kalamegam G and Khan F and Mathew S and Nasser MI and Rasool M and Ahmed F and Pushparaj PN and Al-Qahtani M and Turkistany SA and Al-harbi LM and Dallol A and Sabir J and Chaudhary A and Abuzenadah A and Al-Madoudi B and Al-Aslani B and Al-Harbi K and Al-Jahdali R and Qudaih H and Al Hamzy E and Assidi M and Al Qahtani M and Ilyas AM and Ahmed Y and Gari M and Ahmed F and Alqahtani M and Salem N and Karim S and Alhathli EM and Abusamra H and Eldin HFN and Al-Qahtani MH and Kumar S and Al-Adwani F and Hussein D and Al-Sharif M and Jamal A and Al-Ghamdi F and Al-Maghrabi J and Baeesa SS and Bangash M and Chaudhary A and Al-Qahtani M and Schulten HJ and Alamandi A and Alotibi R and Hussein D and Karim S and Al-Maghrabi J and Al-Ghamdi F and Jamal A and Baeesa SS and Bangash M and Chaudhary A and Schulten HJ and Al-Qahtani M and Subhi O and Bagatian N and Karim S and Al-Johari A and Al-Hamour OA and Al-Aradati H and Al-Mutawa A and Al-Mashat F and Al-Maghrabi J and Schulten HJ and Al-Qahtani M and Bagatian N and Subhi O and Karim S and Al-Johari A and Al-Hamour OA and Al-Mutawa A and Al-Aradati H and Al-Mashat F and Al-Qahtani M and Schulten HJ and Al-Maghrabi J and shah MW and Yasir M and Azhar EI and Al-Masoodi S and Haffani YZ and Azouz M and Khamla E and Jlassi C and Masmoudi AS and Cherif A and Belbahri L and Al-Khayyat S and Attas R and Abu-Sanad A and Abuzinadah M and Merdad A and Dallol A and Chaudhary A and Al-Qahtani M and Abuzenadah A and Bouazzi H and Trujillo C and Alwasiyah MK and Al-Qahtani M and Alotaibi M and Nassir R and Sheikh IA and Kamal MA and Jiffri EH and Ashraf GM and Beg MA and Aziz MA and Ali R and Rasool M and Jamal MS and Samman N and Abdussami G and Periyasamy S and Warsi MK and Aldress M and Al Otaibi M and Al Yousef Z and Boudjelal M and Buhmeida A and Al-Qahtani MH and AlAbdulkarim I and Ghazala R and Mathew S and Hamed MH and Assidi M and Al-Qahtani M and Qadri I and Sheikh IA and Abu-Elmagd M and Turki RF and Damanhouri GA and Beg MA and Suhail M and Qureshi A and Jamal A and Pushparaj PN and Al-Qahtani M and Qadri I and El-Readi MZ and Eid SY and Wink M and Isa AM and Alnuaim L and Almutawa J and Abu-Rafae B and Alasiri S and Binsaleh S and Nazam N and Lone MI and Ahmad W and Ansari SA and Alqahtani MH</t>
  </si>
  <si>
    <t>https://pubmed.ncbi.nlm.nih.gov/27454254/</t>
  </si>
  <si>
    <t>rayyan-185168169</t>
  </si>
  <si>
    <t>Do different degrees of human activity affect the diet of Brazilian silverside Atherinella brasiliensis?</t>
  </si>
  <si>
    <t>Journal of fish biology</t>
  </si>
  <si>
    <t>1095-8649 (Electronic)</t>
  </si>
  <si>
    <t>1239-57</t>
  </si>
  <si>
    <t>Alves VE and PatrÃ­cio J and Dolbeth M and Pessanha A and Palma AR and Dantas EW and Vendel AL</t>
  </si>
  <si>
    <t>https://pubmed.ncbi.nlm.nih.gov/27328827/</t>
  </si>
  <si>
    <t>The aim of the present study was to test whether different degrees of human activity affect the diet of the Brazilian silverside Atherinella brasiliensis in two tropical estuaries. Fish were collected along the salinity gradient of two Brazilian estuaries, the heavily impacted Paraiba Estuary and the less impacted Mamanguape Estuary, in the dry and wet seasons. The findings confirm that A. brasiliensis has generalist feeding habits and is able to change its diet under different environmental conditions. The results indicate clear spatial (i.e. along the estuarine gradient) changes in diet composition in both estuaries, but diet was also influenced by the degree of anthropogenic disturbance. During the wet season in the nutrient enriched Paraiba Estuary, when human activity was higher, the diet of A. brasiliensis was poorer and dominated by few dietary items, reflecting the potential impoverishment of prey items in this heavily disturbed system. The specimens collected in the most affected estuary also had a greater frequency of micro-plastics and parasites in their stomachs, reflecting the greater degree of human disturbance in the estuary. The present findings suggest that the diet of A. brasiliensis could be a useful indicator of changes in the ecological quality of these and other tropical estuaries of the western Atlantic Ocean.</t>
  </si>
  <si>
    <t>rayyan-185168170</t>
  </si>
  <si>
    <t>Bacterial disease management: challenges, experience, innovation and future prospects: Challenges in Bacterial Molecular Plant Pathology.</t>
  </si>
  <si>
    <t>Molecular plant pathology</t>
  </si>
  <si>
    <t>1364-3703 (Electronic)</t>
  </si>
  <si>
    <t>1506-1518</t>
  </si>
  <si>
    <t>Sundin GW and Castiblanco LF and Yuan X and Zeng Q and Yang CH</t>
  </si>
  <si>
    <t>https://pubmed.ncbi.nlm.nih.gov/27238249/</t>
  </si>
  <si>
    <t>Plant diseases caused by bacterial pathogens place major constraints on crop production and cause significant annual losses on a global scale. The attainment of consistent effective management of these diseases can be extremely difficult, and management potential is often affected by grower reliance on highly disease-susceptible cultivars because of consumer preferences, and by environmental conditions favouring pathogen development. New and emerging bacterial disease problems (e.g. zebra chip of potato) and established problems in new geographical regions (e.g. bacterial canker of kiwifruit in New Zealand) grab the headlines, but the list of bacterial disease problems with few effective management options is long. The ever-increasing global human population requires the continued stable production of a safe food supply with greater yields because of the shrinking areas of arable land. One major facet in the maintenance of the sustainability of crop production systems with predictable yields involves the identification and deployment of sustainable disease management solutions for bacterial diseases. In addition, the identification of novel management tactics has also come to the fore because of the increasing evolution of resistance to existing bactericides. A number of central research foci, involving basic research to identify critical pathogen targets for control, novel methodologies and methods of delivery, are emerging that will provide a strong basis for bacterial disease management into the future. Near-term solutions are desperately needed. Are there replacement materials for existing bactericides that can provide effective disease management under field conditions? Experience should inform the future. With prior knowledge of bactericide resistance issues evolving in pathogens, how will this affect the deployment of newer compounds and biological controls? Knowledge is critical. A comprehensive understanding of bacterial pathosystems is required to not only identify optimal targets in the pathogens, but also optimal seasonal timings for deployment. Host resistance to effectors must be exploited, carefully and correctly. Are there other candidate genes that could be targeted in transgenic approaches? How can new technologies (CRISPR, TALEN, etc.) be most effectively used to add sustainable disease resistance to existing commercially desirable plant cultivars? We need an insider's perspective on the management of systemic pathogens. In addition to host resistance or reduced sensitivity, are there other methods that can be used to target these pathogen groups? Biological systems are variable. Can biological control strategies be improved for bacterial disease management and be made more predictable in function? The answers to the research foci outlined above are not all available, as will become apparent in this article, but we are heading in the right direction. In this article, we summarize the contributions from past experiences in bacterial disease management, and also describe how advances in bacterial genetics, genomics and host-pathogen interactions are informing novel strategies in virulence inhibition and in host resistance. We also outline potential innovations that could be exploited as the pressures to maximize a safe and productive food supply continue to become more numerous and more complex.</t>
  </si>
  <si>
    <t>PMC6638406</t>
  </si>
  <si>
    <t>rayyan-185168171</t>
  </si>
  <si>
    <t>Special challenges in the conservation of fishes and aquatic environments of South America.</t>
  </si>
  <si>
    <t>Costa MF and Barletta M</t>
  </si>
  <si>
    <t>https://pubmed.ncbi.nlm.nih.gov/27225985/</t>
  </si>
  <si>
    <t>In South America, the conservation of natural resources, particularly in relation to water and aquatic fauna, is an often-discussed issue. Unfortunately, there is still a large gap between thoughts and action. Scientists from different countries of the continent have however, produced a significant body of literature that should finally become the basis of emerging managerial models.</t>
  </si>
  <si>
    <t>rayyan-185168172</t>
  </si>
  <si>
    <t>No microplastics in benthic eelpout (Zoarces viviparus): An urgent need for spectroscopic analyses in microplastic detection.</t>
  </si>
  <si>
    <t>36-38</t>
  </si>
  <si>
    <t>Wesch C and Barthel AK and Braun U and Klein R and Paulus M</t>
  </si>
  <si>
    <t>https://pubmed.ncbi.nlm.nih.gov/27198628/</t>
  </si>
  <si>
    <t>Monitoring the ingestion of microplastics is challenging and suitable detection techniques are insufficiently used. Thus, misidentifying natural for synthetic microfibres cannot be avoided. As part of a framework to monitor the ingestion of microplastics in eelpout, this short report addresses the accurate identification of microfibres. We show that, following visual inspections, putatively synthetic microfibres are indeed of natural origin, as ascertained by spectrometric analyses. Consequently, we call for an inclusion of spectroscopic techniques in standardized microplastic monitoring schemes.</t>
  </si>
  <si>
    <t>rayyan-185168173</t>
  </si>
  <si>
    <t>High levels of microplastic ingestion by the semipelagic fish bogue Boops boops (L.) around the Balearic Islands.</t>
  </si>
  <si>
    <t>517-523</t>
  </si>
  <si>
    <t>Nadal MA and Alomar C and Deudero S</t>
  </si>
  <si>
    <t>https://pubmed.ncbi.nlm.nih.gov/27131810/</t>
  </si>
  <si>
    <t>For the first time this study reports on the presence of microplastics (1Â nm to &lt;5Â mm) in the gastrointestinal tracts of small semipelagic fish (Boops boops) in the Balearic Islands (Mediterranean Sea) from March to May 2014. The results show microplastic ingestion in 68% of full stomach samples with an average of 3.75 items per fish. Only filament type microplastics were observed in B.Â boops full gastrointestinal tracts. The frequency of occurrence of microplastics was high, with values ranging from 42% to 80%, in comparison to the other ingested items. Spatial variability among locations is high, which suggests that this type of contamination is ubiquitously distributed and originates from multiple sources. The results are important and indirectly provide further evidence of the presence of microplastics, which can be ingested by biota, in the marine environment.</t>
  </si>
  <si>
    <t>rayyan-185168174</t>
  </si>
  <si>
    <t>Degradation behavior and biosafety studies of the mPEG-PLGA-PLL copolymer.</t>
  </si>
  <si>
    <t>Physical chemistry chemical physics : PCCP</t>
  </si>
  <si>
    <t>1463-9084 (Electronic)</t>
  </si>
  <si>
    <t>11986-99</t>
  </si>
  <si>
    <t>He Z and Sun Y and Cao J and Duan Y</t>
  </si>
  <si>
    <t>https://pubmed.ncbi.nlm.nih.gov/27067001/</t>
  </si>
  <si>
    <t>In a previous study, a novel biodegradable multiblock copolymer, monomethoxy(poly-ethylene glycol)-poly(d,l-lactide-co-glycolide)-poly(l-lysine) (PEAL), was developed as a new drug carrier material. It is imperative to study the biocompatibility and degradation behavior of PEAL to pave the way for clinical applications. Here, we systematically demonstrated that the PEAL copolymer has the appropriate hydrophilicity and biosafety. The degradation rate of the PEAL films was obtained by observing changes in mass, molecular weight (Mw), Mw distribution and degradation products. The degradation rate was observed to have a highly positive correlation with the pH of the medium and negative correlation with the ratio of lactic acid to glycolic acid (LA/GA). Cytotoxicity tests indicated that the degradation products of the copolymer were non-toxic to cells. In zebrafish embryos, the PEAL nanoparticles had no obvious impact on heart rate, production of reactive oxygen species, mortality, or cell apoptosis, and they were observed to have a long circulation time. Therefore, the PEAL copolymer has great potential for use as a drug carrier material.</t>
  </si>
  <si>
    <t xml:space="preserve"> RAYYAN-INCLUSION: {"Querusche"=&gt;"Maybe", "elisa.calcagnotto"=&gt;"Maybe"} | RAYYAN-LABELS: !</t>
  </si>
  <si>
    <t>rayyan-185168175</t>
  </si>
  <si>
    <t>Pulmonary Abnormalities in Young, Light-Use Waterpipe (Hookah) Smokers.</t>
  </si>
  <si>
    <t>American journal of respiratory and critical care medicine</t>
  </si>
  <si>
    <t>1535-4970 (Electronic)</t>
  </si>
  <si>
    <t>587-95</t>
  </si>
  <si>
    <t>Strulovici-Barel Y and Shaykhiev R and Salit J and Deeb RS and Krause A and Kaner RJ and Vincent TL and Agosto-Perez F and Wang G and Hollmann C and Shanmugam V and Almulla AM and Sattar H and Mahmoud M and Mezey JG and Gross SS and Staudt MR and Walters MS and Crystal RG</t>
  </si>
  <si>
    <t>https://pubmed.ncbi.nlm.nih.gov/27007171/</t>
  </si>
  <si>
    <t>RATIONALE: Waterpipes, also called hookahs, are currently used by millions of people worldwide. Despite the increasing use of waterpipe smoking, there is limited data on the health effects of waterpipe smoking and there are no federal regulations regarding its use. OBJECTIVES: To assess the effects of waterpipe smoking on the human lung using clinical and biological parameters in young, light-use waterpipe smokers. METHODS: We assessed young, light-use, waterpipe-only smokers in comparison with lifelong nonsmokers using clinical parameters of cough and sputum scores, lung function, and chest high-resolution computed tomography as well as biological parameters of lung epithelial lining fluid metabolome, small airway epithelial (SAE) cell differential and transcriptome, alveolar macrophage transcriptome, and plasma apoptotic endothelial cell microparticles. MEASUREMENTS AND MAIN RESULTS: Compared with nonsmokers, waterpipe smokers had more cough and sputum as well as a lower lung diffusing capacity, abnormal epithelial lining fluid metabolome profile, increased proportions of SAE secretory and intermediate cells, reduced proportions of SAE ciliated and basal cells, markedly abnormal SAE and alveolar macrophage transcriptomes, and elevated levels of apoptotic endothelial cell microparticles. CONCLUSIONS: Young, light-use, waterpipe-only smokers have a variety of abnormalities in multiple lung-related biological and clinical parameters, suggesting that even limited waterpipe use has broad consequences on human lung biology and health. We suggest that large epidemiological studies should be initiated to investigate the harmful effects of waterpipe smoking.</t>
  </si>
  <si>
    <t>PMC5027211</t>
  </si>
  <si>
    <t>rayyan-185168176</t>
  </si>
  <si>
    <t>Urbanization is a major influence on microplastic ingestion by sunfish in the Brazos River Basin, Central Texas, USA.</t>
  </si>
  <si>
    <t>380-7</t>
  </si>
  <si>
    <t>Peters CA and Bratton SP</t>
  </si>
  <si>
    <t>https://pubmed.ncbi.nlm.nih.gov/26807984/</t>
  </si>
  <si>
    <t>Microplastics, degraded and weathered polymer-based particles, and manufactured products ranging between 50 and 5000Â Î¼m in size, are found within marine, freshwater, and estuarine environments. While numerous peer-reviewed papers have quantified the ingestion of microplastics by marine vertebrates, relatively few studies have focused on microplastic ingestion by freshwater organisms. This study documents microplastic and manufactured fiber ingestion by bluegill (Lepomis macrochirus) and longear (Lepomis megalotis) sunfish (Centrarchidae) from the Brazos River Basin, between Lake Whitney and Marlin, Texas, USA. Fourteen sample sites were studied and categorized into urban, downstream, and upstream areas. A total of 436 sunfish were collected, and 196 (45%) stomachs contained microplastics. Four percent (4%) of items sampled were debris on the macro size scale (i.e. &gt;5Â mm) and consisted of masses of plastic, metal, Styrofoam, or fishing material, while 96% of items sampled were in the form of microplastic threads. Fish length was statistically correlated to the number of microplastics detected (pÂ =Â 0.019). Fish collected from urban sites displayed the highest mean number of microplastics ingested, followed by downstream and upstream sites. Microplastics were associated with the ingestion of other debris items (e.g. sand and wood) and correlated to the ingestion of fish eggs, earthworms, and mollusks, suggesting that sunfish incidentally ingest microplastics during their normal feeding methods. The high frequency of microplastic ingestion suggest that further research is needed to determine the residence time of microplastics within the stomach and gut, potential for food web transfer, and adverse effects on wildlife and ecosystemic health.</t>
  </si>
  <si>
    <t>rayyan-185168177</t>
  </si>
  <si>
    <t>Topical Application of a Silicone Gel Sheet with Verapamil Microparticles in a Rabbit Model of Hypertrophic Scar.</t>
  </si>
  <si>
    <t>Plastic and reconstructive surgery</t>
  </si>
  <si>
    <t>1529-4242 (Electronic)</t>
  </si>
  <si>
    <t>144-151</t>
  </si>
  <si>
    <t>Rha EY and Kim YH and Kim TJ and Yoo G and Rhie JW and Kim HJ and Park IK</t>
  </si>
  <si>
    <t>https://pubmed.ncbi.nlm.nih.gov/26710018/</t>
  </si>
  <si>
    <t>BACKGROUND: The authors developed a novel treatment based on the topical application of a silicone gel sheet containing verapamil microparticles. The ability of these silicone gel sheets to inhibit hypertrophic scar in a rabbit ear wound model was examined. METHODS: Ten New Zealand White rabbits with a total of 80 wounds in both ears were used in this study. The rabbits were divided into five groups (control; silicone gel sheet; and silicone gel sheet plus 0.25, 2.5, and 25 mg of verapamil per gram). Histopathologic findings were quantified. RESULTS: The mean scar elevation index, fibroblast counts, and capillary counts differed significantly among the five groups (p &lt; 0.05). The median scar elevation index was significantly lower in the silicone gel sheet plus 2.5 mg of verapamil per gram group than in the silicone gel sheet group (1.2 versus 2.2). The median number of fibroblasts was significantly lower in the silicone gel sheet plus 0.25 mg of verapamil per gram group than in the silicone gel sheet group (172.5 versus 243). In the median number of capillary lumina, there was no significant difference between the silicone gel sheet group and the silicone gel sheet plus 0.25, 2.5, and 25 mg of verapamil per gram groups (28.5, 18, 20, and 18, respectively). CONCLUSION: Topical application of a silicone gel sheet with verapamil microparticles may be a novel, effective treatment method for hypertrophic scar, but its safety and efficacy in humans must be tested in clinical trials.</t>
  </si>
  <si>
    <t>rayyan-185168178</t>
  </si>
  <si>
    <t>Effects of multi-stressors on juveniles of the marine fish Pomatoschistus microps: Gold nanoparticles, microplastics and temperature.</t>
  </si>
  <si>
    <t>89-103</t>
  </si>
  <si>
    <t>Ferreira P and Fonte E and Soares ME and Carvalho F and Guilhermino L</t>
  </si>
  <si>
    <t>https://pubmed.ncbi.nlm.nih.gov/26642093/</t>
  </si>
  <si>
    <t>Knowledge on multi-stressors effects required for environmental and human risk assessments is still limited. This study investigated the combined effects of gold nanoparticles (Au-NP), microplastics (MP) and temperature increase on Pomatoschistus microps, an important prey for several higher level predators, including some species edible to humans. Four null hypotheses were tested: H01: P. microps juveniles do not take up Au-NP through the water; H02: Au-NP (ppb range) are not toxic to juveniles; H03: the presence of MP do not influence the effects of Au-NP on juveniles; H04: temperature increase (20-25Â°C) does not change the effects of the tested chemicals on juveniles. Wild juveniles were acclimated to laboratory conditions. Then, they were exposed to Au-NP (â‰ˆ5nm diameter) and MP (polyethylene spheres, 1-5Î¼m diameter), alone and in mixture, at 20Â°C and 25Â°C, in semi-static conditions. After 96h of exposure to Au-NP, fish had gold in their body (0.129-0.546Î¼g/g w.w.) leading to H01 refusal. Exposure to Au-NP alone caused a predatory performance decrease (â‰ˆ-39%, p&lt;0.05) leading to H02 refusal. MP did not change the Au-NP toxicity leading to H03 acceptance. Temperature rise significantly increased the concentration of gold in fish exposed to Au-NP (â‰ˆ2.3 fold), and interacted with chemical effects (e.g. glutathione S-transferases activity) leading to H04 refusal. Thus, the results of this study highlight the importance of further investigating the effects of multi-stressors on marine fish, particularly the effects of temperature on the uptake, biotransformation, elimination and effects of nanoparticles and microplastics, either alone or in mixture. This knowledge is most important to improve the basis for environmental and human risk assessments of these environmental contaminants of high concern.</t>
  </si>
  <si>
    <t>rayyan-185168179</t>
  </si>
  <si>
    <t>pH-responsive and enzymatically-responsive hydrogel microparticles for the oral delivery of therapeutic proteins: Effects of protein size, crosslinking density, and hydrogel degradation on protein delivery.</t>
  </si>
  <si>
    <t>18-25</t>
  </si>
  <si>
    <t>Koetting MC and Guido JF and Gupta M and Zhang A and Peppas NA</t>
  </si>
  <si>
    <t>https://pubmed.ncbi.nlm.nih.gov/26616761/</t>
  </si>
  <si>
    <t>Two potential platform technologies for the oral delivery of protein therapeutics were synthesized and tested. pH-responsive poly(itaconic acid-co-N-vinyl-2-pyrrolidone) (P(IA-co-NVP)) hydrogel microparticles were tested in vitro with model proteins salmon calcitonin, urokinase, and rituximab to determine the effects of particle size, protein size, and crosslinking density on oral delivery capability. Particle size showed no significant effect on overall delivery potential but did improve percent release of encapsulated protein over the micro-scale particle size range studied. Protein size was shown to have a significant impact on the delivery capability of the P(IA-co-NVP) hydrogel. We show that when using P(IA-co-NVP) hydrogel microparticles with 3 mol% tetra(ethylene glycol) dimethacrylate crosslinker, a small polypeptide (salmon calcitonin) loads and releases up to 45 Î¼g/mg hydrogel while the mid-sized protein urokinase and large monoclonal antibody rituximab load and release only 19 and 24 Î¼g/mg hydrogel, respectively. We further demonstrate that crosslinking density offers a simple method for tuning hydrogel properties to variously sized proteins. Using 5 mol% TEGDMA crosslinker offers optimal performance for the small peptide, salmon calcitonin, whereas lower crosslinking density of 1 mol% offers optimal performance for the much larger protein rituximab. Finally, an enzymatically-degradable hydrogels of P(MAA-co-NVP) crosslinked with the peptide sequence MMRRRKK were synthesized and tested in simulated gastric and intestinal conditions. These hydrogels offer ideal loading and release behavior, showing no degradative release of encapsulated salmon calcitonin in gastric conditions while yielding rapid and complete release of encapsulated protein within 1h in intestinal conditions.</t>
  </si>
  <si>
    <t>PMC4734382</t>
  </si>
  <si>
    <t>rayyan-185168180</t>
  </si>
  <si>
    <t>Identification and Testing of Novel CARP-1 Functional Mimetic Compounds as Inhibitors of Non-Small Cell Lung and Triple Negative Breast Cancers.</t>
  </si>
  <si>
    <t>Journal of biomedical nanotechnology</t>
  </si>
  <si>
    <t>1550-7033 (Print)</t>
  </si>
  <si>
    <t>1608-27</t>
  </si>
  <si>
    <t>Muthu M and Somagoni J and Cheriyan VT and Munie S and Levi E and Ashour AE and Yassin AE and Alafeefy AM and Sochacki P and Polin LA and Reddy KB and Larsen SD and Singh M and Rishi AK</t>
  </si>
  <si>
    <t>https://pubmed.ncbi.nlm.nih.gov/26485930/</t>
  </si>
  <si>
    <t>The triple negative breast cancer (TNBCs) and non-small cell lung cancers (NSCLCs) often acquire mutations that contribute to failure of drugs in clinic and poor prognosis, thus presenting an urgent need to develop new and improved therapeutic modalities. Here we report that CARP-1 functional mimetic (CFMs) compounds 4 and 5, and 4.6, a structurally related analog of CFM-4, are potent inhibitors of TNBC and NSCLC cells in vitro. Cell growth suppression by CFM-4 and -4.6 involved interaction and elevated expression of CARP-1/CCAR1 and Death Effector Domain (DED) containing DNA binding (DEDD)2 proteins. Apoptosis by these compounds also involved activation of pro-apoptotic stress-activated kinases p38 and JNK1/2, cleavage of PARP and loss of mitotic cyclin B1. Both the CFMs inhibited abilities of NSCLC and TNBC cells to migrate, invade, and form colonies in suspension, while disrupting tubule formation by the human umbilical vein endothelial cells (HUVECs). Nano-lipid formulation of CFM-4 (CFM-4 NLF) enhanced its serum bioavailability when compared with the free CFM-4. Oral administration of CFM-4 NLF reduced weights and volume of the xenografted tumors derived from A549 NSCLC and MDA-MB-231 TNBC cells. Although no gross tissue or histological toxicities were noticed, the immuno-histochemical analysis revealed increased CARP-1 and DNA fragmentation in tumors of the CFM-4 NLF-treated animals. In conclusion, while stimulation of pro-apoptotic CARP-1 and DEDD2 expression and their binding underscore a novel mechanism of apoptosis transduction by CFM compounds, our proof-of-concept xenograft studies demonstrate therapeutic potential of CFM-4 for TNBC and NSCLC.</t>
  </si>
  <si>
    <t>PMC5090172</t>
  </si>
  <si>
    <t>rayyan-185168181</t>
  </si>
  <si>
    <t>Effects of Nano-particles on Histo-pathological changes of the fish.</t>
  </si>
  <si>
    <t>Journal of environmental health science &amp; engineering</t>
  </si>
  <si>
    <t>2052-336X (Print)</t>
  </si>
  <si>
    <t>Monfared AL and Bahrami AM and Hosseini E and Soltani S and Shaddel M</t>
  </si>
  <si>
    <t>https://pubmed.ncbi.nlm.nih.gov/26322234/</t>
  </si>
  <si>
    <t>Regarding fast development of the nanotechnology and the probably of it's side effects on aquatic body organs, this study investigate the effects of nanosilver administration on histology of gill, kidney and biochemical parameters in common carp. The silver nanoparticles were synthesized in a one-step reduction process in an aqueous solution. 60 O. mykiss were obtained from a local commercial hatchery. Fish were divided randomly into four groups. Control group was kept in dechlorinated tap water without any add-on material. Experimental groups were exposed to concentration of 3, 300 and 1000Â mg/L of nanosilver solution for eight weeks, respectively. Biochemical analyses of sera, histological alterations of the gill and kidney tissue were done. Aneurism in the secondary lamellae and hyperplasia of epithelium in gills, adhesion of the gill lamellae, inducing hyaline cast formation, significant decreasing in the glomerular diameter and formation of intra cytoplasmic vacuoles in the various urinary tubules were seen in experimental groups. The serum levels of total protein was decreased significantly (Pâ€‰&lt;â€‰0.05) by increasing nanosilver concentration but ALP, LDH, AST and ALT increased significantly (Pâ€‰&lt;â€‰0.05). It is concluded that nanosilver induces gill and kidney damages and changes the biochemical parameters of O. mykiss juveniles in different concentrations.</t>
  </si>
  <si>
    <t>PMC4552984</t>
  </si>
  <si>
    <t>rayyan-185168182</t>
  </si>
  <si>
    <t>When Microplastic Is Not Plastic: The Ingestion of Artificial Cellulose Fibers by Macrofauna Living in Seagrass Macrophytodetritus.</t>
  </si>
  <si>
    <t>11158-66</t>
  </si>
  <si>
    <t>Remy F and Collard F and Gilbert B and CompÃ¨re P and Eppe G and Lepoint G</t>
  </si>
  <si>
    <t>https://pubmed.ncbi.nlm.nih.gov/26301775/</t>
  </si>
  <si>
    <t>Dead leaves of the Neptune grass, Posidonia oceanica (L.) Delile, in the Mediterranean coastal zone, are colonized by an abundant "detritivorous" invertebrate community that is heavily predated by fishes. This community was sampled in August 2011, November 2011, and March 2012 at two different sites in the Calvi Bay (Corsica). Ingested artificial fibers (AFs) of various sizes and colors were found in 27.6% of the digestive tracts of the nine dominant species regardless of their trophic level or taxon. No seasonal, spatial, size, or species-specific significant differences were revealed; suggesting that invertebrates ingest AFs at constant rates. Results showed that, in the gut contents of invertebrates, varying by trophic level, and across trophic levels, the overall ingestion of AFs was low (approximately 1 fiber per organism). Raman spectroscopy revealed that the ingested AFs were composed of viscose, an artificial, cellulose-based polymer. Most of these AFs also appeared to have been colored by industrial dyes. Two dyes were identified: Direct Blue 22 and Direct Red 28. The latter is known for being carcinogenic for vertebrates, potentially causing environmental problems for the P. oceanica litter community. Techniques such as Raman spectroscopy are necessary to investigate the particles composition, instead of relying on fragment size or color to identify the particles ingested by animals.</t>
  </si>
  <si>
    <t>rayyan-185168183</t>
  </si>
  <si>
    <t>Experimental development of a new protocol for extraction and characterization of microplastics in fish tissues: First observations in commercial species from Adriatic Sea.</t>
  </si>
  <si>
    <t>18-26</t>
  </si>
  <si>
    <t>Avio CG and Gorbi S and Regoli F</t>
  </si>
  <si>
    <t>https://pubmed.ncbi.nlm.nih.gov/26210759/</t>
  </si>
  <si>
    <t>The presence of microplastics in the marine environment has raised scientific interest during the last decade. Several organisms can ingest microplastics with potentially adverse effects on the digestive tract, respiratory system and locomotory appendages. However, a clear evidence of tissue accumulation and transfer of such microparticles in wild organisms is still lacking, partially hampered by technical difficulties in isolation and characterization protocols from biological samples. In this work, we compared the efficacy of some existing approaches and we optimized a new protocol allowing an extraction yield of microplastics from fish tissues ranging between 78% and 98%, depending on the polymer size. FT-IR analyses confirmed that the extraction procedure did not affect the particles characteristics. The method was further validated on the fish mullet, Mugil cephalus, exposed under laboratory conditions to polystyrene and polyethylene; the particles were isolated and quantified in stomach and liver, and their presence in the hepatic tissue was confirmed also by histological analyses. A preliminary characterization revealed the presence and distribution of microplastics in various fish species collected along the Adriatic Sea. FT-IR analyses indicated polyethylene as the predominant polymer (65%) in the stomach of fish. The overall results confirmed the newly developed method as a reliable approach to detect and quantify microplastics in the marine biota.</t>
  </si>
  <si>
    <t>rayyan-185168184</t>
  </si>
  <si>
    <t>Comparative hazard analysis and toxicological modeling of diverse nanomaterials using the embryonic zebrafish (EZ) metric of toxicity.</t>
  </si>
  <si>
    <t>Journal of nanoparticle research : an interdisciplinary forum for nanoscale science           and technology</t>
  </si>
  <si>
    <t>1388-0764 (Print)</t>
  </si>
  <si>
    <t>Harper B and Thomas D and Chikkagoudar S and Baker N and Tang K and Heredia-Langner A and Lins R and Harper S</t>
  </si>
  <si>
    <t>https://pubmed.ncbi.nlm.nih.gov/26069453/</t>
  </si>
  <si>
    <t>The integration of rapid assays, large datasets, informatics, and modeling can overcome current barriers in understanding nanomaterial structure-toxicity relationships by providing a weight-of-the-evidence mechanism to generate hazard rankings for nanomaterials. Here, we present the use of a rapid, low-cost assay to perform screening-level toxicity evaluations of nanomaterials in vivo. Calculated EZ Metric scores, a combined measure of morbidity and mortality in developing embryonic zebrafish, were established at realistic exposure levels and used to develop a hazard ranking of diverse nanomaterial toxicity. Hazard ranking and clustering analysis of 68 diverse nanomaterials revealed distinct patterns of toxicity related to both the core composition and outermost surface chemistry of nanomaterials. The resulting clusters guided the development of a surface chemistry-based model of gold nanoparticle toxicity. Our findings suggest that risk assessments based on the size and core composition of nanomaterials alone may be wholly inappropriate, especially when considering complex engineered nanomaterials. Research should continue to focus on methodologies for determining nanomaterial hazard based on multiple sub-lethal responses following realistic, low-dose exposures, thus increasing the availability of quantitative measures of nanomaterial hazard to support the development of nanoparticle structure-activity relationships.</t>
  </si>
  <si>
    <t>PMC4454819</t>
  </si>
  <si>
    <t>rayyan-185168185</t>
  </si>
  <si>
    <t>Does the presence of microplastics influence the acute toxicity of chromium(VI) to early juveniles of the common goby (Pomatoschistus microps)? A study with juveniles from two wild estuarine populations.</t>
  </si>
  <si>
    <t>163-74</t>
  </si>
  <si>
    <t>LuÃ­s LG and Ferreira P and Fonte E and Oliveira M and Guilhermino L</t>
  </si>
  <si>
    <t>https://pubmed.ncbi.nlm.nih.gov/26004740/</t>
  </si>
  <si>
    <t>Toxicological interactions between microplastics (MP) and other environmental contaminants are of grave concern. Here, the potential influence of MP in the short-term toxicity of chromium to early juveniles of Pomatoschistus microps was investigated. Three null hypotheses were tested: (1) exposure to Cr(VI) concentrations in the low ppm range does not induce toxic effects on juveniles; (2) the presence of microplastics in the water does not influence the acute toxicity of Cr(VI) to juveniles; (3) the environmental conditions of the natural habitat where fish developed do not influence their sensitivity to Cr(VI)-induced acute stress. Fish were collected in the estuaries of Minho (M-est) and Lima (L-est) Rivers (NW Iberian Peninsula) that have several abiotic differences, including in the water and sediment concentrations of various environmental contaminants. After acclimatization to laboratory conditions, two 96h acute bioassays were carried out with juveniles from both estuaries to: (i) investigate the effects of Cr(VI) alone; (ii) investigate the effects of Cr(VI) in the presence of MP (polyethylene spheres 1-5Î¼m âˆ…). Cr(VI) alone induced mortality (96h-LC50s: 14.4-30.5mg/l) and significantly decreased fish predatory performance (â‰¤74%). Thus, in the range of concentrations tested (5.6-28.4mg/l) Cr(VI) was found to be toxic to P. microps early juveniles, therefore, we rejected hypothesis 1. Under simultaneous exposure to Cr(VI) and MP, a significant decrease of the predatory performance (â‰¤67%) and a significant inhibition of AChE activity (â‰¤31%) were found. AChE inhibition was not observed in the test with Cr(VI) alone and MP alone caused an AChE inhibition â‰¤21%. Mixture treatments containing Cr(VI) concentration â‰¥3.9mg/l significantly increased LPO levels in L-est fish, an effect that was not observed under Cr(VI) or MP single exposures. Thus, toxicological interactions between Cr(VI) and MP occurred, therefore, we rejected hypothesis 2. In the presence of MP, the negative effect caused by high concentrations of Cr(VI) on the predatory performance was significantly reduced in L-est fish but not in M-est fish, and Cr(VI) concentrations higher than 3.9mg/l caused oxidative damage in L-est fish but not in M-est fish. The acclimatization and test conditions were similar for fish from the two estuaries and these ecosystems have environmental differences. Thus, long-term exposure to distinct environmental conditions in the natural habitat during previous developmental phases influenced the sensitivity and responses of juveniles to Cr(VI), therefore, we rejected hypothesis 3. Overall, the results of this study indicate toxicological interactions between MP and Cr(VI) highlighting the importance of further investigating the combined effects of MP and other common contaminants.</t>
  </si>
  <si>
    <t>rayyan-185168186</t>
  </si>
  <si>
    <t>Gill histopathologies following exposure to nanosilver or silver nitrate.</t>
  </si>
  <si>
    <t>Journal of toxicology and environmental health. Part A</t>
  </si>
  <si>
    <t>1528-7394 (Print)</t>
  </si>
  <si>
    <t>301-15</t>
  </si>
  <si>
    <t>Hawkins AD and Thornton C and Kennedy AJ and Bu K and Cizdziel J and Jones BW and Steevens JA and Willett KL</t>
  </si>
  <si>
    <t>https://pubmed.ncbi.nlm.nih.gov/25734626/</t>
  </si>
  <si>
    <t>Fish gill is the site for many crucial physiological functions. It is among the first sites of xenobiotic exposure, and gill histopathological alterations may be detected soon after toxicant exposure. Silver (Ag) is one of the most toxic metals to aquatic organisms mainly due to its ability to disrupt ionic regulation. The goal of this study was to determine the effect of ionic and nanoscale Ag on fathead minnow gills by examining gill histology and Na(+)/K(+)-ATPase immunoreactivity. Fathead minnows were exposed to two measured concentrations of silver nitrate (AgNO3: 1.3 or 3.7 Î¼g/L as Ag(+)), citrate silver nanoparticles (citrate-AgNP: 15 or 39 Î¼g/L), and polyvinylpyrrolidone-AgNP (PVP-AgNP) (AgNP: 11 or 50 Î¼g/L). Circulatory disturbances were the most prevalent gill alterations detected and were significantly increased in all Ag treatment groups compared to control. AgNO3 (1.3 Î¼g/L) was the only treatment that significantly elevated the number of total mucous goblet cells present. In all other Ag treatments, the percent of degenerated goblet cells was significantly increased compared to control. When the sum of all histopathological abnormalities (weighted index) was calculated, all Ag groups displayed a significantly higher index, with citrate-AgNP having the highest toxicity (index of 10 Â± 0.32 versus 2.4 Â± 0.6 in controls). Gill Na(+)/K(+)-ATPase immunoreactivity was decreased by Ag. These results indicated that both AgNO3 and AgNP created similar disruptions in gill structure and ionic regulation, possibly due to the ionic Ag portion of each treatment.</t>
  </si>
  <si>
    <t>rayyan-185168187</t>
  </si>
  <si>
    <t>Polyethyleneimine-iron phosphate nanocomposite as a promising adsorbent for the isolation of DNA.</t>
  </si>
  <si>
    <t>Talanta</t>
  </si>
  <si>
    <t>1873-3573 (Electronic)</t>
  </si>
  <si>
    <t>857-63</t>
  </si>
  <si>
    <t>Hu LL and Hu B and Shen LM and Zhang DD and Chen XW and Wang JH</t>
  </si>
  <si>
    <t>https://pubmed.ncbi.nlm.nih.gov/25476388/</t>
  </si>
  <si>
    <t>A polyethyleneimine (PEI)-iron phosphate (FePO4) nanocomposite is prepared by immobilization of PEI onto the surface of FePO4 nanoparticles via electrostatic interaction. The obtained PEI-FePO4 nanocomposites are spherical with a size centered in ca. 100 nm. They provide a novel adsorbent for the solid-phase extraction of DNA from complex sample matrices. At pH 4, 50 Î¼g mL(-1) of DNA (salmon sperm DNA sodium salt) in 1.0 mL aqueous solution are quantitatively adsorbed (100%) by 2mg of the PEI-FePO4 nanocomposites, and meanwhile the coexisting albumin at a same concentration level is not retained, demonstrating the favorable selectivity of the nanocomposites to DNA against proteins. The adsorption behaviors of DNA onto the PEI-FePO4 nanocomposites fit Langmuir model, corresponding to an adsorption capacity of 61.88 mg g(-1). The adsorbed DNA could be readily recovered by using a 0.04 mol L(-1) Britton-Robinson (BR) buffer at pH 10, resulting in a recovery of 85%. The nanocomposites have been further used for the isolation of DNA from a series of real sample matrices, including synthetic Î»-DNA sample, human whole blood and Escherichia coli cell lysate. The extraction efficiency and the purity of the recovered DNA are at least comparable to those achieved by using the reported sorbent materials or commercial kits. In addition, the DNAs isolated from human whole blood and E. coli cell lysate are of high quality, which have been further demonstrated by using them as templates for successful PCR amplifications.</t>
  </si>
  <si>
    <t>rayyan-185168188</t>
  </si>
  <si>
    <t>Enhanced activity of immobilized pepsin nanoparticles coated on solid substrates compared to free pepsin.</t>
  </si>
  <si>
    <t>Enzyme and microbial technology</t>
  </si>
  <si>
    <t>1879-0909 (Electronic)</t>
  </si>
  <si>
    <t>Meridor D and Gedanken A</t>
  </si>
  <si>
    <t>https://pubmed.ncbi.nlm.nih.gov/25442951/</t>
  </si>
  <si>
    <t>In the present work nanoparticles (NPs) of pepsin were generated in an aqueous solution using high-intensity ultrasound, and were subsequently immobilized on low-density polyethylene (PE) films, or on polycarbonate (PC) plates, or on microscope glass slides. The pepsin NPs coated on the solid surfaces have been characterized by HRSEM, TEM, FTIR, XPS and DLS. The amount of enzyme introduced on the substrates, the leaching properties, and the catalytic activity of the immobilized enzyme on the three surfaces are compared. Catalytic activities of pepsin deposited onto the three solid surfaces as well as free pepsin, without sonication, and free pepsin NPs were compared at various pH levels and temperatures using a hemoglobin assay. Compared to native pepsin, pepsin coated onto PE showed the best catalytic activity in all the examined parameters. Pepsin immobilized on glass exhibited better activity than the native enzyme, especially at high temperatures. Enzyme activity of pepsin immobilized on PC was no better than native enzyme activity at all temperatures at pH 2, and only over a narrow pH range at 37Â°C was the activity improved over the native enzyme. A remarkable observation is that immobilized pepsin on all the surfaces was still active to some extent even at pH 7, while free pepsin was completely inactive. The kinetic parameters, Km and Vmax were also calculated and compared for all the samples. Relative to the free enzyme, pepsin coated PE showed the greatest improvement in kinetic parameters (Km=15g/L, Vmax=719U/mg versus Km=12.6g/L and Vmax=787U/mg, respectively), whereas pepsin coated on PC exhibited the most unfavorable kinetic parameters (Km=18g/L, Vmax=685U/mg). The values for the anchored enzyme-glass were Km=19g/L, Vmax=763U/mg.</t>
  </si>
  <si>
    <t>rayyan-185168189</t>
  </si>
  <si>
    <t>Altered behavior, physiology, and metabolism in fish exposed to polystyrene nanoparticles.</t>
  </si>
  <si>
    <t>553-61</t>
  </si>
  <si>
    <t>Mattsson K and Ekvall MT and Hansson LA and Linse S and Malmendal A and Cedervall T</t>
  </si>
  <si>
    <t>https://pubmed.ncbi.nlm.nih.gov/25380515/</t>
  </si>
  <si>
    <t>The use of nanoparticles in consumer products, for example, cosmetics, sunscreens, and electrical devices, has increased tremendously over the past decade despite insufficient knowledge about their effects on human health and ecosystem function. Moreover, the amount of plastic waste products that enter natural ecosystems, such as oceans and lakes, is increasing, and degradation of the disposed plastics produces smaller particles toward the nano scale. Therefore, it is of utmost importance to gain knowledge about how plastic nanoparticles enter and affect living organisms. Here we have administered 24 and 27 nm polystyrene nanoparticles to fish through an aquatic food chain, from algae through Daphnia, and studied the effects on behavior and metabolism. We found severe effects on feeding and shoaling behavior as well as metabolism of the fish; hence, we conclude that polystyrene nanoparticles have severe effects on both behavior and metabolism in fish and that commonly used nanosized particles may have considerable effects on natural systems and ecosystem services derived from them.</t>
  </si>
  <si>
    <t>rayyan-185168190</t>
  </si>
  <si>
    <t>Developmental toxicity and DNA damage to zebrafish induced by perfluorooctane sulfonate in the presence of ZnO nanoparticles.</t>
  </si>
  <si>
    <t>360-71</t>
  </si>
  <si>
    <t>Du J and Wang S and You H and Jiang R and Zhuang C and Zhang X</t>
  </si>
  <si>
    <t>https://pubmed.ncbi.nlm.nih.gov/25258305/</t>
  </si>
  <si>
    <t>Perfluorooctane sulfonate (PFOS) and ZnO nanoparticles (ZnO-NPs) are frequently detected in the environment, but few studies have assessed their joint toxicity. In this study, the acute toxicity and chronic toxicity to zebrafish (Danio rerio) induced by PFOS in the presence of ZnO-NPs were investigated, including developmental toxicity and DNA damage. The embryos were exposed to PFOS (only) (0.4, 0.8, and 1.6 mg/L) and PFOS plus ZnO-NPs (0.4â€‰+â€‰50, 0.8â€‰+â€‰50, and 1.6â€‰+â€‰50 mg/L) solutions to evaluate mortality (96 h), body length (96 h), hatch rate (72 h), heart rate (48 h),and malformation rate (96 h). The results revealed that the co-treatment could cause more severe developmental toxicity compared with the control and single-treatments, and the toxic effects generally increased in a dose-response manner. In addition, adult zebrafish were exposed to single and mixed solutions of PFOS and ZnO-NPs (at the concentrations mentioned above) for 30 days. DNA damage to zebrafish was evaluated by the comet assay and micronucleus test. We found that the PFOS single-treatment at all doses (0.4, 0.8, and 1.6 mg/L) could strongly induce DNA damage to peripheral blood cells and that ZnO-NPs could aggravate the formation of DNA damage in co-treatments. Histological examination of liver, testicle, and ovary showed that the presence of ZnO-NPs (50 mg/L) could also cause more serious histological damage to adult zebrafish than PFOS alone. As a result, the synergistic effects played an important role during joint exposure. Our observations provide a basic understanding of the joint toxicity of PFOS and ZnO-NPs to aquatic organisms.</t>
  </si>
  <si>
    <t>rayyan-185168191</t>
  </si>
  <si>
    <t>Rapid bacterial colonization of low-density polyethylene microplastics in coastal sediment microcosms.</t>
  </si>
  <si>
    <t>BMC microbiology</t>
  </si>
  <si>
    <t>1471-2180 (Electronic)</t>
  </si>
  <si>
    <t>Harrison JP and Schratzberger M and Sapp M and Osborn AM</t>
  </si>
  <si>
    <t>https://pubmed.ncbi.nlm.nih.gov/25245856/</t>
  </si>
  <si>
    <t>BACKGROUND: Synthetic microplastics (â‰¤5-mm fragments) are emerging environmental contaminants that have been found to accumulate within coastal marine sediments worldwide. The ecological impacts and fate of microplastic debris are only beginning to be revealed, with previous research into these topics having primarily focused on higher organisms and/or pelagic environments. Despite recent research into plastic-associated microorganisms in seawater, the microbial colonization of microplastics in benthic habitats has not been studied. Therefore, we employed a 14-day microcosm experiment to investigate bacterial colonization of low-density polyethylene (LDPE) microplastics within three types of coastal marine sediment from Spurn Point, Humber Estuary, U.K. RESULTS: Bacterial attachment onto LDPE within sediments was demonstrated by scanning electron microscopy and catalyzed reporter deposition fluorescence in situ hybridisation (CARD-FISH). Log-fold increases in the abundance of 16S rRNA genes from LDPE-associated bacteria occurred within 7 days with 16S rRNA gene numbers on LDPE surfaces differing significantly across sediment types, as shown by quantitative PCR. Terminal-restriction fragment length polymorphism (T-RFLP) analysis demonstrated rapid selection of LDPE-associated bacterial assemblages whose structure and composition differed significantly from those in surrounding sediments. Additionally, T-RFLP analysis revealed successional convergence of the LDPE-associated communities from the different sediments over the 14-day experiment. Sequencing of cloned 16S rRNA genes demonstrated that these communities were dominated after 14 days by the genera Arcobacter and Colwellia (totalling 84-93% of sequences). Attachment by Colwellia spp. onto LDPE within sediments was confirmed by CARD-FISH. CONCLUSIONS: These results demonstrate that bacteria within coastal marine sediments can rapidly colonize LDPE microplastics, with evidence for the successional formation of plastisphere-specific bacterial assemblages. Although the taxonomic compositions of these assemblages are likely to differ between marine sediments and the water column, both Arcobacter and Colwellia spp. have previously been affiliated with the degradation of hydrocarbon contaminants within low-temperature marine environments. Since hydrocarbon-degrading bacteria have also been discovered on plastic fragments in seawater, our data suggest that recruitment of hydrocarbonoclastic bacteria on microplastics is likely to represent a shared feature between both benthic and pelagic marine habitats.</t>
  </si>
  <si>
    <t>PMC4177575</t>
  </si>
  <si>
    <t>rayyan-185168192</t>
  </si>
  <si>
    <t>Biodistribution and toxicological study of PEGylated single-wall carbon nanotubes in the zebrafish (Danio rerio) nervous system.</t>
  </si>
  <si>
    <t>Toxicology and applied pharmacology</t>
  </si>
  <si>
    <t>1096-0333 (Electronic)</t>
  </si>
  <si>
    <t>484-92</t>
  </si>
  <si>
    <t>Weber GE and Dal Bosco L and GonÃ§alves CO and Santos AP and Fantini C and Furtado CA and Parfitt GM and Peixoto C and Romano LA and Vaz BS and Barros DM</t>
  </si>
  <si>
    <t>https://pubmed.ncbi.nlm.nih.gov/25168427/</t>
  </si>
  <si>
    <t>Nanotechnology has been proven to be increasingly compatible with pharmacological and biomedical applications. Therefore, we evaluated the biological interactions of single-wall carbon nanotubes functionalized with polyethylene glycol (SWNT-PEG). For this purpose, we analyzed biochemical, histological, behavioral and biodistribution parameters to understand how this material behaves in vitro and in vivo using the fish Danio rerio (zebrafish) as a biological model. The in vitro results for fish brain homogenates indicated that SWNT-PEG had an effect on lipid peroxidation and GSH (reduced glutathione) content. However, after intraperitoneal exposure, SWNT-PEG proved to be less biocompatible and formed aggregates, suggesting that the PEG used for the nanoparticle functionalization was of an inappropriate size for maintaining product stability in a biological environment. This problem with functionalization may have contributed to the low or practically absent biodistribution of SWNT-PEG in zebrafish tissues, as verified by Raman spectroscopy. There was an accumulation of material in the abdominal cavity that led to inflammation and behavioral disturbances, as evaluated by a histological analysis and an open field test, respectively. These results provide evidence of a lack of biocompatibility of SWNTs modified with short chain PEGs, which leads to the accumulation of the material, tissue damage and behavioral alterations in the tested subjects.</t>
  </si>
  <si>
    <t>rayyan-185168193</t>
  </si>
  <si>
    <t>Enhancement of non-heme iron absorption by anchovy (Engraulis japonicus) muscle protein hydrolysate involves a nanoparticle-mediated mechanism.</t>
  </si>
  <si>
    <t>Journal of agricultural and food chemistry</t>
  </si>
  <si>
    <t>1520-5118 (Electronic)</t>
  </si>
  <si>
    <t>Wu H and Zhu S and Zeng M and Liu Z and Dong S and Zhao Y and Huang H and Lo YM</t>
  </si>
  <si>
    <t>https://pubmed.ncbi.nlm.nih.gov/25074419/</t>
  </si>
  <si>
    <t>The mechanisms by which meat enhances human absorption of non-heme iron remain unknown. Recently, anchovy (Engraulis japonicus) muscle protein hydrolysate (AMPH) was found to mediate the formation of nanosized ferric hydrolysis products in vitro. The current paper evaluates the effects of AMPH on the bioavailability and the intestinal speciation of non-heme iron in rats, followed by an investigation of cellular uptake pathways of in vitro-formed AMPH-stabilized nanosized ferric hydrolysis products (ANPs) by polarized human intestinal epithelial (Caco-2) cells. The hemoglobin regeneration efficiencies in anemic rats followed the order ferric citrate (9.79 Â± 2.02%) &lt; commercial bare Î±-Fe2O3 nanoparticles (16.37 Â± 6.65%) &lt; mixture of ferric citrate and AMPH (40.33 Â± 6.36%) â‰ˆ ferrous sulfate (40.88 Â± 7.67%) &lt; ANPs (56.25 Â± 11.35%). Percentage contents of intestinal low-molecular-weight iron in the groups of FC+AMPH, FeSO4, and ANPs were significantly lower than the corresponding hemoglobin regeneration efficiencies (P &lt; 0.05), providing strong evidence for the involvement of nanosized iron in intestinal iron absorption from FC+AMPH, FeSO4, and ANPs. Calcein-fluorescence measurements of the labile iron pool of polarized Caco-2 cells revealed the involvement of both divalent transporter 1 and endocytosis in apical uptake of ANPs, with endocytosis dominating at acidic extracellular pH. Overall, AMPH enhancement of non-heme iron absorption involves a nanoparticle-mediated mechanism.</t>
  </si>
  <si>
    <t>rayyan-185168194</t>
  </si>
  <si>
    <t>Aspartic acid-based modified PLGA-PEG nanoparticles for bone targeting: in vitro and in vivo evaluation.</t>
  </si>
  <si>
    <t>Acta biomaterialia</t>
  </si>
  <si>
    <t>1878-7568 (Electronic)</t>
  </si>
  <si>
    <t>4583-4596</t>
  </si>
  <si>
    <t>Fu YC and Fu TF and Wang HJ and Lin CW and Lee GH and Wu SC and Wang CK</t>
  </si>
  <si>
    <t>https://pubmed.ncbi.nlm.nih.gov/25050775/</t>
  </si>
  <si>
    <t>Nanoparticles (NP) that target bone tissue were developed using PLGA-PEG (poly(lactic-co-glycolic acid)-polyethylene glycol) diblock copolymers and bone-targeting moieties based on aspartic acid, (Asp)(n(1,3)). These NP are expected to enable the transport of hydrophobic drugs. The molecular structures were examined by (1)H NMR or identified using mass spectrometry and Fourier transform infrared (FT-IR) spectra. The NP were prepared using the water miscible solvent displacement method, and their size characteristics were evaluated using transmission electron microscopy (TEM) and dynamic light scattering. The bone targeting potential of the NP was evaluated in vitro using hydroxyapatite affinity assays and in vivo using fluorescent imaging in zebrafish and rats. It was confirmed that the average particle size of the NP was &lt;200 nm and that the dendritic Asp3 moiety of the PLGA-PEG-Asp3 NP exhibited the best apatite mineral binding ability. Preliminary findings in vivo bone affinity assays in zebrafish and rats indicated that the PLGA-PEG-ASP3 NP may display increased bone-targeting efficiency compared with other PLGA-PEG-based NP that lack a dendritic Asp3 moiety. These NP may act as a delivery system for hydrophobic drugs, warranting further evaluation of the treatment of bone disease.</t>
  </si>
  <si>
    <t>rayyan-185168195</t>
  </si>
  <si>
    <t>Early warning signs of endocrine disruption in adult fish from the ingestion of polyethylene with and without sorbed chemical pollutants from the marine environment.</t>
  </si>
  <si>
    <t>656-61</t>
  </si>
  <si>
    <t>Rochman CM and Kurobe T and Flores I and Teh SJ</t>
  </si>
  <si>
    <t>https://pubmed.ncbi.nlm.nih.gov/24995635/</t>
  </si>
  <si>
    <t>Plastic debris is associated with several chemical pollutants known to disrupt the functioning of the endocrine system. To determine if the exposure to plastic debris and associated chemicals promotes endocrine-disrupting effects in fish, we conducted a chronic two-month dietary exposure using Japanese medaka (Oryzias latipes) and environmentally relevant concentrations of microplastic (&lt;1mm) and associated chemicals. We exposed fish to three treatments: a no-plastic (i.e. negative control), virgin-plastic (i.e. virgin polyethylene pre-production pellets) and marine-plastic treatment (i.e. polyethylene pellets deployed in San Diego Bay, CA for 3 months). Altered gene expression was observed in male fish exposed to the marine-plastic treatment, whereas altered gene expression was observed in female fish exposed to both the marine- and virgin-plastic treatment. Significant down-regulation of choriogenin (Chg H) gene expression was observed in males and significant down-regulation of vitellogenin (Vtg I), Chg H and the estrogen receptor (ERÎ±) gene expression was observed in females. In addition, histological observation revealed abnormal proliferation of germ cells in one male fish from the marine-plastic treatment. Overall, our study suggests that the ingestion of plastic debris at environmentally relevant concentrations may alter endocrine system function in adult fish and warrants further research.</t>
  </si>
  <si>
    <t>rayyan-185168196</t>
  </si>
  <si>
    <t>High-levels of microplastic pollution in a large, remote, mountain lake.</t>
  </si>
  <si>
    <t>156-63</t>
  </si>
  <si>
    <t>Free CM and Jensen OP and Mason SA and Eriksen M and Williamson NJ and Boldgiv B</t>
  </si>
  <si>
    <t>https://pubmed.ncbi.nlm.nih.gov/24973278/</t>
  </si>
  <si>
    <t>Despite the large and growing literature on microplastics in the ocean, little information exists on microplastics in freshwater systems. This study is the first to evaluate the abundance, distribution, and composition of pelagic microplastic pollution in a large, remote, mountain lake. We quantified pelagic microplastics and shoreline anthropogenic debris in Lake Hovsgol, Mongolia. With an average microplastic density of 20,264 particles km(-2), Lake Hovsgol is more heavily polluted with microplastics than the more developed Lakes Huron and Superior in the Laurentian Great Lakes. Fragments and films were the most abundant microplastic types; no plastic microbeads and few pellets were observed. Household plastics dominated the shoreline debris and were comprised largely of plastic bottles, fishing gear, and bags. Microplastic density decreased with distance from the southwestern shore, the most populated and accessible section of the park, and was distributed by the prevailing winds. These results demonstrate that without proper waste management, low-density populations can heavily pollute freshwater systems with consumer plastics.</t>
  </si>
  <si>
    <t>rayyan-185168197</t>
  </si>
  <si>
    <t>Preparation and properties of biocompatible PS-PEG/calcium phosphate nanospheres.</t>
  </si>
  <si>
    <t>Nanotoxicology</t>
  </si>
  <si>
    <t>1743-5404 (Electronic)</t>
  </si>
  <si>
    <t>190-200</t>
  </si>
  <si>
    <t>Wang Q and Liu P and Sun Y and Gong T and Zhu M and Sun X and Zhang Z and Duan Y</t>
  </si>
  <si>
    <t>https://pubmed.ncbi.nlm.nih.gov/24787691/</t>
  </si>
  <si>
    <t>A facile room-temperature method was used to prepare phosphatidylserine (PS)-poly(ethylene glycol) (PEG)/calcium phosphate (CaP) nanospheres (PS-poly(ethylene glycol) methyl ether/CaP nanospheres). Transmission electron microscopy (TEM) results confirmed that the PS-PEG/CaP porous nanospheres were spherical with a diameter of 8-12 nm. X-ray and thermo-gravimetric analysis (TGA) results also confirmed that the PS-PEG micelle was packed in the CaP shell. PS-PEG/CaP nanospheres exhibited little effect on the hemolysis, coagulation characteristics of blood and inflammatory response, demonstrating a negligible cytotoxicity response in LO2 liver cells. Experiments performed in zebrafish demonstrated that the PS-PEG/CaP nanospheres had a long circulatory residence time and did not induce apoptosis in zebrafish. Taken together, these results suggest that the PS-PEG/CaP nanospheres have great potential to be used as a drug carrier.</t>
  </si>
  <si>
    <t>rayyan-185168198</t>
  </si>
  <si>
    <t>Aspect ratio plays a role in the hazard potential of CeO2 nanoparticles in mouse lung and zebrafish gastrointestinal tract.</t>
  </si>
  <si>
    <t>ACS nano</t>
  </si>
  <si>
    <t>1936-086X (Electronic)</t>
  </si>
  <si>
    <t>4450-64</t>
  </si>
  <si>
    <t>Lin S and Wang X and Ji Z and Chang CH and Dong Y and Meng H and Liao YP and Wang M and Song TB and Kohan S and Xia T and Zink JI and Lin S and Nel AE</t>
  </si>
  <si>
    <t>https://pubmed.ncbi.nlm.nih.gov/24720650/</t>
  </si>
  <si>
    <t>We have previously demonstrated that there is a relationship between the aspect ratio (AR) of CeO2 nanoparticles and in vitro hazard potential. CeO2 nanorods with AR â‰¥ 22 induced lysosomal damage and progressive effects on IL-1Î² production and cytotoxicity in the human myeloid cell line, THP-1. In order to determine whether this toxicological paradigm for long aspect ratio (LAR) CeO2 is also relevant in vivo, we performed comparative studies in the mouse lung and gastrointestinal tract (GIT) of zebrafish larvae. Although oropharyngeal aspiration could induce acute lung inflammation for CeO2 nanospheres and nanorods, only the nanorods with the highest AR (C5) induced significant IL-1Î² and TGF-Î²1 production in the bronchoalveolar lavage fluid at 21 days but did not induce pulmonary fibrosis. However, after a longer duration (44 days) exposure to 4 mg/kg of the C5 nanorods, more collagen production was seen with CeO2 nanorods vs nanospheres after correcting for Ce lung burden. Using an oral-exposure model in zebrafish larvae, we demonstrated that C5 nanorods also induced significant growth inhibition, a decrease in body weight, and delayed vertebral calcification. In contrast, CeO2 nanospheres and shorter nanorods had no effect. Histological and transmission electron microscopy analyses showed that the key injury mechanism of C5 was in the epithelial lining of the GIT, which demonstrated blunted microvilli and compromised digestive function. All considered, these data demonstrate that, similar to cellular studies, LAR CeO2 nanorods exhibit more toxicity in the lung and GIT, which could be relevant to inhalation and environmental hazard potential.</t>
  </si>
  <si>
    <t xml:space="preserve"> RAYYAN-INCLUSION: {"Querusche"=&gt;"Excluded", "elisa.calcagnotto"=&gt;"Excluded"} | RAYYAN-LABELS: MEC: Title,QUE: Abstract | RAYYAN-EXCLUSION-REASONS: 3 - Intervention</t>
  </si>
  <si>
    <t>PMC4059546</t>
  </si>
  <si>
    <t>rayyan-185168199</t>
  </si>
  <si>
    <t>Physiological hepatic response to zinc oxide nanoparticle exposure in the white sucker, Catostomus commersonii.</t>
  </si>
  <si>
    <t>51-61</t>
  </si>
  <si>
    <t>Dieni CA and Callaghan NI and Gormley PT and Butler KM and Maccormack TJ</t>
  </si>
  <si>
    <t>https://pubmed.ncbi.nlm.nih.gov/24704545/</t>
  </si>
  <si>
    <t>Liver toxicity of commercially relevant zinc oxide nanoparticles (nZnO) was assessed in a benthic freshwater cypriniform, the white sucker (Catostomus commersonii). Exposure to nZnO caused several changes in levels of liver enzyme activity, antioxidants, and lipid peroxidation end products consistent with an oxidative stress response. Aconitase activity decreased by ~65% but tended to be restored to original levels upon supplementation with Fe(2+), indicating oxidative inactivation of the 4Fe-4S cluster. Furthermore, glucose-6-phosphate dehydrogenase activity decreased by ~29%, and glutathione levels increased by ~56%. Taken together, these suggest that nZnO induces hepatic physiological stress. Each assay was then validated by using a single liver homogenate or plasma sample that was partitioned and treated with nZnO or Zn(2+), the breakdown product of nZnO. It was found that Zn(2+), but not nZnO, increased detected glutathione reductase activity by ~14% and decreased detected malondialdehyde by ~39%. This indicates that if appreciable nZnO dissolution occurs in liver samples during processing and assay, it may skew results, with implications not only for this study, but also for a wide range of nanotoxicology studies focusing on nZnO. Finally, in vitro incubations of cell-free rat blood plasma with nZnO failed to generate any significant increase in malondialdehyde or protein carbonyl levels, or any significant decrease in ferric reducing ability of plasma. This suggests that at the level tested, any oxidative stress caused by nZnO is the result of a coordinated physiological response by the liver.</t>
  </si>
  <si>
    <t>rayyan-185168200</t>
  </si>
  <si>
    <t>Monitoring the impact of litter in large vertebrates in the Mediterranean Sea within the European Marine Strategy Framework Directive (MSFD): constraints, specificities and recommendations.</t>
  </si>
  <si>
    <t>Galgani F and Claro F and Depledge M and Fossi C</t>
  </si>
  <si>
    <t>https://pubmed.ncbi.nlm.nih.gov/24612883/</t>
  </si>
  <si>
    <t>In its decision (2010/477/EU) relating to the European Marine Strategy Framework Directive (MSFD, 2008/56/EC), the European Commission identified the following points as focuses for monitoring: (i) 10.1.1: Trends in the amount, source and composition of litter washed ashore and/or deposited on coastlines, (ii) 10.1.2: Trends in the amount and composition of litter in the water column and accumulation on the sea floor, (iii) 10.1.3: Trends in the amount, distribution and composition of micro-particles (mainly microplastics), and (iv) 10.2.1: Trends in the amount and composition of litter ingested by marine animals. Monitoring the impacts of litter will be considered further in 2014. At that time, the strategy will be discussed in the context of the Mediterranean Sea, providing information on constraints, protocols, existing harm and research needed to support monitoring efforts. The definition of targets and acceptable levels of harm must take all factors into account, whether entanglement, ingestion, the transport and release of pollutants, the transport of alien species and socio-economic impacts. It must also reflect on the practical deployment of "ingestion" measures (10.2.1). The analysis of existing data will reveal the potential and suitability of some higher trophic level organisms (fish, turtles, birds and mammals) for monitoring the adverse effects of litter. Sea turtles appear to be useful indicator species, but the definition of an ecological quality objective is still needed, as well as research on alternative potential indicator species.</t>
  </si>
  <si>
    <t>rayyan-185168201</t>
  </si>
  <si>
    <t>Ecotoxicity of engineered TiO2 nanoparticles to saltwater organisms: an overview.</t>
  </si>
  <si>
    <t>18-27</t>
  </si>
  <si>
    <t>Minetto D and Libralato G and Volpi Ghirardini A</t>
  </si>
  <si>
    <t>https://pubmed.ncbi.nlm.nih.gov/24509165/</t>
  </si>
  <si>
    <t>The innovative properties of nanomaterials make them suitable for various applications in many fields. In particular, TiO2 nanoparticles (nTiO2) are widely used in paints, in cosmetics and in sunscreens that are products accessible to the mass market. Despite the great increase in the use of such nanomaterials, there is a paucity of general information about their potential effects to the aquatic species, especially to saltwater ones. Moreover, the difficulties of determining the effective exposure scenario make the acquired information low comparable. In this work, questions about the complexity of the real exposure scenario determination are discussed. The state of the art, concerning the experimental activities with nTiO2 toward the saltwater organisms is firstly illustrated, providing statistical information about the different matrices, organisms and nanoparticles employed. A comparison of the nTiO2 ecotoxicity effects, grouped by taxonomic classes, is provided illustrating their relative experimental conditions. Findings show the need to develop specific protocols for toxicity tests with ENPs to control the variability of experimental conditions. Some advices are finally proposed for the future experimental activities.</t>
  </si>
  <si>
    <t>rayyan-185168202</t>
  </si>
  <si>
    <t>[Effects of nano-selenium on antioxidant capacity and histopathology of Cyprinus carpio liver under fluoride stress].</t>
  </si>
  <si>
    <t>Ying yong sheng tai xue bao = The journal of applied ecology</t>
  </si>
  <si>
    <t>1001-9332 (Print)</t>
  </si>
  <si>
    <t>Chen JJ and Cao JL and Luo YJ and Li JY</t>
  </si>
  <si>
    <t>https://pubmed.ncbi.nlm.nih.gov/24483095/</t>
  </si>
  <si>
    <t>chi</t>
  </si>
  <si>
    <t>China</t>
  </si>
  <si>
    <t>To evaluate the protection effect of nano-selenium (NSe) on the antioxidant capacity and histopathology of Cyprinus carpio liver under fluoride stress, a total of 750 C. carpio individuals were randomly divided into five groups, i. e., no fluoride stress and NSe addition (CK), fluoride (100 mg F- x L(-1))-stressed (FS), and fluoride-stressed plus NSe added with a dosage of 0.1 mg Se x L(-1) (NSe L), 0.5 mg Se x L(-1) (NSe M), and 1.0 mg Se x kg(-1)(NSe H). The NSe was mixed with fish foods, and the fishes of FS and NSe groups were exposed to the fluoride stress for 30 days. As compared with CK, fluoride stress decreased the SOD, CAT, and GSH-Px activities and increased the MDA content of C. carpio liver, and induced a definite damage on the histopathology of the liver. Compared with FS, NSe increased the liver SOD, CAT, and GSH-Px activities, decreased the liver MDA content, and mitigated the damage of fluoride stress on the histopathology of the liver. The results demonstrated that in some extent, the addition of NSe into fish foods could alleviate the decline of the antioxidant capacity of C. carpio liver and the damage on the liver histopathology caused by fluoride stress.</t>
  </si>
  <si>
    <t>rayyan-185168203</t>
  </si>
  <si>
    <t>Leaching of plastic additives to marine organisms.</t>
  </si>
  <si>
    <t>49-54</t>
  </si>
  <si>
    <t>Koelmans AA and Besseling E and Foekema EM</t>
  </si>
  <si>
    <t>https://pubmed.ncbi.nlm.nih.gov/24440692/</t>
  </si>
  <si>
    <t>It is often assumed that ingestion of microplastics by aquatic species leads to increased exposure to plastic additives. However, experimental data or model based evidence is lacking. Here we assess the potential of leaching of nonylphenol (NP) and bisphenol A (BPA) in the intestinal tracts of Arenicola marina (lugworm) and Gadus morhua (North Sea cod). We use a biodynamic model that allows calculations of the relative contribution of plastic ingestion to total exposure of aquatic species to chemicals residing in the ingested plastic. Uncertainty in the most crucial parameters is accounted for by probabilistic modeling. Our conservative analysis shows that plastic ingestion by the lugworm yields NP and BPA concentrations that stay below the lower ends of global NP and BPA concentration ranges, and therefore are not likely to constitute a relevant exposure pathway. For cod, plastic ingestion appears to be a negligible pathway for exposure to NP and BPA.</t>
  </si>
  <si>
    <t>rayyan-185168204</t>
  </si>
  <si>
    <t>Marine plastic pollution in waters around Australia: characteristics, concentrations, and pathways.</t>
  </si>
  <si>
    <t>e80466</t>
  </si>
  <si>
    <t>Reisser J and Shaw J and Wilcox C and Hardesty BD and Proietti M and Thums M and Pattiaratchi C</t>
  </si>
  <si>
    <t>https://pubmed.ncbi.nlm.nih.gov/24312224/</t>
  </si>
  <si>
    <t>Plastics represent the vast majority of human-made debris present in the oceans. However, their characteristics, accumulation zones, and transport pathways remain poorly assessed. We characterised and estimated the concentration of marine plastics in waters around Australia using surface net tows, and inferred their potential pathways using particle-tracking models and real drifter trajectories. The 839 marine plastics recorded were predominantly small fragments ("microplastics", median lengthâ€Š=â€Š2.8 mm, mean lengthâ€Š=â€Š4.9 mm) resulting from the breakdown of larger objects made of polyethylene and polypropylene (e.g. packaging and fishing items). Mean sea surface plastic concentration was 4256.4 pieces km(-2), and after incorporating the effect of vertical wind mixing, this value increased to 8966.3 pieces km(-2). These plastics appear to be associated with a wide range of ocean currents that connect the sampled sites to their international and domestic sources, including populated areas of Australia's east coast. This study shows that plastic contamination levels in surface waters of Australia are similar to those in the Caribbean Sea and Gulf of Maine, but considerably lower than those found in the subtropical gyres and Mediterranean Sea. Microplastics such as the ones described here have the potential to affect organisms ranging from megafauna to small fish and zooplankton.</t>
  </si>
  <si>
    <t>PMC3842337</t>
  </si>
  <si>
    <t>rayyan-185168205</t>
  </si>
  <si>
    <t>Discrimination of benign and malignant lymph nodes at 7.0T compared to 1.5T magnetic resonance imaging using ultrasmall particles of iron oxide: a feasibility preclinical study.</t>
  </si>
  <si>
    <t>Academic radiology</t>
  </si>
  <si>
    <t>1878-4046 (Electronic)</t>
  </si>
  <si>
    <t>1604-9</t>
  </si>
  <si>
    <t>Kinner S and Maderwald S and Albert J and Parohl N and Corot C and Robert P and Baba HA and Barkhausen J</t>
  </si>
  <si>
    <t>https://pubmed.ncbi.nlm.nih.gov/24200489/</t>
  </si>
  <si>
    <t>RATIONALE AND OBJECTIVES: To investigate the feasibility and performance of 7T magnetic resonance imaging compared to 1.5T imaging to discriminate benign (normal and inflammatory changed) from tumor-bearing lymph nodes in rabbits using ultrasmall particles of iron oxide (USPIO)-based contrast agents. MATERIALS AND METHODS: Six New Zealand White rabbits were inoculated with either complete Freund's adjuvant cell suspension (n = 3) to induce reactively enlarged lymph nodes or with VX2 tumor cells to produce metastatic lymph nodes (n = 3). Image acquisition was performed before and 24 hours after bolus injection of an USPIO contrast agent at 1.5T and afterward at 7T using T1-weighted and T2*-weighted sequences. Sensitivities, specificities, and negative and positive predictive values for the detection of lymph node metastases were calculated for both field strengths with histopathology serving as reference standard. Sizes of lymph nodes with no, inflammatory, and malignant changes were compared using a Mann-Whitney U-test. RESULTS: All 24 lymph nodes were detected at 1.5T as well as at 7T. At 1.5T, sensitivity amounted to 0.67, while specificity reached a value of 1. At the higher field strength (7T), imaging was able to reach sensitivity and specificity values of 1. No statistical differences were detected concerning lymph node sizes. CONCLUSIONS: Magnetic resonance lymphography with USPIO contrast agents allows for differentiation of normal and reactively enlarged lymph nodes compared to metastatic nodes. First experiments at 7T show promising results compared to 1.5T, which have to be evaluated in further trials.</t>
  </si>
  <si>
    <t>rayyan-185168206</t>
  </si>
  <si>
    <t>HSA nanocapsules functionalized with monoclonal antibodies for targeted drug delivery.</t>
  </si>
  <si>
    <t>Rollett A and Reiter T and Ohradanova-Repic A and Machacek C and Cavaco-Paulo A and Stockinger H and Guebitz GM</t>
  </si>
  <si>
    <t>https://pubmed.ncbi.nlm.nih.gov/24157344/</t>
  </si>
  <si>
    <t>The chronic autoimmune disorder rheumatoid arthritis (RA) affects millions of adults and children every year. Chronically activated macrophages secreting enzymes and inflammatory cytokines play a key role in RA. Distinctive marker molecules on the macrophage surface could be used to design a targeted drug delivery device for the treatment of RA without affecting healthy cells and tissues. Here, different methods for covalent attachment of antibodies (mAb) recognizing MHC class II molecules found on macrophages onto human serum albumin (HSA) nanocapsules were compared. HSA nanocapsules were prepared with a hydrodynamic diameter of 500.7 Â± 9.4 nm and a narrow size distribution as indicated by a polydispersity index (PDI) of 0.255 Â± 0.024. This was achieved by using a sonochemical process avoiding toxic cross linking agents and emulsifiers. Covalent binding of mAb on the surface of HSA nanocapsules was realized using polyethyleneglycol (PEG)3000 as spacer molecule. The presence of mAb was confirmed by confocal laser scanning microscopy (CLSM) and enzyme-linked immunosorbent assay (ELISA). Specific binding of mAb-HSA nanocapsules to MHC class II molecules on antigen-presenting cells was demonstrated by flow cytometry analysis.</t>
  </si>
  <si>
    <t>rayyan-185168207</t>
  </si>
  <si>
    <t>Silver nanoparticles induce endoplasmatic reticulum stress response in zebrafish.</t>
  </si>
  <si>
    <t>519-28</t>
  </si>
  <si>
    <t>Christen V and Capelle M and Fent K</t>
  </si>
  <si>
    <t>https://pubmed.ncbi.nlm.nih.gov/23800688/</t>
  </si>
  <si>
    <t>Silver nanoparticles (AgNPs) find increasing applications, and therefore humans and the environment are increasingly exposed to them. However, potential toxicological implications are not sufficiently known. Here we investigate effects of AgNPs (average size 120 nm) on zebrafish in vitro and in vivo, and compare them to human hepatoma cells (Huh7). AgNPs are incorporated in zebrafish liver cells (ZFL) and Huh7, and in zebrafish embryos. In ZFL cells AgNPs lead to induction of reactive oxygen species (ROS), endoplasmatic reticulum (ER) stress response, and TNF-Î±. Transcriptional alterations also occur in pro-apoptotic genes p53 and Bax. The transcriptional profile differed in ZFL and Huh7 cells. In ZFL cells, the ER stress marker BiP is induced, concomitant with the ER stress marker ATF-6 and spliced XBP-1 after 6h and 24h exposure to 0.5 g/L and 0.05 g/L AgNPs, respectively. This indicates the induction of different pathways of the ER stress response. Moreover, AgNPs induce TNF-Î±. In zebrafish embryos exposed to 0.01, 0.1, 1 and 5mg/L AgNPs hatching was affected and morphological defects occurred at high concentrations. ER stress related gene transcripts BiP and Synv are significantly up-regulated after 24h at 0.1 and 5mg/L AgNPs. Furthermore, transcriptional alterations occurred in the pro-apoptotic genes Noxa and p21. The ER stress response was strong in ZFL cells and occurred in zebrafish embryos as well. Our data demonstrate for the first time that AgNPs lead to induction of ER stress in zebrafish. The induction of ER stress can have several consequences including the activation of apoptotic and inflammatory pathways.</t>
  </si>
  <si>
    <t>rayyan-185168208</t>
  </si>
  <si>
    <t>Occurrence of microplastics in the gastrointestinal tract of pelagic and demersal fish from the English Channel.</t>
  </si>
  <si>
    <t>94-9</t>
  </si>
  <si>
    <t>Lusher AL and McHugh M and Thompson RC</t>
  </si>
  <si>
    <t>https://pubmed.ncbi.nlm.nih.gov/23273934/</t>
  </si>
  <si>
    <t>Microplastics are present in marine habitats worldwide and laboratory studies show this material can be ingested, yet data on abundance in natural populations is limited. This study documents microplastics in 10 species of fish from the English Channel. 504 Fish were examined and plastics found in the gastrointestinal tracts of 36.5%. All five pelagic species and all five demersal species had ingested plastic. Of the 184 fish that had ingested plastic the average number of pieces per fish was 1.90Â±0.10. A total of 351 pieces of plastic were identified using FT-IR Spectroscopy; polyamide (35.6%) and the semi-synthetic cellulosic material, rayon (57.8%) were most common. There was no significant difference between the abundance of plastic ingested by pelagic and demersal fish. Hence, microplastic ingestion appears to be common, in relatively small quantities, across a range of fish species irrespective of feeding habitat. Further work is needed to establish the potential consequences.</t>
  </si>
  <si>
    <t>rayyan-185168209</t>
  </si>
  <si>
    <t>Histopathological effects of waterborne copper nanoparticles and copper sulphate on the organs of rainbow trout (Oncorhynchus mykiss).</t>
  </si>
  <si>
    <t>104-15</t>
  </si>
  <si>
    <t>Al-Bairuty GA and Shaw BJ and Handy RD and Henry TB</t>
  </si>
  <si>
    <t>https://pubmed.ncbi.nlm.nih.gov/23174144/</t>
  </si>
  <si>
    <t>It is unclear whether copper nanoparticles are more toxic than traditional forms of dissolved copper. This study aimed to describe the pathologies in gill, gut, liver, kidney, brain and muscle of juvenile rainbow trout, Oncorhynchus mykiss, exposed in triplicate to either a control (no added Cu), 20 or 100 Î¼g l(-1) of either dissolved Cu (as CuSO(4)) or Cu-NPs (mean primary particle size of 87 Â± 27 nm) in a semi-static waterborne exposure regime. Fish were sampled at days 0, 4, and 10 for histology. All treatments caused organ injuries, and the kinds of pathologies observed with Cu-NPs were broadly of the same type as CuSO(4) including: hyperplasia, aneurisms, and necrosis in the secondary lamellae of the gills; swelling of goblet cells, necrosis in the mucosa layer and vacuole formation in the gut; hepatitis-like injury and cells with pyknotic nuclei in the liver; damage to the epithelium of some renal tubules and increased Bowman's space in the kidney. In the brain, some mild changes were observed in the nerve cell bodies in the telencephalon, alteration in the thickness of the mesencephalon layers, and enlargement of blood vessel on the ventral surface of the cerebellum. Changes in the proportional area of muscle fibres were observed in skeletal muscle. Overall the data showed that pathology from CuSO(4) and Cu-NPs were of similar types, but there were some material-type effects in the severity or incidence of injuries with Cu-NPs causing more injury in the intestine, liver and brain than the equivalent concentration of CuSO(4) by the end of the experiment, but in the gill and muscle CuSO(4) caused more pathology.</t>
  </si>
  <si>
    <t>rayyan-185168210</t>
  </si>
  <si>
    <t>Improving antiangiogenesis and anti-tumor activity of curcumin by biodegradable polymeric micelles.</t>
  </si>
  <si>
    <t>Biomaterials</t>
  </si>
  <si>
    <t>1878-5905 (Electronic)</t>
  </si>
  <si>
    <t>1413-32</t>
  </si>
  <si>
    <t>Gong C and Deng S and Wu Q and Xiang M and Wei X and Li L and Gao X and Wang B and Sun L and Chen Y and Li Y and Liu L and Qian Z and Wei Y</t>
  </si>
  <si>
    <t>https://pubmed.ncbi.nlm.nih.gov/23164423/</t>
  </si>
  <si>
    <t>For developing aqueous formulation and improving anti-tumor activity of curcumin (Cur), we prepared Cur encapsulated MPEG-PCL micelles by solid dispersion method without using any surfactants or toxic organic solvent. Cur micelles could be lyophilized into powder form without any cryoprotector or excipient, and the re-dissolved Cur micelles are homogenous and stable. Molecular modeling study suggested that Cur tended to interact with PCL serving as a core embraced by PEG as a shell. After Cur was encapsulated into polymeric micelles, cytotoxicity and cellular uptake were both increased. Cur micelles had a stronger inhibitory effect on proliferation, migration, invasion, and tube formation of HUVECs than free Cur. Besides, Cur micelles showed a sustained in vitro release behavior and slow extravasation from blood vessels in transgenic zebrafish model. Embryonic angiogenesis and tumor-induced angiogenesis were both dramatically inhibited by Cur micelles in transgenic zebrafish model. Furthermore, Cur micelles were more effective in inhibiting tumor growth and prolonged survival in both subcutaneous and pulmonary metastatic LL/2 tumor models. In pharmacokinetic and tissue distribution studies, Cur micelles showed higher concentration and longer retention time in plasma and tumors. Our findings suggested that Cur micelles may have promising applications in pulmonary carcinoma therapy.</t>
  </si>
  <si>
    <t>rayyan-185168211</t>
  </si>
  <si>
    <t>Surface functionalization of barium titanate SHG nanoprobes for in vivo imaging in zebrafish.</t>
  </si>
  <si>
    <t>Nature protocols</t>
  </si>
  <si>
    <t>1750-2799 (Electronic)</t>
  </si>
  <si>
    <t>1618-33</t>
  </si>
  <si>
    <t>ÄŒuliÄ‡-Viskota J and Dempsey WP and Fraser SE and Pantazis P</t>
  </si>
  <si>
    <t>https://pubmed.ncbi.nlm.nih.gov/22899331/</t>
  </si>
  <si>
    <t>To address the need for a bright, photostable labeling tool that allows long-term in vivo imaging in whole organisms, we recently introduced second harmonic generating (SHG) nanoprobes. Here we present a protocol for the preparation and use of a particular SHG nanoprobe label, barium titanate (BT), for in vivo imaging in living zebrafish embryos. Chemical treatment of the BT nanoparticles results in surface coating with amine-terminal groups, which act as a platform for a variety of chemical modifications for biological applications. Here we describe cross-linking of BT to a biotin-linked moiety using click chemistry methods and coating of BT with nonreactive poly(ethylene glycol) (PEG). We also provide details for injecting PEG-coated SHG nanoprobes into zygote-stage zebrafish embryos, and in vivo imaging of SHG nanoprobes during gastrulation and segmentation. Implementing the PROCEDURE requires a basic understanding of laser-scanning microscopy, experience with handling zebrafish embryos and chemistry laboratory experience. Functionalization of the SHG nanoprobes takes âˆ¼3 d, whereas zebrafish preparation, injection and imaging setup should take approximately 2-4 h.</t>
  </si>
  <si>
    <t>rayyan-185168212</t>
  </si>
  <si>
    <t>Nanobeads-based rapid magnetic solid phase extraction of trace amounts of leuco-malachite green in Chinese major carps.</t>
  </si>
  <si>
    <t>336-42</t>
  </si>
  <si>
    <t>Guo L and Zhang J and Wei H and Lai W and Aguilar ZP and Xu H and Xiong Y</t>
  </si>
  <si>
    <t>https://pubmed.ncbi.nlm.nih.gov/22841089/</t>
  </si>
  <si>
    <t>A proof-of-concept for the use of oleic acid coated magnetic nanobeads (OA-MNBs) for the magnetic solid phase extraction (MSPE) of trace amounts of leuco-malachite green (LMG) from fish samples was developed. The OA-MNBs were prepared by covalently conjugating oleic acid on amino-modified magnetic polystyrene beads. The OA-MNBs were characterized with transmission electron microscopy, Fourier transform infrared spectroscopy and zeta-potential analyzer. The optimized parameters for MSPE with OA-MNBs of LMG from fish muscle involved a combination of pH 10.0 in 10% acetonitrile, 1.5 M sodium chloride as an adsorption solution, and an extraction procedure involving 6 mg OA-MNBs in 18 mL LMG adsorption solution. This was optimized for 0.5 g fish muscles with an incubation period of 10 min using 200 Î¼L acetonitrile for elution. Using the optimized parameters, the performance of MSPE with OA-MNBs was evaluated by analyzing LMG-spiked fish extracts with liquid chromatography-mass spectrometry (LC-MS/MS) method. The results indicated that recoveries of LMG (from 0.1 to 2 ng/g) ranged from 71.2%-112.6% with relative standard deviations as low as 0.6%. Out of 57 field fish samples, eight LMG positive samples were confirmed using MSPE with OA-MNBs. Compared with traditional liquid-liquid extraction methods, the results showed that MSPE with OA-MNBs had a higher sensitivity for samples with low LMG concentration. Furthermore, the MSPE with OA-MNB took only 40 min to perform without the need for time consuming sample-pretreatment process. Therefore, MSPE with OA-MNBs holds promise for rapid, sensitive, and cost effective screening for LMG in fish samples.</t>
  </si>
  <si>
    <t>rayyan-185168213</t>
  </si>
  <si>
    <t>Boring crustaceans damage polystyrene floats under docks polluting marine waters with microplastic.</t>
  </si>
  <si>
    <t>1821-8</t>
  </si>
  <si>
    <t>Davidson TM</t>
  </si>
  <si>
    <t>https://pubmed.ncbi.nlm.nih.gov/22763283/</t>
  </si>
  <si>
    <t>Boring isopods damage expanded polystyrene floats under docks and, in the process, expel copious numbers of microplastic particles. This paper describes the impacts of boring isopods in aquaculture facilities and docks, quantifies and discusses the implications of these microplastics, and tests if an alternate foam type prevents boring. Floats from aquaculture facilities and docks were heavily damaged by thousands of isopods and their burrows. Multiple sites in Asia, Australia, Panama, and the USA exhibited evidence of isopod damage. One isopod creates thousands of microplastic particles when excavating a burrow; colonies can expel millions of particles. Microplastics similar in size to these particles may facilitate the spread of non-native species or be ingested by organisms causing physical or toxicological harm. Extruded polystyrene inhibited boring, suggesting this foam may prevent damage in the field. These results reveal boring isopods cause widespread damage to docks and are a novel source of microplastic pollution.</t>
  </si>
  <si>
    <t>rayyan-185168214</t>
  </si>
  <si>
    <t>Combination of Caspy2 and IP-10 gene therapy significantly improves therapeutic efficacy against murine malignant neoplasm growth and metastasis.</t>
  </si>
  <si>
    <t>Human gene therapy</t>
  </si>
  <si>
    <t>1557-7422 (Electronic)</t>
  </si>
  <si>
    <t>837-46</t>
  </si>
  <si>
    <t>Zhang N and Yang Y and Cheng L and Zhang XM and Zhang S and Wang W and Liu SY and Wang SY and Wang RB and Xu WJ and Dai L and Yan N and Fan P and Dai LX and Tian HW and Liu L and Deng HX</t>
  </si>
  <si>
    <t>https://pubmed.ncbi.nlm.nih.gov/22548488/</t>
  </si>
  <si>
    <t>It has been shown that Caspy2, a zebrafish active caspase, can efficiently suppress the growth of malignant tumor. The present study was designed to test whether combined gene therapy with IP-10, a potent antitumor chemokine, and Caspy2 would improve therapy efficacy. Recombinant plasmid expressing both Caspy2 and IP-10 genes was mixed with DOTAP-cholesterol nanoparticles. Immunocompetent mice bearing CT26 colon carcinoma, B16-F10 melanoma, and 4T1 breast carcinoma were treated with the complex. We found that the combined gene therapy more efficiently inhibited tumor growth, while efficiently prolonging the survival of tumor-bearing animals, compared with monotherapy. Moreover, a significant reduction in spontaneous lung metastasis could be observed in the 4T1 breast carcinoma model. Infiltration of CD8(+) T lymphocytes was also observed. In addition, apoptotic cells were widely detected by TUNEL assay and caspase-3 immunostaining in coadministered tumor tissues. The combination treatment also successfully inhibited angiogenesis and tumor cell proliferation as assessed by CD31 and Ki-67 immunostaining, respectively. Furthermore, depletion of CD8(+) T lymphocytes could significantly abrogate the antitumor activity, whereas the depletion of CD4(+) cells or natural killer cells showed partial abrogation. Rechallenged CT26 tumors were rejected in all of the surviving mice treated by combination therapy. Our results suggest that combined therapy with Caspy2 and IP-10 can significantly enhance antitumor activity by acting as an immune response initiator, apoptosis inducer, and angiogenesis inhibitor, which may be important for further applications in clinical cancer therapy.</t>
  </si>
  <si>
    <t>rayyan-185168215</t>
  </si>
  <si>
    <t>Imaging cells and sub-cellular structures with ultrahigh resolution full-field X-ray microscopy.</t>
  </si>
  <si>
    <t>Biotechnology advances</t>
  </si>
  <si>
    <t>1873-1899 (Electronic)</t>
  </si>
  <si>
    <t>375-86</t>
  </si>
  <si>
    <t>Chien CC and Tseng PY and Chen HH and Hua TE and Chen ST and Chen YY and Leng WH and Wang CH and Hwu Y and Yin GC and Liang KS and Chen FR and Chu YS and Yeh HI and Yang YC and Yang CS and Zhang GL and Je JH and Margaritondo G</t>
  </si>
  <si>
    <t>https://pubmed.ncbi.nlm.nih.gov/22546483/</t>
  </si>
  <si>
    <t>Our experimental results demonstrate that full-field hard-X-ray microscopy is finally able to investigate the internal structure of cells in tissues. This result was made possible by three main factors: the use of a coherent (synchrotron) source of X-rays, the exploitation of contrast mechanisms based on the real part of the refractive index and the magnification provided by high-resolution Fresnel zone-plate objectives. We specifically obtained high-quality microradiographs of human and mouse cells with 29 nm Rayleigh spatial resolution and verified that tomographic reconstruction could be implemented with a final resolution level suitable for subcellular features. We also demonstrated that a phase retrieval method based on a wave propagation algorithm could yield good subcellular images starting from a series of defocused microradiographs. The concluding discussion compares cellular and subcellular hard-X-ray microradiology with other techniques and evaluates its potential impact on biomedical research.</t>
  </si>
  <si>
    <t>rayyan-185168216</t>
  </si>
  <si>
    <t>Gantrez AN nanoparticles for ocular delivery of memantine: in vitro release evaluation in albino rabbits.</t>
  </si>
  <si>
    <t>Ophthalmic research</t>
  </si>
  <si>
    <t>1423-0259 (Electronic)</t>
  </si>
  <si>
    <t>109-17</t>
  </si>
  <si>
    <t>Prieto E and Puente B and Uixera A and Garcia de Jalon JA and Perez S and Pablo L and Irache JM and Garcia MA and Bregante MA</t>
  </si>
  <si>
    <t>https://pubmed.ncbi.nlm.nih.gov/22538548/</t>
  </si>
  <si>
    <t>AIM: To prepare and evaluate the in vitro release of memantine-loaded poly(anhydride) (GantrezÂ®) nanoparticles (NPs). The clinical safety and retinal toxicity caused by unloaded NPs after sub-Tenon and intravitreal ocular injections were also evaluated. METHODS: Preparation and characterization of this type of NP as well as the in vitro release study are described. Twenty-three healthy New Zealand rabbits were used for clinical and histological assessment after sub-Tenon and intravitreal ocular injections of unloaded NPs. RESULTS: The amount of drug associated with NPs was 55 Âµg of memantine/mg of NP. The release profile of memantine from this type of NPs was characterized by an initial burst effect, followed by continuous release of the drug for at least 15 days. No relevant complications were found during the clinical follow-up. The histological evaluation suggested that Gantrez NPs are well tolerated after sub-Tenon ocular injection and that signs of inflammation during the first days after intravitreal ocular injections can be considered a normal reaction of the eye's defence mechanism.</t>
  </si>
  <si>
    <t>rayyan-185168217</t>
  </si>
  <si>
    <t>Folic acid-decorated nanocomposites prepared by a simple solvent displacement method.</t>
  </si>
  <si>
    <t>Macromolecular bioscience</t>
  </si>
  <si>
    <t>1616-5195 (Electronic)</t>
  </si>
  <si>
    <t>438-45</t>
  </si>
  <si>
    <t>Benfer M and Reul R and Betz T and Kissel T</t>
  </si>
  <si>
    <t>https://pubmed.ncbi.nlm.nih.gov/22351521/</t>
  </si>
  <si>
    <t>A biodegradable nanocarrier system based on PLGA applicable for FR targeting is described. PEI-based conjugates with covalently coupled folic acid are synthesized, characterized with regard to their composition and used for DNA complexation. The preparation of composites is performed by a solvent displacement technique, assuming an electrostatic interaction of PEI-based polyplexes with PLGA. The synthesis of a folic acid-PEG3kDa-PEI25kDa conjugate is achieved. Blending of PLGA with polyplexes results in spherical nanoparticles with sizes â‰¤ 250 nm. Incorporation of polyplexes and the localization of folic acid on the particle surface, performed by antibody binding, is confirmed. The method is suitable for the preparation of nanosized, folic-acid-decorated nanoparticles.</t>
  </si>
  <si>
    <t>rayyan-185168218</t>
  </si>
  <si>
    <t>Histopathological studies and oxidative stress of synthesized silver nanoparticles in Mozambique tilapia (Oreochromis mossambicus).</t>
  </si>
  <si>
    <t>Journal of environmental sciences (China)</t>
  </si>
  <si>
    <t>1001-0742 (Print)</t>
  </si>
  <si>
    <t>1091-8</t>
  </si>
  <si>
    <t>Govindasamy R and Rahuman AA</t>
  </si>
  <si>
    <t>https://pubmed.ncbi.nlm.nih.gov/23505877/</t>
  </si>
  <si>
    <t>To evaluate the potential environmental effects of engineered nano metals, it is important to determine the adverse effects of various nanomaterials on aquatic species. Adult tilapia (Oreochromis mossambicus) were maintained in 10 L glass aquaria, and exposed to a graded series of synthesized silver nanoparticles (AgNPs) at 25, 50 and 75 mg/L for eight days. The LC50 value was 12.6 mg/L. Reduced activities of antioxidant enzymes and the contents of antioxidants were lowered in the gills and liver of fishes treated with AgNPs, which resulted in heavy accumulation of free radicals. Histopathological results imply that the balance between the oxidative and antioxidant system in the fish was broken down during Ag-NPs exposure. The principal concern related with the release of nanomaterials and their smaller particle may change the materials transport and potential toxicity to aquatic organisms compared to larger particles.</t>
  </si>
  <si>
    <t>rayyan-185168219</t>
  </si>
  <si>
    <t>Advanced contrast nanoagents for photoacoustic molecular imaging, cytometry, blood test and photothermal theranostics.</t>
  </si>
  <si>
    <t>Contrast media &amp; molecular imaging</t>
  </si>
  <si>
    <t>1555-4317 (Electronic)</t>
  </si>
  <si>
    <t>346-69</t>
  </si>
  <si>
    <t>de la Zerda A and Kim JW and Galanzha EI and Gambhir SS and Zharov VP</t>
  </si>
  <si>
    <t>https://pubmed.ncbi.nlm.nih.gov/22025336/</t>
  </si>
  <si>
    <t>Various nanoparticles have raised significant interest over the past decades for their unique physical and optical properties and biological utilities. Here we summarize the vast applications of advanced nanoparticles with a focus on carbon nanotube (CNT)-based or CNT-catalyzed contrast agents for photoacoustic (PA) imaging, cytometry and theranostics applications based on the photothermal (PT) effect. We briefly review the safety and potential toxicity of the PA/PT contrast nanoagents, while showing how the physical properties as well as multiple biological coatings change their toxicity profiles and contrasts. We provide general guidelines needed for the validation of a new molecular imaging agent in living subjects, and exemplify these guidelines with single-walled CNTs targeted to Î±(v) Î²(3) , an integrin associated with tumor angiogenesis, and golden carbon nanotubes targeted to LYVE-1, endothelial lymphatic receptors. An extensive review of the potential applications of advanced contrast agents is provided, including imaging of static targets such as tumor angiogenesis receptors, in vivo cytometry of dynamic targets such as circulating tumor cells and nanoparticles in blood, lymph, bones and plants, methods to enhance the PA and PT effects with transient and stationary bubble conjugates, PT/PA Raman imaging and multispectral histology. Finally, theranostic applications are reviewed, including the nanophotothermolysis of individual tumor cells and bacteria with clustered nanoparticles, nanothrombolysis of blood clots, detection and purging metastasis in sentinel lymph nodes, spectral hole burning and multiplex therapy with ultrasharp rainbow nanoparticles.</t>
  </si>
  <si>
    <t>PMC4282188</t>
  </si>
  <si>
    <t>rayyan-185168220</t>
  </si>
  <si>
    <t>Media ionic strength impacts embryonic responses to engineered nanoparticle exposure.</t>
  </si>
  <si>
    <t>691-9</t>
  </si>
  <si>
    <t>Truong L and Zaikova T and Richman EK and Hutchison JE and Tanguay RL</t>
  </si>
  <si>
    <t>https://pubmed.ncbi.nlm.nih.gov/21809903/</t>
  </si>
  <si>
    <t>Embryonic zebrafish were used to assess the impact of solution ion concentrations on agglomeration and resulting in vivo biological responses of gold nanoparticles (AuNPs). The minimum ion concentration necessary to support embryonic development was determined. Surprisingly, zebrafish exhibit no adverse outcomes when raised in nearly ion-free media. During a rapid throughput screening of AuNPs, 1.2-nm 3-mercaptopropionic acid-functionalized AuNPs (1.2-nm 3-MPA-AuNPs) rapidly agglomerate in exposure solutions. When embryos were exposed to 1.2-nm 3-MPA-AuNPs dispersed in low ionic media, both morbidity and mortality were induced, but when suspended in high ionic media, there was little to no biological response. We demonstrated that the media ionic strength greatly affects agglomeration rates and biological responses. Most importantly, the insensitivity of the zebrafish embryo to external ions indicates that it is possible, and necessary, to adjust the exposure media conditions to optimize NP dispersion prior to assessment.</t>
  </si>
  <si>
    <t>PMC3342416</t>
  </si>
  <si>
    <t>rayyan-185168221</t>
  </si>
  <si>
    <t>Physiological effects of nanoparticles on fish: a comparison of nanometals versus metal ions.</t>
  </si>
  <si>
    <t>1083-97</t>
  </si>
  <si>
    <t>Shaw BJ and Handy RD</t>
  </si>
  <si>
    <t>https://pubmed.ncbi.nlm.nih.gov/21474182/</t>
  </si>
  <si>
    <t>The use of nanoscale materials is growing exponentially, but there are also concerns about the environmental hazard to aquatic biota. Metal-containing engineered nanoparticles (NPs) are an important group of these new materials, and are often made of one metal (e.g., Cu-NPs and Ag-NPs), metal oxides (e.g., ZnO and TiO(2) NPs), or composite of several metals. The physiological effects and toxicity of trace metals in the traditional dissolved form are relatively well known and the overall aim of this review was to use our existing conceptual framework of metal toxicity in fish to compare and contrast the effects of nanometals. Conceptually, there are some fundamental differences that relate to bioavailability and uptake. The chemistry and behaviour of nanometals involves dynamic aspects of aggregation theory, rather than the equilibrium models traditionally used for free metal ions. Some NPs, such as Cu-NPs, may also release free metal ions from the surface of the particle. Biological uptake of NPs is not likely via ion transporters, but endocytosis is a possible uptake mechanism. The body distribution, metabolism, and excretion of nanometals is poorly understood and hampered by a lack of methods for measuring NPs in tissues. Although data sets are still limited, emerging studies on the acute toxicity of nanometals have so far shown that these materials can be lethal to fish in the mg-Î¼gl(-1) range, depending on the type of material. Evidence suggests that some nanometals can be more acutely toxic to some fish than dissolved forms. For example, juvenile zebrafish have a 48-h LC(50) of about 0.71 and 1.78mgl(-1) for nano- and dissolved forms of Cu respectively. The acute toxicity of metal NPs is not always explained, or only partly explained, by the presence of free metal ions; suggesting that other novel mechanisms may be involved in bioavailability. Evidence suggests that nanometals can cause a range of sublethal effects in fish including respiratory toxicity, disturbances to trace elements in tissues, inhibition of Na(+)K(+)-ATPase, and oxidative stress. Organ pathologies from nanometals can be found in a range of organs including the gill, liver, intestine, and brain. These sublethal effects suggest some common features in the sublethal responses to nanometals compared to metal salts. Effects on early life stages of fish are also emerging, with reports of nanometals crossing the chorion (e.g., Ag-NPs), and suggestions that the nano-forms of some metals (Cu-NPs and ZnO NPs) may be more toxic to embryos or juveniles, than the equivalent metal salt. It remains possible that nanometals could interfere with, and/or stimulate stress responses in fish; but data has yet to be collected on this aspect. We conclude that nanometals do have adverse physiological effects on fish, and the hazard for some metal NPs will be different to the traditional dissolved forms of metals.</t>
  </si>
  <si>
    <t>rayyan-185168222</t>
  </si>
  <si>
    <t>Biodistribution and acute toxicity of naked gold nanoparticles in a rabbit hepatic tumor model.</t>
  </si>
  <si>
    <t>459-68</t>
  </si>
  <si>
    <t>Glazer ES and Zhu C and Hamir AN and Borne A and Thompson CS and Curley SA</t>
  </si>
  <si>
    <t>https://pubmed.ncbi.nlm.nih.gov/20854190/</t>
  </si>
  <si>
    <t>There is a paucity of data regarding the safety of administering solid gold nanoparticles (AuNPs) in large animal tumor models. We assessed the acute toxicity and biodistribution of 5 nm and 25 nm solid AuNPs in New Zealand White rabbits (n = 6 in each) with implanted liver Vx2 tumors 24 h after intravenous injection. Gold concentration was determined by inductively coupled plasma atomic emission spectrometry (ICP) and imaged with transmission electron microscopy (TEM). There was no clinico-pathologic evidence of renal, hepatic, pulmonary, or other organ dysfunction. After 25 nm AuNP administration, the concentration of white blood cells increased after treatment (p = 0.001). Most other blood studies were unchanged. AuNPs were distributed to the spleen, liver, and Vx2 tumors, but not to other tissues. The urinary excretion of AuNPs was bimodal as measured by ICP. 25 nm AuNPs were more evenly distributed throughout tissues and may be better tools for medical therapy.</t>
  </si>
  <si>
    <t xml:space="preserve"> RAYYAN-INCLUSION: {"Querusche"=&gt;"Excluded", "elisa.calcagnotto"=&gt;"Excluded"} | RAYYAN-LABELS: MEC: Title,QUE: Title | RAYYAN-EXCLUSION-REASONS: 2 - Population,1 - Type of study</t>
  </si>
  <si>
    <t>PMC3465164</t>
  </si>
  <si>
    <t>rayyan-185168223</t>
  </si>
  <si>
    <t>Real-time detection of influenza a, influenza B, and respiratory syncytial virus a and B in respiratory specimens by use of nanoparticle probes.</t>
  </si>
  <si>
    <t>Journal of clinical microbiology</t>
  </si>
  <si>
    <t>1098-660X (Electronic)</t>
  </si>
  <si>
    <t>3997-4002</t>
  </si>
  <si>
    <t>Jannetto PJ and Buchan BW and Vaughan KA and Ledford JS and Anderson DK and Henley DC and Quigley NB and Ledeboer NA</t>
  </si>
  <si>
    <t>https://pubmed.ncbi.nlm.nih.gov/20826644/</t>
  </si>
  <si>
    <t>Seasonal epidemics of influenza and respiratory syncytial virus are responsible for significant morbidity and mortality worldwide. Infrequently, novel or reemergent strains of influenza A virus have caused rapid, severe global pandemics resulting in millions of fatalities. The ability to efficiently and accurately detect and differentiate respiratory viruses is paramount for effective treatment, infection control, and epidemiological surveillance. We evaluated the ability of two FDA-cleared nucleic acid-based tests, the semiautomated respiratory virus nucleic acid test (VRNAT) and the fully automated respiratory virus nucleic acid test SP (RVNAT(SP)) (Nanosphere Inc., Northbrook, IL) to detect influenza A virus, influenza B virus, and respiratory syncytial virus A and B (RSV A/B) from clinical nasopharyngeal swab specimens. Detection of viral RNA in both tests is based on nucleic acid amplification followed by hybridization to capture probes immobilized on a glass slide. A novel technology utilizing gold nanoparticle-conjugated probes is utilized to detect the presence of captured target DNA. This microarray-based approach to detection has proven to be more sensitive than the traditional culture/direct fluorescent-antibody assay (DFA) method for detecting RSV and influenza viruses in clinical specimens, including the novel 2009 H1N1 strain. Specifically, we report 98.0% sensitivity and 96.5% specificity for the VRNAT compared to culture/DFA. Further, the VRNAT detected virus in an additional 58% of specimens that were culture negative. These data were confirmed using bidirectional sequencing. Evaluation of the fully automated RVNAT(SP), which is built on the same detection technology as the VRNAT but contains an updated processor enabling complete automation, revealed the two tests to be functionally equivalent. Thus, the RVNAT(SP) is a fully automated sample-to-result test capable of reliable detection of select respiratory viruses directly from clinical specimens in 3.5 h.</t>
  </si>
  <si>
    <t>PMC3020893</t>
  </si>
  <si>
    <t>rayyan-185168224</t>
  </si>
  <si>
    <t>Coupling growth-factor engineering with nanotechnology for therapeutic angiogenesis.</t>
  </si>
  <si>
    <t>Proceedings of the National Academy of Sciences of the United States of America</t>
  </si>
  <si>
    <t>1091-6490 (Electronic)</t>
  </si>
  <si>
    <t>13608-13</t>
  </si>
  <si>
    <t>Sinha Roy R and Soni S and Harfouche R and Vasudevan PR and Holmes O and de Jonge H and Rowe A and Paraskar A and Hentschel DM and Chirgadze D and Blundell TL and Gherardi E and Mashelkar RA and Sengupta S</t>
  </si>
  <si>
    <t>https://pubmed.ncbi.nlm.nih.gov/20639469/</t>
  </si>
  <si>
    <t>Therapeutic angiogenesis is an emerging paradigm for the management of ischemic pathologies. Proangiogenic Therapy is limited, however, by the current inability to deliver angiogenic factors in a sustained manner at the site of pathology. In this study, we investigated a unique nonglycosylated active fragment of hepatocyte growth factor/scatter factor, 1K1, which acts as a potent angiogenic agent in vitro and in a zebrafish embryo and a murine matrigel implant model. Furthermore, we demonstrate that nanoformulating 1K1 for sustained release temporally alters downstream signaling through the mitogen activated protein kinase pathway, and amplifies the angiogenic outcome. Merging protein engineering and nanotechnology offers exciting possibilities for the treatment of ischemic disease, and furthermore allows the selective targeting of downstream signaling pathways, which translates into discrete phenotypes.</t>
  </si>
  <si>
    <t>PMC2922257</t>
  </si>
  <si>
    <t>rayyan-185168225</t>
  </si>
  <si>
    <t>[Resonance scattering detection of trace Hg2+ using herring sperm DNA modified nanogold].</t>
  </si>
  <si>
    <t>Guang pu xue yu guang pu fen xi = Guang pu</t>
  </si>
  <si>
    <t>1000-0593 (Print)</t>
  </si>
  <si>
    <t>486-8</t>
  </si>
  <si>
    <t>Ling SM and Li JF and Liang AH and Wen GQ and Kang CY and Jiang ZL</t>
  </si>
  <si>
    <t>https://pubmed.ncbi.nlm.nih.gov/20384151/</t>
  </si>
  <si>
    <t>In pH 7.0 tris-HCl buffer solutions and in the presence of 0.017 mol x L(-1) NaCl, herring sperm DNA was combined with gold nanoparticles in size of 10 nm to form stable complex, and the NaCl did not cause the aggregation of the gold nanoparticles. Upon addition of Hg2+, that reacted with DNA to form more stable complex of Hg(2+)-DNA, and the gold nanoparticles aggregated to from larger nanogold clusters that led to considerable enhancement of the resonance scattering intensity at 572 nm enhanced considerably. The effect of GN concentration, DNA concentration, NaCl concentration, incubation time, and temperature, and ultrasonic irradiation was considered respectively, the conditions of 3.87 microg x mL(-1) GN, 11.7 microg x mL(-1) DNA, pH 7.0 Tris-HCl buffer solutions, 17 mmol x L(-1) NaCl, and incubation 10 min at 37 degrees C under the ultrasonic irradiation were chosen for use. Under the conditions, the enhanced resonance scattering intensity at 572 nm was linear to the Hg2+ concentration in the range of 3.3-3 333.3 nmol x L(-1), with regress equation of delta572 nm = 0.019c+5.0, coefficient of 0.999 1, and a detection limit of 2.5 nmol x L(-1) Hg2+. Results of interference tests showed that 30 micromol x L(-1) Mn2+, 33 micromol x L(-1) Mg2+ and Zn2+, 100 micromol x L(-1) Cd2+, 200 micromol x L(-1) Fe3+, and 420 micromol x L(-1) Mo6+, Pb2+ and Cu2+ did not interfered with the determination of 0.33 micromol x L(-1) Hg2+. That is, this resonance scattering spectral assay is of good selectivity. This assay was applied to the detection of Hg(II) in water sample, with a relative standard deviation of 5.1%, and the results were in agreement with that of the cool vapor atomic absorption spectrophotometry.</t>
  </si>
  <si>
    <t>rayyan-185168226</t>
  </si>
  <si>
    <t>Rapid-clearance iron nanoparticles for inflammation imaging of atherosclerotic plaque: initial experience in animal model.</t>
  </si>
  <si>
    <t>Radiology</t>
  </si>
  <si>
    <t>1527-1315 (Electronic)</t>
  </si>
  <si>
    <t>401-9</t>
  </si>
  <si>
    <t>Sigovan M and Boussel L and Sulaiman A and Sappey-Marinier D and Alsaid H and Desbleds-Mansard C and Ibarrola D and GamondÃ¨s D and Corot C and Lancelot E and Raynaud JS and Vives V and LaclÃ©dÃ¨re C and Violas X and Douek PC and Canet-Soulas E</t>
  </si>
  <si>
    <t>https://pubmed.ncbi.nlm.nih.gov/19703881/</t>
  </si>
  <si>
    <t>PURPOSE: To evaluate the use of a recently developed fast-clearing ultrasmall superparamagnetic iron oxide (USPIO) for detection of vascular inflammation in atherosclerotic plaque. MATERIALS AND METHODS: The study protocol was approved by the animal experimentation ethics committee. A recently introduced USPIO, P904, and a reference-standard USPIO, ferumoxtran-10, were tested in a rabbit model of induced aortic atherosclerosis. In vivo magnetic resonance (MR) angiography and T2*-weighted plaque MR imaging were performed at baseline and after administration of P904 and ferumoxtran-10 (administered dose for both, 1000 micromol of iron per kilogram of body weight) in 26 hyperlipidemic New Zealand white rabbits. The variation in vessel wall area over time was evaluated with nonparametric testing. Ex vivo MR imaging findings were compared with iron content at linear regression analysis. RESULTS: With in vivo MR imaging, plaque analysis was possible as early as 24 hours after P904 injection. The authors observed a 27.75% increase in vessel wall area due to susceptibility artifacts on day 2 (P = .04) and a 38.81% increase on day 3 (P = .04) after P904 administration compared with a 44.5% increase in vessel wall area on day 7 (P = .04) and a 34.8% increase on day 10 (P = .22) after ferumoxtran-10 administration. These susceptibility artifacts were correlated with intraplaque iron uptake in the corresponding histologic slices. The number of pixels with signal loss on the ex vivo MR images was linearly correlated with the logarithm of the iron concentration (P = .0001; R(2) = 0.93). CONCLUSION: Plaque inflammation in rabbits can be detected earlier with P904 than with ferumoxtran-10 owing to the faster blood pharmacokinetics and the early uptake of P904 in the reticuloendothelial system. SUPPLEMENTAL MATERIAL: http://radiology.rsnajnls.org/cgi/content/full/252/2/401/DC1.</t>
  </si>
  <si>
    <t>rayyan-185168227</t>
  </si>
  <si>
    <t>Effects of waterborne nano-iron on medaka (Oryzias latipes): antioxidant enzymatic activity, lipid peroxidation and histopathology.</t>
  </si>
  <si>
    <t>684-92</t>
  </si>
  <si>
    <t>Li H and Zhou Q and Wu Y and Fu J and Wang T and Jiang G</t>
  </si>
  <si>
    <t>https://pubmed.ncbi.nlm.nih.gov/19058851/</t>
  </si>
  <si>
    <t>Toxicity tests were performed to investigate possible harmful effects on medaka exposed to nano-iron. Dose-dependent decreases of superoxide dismutase (SOD) and increases of malondialdehyde (MDA) were induced in the medaka embryo, suggesting that oxidative damage was induced by nano-iron. For adult medaka, the disturbance of antioxidative balance was observed during the early exposure period based on the monitoring of the hepatic and cerebral SOD and reduced glutathione (GSH). No terminal oxidative damage occurred during the whole exposure period, probably due to the high self-recovering capability of the adult fish. Some histopathological and morphological alterations (cell swelling, hyperplasia, and granulomas, etc.) were observed in gill and intestine tissues, which confirmed that deleterious effects occurred as a result of direct contact with nano-iron. It is suggested that further evaluation should be made concerning the risk assessment of waterborne nano-iron on aquatic life.</t>
  </si>
  <si>
    <t>rayyan-185168228</t>
  </si>
  <si>
    <t>Nanoparticles formulation of Cuscuta chinensis prevents acetaminophen-induced hepatotoxicity in rats.</t>
  </si>
  <si>
    <t>Food and chemical toxicology : an international journal published for the British           Industrial Biological Research Association</t>
  </si>
  <si>
    <t>0278-6915 (Print)</t>
  </si>
  <si>
    <t>1771-7</t>
  </si>
  <si>
    <t>Yen FL and Wu TH and Lin LT and Cham TM and Lin CC</t>
  </si>
  <si>
    <t>https://pubmed.ncbi.nlm.nih.gov/18308443/</t>
  </si>
  <si>
    <t>Cuscuta chinensis is a commonly used traditional Chinese medicine to nourish the liver and kidney. Due to the poor water solubility of its major constituents such as flavonoids and lignans, its absorption upon oral administration could be limited. The purpose of the present study was to use the nanosuspension method to prepare C. chinensis nanoparticles (CN), and to compare the hepatoprotective and antioxidant effects of C. chinensis ethanolic extract (CE) and CN on acetaminophen-induced hepatotoxicity in rats. An oral dose of CE at 125 and 250 mg/kg and CN at 25 and 50mg/kg showed a significant hepatoprotective effect relatively to the same extent (P&lt;0.05) by reducing levels of aspartate aminotransferase, alanine aminotransferase, and alkaline phosphatase. These biochemical assessments were supported by rat hepatic biopsy examinations. In addition, the antioxidant activities of CE and CN both significantly increased superoxide dismutase, catalase, glutathione peroxidase, and reduced malondialdehyde (P&lt;0.05). Moreover, the results also indicated that the hepatoprotective and antioxidant effects of 50 mg/kg CN was effectively better than 125 mg/kg CE (P&lt;0.05), and an oral dose of CN that is five times as less as CE could exhibit similar levels of outcomes. In conclusion, we suggest that the nanoparticles system can be applied to overcome other water poorly soluble herbal medicines and furthermore to decrease the treatment dosage.</t>
  </si>
  <si>
    <t>rayyan-185168229</t>
  </si>
  <si>
    <t>Imaging: the big picture.</t>
  </si>
  <si>
    <t>Nature</t>
  </si>
  <si>
    <t>1476-4687 (Electronic)</t>
  </si>
  <si>
    <t>775-9</t>
  </si>
  <si>
    <t>Melton L</t>
  </si>
  <si>
    <t>https://pubmed.ncbi.nlm.nih.gov/16193058/</t>
  </si>
  <si>
    <t>rayyan-185168230</t>
  </si>
  <si>
    <t>Magnetic resonance imaging of atherosclerotic plaque with ultrasmall superparamagnetic particles of iron oxide in hyperlipidemic rabbits.</t>
  </si>
  <si>
    <t>Circulation</t>
  </si>
  <si>
    <t>1524-4539 (Electronic)</t>
  </si>
  <si>
    <t>415-22</t>
  </si>
  <si>
    <t>Ruehm SG and Corot C and Vogt P and Kolb S and Debatin JF</t>
  </si>
  <si>
    <t>https://pubmed.ncbi.nlm.nih.gov/11157694/</t>
  </si>
  <si>
    <t>BACKGROUND: Based on the observation that ultrasmall superparamagnetic particles of iron oxides (USPIOs) are phagocytosed by cells of the mononuclear phagocytic system, the purpose of this study was to evaluate their use as a marker of atherosclerosis-associated inflammatory changes in the vessel wall before luminal narrowing is present. METHODS AND RESULTS: Experiments were conducted on 6 heritable hyperlipidemic and 3 New Zealand White rabbits. 3D MR angiography (MRA) of the thoracic aorta was performed on all rabbits by use of a conventional paramagnetic contrast agent that failed to reveal any abnormalities. One week later, all rabbits except 1 of the hyperlipidemic animals were injected with a USPIO contrast agent (Sinerem, Guerbet) at a dose of 1 mmol Fe/kg. 3D MRA data sets collected over the subsequent 5 days showed increasing signal in the aortic lumen. Whereas the aortic wall of the control rabbits remained smooth and bright, marked susceptibility effects became evident on day 4 within the aortic walls of hyperlipidemic rabbits. Ex vivo imaging of aortic specimens confirmed the in vivo results. Histopathology documented marked Fe uptake in macrophages embedded in atherosclerotic plaque of the hyperlipidemic rabbits. Electron microscopy showed multiple cytoplasmic Fe particles in macrophages. No such changes were seen in control rabbits or in the hyperlipidemic rabbit that had not received Sinerem. CONCLUSIONS: USPIOs are phagocytosed by macrophages in atherosclerotic plaques of the aortic wall of hyperlipidemic rabbits in a quantity sufficient to cause susceptibility effects detectable by MRI.</t>
  </si>
  <si>
    <t>rayyan-185168231</t>
  </si>
  <si>
    <t>Monitoring radiation-induced changes in bone marrow histopathology with ultra-small superparamagnetic iron oxide (USPIO)-enhanced MRI.</t>
  </si>
  <si>
    <t>Journal of magnetic resonance imaging : JMRI</t>
  </si>
  <si>
    <t>1053-1807 (Print)</t>
  </si>
  <si>
    <t>643-52</t>
  </si>
  <si>
    <t>Daldrup HE and Link TM and Blasius S and Strozyk A and KÃ¶nemann S and JÃ¼rgens H and Rummeny EJ</t>
  </si>
  <si>
    <t>https://pubmed.ncbi.nlm.nih.gov/10331759/</t>
  </si>
  <si>
    <t>The purpose of this study was to monitor radiation-induced alterations of the blood-bone marrow barrier (BMB) and the reticuloendothelial system (RES) with AMI-227-enhanced magnetic resonance imaging (MRI). Twenty New Zealand white rabbits (n = 10 following total body irradiation and n = 10 controls) underwent AMI-227-enhanced MRI. Pulse sequences included dynamic fast low-angle shot (FLASH; TR/TE 50/4 msec, flip angle 60 degrees) MRI and static T1- and T2-weighted spin-echo (SE) and turbo-SE sequences of the lumbar spine and sacrum. Bone marrow enhancement was quantified as delta signal intensity (SI) (%) =|[(SIpost - SIpre)/SIpre] x 100%| and compared with histopathology, including iron stains and electron microscopy. Dynamic bone marrow deltaSI (%) data steadily increased up to 10-15 minutes after AMI-227 administration, while blood deltaSI (%) data stayed nearly constant, histologically corresponding to iron oxide leakage into the bone marrow interstitium. This bone marrow contrast enhancement increased significantly following irradiation, corresponding to alterations of the endothelial lining of the bone marrow sinusoids. Late postcontrast images exhibited a significant positive T1 enhancement and negative T2 enhancement of the normal bone marrow, which further increased with irradiation due to increased RES activity. Irradiation-induced changes in bone marrow physiology could be reliably assessed with AMI-227-enhanced MRI.</t>
  </si>
  <si>
    <t>rayyan-185168232</t>
  </si>
  <si>
    <t>Effects of micro- and nanoplastics on aquatic ecosystems: Current        research trends and perspectives</t>
  </si>
  <si>
    <t>MARINE POLLUTION BULLETIN</t>
  </si>
  <si>
    <t>0025-326X</t>
  </si>
  <si>
    <t>624-632</t>
  </si>
  <si>
    <t>Chae, Y and An, YJ and Chae, Yooeun and An, Youn-Joo</t>
  </si>
  <si>
    <t>Contamination by bulk plastics and plastic debris is currently the one of the most serious environmental problems in aquatic ecosystems. In particular, small-scale plastic debris such as microplastics and nanoplastics has become leading contributors to the pollution of marine and freshwater ecosystems. Studies are investigating the impacts of micro- and nanoplastics on aquatic organisms and ecosystems worldwide. This review covers 83 studies that investigated the distribution of microplastics and the ecotoxicity of micro- and nanoplastics in marine and freshwater ecosystems. The studies indicated that micro-sized plastics and plastic debris were distributed at various concentrations in aquatic ecosystems around the world. They had various effects on the growth, development, behavior, reproduction, and mortality of aquatic animals. We discuss these studies in detail and suggest directions for future research. (C) 2017 Elsevier Ltd. All rights reserved.</t>
  </si>
  <si>
    <t>rayyan-185168233</t>
  </si>
  <si>
    <t>Microplastics in Spanish Table Salt</t>
  </si>
  <si>
    <t>SCIENTIFIC REPORTS</t>
  </si>
  <si>
    <t>2045-2322</t>
  </si>
  <si>
    <t>Iniguez, ME and Conesa, JA and Fullana, A and Iniguez, Maria E. and Conesa, Juan A. and Fullana, Andres</t>
  </si>
  <si>
    <t>Marine debris is widely recognized as a global environmental problem. One of its main components, microplastics, has been found in several sea salt samples from different countries, indicating that sea products are irremediably contaminated by microplastics. Previous studies show very confusing results, reporting amounts of microparticles (MPs) in salt ranging from zero to 680 MPs/kg, with no mention of the possible causes of such differences. Several errors in the experimental procedures used were found and are reported in the present work. Likewise, 21 different samples of commercial table salt from Spain have been analyzed for MPs content and nature. The samples comprise sea salts and well salts, before and after packing. The microplastic content found was of 50-280 MPs/kg salt, being polyethylene-terephthalate (PET) the most frequently found polymer, followed by polypropylene (PP) and polyethylene (PE), with no significant differences among all the samples. The results indicate that even though the micro-particles might originate from multiple sources, there is a background presence of microplastics in the environment.</t>
  </si>
  <si>
    <t>rayyan-185168234</t>
  </si>
  <si>
    <t>Identification of microplastics by FTIR and Raman microscopy: a novel        silicon filter substrate opens the important spectral range below 1300        cm(-1) for FTIR transmission measurements</t>
  </si>
  <si>
    <t>ANALYTICAL AND BIOANALYTICAL CHEMISTRY</t>
  </si>
  <si>
    <t>1618-2642</t>
  </si>
  <si>
    <t>6791-6801</t>
  </si>
  <si>
    <t>Kappler, A and Windrich, F and Loder, MGJ and Malanin, M and Fischer, D and Labrenz, M and Eichhorn, KJ and Voit, B and Kaeppler, Andrea and Windrich, Frank and Loeder, Martin G. J. and Malanin, Mikhail and Fischer, Dieter and Labrenz, Matthias and Eichhorn, Klaus-Jochen and Voit, Brigitte</t>
  </si>
  <si>
    <t>The presence of microplastics in aquatic ecosystems is a topical problem and leads to the need of appropriate and reliable analytical methods to distinctly identify and to quantify these particles in environmental samples. As an example transmission, Fourier transform infrared (FTIR) imaging can be used to analyze samples directly on filters without any visual presorting, when the environmental sample was afore extracted, purified, and filtered. However, this analytical approach is strongly restricted by the limited IR transparency of conventional filter materials. Within this study, we describe a novel silicon (Si) filter substrate produced by photolithographic microstructuring, which guarantees sufficient transparency for the broad mid-infrared region of 4000-600 cm(-1). This filter type features holes with a diameter of 10 mu m and exhibits adequate mechanical stability. Furthermore, it will be shown that our Si filter substrate allows a distinct identification of the most common microplastics, polyethylene (PE), and polypropylene (PP), in the characteristic fingerprint region (1400-600 cm(-1)). Moreover, using the Si filter substrate, a differentiation of microparticles of polyesters having quite similar chemical structure, like polyethylene terephthalate (PET) and polybutylene terephthalate (PBT), is now possible, which facilitates a visualization of their distribution within a microplastic sample by FTIR imaging. Finally, this Si filter can also be used as substrate for Raman microscopy-a second complementary spectroscopic technique-to identify microplastic samples.</t>
  </si>
  <si>
    <t>rayyan-185168235</t>
  </si>
  <si>
    <t>Removal of microplastics in municipal sewage from China's largest water        reclamation plant</t>
  </si>
  <si>
    <t>WATER RESEARCH</t>
  </si>
  <si>
    <t>0043-1354</t>
  </si>
  <si>
    <t>175-181</t>
  </si>
  <si>
    <t>Yang, LB and Li, KX and Cui, S and Kang, Y and An, LH and Lei, K and Yang, Libiao and Li, Kuixiao and Cui, Song and Kang, Yu and An, Lihui and Lei, Kun</t>
  </si>
  <si>
    <t>Municipal sewage treatment plants (STPs) are an important point source of microplastics in domestic waterways. In the present study, effluents from the largest water reclamation plant in China were sampled throughout the treatment process and microplastics were extracted and identified to evaluate their removal. As expected, microplastics were detected in the influent (12.03 +/- 1.29 items/L). Following treatment, concentrations of microplastics were reduced by greater than 95% and 0.59 +/- 0.22 items/L of microplastics were detected in reclaimed waters. Among detected microplastics, 18 types of polymers of ten colors were identified. Polyethylene terephthalate (PET), polystyrene (PS) and polypropylene (PP) accounted for greater than 70% of detected microplastics. Furthermore, microfibers were the dominant shape detected with an average size of 1110.72 +/- 862.95 mu m. However, microparticles accounted for only 14.08% of total microplastics with an average size of 681.46 +/- 528.73 mu m. Results of the present study suggest that current treatment technologies employed at the chosen STP are efficient to remove the majority of microplastics, however consideration of STPs as a point source of microplastics is important due to the large volumes of effluents being released into the aquatic environment on a consistent basis. (C) 2019 Elsevier Ltd. All rights reserved.</t>
  </si>
  <si>
    <t>rayyan-185168236</t>
  </si>
  <si>
    <t>Single and combined toxicity of amino-functionalized polystyrene        nanoparticles with potassium dichromate and copper sulfate on brine        shrimp Artemia franciscana larvae</t>
  </si>
  <si>
    <t>ENVIRONMENTAL SCIENCE AND POLLUTION RESEARCH</t>
  </si>
  <si>
    <t>0944-1344</t>
  </si>
  <si>
    <t>Machado, AJT and Mataribu, B and Serrao, C and Silvestre, LD and Farias, DF and Bergami, E and Corsi, I and Marques-Santos, LF and Machado, Antonio Judson Targino and Mataribu, Bianca and Serrao, Catarina and da Silva Silvestre, Leanderson and Farias, Davi Felipe and Bergami, Elisa and Corsi, Ilaria and Marques-Santos, Luis Fernando</t>
  </si>
  <si>
    <t>The increasing use and disposal of plastics has become a persistent problem in the marine environment, calling for studies that refer to realistic scenarios to understand their effects on biota. Particularly, the understanding about the effects of co-exposure with nanoplastic particles and metals on aquatic organisms is still limited. The present work aimed to investigate the acute toxicity of amino-functionalized polystyrene nanoparticles (PS-NH2; 50 nm) as proxy for nanoplastics on brine shrimp Artemia franciscana larvae under different culture conditions and at different stages of development, as well as the combined effect with two reference toxicants - potassium dichromate (K2Cr2O7) and copper sulfate (CuSO4). Nauplii (instar II or III larval stages) were exposed to different concentrations of PS-NH2 (0.005 to 5 mu g mL(-1)) for up to 48 h, with or without agitation in order to mimic a more realistic environmental scenario. Larval mobility and PS-NH2 accumulation were monitored under microscopy. PS-NH2 alone showed toxicity only at the highest concentration tested (5 mu g mL(-1)) regardless the incubation method used (61.2 + 3.1% and 65.0 + 4.5% with and without agitation, respectively). Moreover, instar III stage was the most sensitive to PS-NH2 exposure (38.2% immobility in 24 h of exposure; 5 mu g mL(-1)). Evidence of PS-NH2 retention in the gastrointestinal tract in a concentration- and time-dependent manner was also obtained. Mixtures of PS-NH2 (0.005 and 5 mu g mL(-1)) with different concentrations of K2Cr2O7 increased the immobilization rate of the larvae after 48 h of exposure, when compared to the K2Cr2O7 alone. Similar results were observed for CuSO4 in the co-exposure conditions at different concentrations. However, exposing nauplii to a mixture of PS-NH2 (0.005 mu g mL(-1)) and CuSO4 decreased immobilization rate, in comparison to the group exposed to CuSO4 alone. The present work highlights the potential risk posed by nanoplastics to zooplanktonic species through their interaction with other toxicants.</t>
  </si>
  <si>
    <t>rayyan-185168237</t>
  </si>
  <si>
    <t>Microplastics in the marine environment</t>
  </si>
  <si>
    <t>1596-1605</t>
  </si>
  <si>
    <t>Andrady, AL and Andrady, Anthony L.</t>
  </si>
  <si>
    <t>This review discusses the mechanisms of generation and potential impacts of microplastics in the ocean environment. Weathering degradation of plastics on the beaches results in their surface embrittlement and microcracking, yielding microparticles that are carried into water by wind or wave action. Unlike inorganic fines present in sea water, microplastics concentrate persistent organic pollutants (POPs) by partition. The relevant distribution coefficients for common POPs are several orders of magnitude in favour of the plastic medium. Consequently, the microparticles laden with high levels of POPs can be ingested by marine biota. Bioavailability and the efficiency of transfer of the ingested POPs across trophic levels are not known and the potential damage posed by these to the marine ecosystem has yet to be quantified and modelled. Given the increasing levels of plastic pollution of the oceans it is important to better understand the impact of microplastics in the ocean food web. (C) 2011 Elsevier Ltd. All rights reserved.</t>
  </si>
  <si>
    <t>rayyan-185168238</t>
  </si>
  <si>
    <t>Micro- and nanoplastic toxicity on aquatic life: Determining factors</t>
  </si>
  <si>
    <t>SCIENCE OF THE TOTAL ENVIRONMENT</t>
  </si>
  <si>
    <t>0048-9697</t>
  </si>
  <si>
    <t>Kogel, T and Bjoroy, O and Toto, B and Bienfait, AM and Sanden, M and Kogel, Tanja and Bjoroy, Orjan and Toto, Benuarda and Bienfait, Andre Marcel and Sanden, Monica</t>
  </si>
  <si>
    <t>Plastic pollution has become a major environmental concern due to its omnipresence and degradation to smaller particles. The potential toxicological effects of micro- and nanoplastic on biota have been investigated in a growing number of exposure studies. We have performed a comprehensive reviewof themain determining factors for plastic particle toxicity in the relevant exposure systems, from publications until including the year 2018. For a focused scope, effects of additives or other pollutants accumulated by the plastic particles are not included. In summary, current literature suggests that plastic particle toxicity depends on concentration, particle size, exposure time, particle condition, shape and polymer type. Furthermore, contaminant background, food availability, species, developmental stage and sex have major influence on the outcome of plastic particles exposures. Frequently reported effects were on body and population growth, energy metabolism, feeding, movement activity, physiological stress, oxidative stress, inflammation, the immune system, hormonal regulation, aberrant development, cell death, general toxicity and altered lipid metabolism. Several times reported were increased growth and food consumption, neuro-, liver- or kidney pathology and intestinal damage. Photosynthesis disruption was reported in studies investigating effects on phytoplankton. For the currently unquantified plastic particles below 10 mu m, more toxic effects were reported in all aquatic life, as compared to plastic particles of larger size. (C) 2019 The Authors. Published by Elsevier B.V.</t>
  </si>
  <si>
    <t xml:space="preserve"> RAYYAN-INCLUSION: {"Querusche"=&gt;"Excluded", "elisa.calcagnotto"=&gt;"Excluded"} | RAYYAN-LABELS: !,MEC: Abstract,QUE: Abstract | RAYYAN-EXCLUSION-REASONS: 1 - Type of study</t>
  </si>
  <si>
    <t>rayyan-185168239</t>
  </si>
  <si>
    <t>Effects of microplastics on growth, phenanthrene stress, and lipid        accumulation in a diatom, Phaeodactylum tricornutum</t>
  </si>
  <si>
    <t>ENVIRONMENTAL POLLUTION</t>
  </si>
  <si>
    <t>0269-7491</t>
  </si>
  <si>
    <t>Guo, YH and Ma, W and Li, JJ and Liu, W and Qi, PZ and Ye, YY and Guo, BY and Zhang, JS and Qu, CK and Guo, Yahong and Ma, Wei and Li, Jiji and Liu, Wei and Qi, Pengzhi and Ye, Yingying and Guo, Baoying and Zhang, Jianshe and Qu, Chengkai</t>
  </si>
  <si>
    <t>Most laboratory studies have focused on the effects of nanoplastics instead of plastics at the micrometer scale, which are the major microplastics (MPs) discarded in marine environments. Knowledge on the potential effects of micrometer scale plastics on marine microalgae remains limited. It remains unknown whether the micrometer scale plastics also affect microalgal growth, lipid accumulation and resistance to organic contaminants? in addition, the role of polymer-size on the potential hazardous effects of MPs on microalgae is unknown. In the present study, cell populations of a marine diatom, Phaeodactylum tricornutum, were treated with micrometer scale polyethylene (PEMP, 150 mu m) and unplasticized polyvinyl chloride (uPVCMP, 250 mu m) powders in the laboratory. Growth was assessed using a hemacytometer and neutral lipid concentrations were evaluated using the Nile Red staining method under short-term (four days) and long-term (nine days) exposure. The effects of combined PEMP and phenanthrene (Phe), and uPVCMP and Phe exposures over four days on growth were investigated. Importance scores and SHapley Additive exPlanations (SHAP) values were calculated to assess the contributions of seven factors in exposure systems to the hazardous effects of MPs on microalgae using a machine-learning prediction based on 165 data sets. Both MP types did not influence algal growth and lipid accumulation but minimized algal inhibition by the action of Phe at four days. In addition, lipid accumulation was induced at nine days. Both importance scores and SHAP values indicated that MP polymer-size was the key factor influencing MP toxicity in microalgae. In conclusion, MPs had adverse effects only in chronic tests and the potential adsorption of MPs could have led to the lower levels of toxicity in a combined MP-Phe exposure system. Compared to nanoplastics, MPs in the hundred-micrometer range do not significantly affect growth and their adsorption would not be influenced by size. Therefore, MP size is the most critical factor that should be considered in future laboratory tests and eco-toxicological risk assessments for microalgae. (C) 2019 Elsevier Ltd. All rights reserved.</t>
  </si>
  <si>
    <t>rayyan-185168240</t>
  </si>
  <si>
    <t>Microparticles in Table Salt: Levels and Chemical Composition of the        Smallest Dimensional Fraction</t>
  </si>
  <si>
    <t>JOURNAL OF MARINE SCIENCE AND ENGINEERING</t>
  </si>
  <si>
    <t>Renzi, M and Grazioli, E and Bertacchini, E and Blaskovic, A and Renzi, Monia and Grazioli, Eleonora and Bertacchini, Eleonora and Blaskovic, Andrea</t>
  </si>
  <si>
    <t>This study evaluates the chemical composition of microplastic materials (MPs) and non-synthetic particles in different table salts of marine origin by the mu FT-IR technique. This research focuses on the microparticles fraction within 10-150 mu m of size. Eleven commercial trademarks coming from Italy (IT = 6) and Croatia (CRO = 5) were grouped in two different cost ranges, cheap (n = 5) and expensive (n = 6) and were analysed in replicates (n = 3). Levels and chemical composition of microparticles measured in commercial products were correlated on a statistical basis to some factors of variability of potential scientific interest (geographical origin of marine salt, cost of commercial products, etc.). Results of analyses performed on the tested size fraction of microparticles (10-150 mu m) evidence that: (i) levels of MPs are within 0.17-0.32 items/g (IT) and 0.07-0.20 items/g (CRO); (ii) non-synthetic particles detected are mostly made by fibres made of cellulose acetate; (iii) Nations show a different chemical composition of MPs recovered in analysed trademarks (PET and PVC from Italy; PA, PP, and nylon from Croatia); (iv) the annual amount ingested by humans from marine salt consumption ranges between 131.4-372.3 items/y (CRO) and 306.6-580.35 items/y (IT) considering a dose of 5 g of salt per day; (v) statistics performed on factors of interest evidenced that the geographical origin of marine salt do not affect neither levels nor chemical composition of MPs in tested trademarks; while slight correlations are recorded with non-synthetic particles. Further studies are needed to better explore on statistical basis if both levels and chemical composition of MPs in table salts of marine origin can be used or not as good indicators of marine pollution.</t>
  </si>
  <si>
    <t>rayyan-185168241</t>
  </si>
  <si>
    <t>ASSESSMENT OF THE ECOTOXICITY OF NANOPLASTICS</t>
  </si>
  <si>
    <t>HUNGARIAN JOURNAL OF INDUSTRY AND CHEMISTRY</t>
  </si>
  <si>
    <t>0133-0276</t>
  </si>
  <si>
    <t>71-75</t>
  </si>
  <si>
    <t>Kovats, N and Eck-Varanka, B and Bekessy, Z and Diosi, D and Hubai, K and Korponai, J and Kovats, Nora and Eck-Varanka, Bettina and Bekessy, Zsofia and Diosi, Dorina and Hubai, Katalin and Korponai, Janos</t>
  </si>
  <si>
    <t>The presence of micro- and nanoplastics in aquatic environments (including freshwater and marine ecosystems as well as their sediments) is becoming an increasingly serious problem worldwide. A wide range of studies have addressed the ecological effects these particles pose on biota. The main exposure pathway are food chains, e.g. under laboratory conditions these particles accumulate in the brain tissues of fish that feed on zooplankton causing brain damage. These studies, however, report mainly on the physical effects. In order to establish actual ecotoxicological effects, nanoplastics (50 nm in diameter) were assessed using the Vibrio fischeri bioluminescence inhibition bioassay (VFBIA). Our results showed that even environmentally relevant concentrations might trigger ecotoxicological effects. This study can be considered to be a first screening, however, results indicate the need for more complex testing on a battery of aquatic test organisms.</t>
  </si>
  <si>
    <t>rayyan-185168242</t>
  </si>
  <si>
    <t>Adverse outcome pathways potentially related to hazard identification of        microplastics based on toxicity mechanisms</t>
  </si>
  <si>
    <t>CHEMOSPHERE</t>
  </si>
  <si>
    <t>0045-6535</t>
  </si>
  <si>
    <t>249-255</t>
  </si>
  <si>
    <t>Jeong, J and Choi, J and Jeong, Jaeseong and Choi, Jinhee</t>
  </si>
  <si>
    <t>Increasing concern over microplastics has recently brought increased attention to studies on microplastic toxicity. Here, we conduct a systematic review on toxicity of microplastics that focuses on identifying data gaps in the mechanisms of microplastic toxicity. We observe that microplastic toxicology research thus far has focused on ecotoxicity using apical endpoints and only a few studies deal with toxicity mechanisms. Based on this review, we propose putative Adverse Outcome Pathways (AOP5) applicable to microplastic management to understand microplastic toxicity. We matched toxicity mechanisms and apical endpoints to a key event (KE) and adverse outcome (AO) information from the AOP Wiki. Overall, our results suggest that the molecular initiating event (MIE) was reactive oxygen species (ROS) formation and the AO was increased mortality, decreased growth and feeding, and reproduction failure. However, there are a limited number of studies on toxicity mechanisms of microplastics and, therefore, evidence concerning the relationship between KEs is not sufficient. Clearly, more studies on toxicity mechanisms are required to fill these gaps in data. This study also suggests that the AOP framework is a suitable tool to integrate existing data from various literature sources and can identify data gaps in microplastic toxicity mechanisms. (C) 2019 Elsevier Ltd. All rights reserved.</t>
  </si>
  <si>
    <t xml:space="preserve"> RAYYAN-INCLUSION: {"Querusche"=&gt;"Excluded", "elisa.calcagnotto"=&gt;"Excluded"} | RAYYAN-LABELS: !,QUE: Title,MEC: Abstract | RAYYAN-EXCLUSION-REASONS: 1 - Type of study</t>
  </si>
  <si>
    <t>rayyan-185168243</t>
  </si>
  <si>
    <t>Interactions between polystyrene microplastics and marine phytoplankton        lead to species-specific hetero-aggregation</t>
  </si>
  <si>
    <t>454-463</t>
  </si>
  <si>
    <t>Long, M and Paul-Pont, I and Hegaret, H and Moriceau, B and Lambert, C and Huvet, A and Soudant, P and Long, Marc and Paul-Pont, Ika and Hegaret, Helene and Moriceau, Brivaela and Lambert, Christophe and Huvet, Arnaud and Soudant, Philippe</t>
  </si>
  <si>
    <t>To understand the fate and impacts of microplastics (MP) in the marine ecosystems, it is essential to investigate their interactions with phytoplankton as these may affect MP bioavailability to marine organisms as well as their fate in the water column. However, the behaviour of MP with marine phytoplanktonic cells remains little studied and thus unpredictable. The present study assessed the potential for phytoplankton cells to form hetero-aggregates with small micro-polystyrene (micro-PS) particles depending on microalgal species and physiological status. A prymnesiophycea, Tisochrysis lutea, a dinoflagellate, Heterocapsa triquetra, and a diatom, Chaetoceros neogracile, were exposed to micro-PS (2 tm diameter; 3.96 mu g L-1) during their growth culture cycles. Micro-PS were quantified using an innovative flow-cytometry approach, which allowed the monitoring of the micro-PS repartition in microalgal cultures and the distinction between free suspended micro-PS and hetero-aggregates of micro-PS and microalgae. Hetero-aggregation was observed for C neogracile during the stationary growth phase. The highest levels of micro-PS were "lost" from solution, sticking to flasks, with T. lutea and H. triquetra cultures. This loss of micro-PS sticking to the flask walls increased with the age of the culture for both species. No effects of micro-PS were observed on microalgal physiology in terms of growth and chlorophyll fluorescence. Overall, these results highlight the potential for single phytoplankton cells and residual organic matter to interact with microplastics, and thus potentially influence their distribution and bioavailability in experimental systems and the water column. (C) 2017 Elsevier Ltd. All rights reserved.</t>
  </si>
  <si>
    <t>rayyan-185168244</t>
  </si>
  <si>
    <t>Microplastic pollution research methodologies, abundance,        characteristics and risk assessments for aquatic biota in China</t>
  </si>
  <si>
    <t>Fu, ZL and Chen, GL and Wang, WJ and Wang, J and Fu, Zhilu and Chen, Guanglong and Wang, Wenjing and Wang, Jun</t>
  </si>
  <si>
    <t>The widespread presence of microplastics in global aquatic ecosystems has aroused growing concern about the potential impacts of microplastics on aquatic biota. In marine and freshwater environments, microplastics are distributed pervasively within water bodies from the upper water column to the bottom layer, making them available to a large variety of aquatic organisms that inhabit different locations. The ingestion of microplastic particles may cause harm to aquatic organisms. Although China's aquatic environments have been seriously polluted by microplastics, the impacts of microplastics on aquatic biota remain to be elucidated. This review summarizes the current state of knowledge about microplastic pollution in aquatic biota in China; specifically, the concentration and characteristics of microplastic particles in aquatic organisms from both seawater and freshwater environments are discussed. The results showed that various aquatic organisms in China have been found to consume microplastics. The average number of micro-plastic pieces discovered in biota ranged from 0.07 particles to 164 particles per individual in different organisms. The most frequently observed colors of microplastics detected in biota were blue and transparent, and the detected microplastics mainly consisted of fibers. In addition, the impacts of microplastics on aquatic organisms, including physical impacts, chemical impacts, the trophic transfer of microplastics and the potential risks to humans, were discussed. Finally, knowledge gaps were identified in order to guide future studies. (C) 2020 Elsevier Ltd. All rights reserved.</t>
  </si>
  <si>
    <t>rayyan-185168245</t>
  </si>
  <si>
    <t>Interaction of freshwater microplastics with biota and heavy metals: a        review</t>
  </si>
  <si>
    <t>ENVIRONMENTAL CHEMISTRY LETTERS</t>
  </si>
  <si>
    <t>1610-3653</t>
  </si>
  <si>
    <t>1813-1824</t>
  </si>
  <si>
    <t>Naqash, N and Prakash, S and Kapoor, D and Singh, R and Naqash, Nafiaah and Prakash, Sadguru and Kapoor, Dhriti and Singh, Rahul</t>
  </si>
  <si>
    <t>The worldwide contamination of waters by microplastics is an emerging health and environmental issue. Despite being relatively inert, microplastics may adsorb and carry other aquatic pollutants such as heavy metals. Adsorption of heavy metals onto microplastics is a spontaneous process controlled by the microplastic surface. Marine microplastics have been well discussed, yet there are actually a few reviews on microplastics in freshwater. Here, we review microplastic contamination in freshwater systems with focus on adsorption of heavy metals. We present microplastic abundance, distribution, impact of microplastic size, affinity for heavy metals and combined toxic effects of the co-occurrence of microplastic and heavy metals. Remarkably, the concentration of metals on polystyrene and polyvinyl chloride was 800 times higher than in the surrounding environment. Combined toxic effects include endocrine disrupting and reduced predatory behavior of aquatic carnivores.</t>
  </si>
  <si>
    <t>rayyan-185168246</t>
  </si>
  <si>
    <t>Abundance, Distribution, and Drivers of Microplastic Contamination in        Urban River Environments</t>
  </si>
  <si>
    <t>WATER</t>
  </si>
  <si>
    <t>2073-4441</t>
  </si>
  <si>
    <t>Tibbetts, J and Krause, S and Lynch, I and Smith, GHS and Tibbetts, Joseph and Krause, Stefan and Lynch, Iseult and Smith, Gregory H. Sambrook</t>
  </si>
  <si>
    <t>Given the persistence of microplastics in the environment and their potential toxicity to ecosystems, understanding of likely microplastic accumulation 'hotspots' in rivers is urgently needed. To contribute to this challenge, this paper reports results of a microplastic survey from a heavily urbanised catchment, the River Tame and four of its tributaries, which flows through the city of Birmingham, UK. All sediment sampled was found to contain microplastics with an average abundance of 165 particles kg(-1). While urban areas generally have a greater abundance of microplastics as compared with rural, there is no simple relationship between microplastic numbers and population density or proximity to wastewater treatment sites. The greatest change in microplastic abundance was due to the presence of a lake along the course of the River Tame-i.e., flow velocities are reduced on entering the lake, which promotes the deposition of fine sediment and potentially microplastics. This suggests that the greatest concentrations of microplastics will not be found in-channel but rather on the floodplain and other low velocity environments such as meander cutoffs. We also identified a new mechanism of microplastic fixation in freshwater environments through ecological engineers, specifically caddisflies, that incorporated microplastics into their casing. These results highlight the need to explore further hydrodynamic and ecological impacts on microplastics fate and transport in rivers.</t>
  </si>
  <si>
    <t>rayyan-185168247</t>
  </si>
  <si>
    <t>Microplastics in mussels sampled from coastal waters and supermarkets in        the United Kingdom</t>
  </si>
  <si>
    <t>35-44</t>
  </si>
  <si>
    <t>Li, JN and Green, C and Reynolds, A and Shi, HH and Rotchell, JM and Li, Jiana and Green, Christopher and Reynolds, Alan and Shi, Huahong and Rotchell, Jeanette M.</t>
  </si>
  <si>
    <t>Global contamination of the marine environment by plastic has led to the discovery of microplastics in a range of marine species, including those for human consumption. In this study, the presence of micro plastics and other anthropogenic debris in seawater and mussels (Mytilus edulis) from coastal waters of the U.K., as well as supermarket sources, was investigated. These were detected in all samples from all sites with spatial differences observed. Seawater samples taken from 6 locations (in triplicates) displayed 3.5 +/- 2.0 debris items/L on average (range: 1.5-6.7 items/L). In wild mussels sampled from 8 locations around the U.K. coastal environment, the number of total debris items varied from 0.7 to 2.9 itemsig of tissue and from 1.1 to 6.4 items/individual. For the supermarket bought mussels, the abundance of microplastics was significantly higher in pre-cooked mussels (1.4 items/g) compared with mussels supplied live (0.9 items/g). Micro-FT-IR spectroscopy was conducted on 136 randomly selected samples, with 94 items characterized. The spectra found that 50% of these debris items characterized were microplastic, with an additional 37% made up of rayon and cotton fibers. The microplastic levels detected in the supermarket bought mussels present a route for human exposure and suggests that their quantification be included as food safety management measures as well as for environmental monitoring health measures. (C) 2018 Elsevier Ltd. All rights reserved.</t>
  </si>
  <si>
    <t>rayyan-185168248</t>
  </si>
  <si>
    <t>Automatic Counting and Classification of Microplastic Particles</t>
  </si>
  <si>
    <t>PROCEEDINGS OF THE 7TH INTERNATIONAL CONFERENCE ON PATTERN RECOGNITION        APPLICATIONS AND METHODS (ICPRAM 2018)</t>
  </si>
  <si>
    <t>646-652</t>
  </si>
  <si>
    <t>Lorenzo-Navarro, J and Castrillon-Santana, M and Gomez, M and Herrera, A and Marin-Reyes, PA and Lorenzo-Navarro, Javier and Castrillon-Santana, Modesto and Gomez, May and Herrera, Alicia and Marin-Reyes, Pedro A.</t>
  </si>
  <si>
    <t>Microplastic particles have become an important ecological problem due to the huge amount of plastics debris that ends up in the sea. An additional impact is the ingestion of microplastics by marine species, and thus microplastics enter into the food chain with unpredictable effects on humans. In addition to the exploration of their presence in fishes, researchers are studying the presence of microplastics in coastal areas. The workload is therefore time consuming, due to the need to carry out regular campaigns to quantify their presence in the samples. So, in this work a method for automatic counting and classifying microplastic particles is presented. To the best of our knowledge, this is the first proposal to address this challenging problem. The method makes use of Computer Vision techniques for analyzing the acquired images of the samples; and Machine Learning techniques to develop accurate classifiers of the different types of microplastic particles that are considered. The obtained results show that making use of color based and shape based features along with a Random Forest classifier, an accuracy of 96.6% is achieved recognizing four types of particles: pellets, fragments, tar and line.</t>
  </si>
  <si>
    <t>rayyan-185168249</t>
  </si>
  <si>
    <t>Microplastics in the Mediterranean Sea: Deposition in coastal shallow        sediments, spatial variation and preferential grain size</t>
  </si>
  <si>
    <t>MARINE ENVIRONMENTAL RESEARCH</t>
  </si>
  <si>
    <t>0141-1136</t>
  </si>
  <si>
    <t>Alomar, C and Estarellas, F and Deudero, S and Alomar, Carme and Estarellas, Fernando and Deudero, Salud</t>
  </si>
  <si>
    <t>Marine litter loads in sea compartments are an emergent issue due to their ecological and biological consequences. This study addresses microplastic quantification and morphological description to test spatial differences along an anthropogenic gradient of coastal shallow sediments and further on to evaluate the preferential deposition of microplastics in a given sediment grain fraction. Sediments from Marine Protected Areas (MPAs) contained the highest concentrations of microplastics (MPs): up to 0.90 +/- 0.10 MPs/g suggesting the transfer of microplastics from source areas to endpoint areas. In addition, a high proportion of microplastic filaments were found close to populated areas whereas fragment type microplastics were more common in MPAs. There was no clear trend between sediment grain size and microplastic deposition in sediments, although microplastics were always present in two grain size fractions: 2 mm &gt; x &gt; 1 mm and 1 mm &gt; x 0.5 mm. (C) 2016 Elsevier Ltd. All rights reserved.</t>
  </si>
  <si>
    <t>rayyan-185168250</t>
  </si>
  <si>
    <t>Gathering at the top? Environmental controls of microplastic uptake and        biomagnification in freshwater food webs</t>
  </si>
  <si>
    <t>Krause, S and Baranov, V and Nel, HA and Drummond, JD and Kukkola, A and Hoellein, T and Smith, GHS and Lewandowski, J and Bonnet, B and Packman, AI and Sadler, J and Inshyna, V and Allen, S and Allen, D and Simon, L and Mermillod-Blondin, F and Lynch, I and Krause, Stefan and Baranov, Viktor and Nel, Holly A. and Drummond, Jennifer D. and Kukkola, Anna and Hoellein, Timothy and Smith, Gregory H. Sambrook and Lewandowski, Joerg and Bonnet, Berta and Packman, Aaron, I and Sadler, Jon and Inshyna, Valentyna and Allen, Steve and Allen, Deonie and Simon, Laurent and Mermillod-Blondin, Florian and Lynch, Iseult</t>
  </si>
  <si>
    <t>Microplastics are ubiquitous in the environment, with high concentrations being detected now also in river corridors and sediments globally. Whilst there has been increasing field evidence of microplastics accumulation in the guts and tissues of freshwater and marine aquatic species, the uptake mechanisms of microplastics into freshwater food webs, and the physical and geological controls on pathway-specific exposures to microplastics, are not well understood. This knowledge gap is hampering the assessment of exposure risks, and potential ecotoxicological and public health impacts from microplastics.        This review provides a comprehensive synthesis of key research challenges in analysing the environmental fate and transport of microplastics in freshwater ecosystems, including the identification of hydrological, sedimentological and particle property controls on microplastic accumulation in aquatic ecosystems. This mechanistic analysis outlines the dominant pathways for exposure to microplastics in freshwater ecosystems and identifies potentially critical uptake mechanisms and entry pathways for microplastics and associated contaminants into aquatic food webs as well as their risk to accumulate and biomagnify.        We identify seven key research challenges that, if overcome, will permit the advancement beyond current conceptual limitations and provide the mechanistic process understanding required to assess microplastic exposure, uptake, hazard, and overall risk to aquatic systems and humans, and provide key insights into the priority impact pathways in freshwater ecosystems to support environmental management decision making. (C) 2020 Elsevier Ltd. All rights reserved.</t>
  </si>
  <si>
    <t>rayyan-185168251</t>
  </si>
  <si>
    <t>Application of failure mode and effects analysis to reduce microplastic        emissions</t>
  </si>
  <si>
    <t>WASTE MANAGEMENT &amp; RESEARCH</t>
  </si>
  <si>
    <t>0734-242X</t>
  </si>
  <si>
    <t>Pires, A and Sobral, P and Pires, Ana and Sobral, Paula</t>
  </si>
  <si>
    <t>A complete understanding of the occurrence of microplastics and the methods to eliminate their sources is an urgent necessity to minimize the pollution caused by microplastics. The use of plastics in any form releases microplastics to the environment. Existing policy instruments are insufficient to address microplastics pollution and regulatory measures have focussed only on the microbeads and single-use plastics. Fees on the use of plastic products may possibly reduce their usage, but effective management of plastic products at their end-of-life is lacking. Therefore, in this study, the microplastic-failure mode and effect analysis (MP-FMEA) methodology, which is a semi-qualitative approach capable of identifying the causes and proposing solutions for the issue of microplastics pollution, has been proposed. The innovative feature of MP-FMEA is that it has a pre-defined failure mode, that is, the release of microplastics to air, water and soil (depending on the process) or the occurrence of microplastics in the final product. Moreover, a theoretical recycling plant case study was used to demonstrate the advantages and disadvantages of this method. The results revealed that MP-FMEA is an easy and heuristic technique to understand the failure-effect-causes and solutions for reduction of microplastics and can be applied by researchers working in different domains apart from those relating to microplastics. Future studies can include the evaluation of the use of MP-FMEA methodology along with quantitative methods for effective reduction in the release of microplastics.</t>
  </si>
  <si>
    <t>rayyan-185168252</t>
  </si>
  <si>
    <t>Optimisation of enzymatic digestion and validation of specimen        preservation methods for the analysis of ingested microplastics</t>
  </si>
  <si>
    <t>ANALYTICAL METHODS</t>
  </si>
  <si>
    <t>1759-9660</t>
  </si>
  <si>
    <t>1437-1445</t>
  </si>
  <si>
    <t>Courtene-Jones, W and Quinn, B and Murphy, F and Gary, SF and Narayanaswamy, BE and Courtene-Jones, Winnie and Quinn, Brian and Murphy, Fionn and Gary, Stefan F. and Narayanaswamy, Bhavani E.</t>
  </si>
  <si>
    <t>Microplastics are considered to be a widespread environmental contaminant. Due to their small size microplastics have the potential to be ingested by a range of aquatic organisms which mistake them for a food source and can suffer adverse impacts as a result. Development of standardised methods is imperative to provide reliable and meaningful data when analysing microplastic ingestion by marine fauna. A range of proteolytic digestive enzymes ( trypsin, papain and collagenase) were tested to establish optimum digestion efficacy of biological samples and assess the effects of enzymes on microplastics; additionally the applicability of freezing and formaldehyde followed by ethanol as specimen preservation techniques for microplastic research was investigated. Of the enzymes investigated, trypsin yielded the greatest digestive efficacy based on weight reduction ( 88% +/- 2.52 S. D.) at the lowest concentration ( 0.3125%) with no observed impacts on microplastics. Enumeration of microplastics from wild collected Mytilus edulis revealed mean numbers of 1.05 +/- 0.66 S. D. (minimum) to 4.44 +/- 3.03 S. D. (maximum) microplastic particles per g wet weight mussel tissue depending on location. There was no significant difference based on preservation method on the quantification of ingested microplastics and no detrimental impacts were observed on the microplastics directly. Enzymatic digestion using trypsin therefore provides a suitable, time and cost effective method to extract microplastics from M. edulis. Furthermore the preservation methods did not have detrimental effects on microplastics, serving to highlight the suitability of biological samples preserved either way for future inquiries into ingested microplastics.</t>
  </si>
  <si>
    <t>rayyan-185168253</t>
  </si>
  <si>
    <t>Toxicity comparison of nanopolystyrene with three metal oxide        nanoparticles in nematode Caenorhabditis elegans</t>
  </si>
  <si>
    <t>Li, D and Ji, J and Yuan, YJ and Wang, DY and Li, Dan and Ji, Jie and Yuan, Yujie and Wang, Dayong</t>
  </si>
  <si>
    <t>Using Caenorhabditis elegans as an animal model, we compared the toxicity between nanopolystyrene and three metal oxide nanoparticles (NPs) (Al2O3-NPs, TiO2-NPs, and SiO2-NPs). After exposure from L1-larvae to adult day-1, nanopolystyrene (100 mu g/L) reduced brood size and induced severe germline apoptosis, and nanopolystyrene (10-100 mu g/L) decreased locomotion behavior, induced obvious reactive oxygen species (ROS) production, and activated noticeable mitochondrial unfolded protein response (mt UPR). Using several endpoints (lethality, development, reproduction, and/or locomotion behavior), we found that nanopolystyrene could induce more severe toxicity than SiO2-NPs, although nanopolystyrene did not cause the toxicity comparable to that in Al2O3-NPs or TiO2-NPs exposed nematodes. Our data will be useful for understanding the exposure risk of nanopolystyrene on environmental organisms. Moreover, the detected toxicity difference between nanopolystyrene and three metal oxide NPs were associated with the differences in both induction of oxidative stress and activation of mt UPR in exposed nematodes. (C) 2019 Elsevier Ltd. All rights reserved.</t>
  </si>
  <si>
    <t>rayyan-185168254</t>
  </si>
  <si>
    <t>OCCURRENCE OF MICROPLASTICS AND TRACE METALS IN DURING THE COVID-19        PANDEMIC</t>
  </si>
  <si>
    <t>APPLIED ECOLOGY AND ENVIRONMENTAL RESEARCH</t>
  </si>
  <si>
    <t>1589-1623</t>
  </si>
  <si>
    <t>1085-1106</t>
  </si>
  <si>
    <t>Pradit, S and Noppradit, P and Goh, BP and Sornplang, K and Ong, MC and Towatana, P and Pradit, S. and Noppradit, P. and Goh, B. P. and Sornplang, K. and Ong, M. C. and Towatana, P.</t>
  </si>
  <si>
    <t>The study was carried out in the beginning of May, 2020 during the COVID-19 pandemic lockdown period in Thailand. This study reported on the occurrence of microplastic debris in stomachs of fish (Arius maculatus) and shrimps (Parapenaeopsis hardwickii and Metapenaeus brevicornis) from Songkhla Lake. The average occurrences of microplastic pieces per stomach in fish and shrimps according to 10% digested KOH reagent were 2.73 ? 0.15, 4.11 ? 1.12 and 3.78 ? 1.12, respectively. The most common shape of microplastics in fish and shrimp was fiber. Black was the most frequent color found followed by blue, white and red. Microplastic size found in this study ranged from 150 ?m to 5 mm and 70% of microplastic size was less than 1 mm. Five polymer types were reported including polyester, rayon, polyvinyl alcohol, polyethylene and paint. It is worth noting that textile fiber also appeared in stomachs of fish and shrimp. It might have been caused by the fact that during the lockdown period people change their way of life such as doing more laundry thus, releasing more cloth fibers (microplastics) into sewer and lake. This study found anomalous correlation coefficients between the number of microplastic particles in the organisms? stomachs and most of the metal concentrations in their tissues.</t>
  </si>
  <si>
    <t>rayyan-185168255</t>
  </si>
  <si>
    <t>Direct and indirect effects of microplastics on bivalves, with a focus        on edible species: A mini-review</t>
  </si>
  <si>
    <t>CRITICAL REVIEWS IN ENVIRONMENTAL SCIENCE AND TECHNOLOGY</t>
  </si>
  <si>
    <t>1064-3389</t>
  </si>
  <si>
    <t>2109-2143</t>
  </si>
  <si>
    <t>Zhang, F and Man, YB and Mo, Y and Man, KY and Wong, MH and Zhang, Feng and Man, Yu Bon and Mo, Wing Yin and Man, Ka Yan and Wong, Ming Hung</t>
  </si>
  <si>
    <t>Bivalves play important roles in the ecosystem. However, bivalve populations have suffered a global decline in recent decades. This decline has caused public concern, because bivalves provide ecosystem services and are important sources of protein and ornaments (such as pearls) that support the fishing industry in coastal zones worldwide. Microplastics are an emerging global threat for bivalves and have been commonly detected in commercial edible bivalves, including mussels, oysters and clams. To comprehensively understand impacts of microplastics on bivalves, the potential exposure pathways by which microplastics affect bivalves are reviewed. The existing scientific evidence indicates that microplastics not only directly affect the physiology of bivalves, but also indirectly affect them by changing the structure of their sedimentary habitats, impairing their food resources and delivering persistent organic pollutants. In addition, the consumption of contaminated bivalves is a main pathway of exposure to microplastics by humans, which raises potential human health concerns. An evaluation of the hazards associated with the consumption of bivalves that contain microplastics and associated toxic chemicals is urgently needed. More studies related to the effects of microplastic fibers on bivalves should be conducted, because microplastic fibers comprise the largest proportion of microplastics in the environment and bivalves.</t>
  </si>
  <si>
    <t>rayyan-185168256</t>
  </si>
  <si>
    <t>Microplastic in cultured oysters from different coastal areas of China</t>
  </si>
  <si>
    <t>1282-1292</t>
  </si>
  <si>
    <t>Teng, J and Wang, Q and Ran, W and Wu, D and Liu, YF and Sun, S and Liu, H and Cao, RW and Zhao, JM and Teng, Jia and Wang, Qing and Ran, Wen and Wu, Di and Liu, Yanfang and Sun, Shan and Liu, Hui and Cao, Ruiwen and Zhao, Jianmin</t>
  </si>
  <si>
    <t>Microplastics are an emerging concern in the marine environment due to their small size; they can be ingested by aquatic organisms, especially filter-feeding organisms, such as oysters. The presence of microplastics in seafood may pose a threat to food safety, and there is an urgent need to evaluate the potential risks of microplastics to human health. This study quantified the microplastics in oysters from 17 sites along the coastline of China. Qualitative attributes, such as shape and size, were also determined under a microscope. Additionally, the polymer types were identified using Fourier-Transform Infrared Micro-Spectroscopy (mu-FT-IR). The results showed that the average abundance of microplastics in oyster was 0.62 items/g (wet weight) or 2.93 items/individual. Additionally, 84% of the sampled oysters had inhaled microplastics, indicating the high prevalence of microplastic pollution in different coastal areas of China. Fibers were the most common shape (60.67%), and the most common size was &lt;1500 mu m, accounting for 81.89% of the total microplastics. The mu-FT-IR analysis identified eight different polymers, and the main polymeric types of microplastics were cellophane (CP), polyethylene (PE) and polyethylene terephthalate (PET). Our results suggest the widespread prevalence of microplastics in cultured oysters from different coastal areas of China with similar or lower abundances than other countries. In addition, our results exhibited regional characteristics of high microplastics abundance in southern coastal area of China and low microplastics abundance in northern China. Further investigations are warranted to examine microplastics contamination in other seafood species from different geographical sites in coastal area of China. (c) 2018 Elsevier B.V. All rights reserved.</t>
  </si>
  <si>
    <t>rayyan-185168257</t>
  </si>
  <si>
    <t>Edible size of polyethylene microplastics and their effects on        springtail behavior</t>
  </si>
  <si>
    <t>Kim, SW and An, YJ and Kim, Shin Woong and An, Youn-Joo</t>
  </si>
  <si>
    <t>Many reliable studies have provided evidence of microplastic ingestion by soil organisms. However, further research is required to determine the edible size of microplastics, especially given the ubiquity of microplastics and their adverse effects on the soil environment. Determining the size range of microplastics that can be ingested by soil organisms is crucial for the prediction of the exposure route and toxicity mechanisms of microplastics in soil. Springtails, organisms prevalent in a wide variety of soil ecosystems, can ingest or transport microplastics; however, direct evidence for this has not been reported. To address this knowledge gap, we designed dietary exposure experiments under laboratory conditions, using the springtail species Folsomia candida. The springtails were administered polyethylene microplastics in three different sizes (2, 34, and 66 mu m) via their food for a short period of time; we further observed the intestinal presence of microplastics via fluorescence microscopy to determine the maximum edible size. We evaluated the effects of ingested microplastics on springtails by quantifying their moving behavior. The results show that the edible size of microplastics is &lt; 66.0 +/- 10.9 mu m, and microplastics smaller than this can significantly reduce the velocity and distance of springtail movement by 74% +/- 38% compared with the control group. Based on this finding, the broader fate and toxicity of microplastics in soil environments can be estimated. Furthermore, the average velocity and distance of springtail movement decreases in response to microplastic ingestion, highlighting the negative effects of microplastics on soil organisms. (C) 2020 Elsevier Ltd. All rights reserved.</t>
  </si>
  <si>
    <t>rayyan-185168258</t>
  </si>
  <si>
    <t>EU Directive on the Reduction of Marine Waste (Litter)</t>
  </si>
  <si>
    <t>KEMIJA U INDUSTRIJI-JOURNAL OF CHEMISTS AND CHEMICAL ENGINEERS</t>
  </si>
  <si>
    <t>0022-9830</t>
  </si>
  <si>
    <t>567-570</t>
  </si>
  <si>
    <t>Catic, I and Havstad, MR and Mihajlovic, A and Catic, I. and Havstad, M. Rujnic and Mihajlovic, A.</t>
  </si>
  <si>
    <t>Attacks on plastics (material) have been very frequent recently. The Directive is actually about reducing the impact of plastic waste arising from the ten most commonly found disposable plastic products and fishing gear that together make up about 70 % of things found on European beaches such as eating utensils or plastic straws. We have to point out, because of the rationalization, the adapted definition of plastics in the Directive covers also rubber products, e.g. from microparticles formed by abrasive wear of rubber tires. Authors estimate that the Directive is primarily a political document, not feasible in some details.</t>
  </si>
  <si>
    <t>rayyan-185168259</t>
  </si>
  <si>
    <t>Joint toxic effects of polystyrene nanoparticles and organochlorine        pesticides (chlordane and hexachlorocyclohexane) on Caenorhabditis        elegans</t>
  </si>
  <si>
    <t>ENVIRONMENTAL SCIENCE-NANO</t>
  </si>
  <si>
    <t>2051-8153</t>
  </si>
  <si>
    <t>3062-3073</t>
  </si>
  <si>
    <t>Li, XY and Hu, JN and Qiu, R and Zhang, XT and Chen, YX and He, DF and Li, Xinyu and Hu, Jiani and Qiu, Rong and Zhang, Xiaoting and Chen, Yingxin and He, Defu</t>
  </si>
  <si>
    <t>Micro(nano)plastics and organochlorine pesticides (OCPs) are common contaminants, however, their joint effects on organisms are largely unknown. In this study, we employed thein vivosystem ofCaenorhabditis elegansfor exposure to 1.0 mg L-1 PS nanoparticles (NPs) and/or two types of OCPs,i.e.chlordane and hexachlorocyclohexane (HCH) with a series of concentrations between 0.1 and 10.0 mg L-1. The results showed that a 2 day exposure to both chlordane and HCH induced similar adverse effects including lethality, growth inhibition and lifespan reduction. Compared to single OCPs, their joint exposure with NPs caused stronger chronic toxicity including the reduction of body length and lifespan but weaker acute lethality. The mean lifespans of chlordane- and HCH-joint groups were significantly shortened by 16.2% and 11.8% compared to the single exposure group. Furthermore, joint exposure elevated the expression of glutathioneS-transferase-4 (gst-4), a key enzyme in oxidative stress, both in concentration- and time-dependent manners. This reflects that oxidative damage is involved in the mechanisms of joint toxicity. Altogether, this study reveals that nanoparticles can enhance the chronic toxicity of organochlorine pesticides, which suggests the high eco-environmental risk of their co-presence.</t>
  </si>
  <si>
    <t>rayyan-185168260</t>
  </si>
  <si>
    <t>Knowledge about Microplastic in Mediterranean Tributary River        Ecosystems: Lack of Data and Research Needs on Such a Crucial Marine        Pollution Source</t>
  </si>
  <si>
    <t>Guerranti, C and Perra, G and Martellini, T and Giari, L and Cincinelli, A and Guerranti, Cristiana and Perra, Guido and Martellini, Tania and Giari, Luisa and Cincinelli, Alessandra</t>
  </si>
  <si>
    <t>Plastic debris occurring in freshwater environments, which can either come from the surrounding terrestrial areas or transported from upstream, has been identified as one of the main sources and routes of plastic pollution in marine systems. The ocean is the final destination of land- based microplastic sources, but compared to marine environments, the occurrence and effects of microplastics in freshwater ecosystems remain largely unknown. A thorough examination of scientific literature on abundance, distribution patterns, and characteristics of microplastics in freshwater environments in Mediterranean tributary rivers has shown a substantial lack of information and the need to apply adequate and uniform measurement methods.</t>
  </si>
  <si>
    <t>rayyan-185168261</t>
  </si>
  <si>
    <t>Trophic transfer of microplastics in an estuarine food chain and the        effects of a sorbed legacy pollutant</t>
  </si>
  <si>
    <t>LIMNOLOGY AND OCEANOGRAPHY LETTERS</t>
  </si>
  <si>
    <t>154-162</t>
  </si>
  <si>
    <t>Athey, SN and Albotra, SD and Gordon, CA and Monteleone, B and Seaton, P and Andrady, AL and Taylor, AR and Brander, SM and Athey, Samantha N. and Albotra, Samantha D. and Gordon, Cessely A. and Monteleone, Bonnie and Seaton, Pamela and Andrady, Anthony L. and Taylor, Alison R. and Brander, Susanne M.</t>
  </si>
  <si>
    <t>Microplastics are of increasing concern as they are readily ingested by aquatic organisms. This study investigated microplastic trophic transfer using larval inland silversides (Menidia beryllina) (5 d posthatch) and unicellular tintinnid (Favella spp.) as a model food chain relevant to North American estuaries. Low-density polyethylene microspheres (10-20 mu m) were used to compare direct ingestion of microplastics by larval fish and trophic transfer via tintinnid prey. Dichlorodiphenyltrichloroethane (DDT)-treated microspheres were used to determine sorbed pollutant effects on microplastic ingestion. Larval fish exposed directly to microspheres ingested significantly fewer than those exposed via contaminated prey. Larvae ingested significantly more ciliates containing DDT-treated microspheres than ciliates containing untreated plastics but did not discriminate when exposed directly. Larvae reared for 16 d following a direct 2 h exposure had significantly lower wet weight values than unexposed controls. Our results demonstrate that trophic transfer is a significant route of microplastic exposure that can cause detrimental effects in sensitive life stages.</t>
  </si>
  <si>
    <t>rayyan-185168262</t>
  </si>
  <si>
    <t>Microplastics in Sediment Cores from Asia and Africa as Indicators of        Temporal Trends in Plastic Pollution</t>
  </si>
  <si>
    <t>ARCHIVES OF ENVIRONMENTAL CONTAMINATION AND TOXICOLOGY</t>
  </si>
  <si>
    <t>0090-4341</t>
  </si>
  <si>
    <t>230-239</t>
  </si>
  <si>
    <t>Matsuguma, Y and Takada, H and Kumata, H and Kanke, H and Sakurai, S and Suzuki, T and Itoh, M and Okazaki, Y and Boonyatumanond, R and Zakaria, MP and Weerts, S and Newman, B and Matsuguma, Yukari and Takada, Hideshige and Kumata, Hidetoshi and Kanke, Hirohide and Sakurai, Shigeaki and Suzuki, Tokuma and Itoh, Maki and Okazaki, Yohei and Boonyatumanond, Ruchaya and Zakaria, Mohamad Pauzi and Weerts, Steven and Newman, Brent</t>
  </si>
  <si>
    <t>Microplastics (&lt;5 mm) were extracted from sediment cores collected in Japan, Thailand, Malaysia, and South Africa by density separation after hydrogen peroxide treatment to remove biofilms were and identified using FTIR. Carbonyl and vinyl indices were used to avoid counting biopolymers as plastics. Microplastics composed of variety of polymers, including polyethylene (PE), polypropylene (PP), polystyrene (PS), polyethyleneterphthalates (PET), polyethylene-polypropylene copolymer (PEP), and polyacrylates (PAK), were identified in the sediment. We measured microplastics between 315 mu m and 5 mm, most of which were in the range 315 mu m(-1) mm. The abundance of microplastics in surface sediment varied from 100 pieces/ kg-dry sediment in a core collected in the Gulf of Thailand to 1900 pieces/ kg-dry sediment in a core collected in a canal in Tokyo Bay. A far higher stock of PE and PP composed microplastics in sediment compared with surface water samples collected in a canal in Tokyo Bay suggests that sediment is an important sink for microplastics. In dated sediment cores from Japan, microplastic pollution started in 1950s, and their abundance increased markedly toward the surface layer (i. e., 2000s). In all sediment cores from Japan, Thailand, Malaysia, and South Africa, the abundance of microplastics increased toward the surface, suggesting the global occurrence of and an increase in microplastic pollution over time.</t>
  </si>
  <si>
    <t>rayyan-185168263</t>
  </si>
  <si>
    <t>Quality Criteria for the Analysis of Microplastic in Biota Samples: A        Critical Review</t>
  </si>
  <si>
    <t>ENVIRONMENTAL SCIENCE &amp; TECHNOLOGY</t>
  </si>
  <si>
    <t>0013-936X</t>
  </si>
  <si>
    <t>10230-10240</t>
  </si>
  <si>
    <t>Hermsen, E and Mintenig, SM and Besseling, E and Koelmans, AA and Hermsen, Enya and Mintenig, Svenja M. and Besseling, Ellen and Koelmans, Albert A.</t>
  </si>
  <si>
    <t>Data on ingestion of microplastics by marine biota are quintessential for monitoring and risk assessment of microplastics in the environment. Current studies, however, portray a wide spread in results on the occurrence of microplastic ingestion, highlighting a lack of comparability of results, which might be attributed to a lack of standardization of methods. We critically review and evaluate recent microplastic ingestion studies in aquatic biota, propose a quality assessment method for such studies, and apply the assessment method to the reviewed studies. The quality assessment method uses ten criteria: sampling method and strategy, sample size, sample processing and storage, laboratory preparation, clean air conditions, negative controls, positive controls, target component, sample (pre)treatment, and polymer identification. The results of this quality assessment show a dire need for stricter quality assurance in microplastic ingestion studies. On average, studies score 8.0 out of 20 points for "completeness of information" and 0 for "reliability". Alongside the assessment method, a standardized protocol for detecting microplastic in biota samples incorporating these criteria is provided.</t>
  </si>
  <si>
    <t>rayyan-185168264</t>
  </si>
  <si>
    <t>Brain food? Trophic transfer and tissue retention of microplastics by        the velvet swimming crab (Necora puber)</t>
  </si>
  <si>
    <t>JOURNAL OF EXPERIMENTAL MARINE BIOLOGY AND ECOLOGY</t>
  </si>
  <si>
    <t>0022-0981</t>
  </si>
  <si>
    <t>Crooks, N and Parker, H and Pernetta, AP and Crooks, Neil and Parker, Hannah and Pernetta, Angelo P.</t>
  </si>
  <si>
    <t>Knowledge of the fate and persistence of microplastics within the tissues of marine organisms remains poor, despite their ubiquitous nature in marine habitats and ingestion by a range of species being well understood. Mussels (Mytilus edulis) were fed 50 mu l (similar to 4.1 x 10(6)) of 0.5 mu m polystyrene fluorescent microplastic spheres. Velvet swimming crabs (Necora puber) were subsequently fed either one or three dosed mussels and were sampled after 1 h, 1, 7 or 21 days post consumption. The stomach, gills, testes and brains were removed and digested. Microplastics were present in all tissues sampled and remained present for the duration of the trial. Only in the stomach and gills was there a decrease in the number of microplastics over time. The stomach and testes showed a significant increase in the number of microplastics present with the number of mussels consumed. The number of microplastics present in the brain remained constant throughout the duration of the trial. Our study is the first to demonstrate the presence of microplastics in the brain of any crustacean species. This has possible implications for a range of behaviours including predator avoidance, foraging and reproduction. Further work is needed to determine whether presence and persistence of microplastics in the brains of crustacean species affects behaviour.</t>
  </si>
  <si>
    <t>rayyan-185168265</t>
  </si>
  <si>
    <t>Distribution characteristics of microplastics in agricultural soils from        the largest vegetable production base in China</t>
  </si>
  <si>
    <t>Yu, L and Zhang, JD and Liu, Y and Chen, LY and Tao, S and Liu, WX and Yu, Lu and Zhang, JiaoDi and Liu, Yang and Chen, LiYuan and Tao, Shu and Liu, WenXin</t>
  </si>
  <si>
    <t>The study area is situated in Shouguang City, Shandong Province, as the largest greenhouse vegetable production base in Northern China. Samples of facility agricultural soil, open-field agricultural soil, and agricultural plastic mulch film were collected to investigate the distribution characteristics, influencing factors, and discharging sources of microplastics (MPs). Microplastic abundance of three soil layers at all sampling sites ranged from 310 to 5698 items/kg, with an average value of 1444 +/- 986 items/kg. The main size category of MPs was less than 0.5 mm, and the contribution of MPs with sizes &lt;0.5 mm in the 10-25 cm layer of facility agricultural soils was significantly higher (p &lt; 0.05) than that in the 0-5 an soil layer, which indicated that small MPs tended to migrate to deeper soil layers. The prevailing shapes of MPs were fragment and film, while polypropylene, ethylene-propylene copolymer, and polyethylene dominated among chemical compositions. The fractions of silty and sandy particles were correlated with the abundance of MPs, and the microplastic abundance in sandy loam was significantly higher (p &lt; 0.05) than that in silty loam or loam based on the international classification standard. Thus, the soil texture may affect the distribution of MPs in local agricultural soils. In addition, the planting age of facility agricultural soil was related to microplastic abundance, while there was no significant difference in the microplastic abundances of facility agricultural soils under different irrigation methods.        Capsule: The microplastic abundance in sandy loam surpassed that in silty loam or loam, small size (&lt;05 mm) MPs tended to migrate to deeper soil layers, and planting age affected microplastic abundance in facility agricultural soils. (C) 2020 Elsevier B.V. All rights reserved.</t>
  </si>
  <si>
    <t>rayyan-185168266</t>
  </si>
  <si>
    <t>Particle characteristics of microplastics contaminating the mussel        Mytilus edulis and their surrounding environments</t>
  </si>
  <si>
    <t>125-133</t>
  </si>
  <si>
    <t>Scott, N and Porter, A and Santillo, D and Simpson, H and Lloyd-Williams, S and Lewis, C and Scott, Nicholas and Porter, Adam and Santillo, David and Simpson, Holly and Lloyd-Williams, Sophie and Lewis, Ceri</t>
  </si>
  <si>
    <t>We investigated the environmental partitioning and particle characteristics of macro-, meso- and microplastics and their uptake into the mussel, Mytilus edulis. Sediment samples, overlying seawater and mussels from 9 intertidal locations in the South West of England were analysed for abundance and type of microplastic. Micro-and mesoplastic-like particles were found in 88.5% of the 269 mussels sampled, ranging from 1.43 to 7.64 items per mussel. Of these plastic particles, 70.9% were identified as semi-synthetic (mainly modified-cellulose). Mussel microplastic abundance, but not polymer type, was correlated with that of their surrounding sediment, but not with sea-surface microplastic concentration or mussel size for our study sites. We found significant differences in the relative abundance of polymer types and particle sizes between seawater, sediment, and mussels, with mussels over-representing modified-cellulose fibre abundance but under-representing polyvinyl. Mussels contained significantly smaller plastic fragments than their surrounding sediment and shorter fibres than their overlying seawater.</t>
  </si>
  <si>
    <t>rayyan-185168267</t>
  </si>
  <si>
    <t>Microplastics as a new, ubiquitous pollutant: Strategies to anticipate        management and advise seafood consumers</t>
  </si>
  <si>
    <t>MARINE POLICY</t>
  </si>
  <si>
    <t>0308-597X</t>
  </si>
  <si>
    <t>103-107</t>
  </si>
  <si>
    <t>Farady, SE and Farady, Susan E.</t>
  </si>
  <si>
    <t>The presence of plastic marine debris in our oceans has emerged rapidly in the last few years as an environmental impact urgently in need of attention, and plastic will be a pollutant of concern for the foreseeable future. Concerns have been raised about possible adverse health impacts as a result of microplastic ingestion by marine wildlife as well as human seafood consumers, yet there is very little data to inform appropriate management actions and consumer advice. Now is the time to consider the best strategic choices for the research, management and outreach needed to address priority issues around microplastics. It is essential to treat marine plastic pollution not only as an area in need of comprehensive research and waste management solutions, but also as a permanent pollutant in order to formulate management responses similar to those for other pollutants. First, it is essential to consider developing monitoring protocols to gather important baseline information about microplastics to inform management responses. Second, targeted research is needed to identify differences in microplastic accumulation among selected species and fisheries. Third, research is needed to explore potential threshold levels of microplastics in seafood that could trigger management actions or consumer advisories. Finally, a range of model management practices to address microplastics should be considered, such as regulating inputs from wastewater, assessing what consumer advisories are needed, and taking into account localized inputs from gear used in seafood harvesting and cultivation.</t>
  </si>
  <si>
    <t>rayyan-185168268</t>
  </si>
  <si>
    <t>Improving microplastic research</t>
  </si>
  <si>
    <t>AIMS ENVIRONMENTAL SCIENCE</t>
  </si>
  <si>
    <t>2372-0344</t>
  </si>
  <si>
    <t>326-340</t>
  </si>
  <si>
    <t>Weis, JS and Weis, Judith S.</t>
  </si>
  <si>
    <t>There has been a virtual explosion of research on microplastics. Every week new articles are published in scientific journals. However, not all of them are original or important. Dozens of papers come out monthly that report the number of microplastic particles found in some water body, but they cannot be compared because there are no standardized methods for collection or analysis. However, it has become clear that collecting microplastics with nets misses most of the microplastics, since microfibers, which are by far the most abundant type when whole water samples are analyzed, pass through nets. These microfibers are derived primarily from synthetic clothing via wastewater from washing machines. Another common study documents that some species consumes microplastics. It seems that every animal studied eats them; it would be of greater interest to find one that does not ingest them. Although animals consume them, few studies have examined how soon and how many are egested. Most may pass through the gut without causing any noticeable effects. This is an important area to study. Microplastics are considered vectors for transferring contaminants to animals and up the food chain, but few studies demonstrate this with realistic scenarios such as providing the animals some "real" food and time to egest. Effects attributed to microplastics may be symptoms of inadequate nutrition or a clogged digestive tract. It is also important to learn how much of the adsorbed contaminants the gut can desorb during the time that microplastics are passing through. Future feeding studies should not use spherical microplastics which are rare in aquatic environments but should use primarily microfibers which are the predominant shape found, provide real food, and allow time for egestion to occur. Other research needs include additional studies on soil and terrestrial biota and developing ways to modify the manufacture of textiles to shed fewer microfibers.</t>
  </si>
  <si>
    <t>rayyan-185168269</t>
  </si>
  <si>
    <t>Potential toxicity of nanopolystyrene on lifespan and aging process of        nematode Caenorhabditis elegans</t>
  </si>
  <si>
    <t>Qiu, YX and Luo, LB and Yang, YH and Kong, Y and Li, YH and Wang, DY and Qiu, Yuexiu and Luo, Libo and Yang, Yanhua and Kong, Yan and Li, Yunhui and Wang, Dayong</t>
  </si>
  <si>
    <t>In the environment, nanoplastic particles, such as nanopolystyrene, potentially cause toxicity on organisms at various aspects. We here employed endpoints of lifespan and aging-related phenotypes to further investigate the possible long-term effects of nanopolystyrene (100 nm) in Caenorhabditis elegans. After exposure from L1-larvae to adult day-3, nanopolystyrene at high concentrations (100 and 1000 mu g/L) reduced the lifespan. Although nanopolystyrene (1 or 10 mu g/L) did not affect the lifespan, nanopolystyrene (1 or 10 mu g/L) could induce the more severe intestinal reactive oxygen species (ROS) production and decrease in locomotion behavior during the aging process compared with control. Moreover, nanopolystyrene exposure could cause the severe decrease in expressions of some immune response genes, hsp-6 gene, and genes encoding manganese-superoxide dismutases (Mn-SODs) during aging process, suggesting the severe suppression in innate immune response, inhibition in antioxidation defense system, and suppression in mitochondrial unfolded protein response (mt UPR) by nanopolystyrene. Our results highlight the potential of long-term nanopolystyrene exposure in reducing longevity and in affecting health state during the aging process in environmental organisms. (C) 2019 Published by Elsevier B.V.</t>
  </si>
  <si>
    <t>rayyan-185168270</t>
  </si>
  <si>
    <t>Effects of plastics and microplastics on aquatic organisms and human        health</t>
  </si>
  <si>
    <t>SU URUNLERI DERGISI</t>
  </si>
  <si>
    <t>1300-1590</t>
  </si>
  <si>
    <t>437-443</t>
  </si>
  <si>
    <t>Bulat, FN and Kilinc, B and Bulat, Fevziye Nihan and Kilinc, Berna</t>
  </si>
  <si>
    <t>Today, plastics have been used in many areas and their use have been increasing day by day. This increase in the use of plastic causes environmental pollution as well as negatively affects organisms in the environment and therefore human health. Plastics reach to the water environment through different transport routes. Microplastics that have reached to the water environment are consumed by aquatic organisms. Microplastics in aquatic species (fish, mussels, shrimp, seals, etc.) were highlighted in many studies. Microplastics consumed by aquatic organisms are included in the food network, reaching as far as human consumption. Therefore, the importance of the subject have been emphasized, the evaluation of the studies on microplastics and the risks it poses have been examined in this compilation study which was carried out in order to raise awareness about this issue and to ensure that the necessary measures will be taken.</t>
  </si>
  <si>
    <t>rayyan-185168271</t>
  </si>
  <si>
    <t>Marine Litter in Transitional Water Ecosystems: State of The Art Review        Based on a Bibliometric Analysis</t>
  </si>
  <si>
    <t>Renzi, M and Pauna, VH and Provenza, F and Munari, C and Mistri, M and Renzi, Monia and Pauna, Valentina H. and Provenza, Francesca and Munari, Cristina and Mistri, Michele</t>
  </si>
  <si>
    <t>Transitional water ecosystems (TWEs), despite their ecological and economic importance, are largely affected by human pressures that could be responsible for significant inputs of litter in the marine environment. Plastic input in coastal ponds, lagoons, river deltas and estuaries, could be driven by a wide range of human activities such as agriculture, waste disposal, municipal and industrial wastewater effluents, aquaculture, fishing and touristic activities and urban impacts. However, it remains unknown what the impact of plastic input in these TWEs could have on natural capital and, therefore, the ability for an ecosystem to provide goods and services to human beings. Given the large interest with regards to the conservation of transitional water ecosystems and the clear exposure risk to plastic and microplastic pollution, this study aims to perform: (i) a bibliometric analyses on existing literature regarding the levels of marine litter in such environments; (ii) a selection among the available literature of homogeneous data; and (iii) statistical analyses to explore data variability. Results suggest that: (i) research on microplastics in these ecosystems did not begin to be published until 2013 for lagoons, 2014 for river mouths and 2019 for coastal ponds. The majority of articles published on studies of microplastics in lagoons did not occur until 2019; (ii) sediments represent the matrix on which sampling and extraction variability allow the statistical analyses on data reported by the literature; (iii) the Analysis of Similarities (ANOSIM) test two-way evidenced that the level of protection of marine and terrestrial areas produced similar values while the habitat type showed low significance in terms of its effect on microplastic levels, shape and size in sediments.</t>
  </si>
  <si>
    <t>rayyan-185168272</t>
  </si>
  <si>
    <t>Microplastics in urban New Jersey freshwaters: distribution, chemical        identification, and biological affects</t>
  </si>
  <si>
    <t>809-826</t>
  </si>
  <si>
    <t>Ravit, B and Cooper, K and Moreno, G and Buckley, B and Yang, I and Deshpande, A and Meola, S and Jonesand, D and Hsieh, A and Ravit, B. and Cooper, K. and Moreno, G. and Buckley, B. and Yang, I. and Deshpande, A. and Meola, S. and Jonesand, D. and Hsieh, A.</t>
  </si>
  <si>
    <t>This proof of concept study was undertaken to test methodologies to characterize potential environmental risk associated with the presence of microplastics in surface waters. The goals of the study were to determine whether urban New Jersey freshwaters contained microplastic pollutants, and if so, to test analytic techniques that could potentially identify chemical compounds associated with this pollution. A third objective was to test whether identified associated compounds might have physiological effects on an aquatic organism. Using field collected microplastic samples obtained from the heavily urbanized Raritan and Passaic Rivers in New Jersey, microplastic densities, types, and sizes at 15 sampling locations were determined. Three types of plastic polymers were identified using pyrolysis coupled with gas chromatography (Pyr-GC/MS). Samples were further characterized using solid phase micro extraction coupled with headspace gas chromatography/ion trap mass spectrometry (HS-SPME-GC/ITMS) to identify organic compounds associated with the: (i) solid microplastic fraction, and (ii) site water fraction. Identical retention times for GC peaks found in both fractions indicated compounds can move between the two phases, potentially available for uptake by aquatic biota in the dissolved phase. Patterns of tentatively identified compounds were similar to patterns obtained in Pyr-GC/MS. Embryonic zebrafish exposed to PyCG/MS-identified pure polymers in the 1-10 ppm range exhibited altered growth and heart defects. Using two analytic methods (SPME GC/MS and Pyr-GC/MS) allows unambiguous identification of compounds associated with microplastic debris and characterization of the major plastic type(s). Specific. fingerprint. patterns can categorize the class of plastics present in a waterbody and identify compounds associated with the particles. This technique can also be used to identify compounds detected in biota that may be the result of ingesting plastics or plastic-associated compounds.</t>
  </si>
  <si>
    <t>rayyan-185168273</t>
  </si>
  <si>
    <t>Microplastic exposure and effects in aquatic organisms: A physiological        perspective</t>
  </si>
  <si>
    <t>ENVIRONMENTAL TOXICOLOGY AND PHARMACOLOGY</t>
  </si>
  <si>
    <t>1382-6689</t>
  </si>
  <si>
    <t>37-51</t>
  </si>
  <si>
    <t>Franzellitti, S and Canesi, L and Auguste, M and Wathsala, RHGR and Fabbri, E and Franzellitti, Silvia and Canesi, Laura and Auguste, Manon and Wathsala, Rajapaksha H. G. R. and Fabbri, Elena</t>
  </si>
  <si>
    <t>The impact of microplastics (MPs) on aquatic life, given their ubiquitous presence in the water compartment, represents a growing concern. Consistently, scientific knowledge is advancing rapidly, although evidence on actual adverse effects is still highly fragmented. This paper summarizes the recent literature on MP impacts on aquatic organisms in an attempt to link routes of uptake, possible alterations of physiological processes, and outcomes at different levels of biological organization. Animal feeding strategies and MP biodistribution is discussed, alongside with relevant effects at molecular, cellular, and systemic level. Pathways from animal exposure to apical physiological responses are examined to define the relevance of MPs for animal health, and to point out open questions and research gaps. Emphasis is given to emerging threats posed by leaching of plastic additives, many of which have endocrine disruption potential. The potential role of MPs as substrates for microorganism growth and vehicle for pathogen spreading is also addressed.</t>
  </si>
  <si>
    <t>rayyan-185168274</t>
  </si>
  <si>
    <t>Membrane Processes for Microplastic Removal</t>
  </si>
  <si>
    <t>MOLECULES</t>
  </si>
  <si>
    <t>Poerio, T and Piacentini, E and Mazzei, R and Poerio, Teresa and Piacentini, Emma and Mazzei, Rosalinda</t>
  </si>
  <si>
    <t>Plastic pollution of the aquatic environment is a major concern considering the disastrous impact on the environment and on human beings. The significant and continuous increase in the production of plastics causes an enormous amount of plastic waste on the land entering the aquatic environment. Furthermore, wastewater treatment plants (WWTPs) are reported as the main source of microplastic and nanoplastic in the effluents, since they are not properly designed for this purpose. The application of advanced wastewater treatment technologies is mandatory to avoid effluent contamination by plastics. A concrete solution can be represented by membrane technologies as tertiary treatment of effluents in integrated systems for wastewater treatment, in particular, for the plastic particles with a smaller size (&lt; 100 nm). In this review, a survey of the membrane processes applied in the plastic removal is analyzed and critically discussed. From the literature analysis, it was found that the removal of microplastic by membrane technology is still insufficient, and without the use of specially designed approaches, with the exception of membrane bioreactors (MBRs).</t>
  </si>
  <si>
    <t>rayyan-185168275</t>
  </si>
  <si>
    <t>Effect of polystyrene microplastics and temperature on growth,        intestinal histology and immune responses of brine shrimp Artemia        franciscana</t>
  </si>
  <si>
    <t>JOURNAL OF OCEANOLOGY AND LIMNOLOGY</t>
  </si>
  <si>
    <t>2096-5508</t>
  </si>
  <si>
    <t>Han, XK and Zheng, YY and Dai, CL and Duan, H and Gao, MR and Ali, MR and Sui, LY and Han Xuekai and Zheng Yuyu and Dai Chaoling and Duan Hu and Gao Meirong and Ali, Md Rayhan and Sui Liying</t>
  </si>
  <si>
    <t>Microplastics pollution and seawater temperature rise have been the major environmental issues, threatening the survival and biodiversity of marine organisms. This study evaluated the combined effect of temperature and polystyrene microplastics (MP) on Artemia, a filter-feeding crustacean that is widely used for environmental toxicology studies. Brine shrimp Artemia franciscana were exposed to three MP concentrations (0, 0.2, and 2.0 mg/L) and three temperatures (22, 26, and 30 degrees C) for 14 d. In general, higher MP concentration and temperature led to a decreased survival rate and growth. Two-way ANOVA analysis indicated that the survival rate of Artemia was significantly impacted by both MP concentration and temperature (P&lt;0.05), but there was no significant interaction between two factors (P&gt;0.05). Growth of Artemia was significantly impacted by temperature (P&lt;0.05), and with a significant interaction between two factors (P&lt;0.05). Furthermore, the enzymatic activity, intestinal histological analyses, and immune gene expression were determined for Artemia reared at 30 degrees C with three MP concentrations (0, 0.2, and 2.0 mg/L). The results showed that 2.0 mg/L MP resulted in reduced Artemia intestinal microvilli and exfoliated epithelia cells, significantly increased acid phosphatase (ACP) activity (P&lt;0.05) and immune-related gene ADRA1B and CREB3 expression, revealing that higher MP concentration could induce oxidative and immunological stress on Artemia at 30 degrees C. Overall, our study suggests that MP and temperature have combined adverse effect on Artemia, especially at relatively high temperature and polystyrene MP concentration. These findings are important to understand the potential ecological risks posed by these two factors on the organisms in marine environment.</t>
  </si>
  <si>
    <t>rayyan-185168276</t>
  </si>
  <si>
    <t>Distribution of Plastic Debris in the Pacific and Caribbean Beaches of        Panama</t>
  </si>
  <si>
    <t>AIR SOIL AND WATER RESEARCH</t>
  </si>
  <si>
    <t>1178-6221</t>
  </si>
  <si>
    <t>de Borrero, DD and Duque, JF and Olmos, J and Garces-Ordonez, O and do Amaral, SSG and Vezzone, M and Felizardo, JPD and dos Anjos, RM and de Borrero, Denise Delvalle and Duque, Jose Fabrega and Olmos, Jorge and Garces-Ordonez, Ostin and Gurgel do Amaral, Sonia Silva and Vezzone, Mariana and de Sa Felizardo, Joao Paulo and dos Anjos, Roberto Meigikos</t>
  </si>
  <si>
    <t>Microplastics are a global ubiquitous problem, which is becoming a major issue of concern at scientific and political levels around the world. This study presents physical and chemical characterizations of microplastic debris and a comparison between the spatial distribution and anthropogenic activities in 4 Panamanian beaches located in both sides of the Isthmus. Two of them (Juan Diaz and San Carlos beaches) are located toward the Pacific Ocean, Panama Province, whereas the others (Palenque and Punta Galeta beaches) are located at the Caribbean Sea, Colon Province. They were chosen to show different landscape management and environmental impacts: touristic and protected areas; coastal areas that receive pollutants and marine litter from urban rivers or are used for local fishing activities. Plastic debris samples were collected and visually analyzed following the protocol proposed by the Joint Group of Experts on the Scientific Aspects of Marine Environmental Protection (GESAMP). The physical characterization of the samples consisted in the determination of variables associated with the number of plastic particles, shape, color, and size. The characterization of the polymers was performed by the attenuated total reflectance-Fourier transform infrared spectroscopy technique. A high concentration of microplastics (353 items/m(2)) were found at the studied sites at the Caribbean coast, whereas a lesser concentration with a greater diversity of shapes and polymer categories were found at the Pacific Coast (187 items/m(2)). The results indicate that, in addition to anthropogenic activities, the proximity to Panama Canal installations, as well as seasonality, natural phenomena, winds, and ocean currents may be influencing the increase in microplastic contents and the types of polymers observed.</t>
  </si>
  <si>
    <t>rayyan-185168277</t>
  </si>
  <si>
    <t>Effects of Sorbic Acid-Chitosan Microcapsules as Antimicrobial Agent on        the Properties of Ethylene Vinyl Alcohol Copolymer Film for Food        Packaging</t>
  </si>
  <si>
    <t>JOURNAL OF FOOD SCIENCE</t>
  </si>
  <si>
    <t>0022-1147</t>
  </si>
  <si>
    <t>1451-1460</t>
  </si>
  <si>
    <t>Hu, SF and Yu, J and Wang, Z and Li, L and Du, YF and Wang, LP and Liu, Y and Hu, Shuaifeng and Yu, Jie and Wang, Zhe and Li, Li and Du, Yunfei and Wang, Liping and Liu, Yuan</t>
  </si>
  <si>
    <t>This paper discusses the possibility of using sorbic acid-chitosan microcapsules (S-MPs) as an antibacterial component of active ethylene vinyl alcohol copolymer (EVOH) film. S-MPs with a diameter of approximately 1 to 4 m showed a sorbic acid loading capacity of 46.5%. Addition of S-MPs (3%, w/w) increased the tensile strength, haze, oxygen, and water vapor barrier properties, as well as reduced the elongations at break and transmittance of S-MPs-EVOH (S-MP-EVOH) film. Antibacterial tests showed that the inhibitory capacity of S-MP-EVOH film against Salmonella Enteritidis and Escherichia coli was higher than that against Listeria monocytogenes. Moreover, the antibacterial effect of sorbic acid-EVOH (S-EVOH) film was stronger than that of S-MP-EVOH film. However, S-MP-EVOH film demonstrated a longer effective time than S-EVOH film. Using the total viable counts and total volatile base nitrogen as the judgment standard, S-MP-EVOH/polyethylene terephthalate (PET) composite film could extend the shelf life of fish fillets by 4 d at 4 degrees C, compared with EVOH/PET film. For this reason, S-MP could be a potential antibacterial component of active films.        Practical Application Antimicrobial film that combines food packaging materials with antimicrobial substances provides a way to control microbial surface contamination of foods and extend shelf-life, which meets the consumers' demand. Sorbic acid-chitosan microcapsules (S-MPs) were prepared and subsequently incorporated as an antibacterial agent into ethylene vinyl alcohol copolymer (EVOH) to prepare S-MP-EVOH (S-MP-EVOH) film with delayed release of sorbic acid and improved properties for food packaging. S-MP-EVOH film was applied to the preservation of snakehead fillets. This work will provide useful information for incorporation of microencapsulated antibacterial agents in food packaging films.</t>
  </si>
  <si>
    <t>rayyan-185168278</t>
  </si>
  <si>
    <t>Microplastics in marine mammals stranded around the British coast:        ubiquitous but transitory?</t>
  </si>
  <si>
    <t>Nelms, SE and Barnett, J and Brownlow, A and Davison, NJ and Deaville, R and Galloway, TS and Lindeque, PK and Santillo, D and Godley, BJ and Nelms, S. E. and Barnett, J. and Brownlow, A. and Davison, N. J. and Deaville, R. and Galloway, T. S. and Lindeque, P. K. and Santillo, D. and Godley, B. J.</t>
  </si>
  <si>
    <t>Plastic pollution represents a pervasive and increasing threat to marine ecosystems worldwide and there is a need to better understand the extent to which microplastics (&lt;5 mm) are ingested by high trophic-level taxa, such as marine mammals. Here, we perform a comprehensive assessment by examining whole digestive tracts of 50 individuals from 10 species whilst operating strict contamination controls. Microplastics were ubiquitous with particles detected in every animal examined. The relatively low number per animal (mean = 5.5) suggests these particles are transitory. Stomachs, however, were found to contain a greater number than intestines, indicating a potential site of temporary retention. The majority of particles were fibres (84%) while the remaining 16% was fragments. Particles were mainly blue and black (42.5% and 26.4%) in colour and Nylon was the most prevalent (60%) polymer type. A possible relationship was found between the cause of death category and microplastic abundance, indicating that animals that died due to infectious diseases had a slightly higher number of particles than those that died of trauma and other drivers of mortality. It is not possible, however, to draw any firm conclusions on the potential biological significance of this observation and further research is required to better understand the potential chronic effects of microplastic exposure on animal health, particularly as marine mammals are widely considered important sentinels for the implications of pollution for the marine environment.</t>
  </si>
  <si>
    <t>rayyan-185168279</t>
  </si>
  <si>
    <t>Investigating the presence of microplastics in demersal sharks of the        North-East Atlantic</t>
  </si>
  <si>
    <t>Parton, KJ and Godley, BJ and Santillo, D and Tausif, M and Omeyer, LCM and Galloway, TS and Parton, Kristian J. and Godley, Brendan J. and Santillo, David and Tausif, Muhammad and Omeyer, Lucy C. M. and Galloway, Tamara S.</t>
  </si>
  <si>
    <t>Microplastic pollution is ubiquitous in the marine environment and is ingested by numerous marine species. Sharks are an understudied group regarding their susceptibility to microplastic ingestion. Here, we provide evidence of ingestion of microplastic and other anthropogenic fibres in four demersal sharks species found in the waters of the United Kingdom and investigate whether body burdens of contamination vary according to species, sex or size. Sharks were collected from the North-East Atlantic. Stomachs and digestive tracts of 46 sharks of 4 species were examined and 67% of samples contained at least one contaminant particle. Although we acknowledge modest sample size, estimated particle burden increased with body size but did not vary systematically with sex or species. A total of 379 particles were identified, leading to median estimates ranging from 2 to 7.5 ingested contaminants per animal for the 4 species. The majority were fibrous in nature (95%) and blue (88%) or black (9%) in colour. A subsample of contaminants (N=62) were subject to FT-IR spectroscopy and polymers identified as: synthetic cellulose (33.3%), polypropylene (25%), polyacrylamides (10%) and polyester (8.3%). The level of risk posed to shark species by this level of contamination is unknown. Nevertheless, this study presents the first empirical evidence and an important baseline for ingestion of microplastics and other anthropogenic fibres in native UK shark species and highlights the pervasive nature of these pollutants.</t>
  </si>
  <si>
    <t>rayyan-185168280</t>
  </si>
  <si>
    <t>Contamination issues as a challenge in quality control and quality        assurance in microplastics analytics</t>
  </si>
  <si>
    <t>JOURNAL OF HAZARDOUS MATERIALS</t>
  </si>
  <si>
    <t>0304-3894</t>
  </si>
  <si>
    <t>Prata, JC and Reis, V and da Costa, JP and Mouneyrac, C and Duarte, AC and Rocha-Santos, T and Prata, Joana C. and Reis, Vanessa and da Costa, Joao P. and Mouneyrac, Catherine and Duarte, Armando C. and Rocha-Santos, Teresa</t>
  </si>
  <si>
    <t>Microplastics are widely distributed environmental contaminants. To understand their impacts on the environment and health, more high-quality results are needed. Since microplastics are present in every environment, including indoor air, proper precautions must be adopted in order to prevent contamination of samples and overestimation of environmental concentrations. Thus, to guarantee a proper quality of results, researchers must adopt strict contamination control measures. This review was conducted to understand current contamination control practices. A total of 50 studies published in 2019 were reviewed, including sampling of biota, air, soil, sediment, freshwater and saltwater, regarding 10 contamination control parameters. Overall, studies usually only comply with 4 out of 10 of these measures, which include avoiding the use of plastic materials, covering samples with glass lids or aluminum foil, filtering solutions, or running procedural blanks. The importance of these measures is also exemplified with real observation of contamination. Finally, seven measures to control for contamination are suggested in order to improve the quality of results in microplastic sampling in future assessments.</t>
  </si>
  <si>
    <t>rayyan-185168281</t>
  </si>
  <si>
    <t>THE ISSUE OF MARINE LITTER FROM A PERSPECTIVE OF SUSTAINABLE DEVELOPMENT        FOR MEDITERRANEAN REGION: A REVIEW</t>
  </si>
  <si>
    <t>FRESENIUS ENVIRONMENTAL BULLETIN</t>
  </si>
  <si>
    <t>1018-4619</t>
  </si>
  <si>
    <t>4963-4969</t>
  </si>
  <si>
    <t>Tommasi, F and Mancini, L and Tommasi, Federica and Mancini, Laura</t>
  </si>
  <si>
    <t>Plastic is one of the most versatile materials invented and developed in the twentieth century. But at the same time, its products, which are often disposable, poorly managed and released into the environment, have become an environmental problem, affecting marine habitats the Medi-terranean ecosystem area. Plastic products, prior to degradation, in the sea crumble into micro-plastics, creating ubiquitous and increasing pollution. Microplastics (their smallest form) affect all levels of the marine trophic chains: transporting and spreading pollutants, reducing fishing stocks, entering the food chain to humans, with risks to the environment and man. We need economical, eco-systemic and industrial sustainable solution facing up to this growing issue. The only way out is in a sustainable and regulated approach on designing, producing, manaiging and recycling plastic products all along the value chain. We describe most recent proposals and policy management of land-based waste production and recycling.</t>
  </si>
  <si>
    <t>rayyan-185168282</t>
  </si>
  <si>
    <t>Influence of microplastics on the toxicity of the pharmaceuticals        procainamide and doxycycline on the marine microalgae Tetraselmis chuii</t>
  </si>
  <si>
    <t>AQUATIC TOXICOLOGY</t>
  </si>
  <si>
    <t>0166-445X</t>
  </si>
  <si>
    <t>143-152</t>
  </si>
  <si>
    <t>Prata, JC and Lavorante, BRBO and Montenegro, MDBSM and Guilhermino, L and Prata, Joana C. and Lavorante, Beatriz R. B. O. and Montenegro, Maria da Conceicao B. S. M. and Guilhermino, Lucia</t>
  </si>
  <si>
    <t>Microplastics and pharmaceuticals are considered ubiquitous and emergent pollutants of high concern but the knowledge on their effects on primary producers is still limited, especially those caused by mixtures. Thus, the goal of the present study was to investigate if the presence of microplastics (1-5 mu m diameter) influences the toxicity of the pharmaceuticals procainamide and doxycycline to the marine microalga Tetraselmis chuff. Bioassays (96 h) to investigate the toxicity of those substances individually and in mixtures (i.e. microplasticsprocainamide mixtures and microplastics-doxycycline mixtures) were carried out. Effect criteria were the average specific growth rate (growth rate) and chlorophyll a concentration (chlorophyll). EC10, EC20 and EC50 were determined. Microplastics alone had no significant effects on growth rate up to 41.5 mg/l, whereas chlorophyll was significantly reduced at 0.9 and 2.1 mg/l of microplastics, but not at higher concentrations. The 96 h EC50 (growth rate and chlorophyll, respectively) determined for the other bioassays were: 104 and 143 mg/l for procainamide alone; 125 and 31 mg/l for procainamide in the presence of microplastics; 22 and 14 mg/l for doxycycline alone; 11 and 7 mg/l for doxycycline in the presence of microplastics. Significant differences (p &lt; 0.001) between the toxicity curves of each pharmaceutical alone and in mixture with microplastics were found for procainamide (chlorophyll), and doxycycline (both parameters). Thus, both pharmaceuticals were toxic to T. chuii in the low ppm range, and microplastics-pharmaceutical mixtures were more toxic than the pharmaceuticals alone. Very high decreases of doxycycline concentrations in test media were found, indicating degradation of the antibiotic. Thus, although the biological results are expressed in relation to doxycycline concentration, the effects were likely caused by a mixture of the parental compound and its degradation products. The concentrations of microplastics and pharmaceuticals tested (low ppm range) are higher than those expected to be found in waters of the most part of marine ecosystems (ppt or ppb ranges). However, considering the widespread contamination by microplastics and pharmaceuticals, the concentrations already found in waters, sediments and/or organism of heavily polluted areas, the long-term exposure (over generations) of wild populations to such substances in polluted ecosystems and the possibilities of bioaccumulation and toxicological interactions, these findings are of concern and further research on microplastics-pharmaceuticals toxicological interactions is needed.</t>
  </si>
  <si>
    <t>rayyan-185168283</t>
  </si>
  <si>
    <t>Microplastics pollution in different aquatic environments and biota: A        review of recent studies</t>
  </si>
  <si>
    <t>191-208</t>
  </si>
  <si>
    <t>Rezania, S and Park, J and Din, MFM and Taib, SM and Talaiekhozani, A and Yadav, KK and Kamyab, H and Rezania, Shahabaldin and Park, Junboum and Din, Mohd Fadhil Md and Taib, Shazwin Mat and Talaiekhozani, Amirreza and Yadav, Krishna Kumar and Kamyab, Hesam</t>
  </si>
  <si>
    <t>Microplastics (MPs) are generated from plastic and have negative impact to our environment due to high level of fragmentation. They can be originated from various sources in different forms such as fragment, fiber, foam and so on. For detection of MPs, many techniques have been developed with different functions such as microscopic observation, density separation, Raman and FTIR analysis. Besides, due to ingestion of MPs by wide range of marine species, research on the effect of this pollution on biota as well as human is vital. Therefore, we comprehensively reviewed the occurrence and distribution of MPs pollution in both marine and freshwater environments, including rivers, lakes and wastewater treatment plants (WWTPs). For future studies, we propose the development of new techniques for sampling MPs in aquatic environments and biota and recommend more research regarding MPs release by WWTPs.</t>
  </si>
  <si>
    <t>rayyan-185168284</t>
  </si>
  <si>
    <t>What is known and unknown about the effects of plastic pollution: A        meta-analysis and systematic review</t>
  </si>
  <si>
    <t>ECOLOGICAL APPLICATIONS</t>
  </si>
  <si>
    <t>1051-0761</t>
  </si>
  <si>
    <t>Bucci, K and Tulio, M and Rochman, CM and Bucci, K. and Tulio, M. and Rochman, C. M.</t>
  </si>
  <si>
    <t>As a consequence of the global ubiquity of plastic pollution, scientists, decision-makers, and the public often ask whether macroplastics (&gt;5 mm) and microplastics (&lt;5 mm) have a realized ecological threat. In 2016, we conducted a systematic review of the literature and made a call for further research testing hypotheses about ecological effects. In the subsequent years, the amount of relevant research has risen tremendously. Here, we reassess the literature to determine the current weight of evidence about the effects of plastic pollution across all levels of biological organization. Our data spans marine, freshwater, and terrestrial environments. We extracted data from 139 lab and field studies testing 577 independent effects across a variety of taxa and with various types, sizes, and shapes of plastic. Overall, 59% of the tested effects were detected. Of these, 58% were due to microplastics and 42% were due to macroplastics. Of the effects that were not detected, 94% were from microplastics and 6% were from macroplastics. We found evidence that whether or not an effect is detected, as well as the severity and direction of the effect, is driven by dose, particle shape, polymer type, and particle size. Based on our analyses, there is no doubt that macroplastics are causing ecological effects, however, the effects of microplastics are much more complex. We also assessed the environmental relevancy of experimental studies by comparing the doses used in each exposure to the concentrations and sizes of microplastics found in the environment. We determined that only 17% of the concentrations used in experimental studies have been found in nature, and that 80% of particle sizes used in experiments fall below the size range of the majority of environmental sampling. Based on our systematic review and meta-analysis, we make a call for future work that recognizes the complexity of microplastics and designs tests to better understand how different types, sizes, shapes, doses, and exposure durations affect wildlife. We also call for more ecologically and environmentally relevant studies, particularly in freshwater and terrestrial environments.</t>
  </si>
  <si>
    <t>rayyan-185168285</t>
  </si>
  <si>
    <t>Effects of exposure to waterborne polystyrene microspheres on lipid        metabolism in the hepatopancreas of juvenile redclaw crayfish, Cherax        quadricarinatus</t>
  </si>
  <si>
    <t>Chen, Q and Lv, WW and Jiao, Y and Liu, Z and Li, YM and Cai, MQ and Wu, DL and Zhou, WZ and Zhao, YL and Chen, Qiang and Lv, Weiwei and Jiao, Yang and Liu, Zhiquan and Li, Yiming and Cai, Mingqi and Wu, Donglei and Zhou, Wenzong and Zhao, Yunlong</t>
  </si>
  <si>
    <t>Previous research has identified microplastics as new environmental pollutants that are widely distributed in a variety of environments, including aquaculture environments. However, the potential hazard of microplastics to aquaculture animals, especially toward lipid metabolism involved with the survival and growth of aquatic animal, has not yet been investigated. In the present study, redclaw crayfish (Cherax quadricarinatus) were exposed to different concentrations of 200 nm-sized polystyrene microspheres (0, 0.5, and 5 mg/L) for 21 days, to investigate the effects of microplastics on lipid metabolism.        After ingestion, the microplastics were distributed in the intestines and hepatopancreas, and appeared to inhibit the growth of Cherax quadricarinatus. Subsequently, the lipid levels in the hepatopancreas and hemolymph was detected, and found that after 21 days of exposure, the lipid content and free fatty acids in the hepatopancreas and hemolymph decreased significantly, and total cholesterol and triglycerides levels increased significantly in the hemolymph. This might have been caused by insufficient intake of exogenous fat. A significant decrease in lipase activity also supported this view. The activity of lipoprotein lipase related to lipolysis in the hepatopancreas increased significantly, while the activity of fatty acid synthase related to fat synthesis increased, and the activity of acetyl-CoA carboxylase decreased. These results indicated disturbed lipid metabolism in the hepatopancreas. The significant increase of lipid transport-related low-density lipoprotein indicated that the lipolytic capacity was higher than the lipid synthesis capacity. The expression levels of fatty acid metabolism-related genes FAD6 and FABP decreased significantly, indicating that the fatty acid utilization ability of hepatopancreas cells was inhibited, which was consistent with the results of enzyme activities.        Thus, microplastics represent a potential hazard to redclaw crayfish, at least on lipid metabolism. This study provided basic data on the ecotoxicological effects of microplastics on crustaceans.</t>
  </si>
  <si>
    <t>rayyan-185168286</t>
  </si>
  <si>
    <t>Airborne fiber particles: Types, size and concentration observed in        Beijing</t>
  </si>
  <si>
    <t>Li, YW and Shao, LY and Wang, WH and Zhang, MY and Feng, XL and Li, WJ and Zhang, DZ and Li, Yaowei and Shao, Longyi and Wang, Wenhua and Zhang, Mengyuan and Feng, Xiaolei and Li, Wenjun and Zhang, Daizhou</t>
  </si>
  <si>
    <t>Airborne fibers are of public concern because of their potential threat to the environment, however their physical and chemical properties are poorly understood. Fibers are defined as having an aspect ratio &gt;3:1. Fiber particles were collected in the near surface air, surface deposited dust and building materials in Beijing. They were examined using analytical scanning electron microscopy. The particles were initially classified into two categories: organic and inorganic. Organic fibers comprised microplastic and natural organic fiber particles. Inorganic fibers were mainly man-made mineral fibers (MMMFs), asbestos (represented by chrysotile), calcium sulfate and metal fiber particles. Microplastic and MMMFs fibers were most abundant, accounting for 34.6% and 403% in total, respectively, followed by asbestos (7.8%), calcium sulfate (7.2%), metal fibers (5.6%) and natural organic fiber particles (4.5%). The number-concentration of these particles was about 16.7 x 10(-3) fibers/ml at 1.5 m above the ground and about 14.1 x 10(-3) fibers/ml at about 18 m, suggesting the particles were mainly derived from surface and were re-suspended. Approximately 80% of the airborne fiber were smaller than 20 pm in length, which is possibly the critical size for fiber particles to re-suspend into the air. Surface dust and construction sites were speculated to be the major contributors of the fiber particles. (C) 2019 Elsevier B.V. All rights reserved.</t>
  </si>
  <si>
    <t>rayyan-185168287</t>
  </si>
  <si>
    <t>Microplastics in commercial molluscs from the lagoon of Bizerte        (Northern Tunisia)</t>
  </si>
  <si>
    <t>243-252</t>
  </si>
  <si>
    <t>Abidli, S and Lahbib, Y and El Menif, NT and Abidli, Sami and Lahbib, Youssef and El Menif, Najoua Trigui</t>
  </si>
  <si>
    <t>Microplastic (MP) pollution was investigated, for the first time, in six commercial molluscs collected from the lagoon of Bizerte during March 2018. The objective of this study was to determine the bioavailability of MPs to marine organisms and their risk for consumers of seafood. MP concentrations varied from 703.95 +/- 109.80 to 1482.82 +/- 19.20 items kg(-1) wet weight. Three types of coloured MPs, including fibres, fragments and films were recovered. Fibres were the most common MP type isolated in each species. The most common size class was 0.1-1 mm. The FTIR-ATR analysis confirmed the presence of two polymer types polyethylene and polypropylene. Our results suggest that MP pollution was widespread and exhibited a relatively high level in commercial molluscs collected from Bizerte lagoon, suggesting trophic transfer in the food web and human exposure risks by diet. More investigations on MPs should be conducted in seafood and other marine organisms.</t>
  </si>
  <si>
    <t>rayyan-185168288</t>
  </si>
  <si>
    <t>Ingested microplastic as a two-way transporter for PBDEs in Talitrus        saltator</t>
  </si>
  <si>
    <t>ENVIRONMENTAL RESEARCH</t>
  </si>
  <si>
    <t>0013-9351</t>
  </si>
  <si>
    <t>411-417</t>
  </si>
  <si>
    <t>Scopetani, C and Cincinelli, A and Martellini, T and Lombardini, E and Ciofini, A and Fortunati, A and Pasquali, V and Ciattini, S and Ugolini, A and Scopetani, Costanza and Cincinelli, Alessandra and Martellini, Tania and Lombardini, Emilia and Ciofini, Alice and Fortunati, Alessia and Pasquali, Vittorio and Ciattini, Samuele and Ugolini, Alberto</t>
  </si>
  <si>
    <t>The presence and accumulation of plastic waste into the marine environment are well known environmental issues. Microplastics (MPs) end up in sea waters and, due to their hydrophobicity and high surface/volume ratio, POPs tend to sorb and accumulate to their surface. The supralittoral amphipod Talitrus saltator (T. saltator) was selected to study the role of MPs in the transfer of organic pollutants and to investigate if ingested MPs could either transfer contaminants to biota or clean it adsorbing pollutants taken from the diet. T. saltator is an established POPs (Persistent Organic Pollutants) biomonitor in coastal environments and it is able to swallow microplastics in natural condition.        Two laboratory experiments were performed and T. saltator was exposed to a labelled polybrominated diphenyl ether (C-13-labelled BDE-47) to investigate the opposite gradient role of MPs. X Ray Micro-CT (Micro-Computed Tomography) analyses were also performed on sandhopper samples to evaluate the uptake of MPs via digestive tract. The results showed that MPs ingestion could whether transfer and remove contaminants from T. saltator, indicating a partial balance among positive and negative effects. This study has underlined MP potential double role demonstrating that MP can act both as a carrier and scavenger for the bioaccumulation of organic pollutants (i.e. PBDEs), suggesting that chemicals leaching from MPs could have a limited impact to biota.</t>
  </si>
  <si>
    <t>rayyan-185168289</t>
  </si>
  <si>
    <t>Wastewater treatment plant effluent as a source of microplastics: review        of the fate, chemical interactions and potential risks to aquatic        organisms</t>
  </si>
  <si>
    <t>WATER SCIENCE AND TECHNOLOGY</t>
  </si>
  <si>
    <t>0273-1223</t>
  </si>
  <si>
    <t>2253-2269</t>
  </si>
  <si>
    <t>Ziajahromi, S and Neale, PA and Leusch, FDL and Ziajahromi, Shima and Neale, Peta A. and Leusch, Frederic D. L.</t>
  </si>
  <si>
    <t>Wastewater treatment plant (WWTP) effluent has been identified as a potential source of microplastics in the aquatic environment. Microplastics have recently been detected in wastewater effluent in Western Europe, Russia and the USA. As there are only a handful of studies on microplastics in wastewater, it is difficult to accurately determine the contribution of wastewater effluent as a source of microplastics. However, even the small amounts of microplastics detected in wastewater effluent may be a remarkable source given the large volumes of wastewater treatment effluent discharged to the aquatic environment annually. Further, there is strong evidence that microplastics can interact with wastewater-associated contaminants, which has the potential to transport chemicals to aquatic organisms after exposure to contaminated microplastics. In this review we apply lessons learned from the literature on microplastics in the aquatic environment and knowledge on current wastewater treatment technologies, with the aim of identifying the research gaps in terms of (i) the fate of microplastics in WWTPs, (ii) the potential interaction of wastewater-based microplastics with trace organic contaminants and metals, and (iii) the risk for aquatic organisms.</t>
  </si>
  <si>
    <t>rayyan-185168290</t>
  </si>
  <si>
    <t>Microplastics in sediments from Amazon rivers, Brazil</t>
  </si>
  <si>
    <t>Gerolin, CR and Pupim, FN and Sawakuchi, AO and Grohmann, CH and Labuto, G and Semensatto, D and Gerolin, Cristiano Rezende and Pupim, Fabiano Nascimento and Sawakuchi, Andre Oliveira and Grohmann, Carlos Henrique and Labuto, Georgia and Semensatto, Decio</t>
  </si>
  <si>
    <t>We assessed the concentrations of microplastics in sediment samples collected in seven sites from Solimoes, Negro and Amazon rivers, upstream and downstream the metropolitan region of Manaus. Concentrations ranged from 417 to 8178 particles/kg of dried sediment (microplastics: 0.063-5 mm), and from 0 to 5725 particles/kg of dried sediment (microplastics: 0.063-1 mm). The highest microplastics concentrations were observed in samples from shallow water (water depth of 5-7 m) sites with lower water velocity of the Negro river surrounding Manaus, and the lowest concentration in farthest sample collected in deeper zone (water depth of 34 m) of the Amazon river around 110 km downstream Manaus. The variation of microplastics concentrations within the studied area can be related to hydraulic characteristics defining the erosive-depositional behavior of the sampling sites and their proximity to Manaus. Our results represent the first report to show the ubiquitous presence and widespread distribution of microplastics in sediments from the lower Solimoes, lower Negro and upper Amazon rivers. (C) 2020 Elsevier B.V. All rights reserved.</t>
  </si>
  <si>
    <t>rayyan-185168291</t>
  </si>
  <si>
    <t>Microplastics in the stomach contents of common dolphin (Delphinus        delphis) stranded on the Galician coasts (NW Spain, 2005-2010)</t>
  </si>
  <si>
    <t>526-532</t>
  </si>
  <si>
    <t>Hernandez-Gonzalez, A and Saavedra, C and Gago, J and Covelo, P and Santos, MB and Pierce, GJ and Hernandez-Gonzalez, Alberto and Saavedra, Camilo and Gago, Jesus and Covelo, Pablo and Begona Santos, M. and Pierce, Graham J.</t>
  </si>
  <si>
    <t>Plastic debris is currently recognised as one of the major global threats to marine life. However, few data exist on the presence and abundance of microplastics (plastics &lt; 5 mm in size) in marine mammals. This is the first record of the presence of microplastics in the digestive tracts of marine mammals from the Iberian Peninsula. This study made use of 35 samples of common dolphin stomach contents. Microplastics were identified in all the samples analysed, an average of 12 items per stomach although abundance varied widely from one stomach to another. Most plastic items were small fibres although some fragments and a bead were also found. Excluding the smallest fibres as possible airborne contamination, the estimated occurrence of microplastics could drop to as low as 94%. Although factors affecting accumulation of microplastics and their effect on common dolphins are unknown, the fact that all stomachs analysed contained microplastics is a cause for concern.</t>
  </si>
  <si>
    <t>rayyan-185168292</t>
  </si>
  <si>
    <t>Microplastics enhance Daphnia magna sensitivity to the pyrethroid        insecticide deltamethrin: Effects on life history traits</t>
  </si>
  <si>
    <t>Felten, V and Toumi, H and Masfaraud, JF and Billoir, E and Camara, BI and Ferard, JF and Felten, Vincent and Toumi, Hela and Masfaraud, Jean-Francois and Billoir, Elise and Camara, Baba Issa and Ferard, Jean-Francois</t>
  </si>
  <si>
    <t>The aim of the study was to investigate the influence of microplastics (MPs) on the ecotoxicity of common contaminants of aquatic ecosystems. As a model contaminant, the hydrophobic pesticide deltamethrin (DM) was chosen, and its effects on life history traits of Daphnia magna were studied in the presence or absence of polyethylene MPs. Commercialized DM and MPs obtained as dry powder were used in the experiment According the manufacturer (Cospheric, Santa Barbara, CA. USA) MPs were spherical (1-4 mu m in diameter), had a density of 0.96 g/cm(-3) and were without any solvent. Three concentrations of polyethylene MPs were tested (0, 1, 10 mg/L) with two realistic concentrations of DM (0 and 40 ng/L) and a solvent control (acetone). During the 21 d experiment, D. magna neonates were individually exposed to the treatments, and the effects of MPs and DM alone and together were evaluated by assessing survival, number of cumulative molts, days to first brood, number of broods, number of neonates per surviving adult, and body length. Significant detrimental effects on survival were only observed for the two mixture treatments. DM alone (40 ng/L) delayed the days to first brood and reduced the number of neonates per surviving adult, whereas MPs alone (10 mg/L) induced significant reduction in the number of juveniles by surviving adults. The combined exposure to DM and MPs clearly had a synergistic effect on survival, brood number, and number of neonates per surviving female. For example, compared to exposure to 40 ng/L of DM alone, the addition of 1 mg/L of MPs resulted in a 51.1% reduction in number of neonates per surviving female and a 46% reduction in brood number. These results suggest the potential drastic effects of this kind of mixed exposure on daphnid populations, which are key components of freshwater food webs. (C) 2020 Elsevier B.V. All rights reserved.</t>
  </si>
  <si>
    <t>rayyan-185168293</t>
  </si>
  <si>
    <t>London's river of plastic: High levels of microplastics in the Thames        water column</t>
  </si>
  <si>
    <t>Rowley, KH and Cucknell, AC and Smith, BD and Clark, PF and Morritt, D and Rowley, Katharine H. and Cucknell, Anna-Christina and Smith, Brian D. and Clark, Paul F. and Morritt, David</t>
  </si>
  <si>
    <t>This opportunistic study focussed on the quantification of microplastics in the River Thames water column, the catchment responsible for draining Greater London. Two sites on the tidal Thames were sampled; one upstream of the City of London at Putney, and the other downstream at Greenwich. Water column samples were collected from June through to October 2017, being taken on the ebb and flood tides, at the surface and a depth of 2 m. Microplastics (excluding microfibres) were identified to test whether the load varied between the two sites in relation to tide, depth and season. Secondary microplastics, films and fragments, contributed 93.5% of all those found at Putney and Greenwich. Site, tide, depth and month affected density, with the combined interaction of month and site found to have the greatest influence on microplastics. Fourier Transform Infrared Spectroscopy analysis showed that polyethylene and polypropylene were the most common polymers collected from the River, suggesting broken down packaging was the primary source of microplastics in these samples. Excluding microfibres, the estimate of microplastics in the water column was 24.8 per m(3) at Putney and 14.2 per m(3) at Greenwich. These levels are comparable to some of the highest recorded in the world. (C) 2020 Elsevier B.V. All rights reserved.</t>
  </si>
  <si>
    <t>rayyan-185168294</t>
  </si>
  <si>
    <t>Microplastic fiber uptake, ingestion, and egestion rates in the blue        mussel (Mytilus edulis)</t>
  </si>
  <si>
    <t>638-645</t>
  </si>
  <si>
    <t>Woods, MN and Stack, ME and Fields, DM and Shaw, SD and Matrai, PA and Woods, Madelyn N. and Stack, Margaret E. and Fields, David M. and Shaw, Susan D. and Matrai, Patricia A.</t>
  </si>
  <si>
    <t>Microplastic fibers (MPF) are a ubiquitous marine contaminant, making up to 90% of global microplastic concentrations. Imaging flow cytometry was used to measure uptake and ingestion rates of MPF by blue mussels (Mytilus edulis). Mussels were fed a diet of Rhodomonas salina and MPF concentrations up to 30 MPF mL(-1), or 0.374% of available seston. Filtration rates were greatly reduced in mussels exposed to MPF. Uptake of MPF followed a Holling's Type II functional response with 95% of the maximum rate (5227 MPF h(-1)) occurring at 13 MPF mL(-1). An average of 39 MPF (SE +/- 15, n = 4) was found in feces (maximum of 70 MPF). Most MPF (71%) were quickly rejected as pseudofeces, with approximately 9% ingested and &lt; 1% excreted in feces. Mussels may act as microplastic sinks in Gulf of Maine coastal waters, where MPF concentrations are near the order of magnitude as the experimental treatments herein.</t>
  </si>
  <si>
    <t>rayyan-185168295</t>
  </si>
  <si>
    <t>Characterization of microplastics in environment by thermal gravimetric        analysis coupled with Fourier transform infrared spectroscopy</t>
  </si>
  <si>
    <t>153-160</t>
  </si>
  <si>
    <t>Yu, JP and Wang, PY and Ni, FL and Cizdziel, J and Wu, DX and Zhao, QL and Zhou, Y and Yu, Jianping and Wang, Pingya and Ni, Fengli and Cizdziel, James and Wu, Dongxu and Zhao, Qiaoling and Zhou, Ying</t>
  </si>
  <si>
    <t>As a global pollutant, microplastics have attracted attention from the public and researchers. However, the lack of standard and time-saving methods for analysis has become one of the bottlenecks in microplastics research. Here, we demonstrate TGA coupled to FTIR to identify and quantify certain microplastics in environment. Samples were pyrolyzed in TGA and the pyrolysis gases were analyzed by FTIR. Combining TGA and FTIR data adds discriminatory power as temperature profiles and absorption spectra differ among several common plastics. To quantify on a mass basis, we calibrated on characteristic IR peaks at temperatures of maximum weight loss for individual polymers. The method can distinguish PVC, PS and was validated by spiking samples with known quantities of microplastics. The result of field sample experiments showed that TGA-FTIR can be used to identify and quantify PVC and PS in bivalves, seawater and soil. And the method may be applicable to environmental samples.</t>
  </si>
  <si>
    <t>rayyan-185168296</t>
  </si>
  <si>
    <t>Microplastic fibres linked to respiratory, reproductive changes in fish</t>
  </si>
  <si>
    <t>[Anonymous] and [Anonymous]</t>
  </si>
  <si>
    <t>rayyan-185168297</t>
  </si>
  <si>
    <t>Occurrence and characterization of surface sediment microplastics and        litter from North African coasts of Mediterranean Sea: Preliminary        research and first evidence</t>
  </si>
  <si>
    <t>Tata, T and Belabed, BE and Bououdina, M and Bellucci, S and Tata, Tahar and Belabed, Bourhane Eddine and Bououdina, Mohamed and Bellucci, Stefano</t>
  </si>
  <si>
    <t>The aim of this research work is to investigate the abundance of macroplastics and microplastics from North African coasts of Mediterranean Sea in the Gulf of Annaba (Algeria). The study areas arc well known for the high population and high industrial activities that can contribute to the plastic pollution. In this case, microplastics were sampled from the surface sediments at four different stations representing different local activities. The microplastics were extracted by the density separation method from collected samples. Each particle was identified using Fourier transform infrared spectroscopy (ATR-FTIR). Furthermore, beach litters were obtained according to the adopted methodology - guidance on monitoring of marine litter in European seas.        The obtained mean concentrations are 182.66 +/- 27.32 and 649.33 +/- 184.02 kg(-1) sediment (DW), respectively. A detailed spatial and quantitative analysis revealed that their distribution was a function of proximity to populated areas and associated with wastewater effluents, industrial installations, degree of shore exposure and complex tidal flow patterns. Five types of microplastics were identified; the most common were fibers (70%), fragments (21%), pellets (5%), films (2%) and foams (2%). Attenuated total reflectance Fourier transform infrared spectroscopy (ATR-FTIR) analysis showed that the main polymers detected in the studied microplastics were polyethylene (48%), polypropylene (16%), polyethylene terephthalate (14%), polystyrene (9%), butyl branham (7%), ethylene propylene (3%) and cellulose tri acetate (3%).        The obtained results provided a holistic view of the abundance, distribution, and characteristics of microplastics in the Gulf of Annaba. This study confirmed the presence of microplastics in the Gulf of Annaba, albeit further studies remain necessary for better understanding of sources and fate. (C) 2020 Elsevier B.V. All rights reserved.</t>
  </si>
  <si>
    <t>rayyan-185168298</t>
  </si>
  <si>
    <t>First evaluation of floating microplastics in the Northwestern Adriatic        Sea</t>
  </si>
  <si>
    <t>28546-28561</t>
  </si>
  <si>
    <t>Vianello, A and Da Ros, L and Boldrin, A and Marceta, T and Moschino, V and Vianello, Alvise and Da Ros, Luisa and Boldrin, Alfredo and Marceta, Tihana and Moschino, Vanessa</t>
  </si>
  <si>
    <t>Plastic pollution in the marine environment is becoming a problem of global concern, and the Mediterranean is believed to be one of the worst affected regional seas. The present study presents data on floating microplastics in the Northwestern Adriatic Sea in order to evaluate the possible contribution of two significant potential sources: the lagoon of Venice and the Po River. Samples were collected in March and April 2014 along two transects located off Pellestrina Island (Venice) and the Po Delta, each consisting of four sampling stations at 0.5, 3, 10, and 20km from the shoreline. Microplastics were quantified and classified according to their colors and shapes and analyzed by micro-attenuated total reflection-FT-IR. Microplastics were found in all samples, albeit with high spatial and temporal variability. The highest concentrations were observed in March at the offshore station of the Pellestrina transect (10.4particlesm(-2)) and the two landward stations off the Po Delta (2.1 and 4.3particlesm(-2)), highlighting the influence of various factors, such as surface circulation and river discharges, in determining specific accumulation patterns. The most common polymers were polyethylene and polypropylene, and most of the particles were secondary microplastics (83.5%). The patchy distribution of microplastics observed in the study area is driven by hydrodynamic and meteorological factors acting on short time scales.</t>
  </si>
  <si>
    <t>rayyan-185168299</t>
  </si>
  <si>
    <t>Perfluoroalkylated Substances (PFAS) Associated with Microplastics in a        Lake Environment</t>
  </si>
  <si>
    <t>TOXICS</t>
  </si>
  <si>
    <t>Scott, JW and Gunderson, KG and Green, LA and Rediske, RR and Steinman, AD and Scott, John W. and Gunderson, Kathryn G. and Green, Lee A. and Rediske, Richard R. and Steinman, Alan D.</t>
  </si>
  <si>
    <t>The presence of both microplastics and per- and polyfluoroalkyl substances (PFAS) is ubiquitous in the environment. The ecological impacts associated with their presence are still poorly understood, however, these contaminants are extremely persistent. Although plastic in the environment can concentrate pollutants, factors such as the type of plastic and duration of environmental exposure as it relates to the degree of adsorption have received far less attention. To address these knowledge gaps, experiments were carried out that examined the interactions of PFAS and microplastics in the field and in a controlled environment. For field experiments, we measured the abundance of PFAS on different polymer types of microplastics that were deployed in a lake for 1 month and 3 months. Based on these results, a controlled experiment was conducted to assess the adsorption properties of microplastics in the absence of associated inorganic and organic matter. The adsorption of PFAS was much greater on the field-incubated plastic than what was observed in the laboratory with plastic and water alone, 24 to 259 times versus one-seventh to one-fourth times background levels. These results suggest that adsorption of PFAS by microplastics is greatly enhanced by the presence of inorganic and/or organic matter associated with these materials in the environment, and could present an environmental hazard for aquatic biota.</t>
  </si>
  <si>
    <t>rayyan-185168300</t>
  </si>
  <si>
    <t>Effects of microplastics and mercury in the freshwater bivalve Corbicula        fluminea (Muller, 1774): Filtration rate, biochemical biomarkers and        mercury bioconcentration</t>
  </si>
  <si>
    <t>ECOTOXICOLOGY AND ENVIRONMENTAL SAFETY</t>
  </si>
  <si>
    <t>0147-6513</t>
  </si>
  <si>
    <t>155-163</t>
  </si>
  <si>
    <t>Oliveira, P and Barboza, LGA and Branco, V and Figueiredo, N and Carvalho, C and Guilhermino, L and Oliveira, Patricia and Antao Barboza, Luis Gabriel and Branco, Vasco and Figueiredo, Neusa and Carvalho, Cristina and Guilhermino, Lucia</t>
  </si>
  <si>
    <t>The main objectives of this study were to investigate the effects of a mixture of microplastics and mercury on Corbicula fluminea, the post-exposure recovery, and the potential of microplastics to influence the bioconcentration of mercury by this species. Bivalves were collected in the field and acclimated to laboratory conditions for 14 days. Then, a 14-day bioassay was carried out. Bivalves were exposed for 8 days to clean medium (control), microplastics (0.13 mg/L), mercury (30 mu g/L) and to a mixture (same concentrations) of both substances. The post-exposure recovery was investigated through 6 additional days in clean medium. After 8 and 14 days, the following endpoints were analysed: the post-exposure filtration rate (FR); the activity of cholinesterase enzymes (ChE), NADP-dependent isocitrate dehydrogenase (IDH), octopine dehydrogenase, catalase, glutathione reductase, glutathione peroxidase and glutathione S-transferases (GST), and the levels of lipid peroxidation (LPO). After 8 days of exposure to mercury, the bioconcentration factors (BCF) were 55 in bivalves exposed to the metal alone and 25 in bivalves exposed to the mixture. Thus, microplastics reduced the bioconcentration of mercury by C. fluminea. Bivalves exposed to microplastics, mercury or to the mixture had significantly (p &lt;= 0.05) decreased FR and increased LPO levels, indicating fitness reduction and lipid oxidative damage. In addition, bivalves exposed to microplastics alone had significant (p &lt;= 0.05) reduction of adductor muscle ChE activity, indicating neurotoxicity. Moreover, bivalves exposed to mercury alone had significantly (p &lt;= 0.05) inhibited IDH activity, suggesting alterations in cellular energy production. Antagonism between microplastics and mercury in FR, ChE activity, GST activity and LPO levels was found. Six days of post-exposure recovery in clean medium was not enough to totally reverse the toxic effects induced by the substances nor to eliminate completely the mercury from the bivalve's body. These findings have implications to animal, ecosystem and human health.</t>
  </si>
  <si>
    <t>rayyan-185168301</t>
  </si>
  <si>
    <t>Considerations on the use of equilibrium models for the characterisation        of HOC-microplastic interactions in vector studies</t>
  </si>
  <si>
    <t>359-365</t>
  </si>
  <si>
    <t>Velez, JFM and Shashoua, Y and Syberg, K and Khan, FR and Velez, Jorge F. M. and Shashoua, Yvonne and Syberg, Kristian and Khan, Farhan R.</t>
  </si>
  <si>
    <t>The association of hydrophobic organic contaminants (HOCs) to microplastics (MPs) in the aquatic environment and the possible perturbation of how biota and HOCs interact (i.e. 'MP vector effect') is a much researched topic in the emergent field of aquatic MP pollution. Consensus on whether the vector effect is relevant can in part be ascertained using laboratory experimentation. Such studies, of which there are now many examples, have as a mandatory component a characterisation of the HOC-MP interaction. However, important considerations must be made when planning and executing such laboratory experiments, and subsequently when choosing equilibria models to fit sorption curves, as it is necessary to recognize that simplified conceptual models (i.e. Freundlich or Langmuir models) do not fit all HOC-MP interactions under all circumstances. The sorption equilibrium of HOCs to most plastic particles occurs as a combination of surface adsorption in the crystalline regions of the polymer (typically characterized by Langmuir models) and internal partition into amorphous regions (modelled with Freundlich relations), but this is rarely recognized. In this discussion we highlight some considerations needed when both characterizing the interactions between MPs and HOCs and improving the environmental realism of vector studies through the use of, for instance, weathered particles, adequate time for HOC-MP equilibria to be reached and working at lower concentrations. Increasing environmental realism of vector studies corresponds to a greater complexity in the equilibria model, but ultimately allows better understanding of any potential HOC-MP vector effect in nature. (C) 2018 Elsevier Ltd. All rights reserved.</t>
  </si>
  <si>
    <t>rayyan-185168302</t>
  </si>
  <si>
    <t>Restoration of tumour-growth suppression in vivo via systemic        nanoparticle-mediated delivery of PTEN mRNA</t>
  </si>
  <si>
    <t>NATURE BIOMEDICAL ENGINEERING</t>
  </si>
  <si>
    <t>2157-846X</t>
  </si>
  <si>
    <t>850-864</t>
  </si>
  <si>
    <t>Islam, MA and Xu, YJ and Tao, W and Ubellacker, JM and Lim, M and Aum, D and Lee, GY and Zhou, K and Zope, H and Yu, M and Cao, WJ and Oswald, JT and Dinarvand, M and Mahmoudi, M and Langer, R and Kantoff, PW and Farokhzad, OC and Zetter, BR and Shi, JJ and Islam, Mohammad Ariful and Xu, Yingjie and Tao, Wei and Ubellacker, Jessalyn M. and Lim, Michael and Aum, Daniel and Lee, Gha Young and Zhou, Kun and Zope, Harshal and Yu, Mikyung and Cao, Wuji and Oswald, James Trevor and Dinarvand, Meshkat and Mahmoudi, Morteza and Langer, Robert and Kantoff, Philip W. and Farokhzad, Omid C. and Zetter, Bruce R. and Shi, Jinjun</t>
  </si>
  <si>
    <t>Phosphatase and tensin homologue deleted on chromosome 10 (PTEN) is a well-characterized tumour-suppressor gene that is lost or mutated in about half of metastatic castration-resistant prostate cancers and in many other human cancers. The restoration of functional PTEN as a treatment for prostate cancer has, however, proven difficult. Here, we show that PTEN messenger RNA (mRNA) can be reintroduced into PTEN-null prostate cancer cells in vitro and in vivo via its encapsulation in polymer-lipid hybrid nanoparticles coated with a polyethylene glycol shell. The nanoparticles are stable in serum, elicit low toxicity and enable high PTEN mRNA transfection in prostate cancer cells. Moreover, significant inhibition of tumour growth is achieved when delivered systemically in multiple mouse models of prostate cancer. We also show that the restoration of PTEN function in PTEN-null prostate cancer cells inhibits the phosphatidylinositol 3-kinase (PI3K)-AKT pathway and enhances apoptosis. Our findings provide proof-of-principle evidence of the restoration of mRNA-based tumour suppression in vivo.</t>
  </si>
  <si>
    <t>rayyan-185168303</t>
  </si>
  <si>
    <t>Effects of microplastics and mercury on manila clam Ruditapes        philippinarum: Feeding rate, immunomodulation, histopathology and        oxidative stress</t>
  </si>
  <si>
    <t>Sikdokur, E and Belivermis, M and Sezer, N and Pekmez, M and Bulan, OK and Kilic, O and Sikdokur, Ercan and Belivermis, Murat and Sezer, Narin and Pekmez, Murat and Bulan, Omur Karabulut and Kilic, Onder</t>
  </si>
  <si>
    <t>Plastic pollution, which is one of the most important environmental problems at the present time, has been understood recently, and the effects of this pollution on ecosystem and biota are becoming a growing problem, especially in the aquatic ecosystems. Direct or indirect exposure to those particles leads to adverse effects on marine organisms. In the marine environment, plastic materials interact with other pollutants such as metals, thereby affecting the uptake levels of those pollutants in marine organisms. In the present study, the Manila clam Ruditapes philippinarum was exposed to polyethylene microbeads and mercury chloride in single, combined and incubated form at environmentally relative concentrations for one week in controlled laboratory conditions. The uptake and tissue distribution of both stressors as well as the vector role of microplastics on mercury uptake in the organisms were investigated. Filtration rates, biomarkers for immunomodulation and oxidative stress, and histological alterations were also evaluated. Microplastics were ingested by the clams, and translocated to the various tissues. However, contaminated microplastics displayed a negligible vector role in terms of mercury bioaccumulation in the clams. The single and interactive exposure of the stressors reduced the filtration rate in the clams. Both pollutants affected the immune system of the organisms. Histological alterations were determined in the gill and digestive gland tissues of the clams among the treatment groups, although oxidative stress biomarkers remained unchanged. This study suggests that the vector role of polyethylene microplastics in mercury uptake is negligible and reveals that the single and interactive one-week exposure of two pollutants induce toxicity in the manila clams. (C) 2020 Elsevier Ltd. All rights reserved.</t>
  </si>
  <si>
    <t>rayyan-185168304</t>
  </si>
  <si>
    <t>Identification of Marine Plastics using Raman Spectroscopy</t>
  </si>
  <si>
    <t>OCEANS 2019 MTS/IEEE SEATTLE</t>
  </si>
  <si>
    <t>0197-7385</t>
  </si>
  <si>
    <t>Dahl, EMH and Stien, AOR and Sorensen, AJ and Davies, EJ and Dahl, Emilie M. H. and Stien, Andreas O. R. and Sorensen, Asgeir J. and Davies, Emlyn John     GP IEEE</t>
  </si>
  <si>
    <t>Plastics have permeated almost every aspect of modern day life with its wide applicability. The tragic consequence is millions of pieces of plastic polluting and harming sea life every day. The road towards a clean sea contains several legs and requires mapping of the ocean water column to determine critical areas. Determining technologies and methods for the detection of microplastics underwater are hence a necessity. Raman spectroscopy is such a technology, in principle able to extract the chemical structure of the object to be viewed by collecting spectral signatures at the point illuminated. This creates the foundation for the research presented in this paper, aiming to cover whether it is possible to classify specific types of microplastics underwater by identifying their respective spectral signatures. Raman spectroscopy has been carried out on three different cases of samples. The first case involves known plastic, ordered from CARAT AS, with the purpose of creating the foundation of a partial least squares discriminant analysis (PLS-DA) model. The second case holds the same base but includes drops of water on top of the original sample. This case provided data for testing the prediction of the PLS-DA model. The third case includes raw plastic pieces, collected from the sea outside Svolvaer, Lofoten. The measurements of these samples create the grounds for the last test-set. The results suggest that the method can classify microplastic correctly, both in water and sea-influenced pieces. However, the specific spectra cannot vary too much as a result of industrial and environmental changes altering the condition of the plastic, and thereby the spectrum. This leaves the mapping and classification method best suited for plastics that recently entered the ocean.</t>
  </si>
  <si>
    <t>rayyan-185168305</t>
  </si>
  <si>
    <t>Surrounded by microplastic, since when? Testing the feasibility of        exploring past levels of plastic microfibre pollution using natural        history museum collections</t>
  </si>
  <si>
    <t>Modica, L and Lanuza, P and Garcia-Castrillo, G and Modica, Larissa and Lanuza, Paloma and Garcia-Castrillo, Gerardo</t>
  </si>
  <si>
    <t>Microplastic fibres are a widespread pollutant in the marine environment. Their presence has been searched for in marine sponge specimens of a museum, collected over 20 years ago. The pollutant was observed in more than half of the samples analysed, allowing a reference point to be fixed in the past. Analysis has demonstrated that fibres were vagrant in the water column and were incorporated actively by sponges. Inclusion into bottom-fixed sponges has been demonstrated for the natural environment. The study of microplastic in organisms collected in the past and stored in natural history collections is the key for fixing reference points and build up temporal trends, especially considering the lack of studies on this topic before 1980. The idea of using animals preserved in natural history museums could be extended to other pollutants in order to search for reference points or past baselines.</t>
  </si>
  <si>
    <t>rayyan-185168306</t>
  </si>
  <si>
    <t>Microplastics in Juvenile Commercial Fish from an Estuarine Environment</t>
  </si>
  <si>
    <t>PROCEEDINGS OF THE INTERNATIONAL CONFERENCE ON MICROPLASTIC POLLUTION IN        THE MEDITERRANEAN SEA</t>
  </si>
  <si>
    <t>2364-6934</t>
  </si>
  <si>
    <t>Bessa, F and Barria, P and Neto, JM and Frias, JPGL and Otero, V and Sobral, P and Marques, JC and Bessa, Filipa and Barria, Pablo and Neto, Joao M. and Frias, Joao P. G. L. and Otero, Vanessa and Sobral, Paula and Marques, Joao Carlos</t>
  </si>
  <si>
    <t>rayyan-185168307</t>
  </si>
  <si>
    <t>RETRACTION: Environmentally relevant concentrations of microplastic        particles influence larval fish ecology (Retraction of Vol 358,        10.1126/SCIENCE.AAR7766, 2017)</t>
  </si>
  <si>
    <t>SCIENCE</t>
  </si>
  <si>
    <t>0036-8075</t>
  </si>
  <si>
    <t>1549-1549</t>
  </si>
  <si>
    <t>Lonnstedt, OM and Eklov, P and Berg, J and Lonnstedt, O. M. and Eklov, P. and Berg, J.</t>
  </si>
  <si>
    <t>rayyan-185168308</t>
  </si>
  <si>
    <t>Exposure to polystyrene microplastics causes reproductive toxicity        through oxidative stress and activation of the p38 MAPK signaling        pathway</t>
  </si>
  <si>
    <t>Xie, XM and Deng, T and Duan, JF and Xie, J and Yuan, JL and Chen, MQ and Xie, Xiaoman and Deng, Ting and Duan, Jiufei and Xie, Jing and Yuan, Junlin and Chen, Mingqing</t>
  </si>
  <si>
    <t>Microplastics (MP) are receiving increased attention as a harmful environmental pollutant, however information on the reproduction toxicity of MP in terrestrial animals, especially mammals, is limited. In this experiment, we investigated the impact of polystyrene microplastics (micro-PS) on the reproductive system of male mice. Healthy Balb/c mice were exposed to saline or to different doses of micro-PS for 6 weeks. The results showed that micro-PS exposure resulted in a significant decrease in the number and motility of sperm, and a significant increase in sperm deformity rate. We also detected a decrease in the activity of the sperm metabolism-related enzymes, succinate dehydrogenase (SDH) and lactate dehydrogenase (LDH), and a decrease in the serum testosterone content in the micro-PS exposure group. We found that micro-PS exposure caused oxidative stress and activated JNK and p38 MAPK. In addition, we found that when N-acetylcysteine (NAC) scavenges ROS, and when the p38 MAPK-specific inhibitor SB203580 inhibits p38MAPK, the micro-PS-induced sperm damage is alleviated and testosterone secretion improves. In conclusion, our findings suggest that micro-PS induces reproductive toxicity in mice through oxidative stress and activation of the p38 MAPK signaling pathways.</t>
  </si>
  <si>
    <t>rayyan-185168309</t>
  </si>
  <si>
    <t>Effects of short-term exposure to microplastics and pyrene on        Pomatoschistus microps (Teleostei, Gobiidae)</t>
  </si>
  <si>
    <t>COMPARATIVE BIOCHEMISTRY AND PHYSIOLOGY A-MOLECULAR &amp; INTEGRATIVE        PHYSIOLOGY</t>
  </si>
  <si>
    <t>1095-6433</t>
  </si>
  <si>
    <t>S20-S20</t>
  </si>
  <si>
    <t>Oliveira, M and Ribeiro, A and Guilhermino, L and Oliveira, M. and Ribeiro, A. and Guilhermino, L.</t>
  </si>
  <si>
    <t xml:space="preserve"> RAYYAN-INCLUSION: {"Querusche"=&gt;"Maybe", "elisa.calcagnotto"=&gt;"Excluded"} | RAYYAN-LABELS: ? | RAYYAN-EXCLUSION-REASONS: 1 - Type of study</t>
  </si>
  <si>
    <t>rayyan-185168310</t>
  </si>
  <si>
    <t>Environmental fate and impacts of microplastics in aquatic ecosystems: a        review</t>
  </si>
  <si>
    <t>RSC ADVANCES</t>
  </si>
  <si>
    <t>15762-15784</t>
  </si>
  <si>
    <t>Du, S and Zhu, RW and Cai, YJ and Xu, N and Yap, PS and Zhang, YH and He, YD and Zhang, YJ and Du, Sen and Zhu, Rongwen and Cai, Yujie and Xu, Ning and Yap, Pow-Seng and Zhang, Yunhai and He, Yide and Zhang, Yongjun</t>
  </si>
  <si>
    <t>Wide usage of plastic products leads to the global occurrence of microplastics (MPs) in the aquatic environment. Due to the small size, they can be bio-ingested, which may cause certain health effects. The present review starts with summarizing the main sources of various types of MPs and their occurrences in the aquatic environment, as well as their transportation and degradation pathways. The analysis of migration of MPs in water environments shows that the ultimate fate of most MPs in water environments is cracked into small fragments and sinking into the bottom of the ocean. The advantages and disadvantages of existing methods for detection and analysis of MPs are summarized. In addition, based on recent researches, the present review discusses MPs as carriers of organic pollutants and microorganisms, and explores the specific effects of MPs on aquatic organisms in the case of single and combined pollutants. Finally, by analysing the causes and influencing factors of their trophic transfer, the impact of MPs on high-level trophic organisms is explored.</t>
  </si>
  <si>
    <t>rayyan-185168311</t>
  </si>
  <si>
    <t>Response to Comment on "Quantitative Analysis of Selected Plastics in        High-Commercial-Value Australian Seafood by Pyrolysis Gas Chromatography        Mass Spectrometry"</t>
  </si>
  <si>
    <t>15556-15557</t>
  </si>
  <si>
    <t>Ribeiro, F and Okoffo, ED and O'Brien, JW and Fraissinet-Tachet, S and O'Brien, S and Gallen, M and Samanipour, S and Kaserzon, S and Mueller, JF and Galloway, T and Thomas, KV and Ribeiro, Francisca and Okoffo, Elvis D. and O'Brien, Jake W. and Fraissinet-Tachet, Sarah and O'Brien, Stacey and Gallen, Michael and Samanipour, Saer and Kaserzon, Sarit and Mueller, Jochen F. and Galloway, Tamara and Thomas, Kevin V.</t>
  </si>
  <si>
    <t>rayyan-185168312</t>
  </si>
  <si>
    <t>Driven by speculation, not by impact - the effects of plastic on fish        species</t>
  </si>
  <si>
    <t>JOURNAL OF FISH BIOLOGY</t>
  </si>
  <si>
    <t>0022-1112</t>
  </si>
  <si>
    <t>1294-1297</t>
  </si>
  <si>
    <t>Cunningham, EM and Kiriakoulakis, K and Dick, JTA and Kregting, L and Schuchert, P and Sigwart, JD and Cunningham, Eoghan M. and Kiriakoulakis, Konstadinos and Dick, Jaimie T. A. and Kregting, Louise and Schuchert, Pia and Sigwart, Julia D.</t>
  </si>
  <si>
    <t>rayyan-185168313</t>
  </si>
  <si>
    <t>Synthetic and non-synthetic anthropogenic fibers in a river under the        impact of Paris Megacity: Sampling methodological aspects and flux        estimations</t>
  </si>
  <si>
    <t>157-164</t>
  </si>
  <si>
    <t>Dris, R and Gasperi, J and Rocher, V and Tassin, B and Dris, Rachid and Gasperi, Johnny and Rocher, Vincent and Tassin, Bruno</t>
  </si>
  <si>
    <t>Processed fibers are highly present in our daily life and can be either natural, artificial (regenerated cellulose) and synthetic (made with petrochemicals). Their widespread use lead inevitably to a high contamination of environment. Previous studies focus on plastic particles regardless of their type or shape as long as they are comprised between 330 mu m and 5 mm. On the contrary, this study focuses exclusively on fibers using a smaller mesh size net (80 mu m) to sample freshwater. Moreover, all processed organic fibers are considered, irrespective to their nature. First, the short term temporal variability of the fibers in the environment was assessed. While exposing the sampling net during 1 min a coefficient of variation of approx. 45% (with n = 6) was determined. It was of only 26% (n = 6) when the exposure was of 3 min. The assessment of the distribution through the section showed a possible difference in concentrations between the middle of the water surface and the river banks which could be attributed to the intense river traffic within the Paris Megacity. The vertical variability seems negligible as turbulence and current conditions homogenize the distribution of the fibers. A monthly monitoring showed concentrations of 100.6 +/- 99.9 fibers.m(-3) in the Marne River and of: 48.5 +/- 98.5, 27.9 +/- 26.3, 27.9 +/- 40.3 and 22.1 +/- 25.3 fibers.m(-3) from the upstream to downstream points in the Seine River. Once these concentrations are converted into fluxes, it seems that the impact generated by the Paris Megacity cannot be distinguished. Investigations on the role of sedimentation and deposition on the banks are required. This study helped fill some major knowledge gaps regarding the fibers in rivers, their sampling, occurrence, spatial-temporal distribution and fluxes. It is encouraged that future studies include both synthetic and none synthetic fibers. (c) 2017 Elsevier B.V. All rights reserved.</t>
  </si>
  <si>
    <t>rayyan-185168314</t>
  </si>
  <si>
    <t>Biodynamics of mercury in mussel tissues as a function of exposure        pathway: natural vs microplastic routes</t>
  </si>
  <si>
    <t>412-423</t>
  </si>
  <si>
    <t>Rivera-Hernandez, JR and Fernandez, B and Santos-Echeandia, J and Garrido, S and Morante, M and Santos, P and Albentosa, M and Rivera-Hernandez, Jose R. and Fernandez, Beatriz and Santos-Echeandia, Juan and Garrido, Soledad and Morante, Maria and Santos, Pablo and Albentosa, Marina</t>
  </si>
  <si>
    <t>In the marine environment, metals can be present dissolved or adsorbed to suspended particles. In the last decades a new type of particle has been introduced, microplastics (MPs). The exposure route of pollutants influences their accumulation and distribution into tissues. A pulse-chase experiment was conducted in which mussels were exposed to Hg: adsorbed onto MPs and microalgae (MA) and dissolved (WB). Mussels accumulated the same amount of Hg independently of particle, due to the Hg loading in both particles and their acceptability were similar. The highest Hg accumulation occurred in gill when the Hg exposure was through water and in digestive gland when Hg was adsorbed to particles. More than 70% of the Hg uptake through MPs was quickly eliminated due to: i) part of the cleared MPs might not really be ingested but adhered to body surfaces of mussels, ii) MPs ingested were eliminated through faeces as they are non-nutritive particles which may be rejected in stomach preventing their entry into digestive gland and iii) high affinity of Hg on surface of MPs which meant that Hg was mainly eliminated jointly to MPs. The organic nature of MA facilitates the entry of Hg into digestive gland where MA are intracellularly digested releasing the Hg adsorbed onto their surfaces. In this case, Hg may reach deeper levels by translocation of the Hg incorporated into gland towards foot and remaining tissues, a process that might occur through haemolymph. All of the Hg accumulated in WB during the exposure was internally absorbed into tissues, and later translocated from gill to gland. Although Hg elimination rate in MPs mussels was greater than in the other exposure pathways, an important amount of Hg was maintained through the depuration period, thus we cannot and should not neglect the risk of MPs as vectors for mercury. (C) 2019 Elsevier B.V. All rights reserved.</t>
  </si>
  <si>
    <t>rayyan-185168315</t>
  </si>
  <si>
    <t>How much are microplastics harmful to the health of amphibians? A study        with pristine polyethylene microplastics and Physalaemus cuvieri</t>
  </si>
  <si>
    <t>Araujo, APD and de Melo, NFS and de Oliveira, AG and Rodrigues, FP and Fernandes, T and Vieira, JED and Rocha, TL and Malafaia, G and da Costa Araujo, Amanda Pereira and Silva de Melo, Nathalie Ferreira and de Oliveira Junior, Admilton Gonsalves and Rodrigues, Fernando Postalli and Fernandes, Thiago and de Andrade Vieira, Julya Emmanuela and Rocha, Thiago Lopes and Malafaia, Guilherme</t>
  </si>
  <si>
    <t>Microplastics (MPs) are critical emerging pollutants found in the environment worldwide; however, its toxicity in aquatic in amphibians, is poorly known. Thus, the aim of the present study is to assess the toxicological potential of polyethylene microplastics (PE MPs) in Physalaemus cuvieri tadpoles. According to the results, tadpoles' exposure to MP PE at concentration 60 mg/L for 7 days led to mutagenic effects, which were evidenced by the increased number of abnormalities observed in nuclear erythrocytes. The small size of erythrocytes and their nuclei area, perimeter, width, length, and radius, as well as the lower nucleus/cytoplasm ratio observed in tadpoles exposed to PE MPs confirmed its cytotoxicity. External morphological changes observed in the animal models included reduced ratio between total length and mouth-cloaca distance, caudal length, ocular area, mouth area, among others. PE MPs increased the number of melanophores in the skin and pigmentation rate in the assessed areas. Finally, PE MPs were found in gills, gastrointestinal tract, liver, muscle tissues of the tail and in the blood, a fact that confirmed MP accumulation by tadpoles. Therefore, the present study pioneering evidenced how MPs can affect the health of amphibians.</t>
  </si>
  <si>
    <t>rayyan-185168316</t>
  </si>
  <si>
    <t>How sea urchins face microplastics: Uptake, tissue distribution and        immune system response</t>
  </si>
  <si>
    <t>Murano, C and Agnisola, C and Caramiello, D and Castellano, I and Casotti, R and Corsi, I and Palumbo, A and Murano, Carola and Agnisola, Claudio and Caramiello, Davide and Castellano, Immacolata and Casotti, Raffaella and Corsi, Ilaria and Palumbo, Anna</t>
  </si>
  <si>
    <t>Plastic pollution represents one of the major threats to the marine environment. A wide range of marine organisms has been shown to ingest microplastics due to their small dimensions (less than 1 mm). This negatively affects some biological processes, such as feeding, energy reserves and reproduction. Very few studies have been performed on the effect of microplastics on sea urchin development and virtually none on adults. The aim of this work was to evaluate the uptake and distribution of fluorescent labelled polystyrene microbeads (micro-PS) in the Mediterranean sea urchin Paracentrotus lividus and the potential impact on circulating immune cells. Differential uptake was observed in the digestive and water vascular systems as well as in the gonads based on microbeads size (10 and 45 mu m in diameter). Treatment of sea urchins with particles of both sizes induced an increase of the total number of immune cells already after 24 h. No significant differences were observed among immune cell types. However, the ratio between red and white amoebocytes, indicative of sea urchin healthy status, increased with both particles. This effect was detectable already at 24 h upon exposure to smaller micro-PS (10 mu m). An increase of intracellular levels of reactive oxygen and nitrogen species was observed at 24 h upon both micro-PS exposure, whereas at later time these levels became comparable to those of controls. A significant increase of total antioxidant capacity was observed after treatment with 10 mu m micro-PS. Overall data provide the first evidence on polystyrene microbeads uptake and tissue distribution in sea urchins, indicating a stress-related impact on circulating immune cells. (C) 2020 Elsevier Ltd. All rights reserved.</t>
  </si>
  <si>
    <t>rayyan-185168317</t>
  </si>
  <si>
    <t>News Feature: Microplastics present pollution puzzle Tiny particles of        plastic are awash in the oceans-but how are they affecting marine life?</t>
  </si>
  <si>
    <t>PROCEEDINGS OF THE NATIONAL ACADEMY OF SCIENCES OF THE UNITED STATES OF        AMERICA</t>
  </si>
  <si>
    <t>0027-8424</t>
  </si>
  <si>
    <t>5547-5549</t>
  </si>
  <si>
    <t>Katsnelson, A and Katsnelson, Alla</t>
  </si>
  <si>
    <t>rayyan-185168318</t>
  </si>
  <si>
    <t>Food web transfer of plastics to an apex riverine predator</t>
  </si>
  <si>
    <t>GLOBAL CHANGE BIOLOGY</t>
  </si>
  <si>
    <t>1354-1013</t>
  </si>
  <si>
    <t>3846-3857</t>
  </si>
  <si>
    <t>D'Souza, JM and Windsor, FM and Santillo, D and Ormerod, SJ and D'Souza, Joseph M. and Windsor, Fredric M. and Santillo, David and Ormerod, Stephen J.</t>
  </si>
  <si>
    <t>As a rapidly accelerating expression of global change, plastics now occur extensively in freshwater ecosystems, yet there is barely any evidence of their transfer through food webs. Following previous observations that plastics occur widely in their prey, we used a field study of free-living Eurasian dippers (Cinclus cinclus), to test the hypotheses that (1) plastics are transferred from prey to predators in rivers, (2) plastics contained in prey are transferred by adults to altricial offspring during provisioning and (3) plastic concentrations in faecal and regurgitated pellets from dippers increase with urbanization. Plastic occurred in 50% of regurgitates (n = 74) and 45% of faecal samples (n = 92) collected non-invasively from adult and nestling dippers at 15 sites across South Wales (UK). Over 95% of particles were fibres, and concentrations in samples increased with urban land cover. Fourier transform infrared spectroscopy identified multiple polymers, including polyester, polypropylene, polyvinyl chloride and vinyl chloride copolymers. Although characterized by uncertainty, steady-state models using energetic data along with plastic concentration in prey and excreta suggest that around 200 plastic particles are ingested daily by dippers, but also excreted at rates that suggest transitory throughput. As some of the first evidence revealing that plastic is now being transferred through freshwater food webs, and between adult passerines and their offspring, these data emphasize the need to appraise the potential ecotoxicological consequences of increasing plastic pollution.</t>
  </si>
  <si>
    <t>rayyan-185168319</t>
  </si>
  <si>
    <t>Response of DBL-1/TGF-beta signaling-mediated neuron-intestine        communication to nanopolystyrene in nematode Caenorhabditis elegans</t>
  </si>
  <si>
    <t>Liu, HL and Zhang, RJ and Wang, DY and Liu, Huanliang and Zhang, Ruijie and Wang, Dayong</t>
  </si>
  <si>
    <t>TGF-beta signaling pathway is important for the regulation of stress response in organisms. We here used Caenorhabditis elegans to determine the function of DBL-1/TGF-beta signaling pathway in the control of response to nanopolystyrene (100 nm). In DBL-1/TGF-beta signaling pathway, exposure to 1-1000 mu g/L nanopolystyrene significantly increased the expressions of dbl-1 encoding a TGF-beta ligand, sma-6 encoding a TGF-beta receptor, sma-4 encoding a Co-Smad, and two genes (mab-31 and sma-9) encoding transcriptional factors. DBL-1 acted in the neurons to control the response to nanopolystyrene. In the neurons, the expression and the function of DBL-1 were under the control of two signaling cascades (SMOC-1-ZAG-1 and SMOC-1-ADT-2).TGF-beta receptor SMA-6 acted in the intestine to control the response to nanopolystyrene. The downstream Co-Smad/SMA-4 and two transcriptional factors (MAB-31 and SMA-9) of SMA-6 in the intestine were further identified to be required for the control of response to nanopolystyrene. In nanopolystyrene exposed nematodes, intestinal MAB-31 activated the mitochondrial Mn-SOD/SOD-3 by modulating DAF-16 activity, and intestinal SMA-9 activated the mitochondria' unfolded protein response by affecting ELT-2 activity. Therefore, the DBL-1/TGF-beta signaling pathway mediated an important neuron-intestine communication in nanopolystyrene exposed nematodes. (C) 2020 Elsevier B.V. All rights reserved.</t>
  </si>
  <si>
    <t>rayyan-185168320</t>
  </si>
  <si>
    <t>Distribution of PEG-coated hollow polyelectrolyte microcapsules after        introduction into the circulatory system and muscles of zebrafish</t>
  </si>
  <si>
    <t>BIOLOGY OPEN</t>
  </si>
  <si>
    <t>2046-6390</t>
  </si>
  <si>
    <t>Borvinskaya, E and Gurkov, A and Shchapova, E and Baduev, B and Meglinski, I and Timofeyev, M and Borvinskaya, Ekaterina and Gurkov, Anton and Shchapova, Ekaterina and Baduev, Boris and Meglinski, Igor and Timofeyev, Maxim</t>
  </si>
  <si>
    <t>The use of polyelectrolyte multilayer microcapsules as carriers for fluorescent molecular probes is a prospective technique for monitoring the physiological characteristics of animal vasculature and interstitial environment in vivo. Polyelectrolytemicrocapsules havemany features that favor their use as implantable carriers of optical sensors, but little information is available on their interactions with complex living tissues, distribution or residence time following different routes of administration in the body of vertebrates. Using the common fish model, the zebrafish Danio rerio, we studied in vivo the distribution of non-biodegradable microcapsules covered with polyethylene glycol (PEG) over time in the adults and evaluated potential side effects of their delivery into the fish bloodstream and muscles. Fluorescent microcapsules administered into the bloodstream and interstitially (in concentrations that were sufficient for visualization and spectral signal recording) both showed negligible acute toxicity to the fishes during threeweeks of observation. The distribution pattern of microcapsules delivered into the bloodstream was stable for at least one week, with microcapsules prevalent in capillaries-rich organs. However, after intramuscular injection, the phagocytosis of the microcapsules by immune cells was manifested, indicating considerable immunogenicity of the microcapsules despite PEG coverage. The long-term negative effects of chronic inflammation were also investigated in fish muscles by histological analysis.</t>
  </si>
  <si>
    <t xml:space="preserve"> RAYYAN-INCLUSION: {"Querusche"=&gt;"Maybe", "elisa.calcagnotto"=&gt;"Excluded"} | RAYYAN-LABELS: MEC: Abstract</t>
  </si>
  <si>
    <t>rayyan-185168321</t>
  </si>
  <si>
    <t>Plastic floating debris along a summer-winter estuarine environmental        gradient in a coastal lagoon: how does plastic debris arrive in a        conservation unit?</t>
  </si>
  <si>
    <t>8797-8806</t>
  </si>
  <si>
    <t>Lorenzi, L and Reginato, BC and Mayer, DG and Dantas, DV and Lorenzi, Luciano and Reginato, Bruna Conte and Mayer, Devon Gebauer and Dantas, David Valenca</t>
  </si>
  <si>
    <t>Improper management of plastic waste is an important contributor to the pollution in water bodies. However, how floating plastic debris is transported to coastal lagoons and marine conservation units is still poorly understood. This work determined the level of contamination due to floating plastic debris in Acarai Lagoon by establishing density distribution patterns along the lagoon ecocline in the winter and summer. Four areas were chosen that followed the estuarine gradient of the lagoon (external, lower, middle, and upper), and in each area, three samples of were collected by trawling with a plankton net. The plastic debris was classified into paint fragments, hard solids, plastic filaments, and soft plastics, and the plastic debris density and surface area were determined in each sampling area. The concentrations of the plastics in the downstream and upstream areas resulted from the high density of debris that occurred during the winter due to the absence of rain and the entry of coastal waters into the lagoon. The reduced abundance and surface area of the plastics in the summer were related to the substantial output of water from the interior of the lagoon to the mouth of the lagoon due to high rainfall during this season. The absence of plastic waste management actions and developed areas at the mouth of the lagoon that were associated with the spatial and temporal fluctuations in the environmental variables favored the occurrence and high abundance of plastic debris in the water column, contaminating the entire system of Acarai State Park.</t>
  </si>
  <si>
    <t>rayyan-185168322</t>
  </si>
  <si>
    <t>Microplastics' Pollution and Risk Assessment in an Urban River: A Case        Study in the Yongjiang River, Nanning City, South China</t>
  </si>
  <si>
    <t>EXPOSURE AND HEALTH</t>
  </si>
  <si>
    <t>2451-9766</t>
  </si>
  <si>
    <t>141-151</t>
  </si>
  <si>
    <t>Zhang, X and Leng, YF and Liu, XN and Huang, K and Wang, J and Zhang, Xin and Leng, Yifei and Liu, Xiaoning and Huang, Kai and Wang, Jun</t>
  </si>
  <si>
    <t>Microplastics (MPs) have been considered as a global environmental problem threatening the ecological security. However, studies on MPs' pollution in freshwaters and the associated risk assessment remain limited in the literature. In this study, the concentrations, distributions, and the potential ecological risks of MPs were analyzed in Yongjiang River, which is an important drinking water source flowing through Nanning City, the mega city of China. The MPs' abundances in surface waters and sediments ranged from 500 to 7700 n/m(3) and from 90 to 550 n/kg, respectively. Spatial distribution highlighted the significant impact of anthropogenic activity on the MPs' accumulation. Polyethylene and polypropylene were the most common polymer compositions investigated. Shape, size, and color were examined to analyze the characteristics of MPs in the river. To assess the ecological risk of MPs, the predicted no-effect concentration (PNEC) values were derived from a species' sensitivity distribution model based on the toxicity data of MPs for freshwater species available in the literature. The PNEC for MPs in surface water was derived to be 4920 n/m(3). Risk assessment results through risk quotient (RQ) method suggest that most of the monitored sites in Yongjiang River posed negligible risks to freshwater biota, except the two sites with high risk in the urban center. The results provided a basis for ecological risk assessment of MPs in freshwaters.</t>
  </si>
  <si>
    <t>rayyan-185168323</t>
  </si>
  <si>
    <t>Identification of microplastics in wastewater samples by means of        polarized light optical microscopy</t>
  </si>
  <si>
    <t>7409-7419</t>
  </si>
  <si>
    <t>Sierra, I and Chialanza, MR and Faccio, R and Carrizo, D and Fornaro, L and Perez-Parada, A and Sierra, Ignacio and Chialanza, Mauricio Rodriguez and Faccio, Ricardo and Carrizo, Daniel and Fornaro, Laura and Perez-Parada, Andres</t>
  </si>
  <si>
    <t>Many reports state the potential hazards of microplastics (MPs) and their implications to wildlife and human health. The presence of MP in the aquatic environment is related to several origins but particularly associated to their occurrence in wastewater effluents. The determination of MP in these complex samples is a challenge. Current analytical procedures for MP monitoring are based on separation and counting by visual observation or mediated with some type of microscopy with further identification by techniques such as Raman or Fourier-transform infrared (FTIR) spectroscopy. In this work, a simple alternative for the separation, counting and identification of MP in wastewater samples is reported. The presented sample preparation technique with further polarized light optical microscopy (PLOM) observation positively identified the vast majority of MP particles occurring in wastewater samples of Montevideo, Uruguay, in the 70-600 mu m range. MPs with different shapes and chemical composition were identified by PLOM and confirmed by confocal Raman microscopy. Rapid identification of polyethylene (PE), polypropylene (PP) and polyethylene terephthalate (PET) were evidenced. A major limitation was found in the identification of MP from non-birefringent polymers such as PVC (polyvinylchloride). The proposed procedure for MP analysis in wastewater is easy to be implemented at any analytical laboratory. A pilot monitoring of Montevideo WWTP effluents was carried out over 3-month period identifying MP from different chemical identities in the range 5.3-8.2 x 10(3) MP items/m(3).</t>
  </si>
  <si>
    <t>rayyan-185168324</t>
  </si>
  <si>
    <t>The impact of debris on marine life</t>
  </si>
  <si>
    <t>170-179</t>
  </si>
  <si>
    <t>Gall, SC and Thompson, RC and Gall, S. C. and Thompson, R. C.</t>
  </si>
  <si>
    <t>Marine debris is listed among the major perceived threats to biodiversity, and is cause for particular concern due to its abundance, durability and persistence in the marine environment. An extensive literature search reviewed the current state of knowledge on the effects of marine debris on marine organisms. 340 original publications reported encounters between organisms and marine debris and 693 species. Plastic debris accounted for 92% of encounters between debris and individuals. Numerous direct and indirect consequences were recorded, with the potential for sublethal effects of ingestion an area of considerable uncertainty and concern. Comparison to the IUCN Red List highlighted that at least 17% of species affected by entanglement and ingestion were listed as threatened or near threatened. Hence where marine debris combines with other anthropogenic stressors it may affect populations, trophic interactions and assemblages. (C) 2015 Elsevier Ltd. All rights reserved.</t>
  </si>
  <si>
    <t>rayyan-185168325</t>
  </si>
  <si>
    <t>Microplastics in Marine and Estuarine Species From the Coast of Portugal</t>
  </si>
  <si>
    <t>FRONTIERS IN ENVIRONMENTAL SCIENCE</t>
  </si>
  <si>
    <t>Pequeno, J and Antunes, J and Dhimmer, V and Bessa, F and Sobral, P and Pequeno, Joao and Antunes, Joana and Dhimmer, Viren and Bessa, Filipa and Sobral, Paula</t>
  </si>
  <si>
    <t>Microplastics (MP) have been confirmed as emerging pollutants in the marine environment due to their ubiquity, bioavailability, persistence and potential toxicity. This study contributes with valuable data regarding the abundance and characteristics of the MP found in five species collected from Portugal. The mussel Mytilus galloprovincialis (n = 140) was collected from the Tagus estuary and Porto Covo coastal area, the peppery furrow shell Scrobicularia plana (n = 140) and the polychaete Marphysa sanguinea (n = 30) both from the Sado estuary, and Trachurus trachurus (n = 82) and Scomber colias (n = 82) fished off Figueira da Foz and Sesimbra. Soft tissues of all individuals were digested using a KOH (10%) solution, which allowed the extraction of MP. All studied species presented MP. In a total of 502 MP observed from all samples, 80% were fibers and 20% were fragments, with a size range of 73 mu m-4,680 mu m and blue was the most common color recorded (46%). The frequency of occurrence of MP was higher in T. trachurus (70%) and lowest in M. sanguinea (17%). MP abundance ranged from 0.30 +/- 0.63 MP. ind(-1) in S. plana, to 2.46 +/- 4.12 MP. ind(-1) in S. colias. No significant correlation was found between the individual biometric parameters and total MP, fibers and fragments ingested by each species. The FTIR analysis revealed that polyester and polyethylene were the most common polymers present. These results can be used as a reference for future studies regarding the use of indicator species for monitoring MP pollution in the coast of Portugal.</t>
  </si>
  <si>
    <t>rayyan-185168326</t>
  </si>
  <si>
    <t>Ecotoxicity screening of seven different types of commercial silica        nanoparticles using cellular and organismic assays: Importance of        surface and size</t>
  </si>
  <si>
    <t>NANOIMPACT</t>
  </si>
  <si>
    <t>2452-0748</t>
  </si>
  <si>
    <t>100-111</t>
  </si>
  <si>
    <t>Book, F and Ekvall, MT and Persson, M and Lonnerud, S and Lammel, T and Sturve, J and Backhaus, T and Book, Frida and Ekvall, Mikael T. and Persson, Michael and Lonnerud, Sara and Lammel, Tobias and Sturve, Joachim and Backhaus, Thomas</t>
  </si>
  <si>
    <t>We show that seven different types of commercial, biocide-free, colloidal silica products with mean particle sizes between 17 and 88 nm with 3 different surface chemistries (Na-stabilized, aluminized and silane-modified) are not toxic to the bacterium Pseudomonas putida, and the algae Raphidocelis subcapitata in the concentration range 5-500 mg/L. They are also not acutely toxic to Daphnia magna at concentrations up to 10,000 mg/L. Six silica particles are toxic to the gill cell line RTgill-W1 from Rainbow trout (Oncorhynchus mykiss), showing a clear concentration-response relationship with EC50 values between 13 and 92 mg/L. Toxicity in the fish cells decreases with increasing hydrodynamic size and is dependent on particle surface area. The average EC50 across the tested particles is 2.1 (+/- 0.3) m(2)/L. Surface modifications clearly impact toxicity, with silane-modified particles showing no cytotoxicity. The reduced number of free silanol groups on the surface of the silane modified particle, in combination with an increased steric hindrance that prevents contact with the cells is a possible mechanism for the observed lack of toxicity. This is also in line with previous studies on silica nanoparticles in human toxicology. Overall, these findings show a generally low ecotoxicity of silica nanoparticles and indicate that silica particles of different sizes but identical surface chemistry could potentially be grouped into an assessment group under regulation such as REACH.</t>
  </si>
  <si>
    <t>rayyan-185168327</t>
  </si>
  <si>
    <t>Marine litter in the Croatian part of the middle Adriatic Sea:        Simultaneous assessment of floating and seabed macro and micro litter        abundance and composition</t>
  </si>
  <si>
    <t>427-439</t>
  </si>
  <si>
    <t>Palatinus, A and Virsek, MK and Robic, U and Grego, M and Bajt, O and Siljic, J and Suaria, G and Liubartseva, S and Coppini, G and Peterlin, M and Palatinus, Andreja and Virsek, Manca Kovac and Robic, Uros and Grego, Mateja and Bajt, Oliver and Siljic, Jasna and Suaria, Giuseppe and Liubartseva, Svitlana and Coppini, Giovanni and Peterlin, Monika</t>
  </si>
  <si>
    <t>In this study, abundance, distribution and composition of floating and seabed macro and micro litter in the Central Adriatic Sea were assessed. Floating macro litter observations were made. Floating and seabed micro litter were sampled with manta net and Van Veen grab, respectively. Micro litter particles visually found under the microscope were chemically analyzed with Fourier Transform Infrared microscope. Average calculated concentrations of floating macro (175 items/km(2)), floating micro (127 thousand particles/km(2)) and seabed micro litter (36 particles/100 g dry weight) show similar values as other published studies from the Mediterranean Sea. A statistically significant (p &lt; 0.01) correlation between the floating micro and macro litter concentrations was found for the sites located in the channel waters. Disagreement between model and observations revealed gaps in our knowledge concerning the sea circulation and litter sources. Simultaneous samplings and observations of marine litter in different marine compartments proved possible, efficient and informative.</t>
  </si>
  <si>
    <t>rayyan-185168328</t>
  </si>
  <si>
    <t>Gaps in aquatic toxicological studies of microplastics</t>
  </si>
  <si>
    <t>841-848</t>
  </si>
  <si>
    <t>Karami, A and Karami, Ali</t>
  </si>
  <si>
    <t>The contamination of aquatic environments with microplastics (MPs) has spurred an unprecedented interest among scientific communities to investigate their impacts on biota. Despite the rapid growth in the number of studies on the aquatic toxicology of MPs, controversy over the fate and biological impacts of MPs is increasingly growing mainly due to the absence of standardized laboratory bioassays. Given the complex features of MPs, such as the diversity of constituent polymers, additives, shapes and sizes, as well as continuous changes in the particle buoyancy as a result of fouling and defouling processes, it is necessary to modify conventional bioassay protocols before employing them for MP toxicity testings. Moreover, several considerations including quantification of chemicals on/in the MP particles, choice of test organisms, approaches for renewing the test solution, aggregation prevention, stock solution preparation, and units used to report MP concentration in the test solution should be taken into account. This critical review suggests some important strategies to help conduct environmentally-relevant MP bioassays. (C) 2017 Elsevier Ltd. All rights reserved.</t>
  </si>
  <si>
    <t>rayyan-185168329</t>
  </si>
  <si>
    <t>Microplastic in wild populations of the omnivorous crab Carcinus        aestuarii: A review and a regional-scale test of extraction methods,        including microfibres</t>
  </si>
  <si>
    <t>117-127</t>
  </si>
  <si>
    <t>Piarulli, S and Scapinello, S and Comandini, P and Magnusson, K and Granberg, M and Wong, JXW and Sciutto, G and Prati, S and Mazzeo, R and Booth, AM and Airoldi, L and Piarulli, Stefania and Scapinello, Sara and Comandini, Paolo and Magnusson, Kerstin and Granberg, Maria and Wong, Joanne X. W. and Sciutto, Giorgia and Prati, Silvia and Mazzeo, Rocco and Booth, Andy M. and Airoldi, Laura</t>
  </si>
  <si>
    <t>Microplastic (MP) has become ubiquitous in the marine environment. Its threat to marine organisms has been demonstrated under laboratory conditions, yet studies on wild populations still face methodological difficulties. We reviewed the methods used to separate MP from soft animal tissues and highlighted a lack of standardised methodologies, particularly critical for synthetic microfibres. We further compared enzymatic and a potassium hydroxide (KOH)-based alkaline digestion protocols on wild crabs (Carcinus aestuarii) collected from three coastal lagoons in the north Adriatic Sea and on laboratory prepared synthetic polyester (PES) of different colour and polypropylene (PP). We compared the cost-effectiveness of the two methods, together with the potential for adverse quantitative or qualitative effects on MP that could alter the capability of the polymers to be recognised via microscopic or spectroscopic techniques. Only 5.5% of the 180 examined crabs contained MP in their gastrointestinal tracts, with a notably high quantitative variability between individuals (from 1 to 117 particles per individual). All MP found was exclusively microfibres, mainly PES, with a mean length (+/- SE) of 0.5 +/- 0.03 mm. The two digestion methods provided comparable estimates on wild crabs and did not cause any visible physical or chemical alterations on laboratory-prepared microfibres treated for up to 4 days. KOH solution was faster and cheaper compared to the enzymatic extraction, involving fewer procedural steps and therefore reducing the risk of airborne contamination. With digestion times longer than 4 days, KOH caused morphological alterations of some of the PES microfibres, which did not occur with the enzymatic digestion. This suggests that KOH is effective for the digestion of small marine invertebrates or biological samples for which shorter digestion time is required, while enzymatic extraction should be considered as alternative for larger organisms or sample sizes requiring longer digestion times. (C) 2019 Elsevier Ltd. All rights reserved.</t>
  </si>
  <si>
    <t>rayyan-185168330</t>
  </si>
  <si>
    <t>Plastic debris and policy: Using current scientific understanding to        invoke positive change</t>
  </si>
  <si>
    <t>ENVIRONMENTAL TOXICOLOGY AND CHEMISTRY</t>
  </si>
  <si>
    <t>0730-7268</t>
  </si>
  <si>
    <t>1617-1626</t>
  </si>
  <si>
    <t>Rochman, CM and Cook, AM and Koelmans, AA and Rochman, Chelsea M. and Cook, Anna-Marie and Koelmans, Albert A.</t>
  </si>
  <si>
    <t>Captain Charles Moore introduced the world to the Great Pacific Garbage Patch in the mid-1990s, and images of plastic debris in the oceans began to sweep the media. Since then, there has been increasing interest from scientists, the public, and policy makers regarding plastic debris in the environment. Today, there remains no doubt that plastic debris contaminates aquatic (marine and freshwater) habitats and animals globally. The growing scientific evidence demonstrates widespread contamination from plastic debris, and researchers are beginning to understand the sources, fate, and effects of the material. As new scientific understanding breeds new questions, scientists are working to fill data gaps regarding the fate and effects of plastic debris and the mechanisms that drive these processes. In parallel, policy makers are working to mitigate this contamination. The authors focus on what is known about plastic debris that is relevant to policy by reviewing some of the weight of evidence regarding contamination, fate, and effects of the material. Moreover, they highlight some examples of how science has already been used to inform policy change and mitigation and discuss opportunities for future linkages between science and policy to continue the relationship and contribute to effective solutions for plastic debris. Environ Toxicol Chem 2016;35:1617-1626. (c) 2016 SETAC</t>
  </si>
  <si>
    <t>rayyan-185168331</t>
  </si>
  <si>
    <t>Distribution Patterns of Microplastics in Seawater Surface at a        Portuguese Estuary and Marine Park</t>
  </si>
  <si>
    <t>Rodrigues, D and Antunes, J and Otero, V and Sobral, P and Costa, MH and Rodrigues, Diana and Antunes, Joana and Otero, Vanessa and Sobral, Paula and Costa, Maria Helena</t>
  </si>
  <si>
    <t>Measuring local levels of marine pollution by microplastics (MP) and identifying potential sources in coastal areas is essential to evaluate the associated impacts to environment and biota. The accumulation of floating MP at the sea surface is of great concern as the neustonic habitat consists of a feeding ground for primary consumers (including filter-feeders) and active predators, which makes these organisms a relevant via of MP input into the marine trophic chain. Here, a baseline evaluation of MP accumulation at the sea surface was conducted with a neuston net (335 mu m mesh) at the Arrabida coastal area, in Portugal. The study site encompasses a marine protected area and an estuary, both under strong anthropogenic pressures due to multiple activities taking place. A short-term investigation on local spatiotemporal distribution, concentration and composition of MP was performed for the first time, through the monthly collection (summer 2018 to winter 2019) of samples at 6 stations. All the neuston samples contained MP and their mean concentration was 0.45 +/- 0.52 items m(-3) (mean +/- SD). Both the averaged MP:neuston and MP:ichthyoplankton ratios were higher in December, when concentrations of organisms decreased. Temporal distribution patterns followed expected trends, as MP concentration was clearly higher in winter months due to precipitation and runoff. Although mean MP concentrations did not vary significantly between sampling stations, there was a spatial distribution of MP in relation to particle shape and size. Fragments were the most abundant shape and MP belonging to 1-2 mm size class were dominant. Amongst a diversity of 10 polymers identified by FTIR analysis, polyethylene (PE), polypropylene (PP) and copolymer PP/PE were the most abundant. Potential links between local sources/activities and the different polymers were suggested. Altogether, the information provided in this study aims to raise awareness among the identified sectors and consequently to act toward the prevention of MP inputs in the region.</t>
  </si>
  <si>
    <t>rayyan-185168332</t>
  </si>
  <si>
    <t>Toxicity of single-wall carbon nanotubes functionalized with        polyethylene glycol in zebrafish (Danio rerio) embryos</t>
  </si>
  <si>
    <t>JOURNAL OF APPLIED TOXICOLOGY</t>
  </si>
  <si>
    <t>0260-437X</t>
  </si>
  <si>
    <t>214-221</t>
  </si>
  <si>
    <t>Girardi, FA and Bruch, GE and Peixoto, CS and Dal Bosco, L and Sahoo, SK and Goncalves, COF and Santos, AP and Furtado, CA and Fantini, C and Barros, DM and Girardi, Felipe A. and Bruch, Gisele E. and Peixoto, Carolina S. and Dal Bosco, Lidiane and Sahoo, Sangram K. and Goncalves, Carla O. F. and Santos, Adelina P. and Furtado, Clascidia A. and Fantini, Cristiano and Barros, Daniela M.</t>
  </si>
  <si>
    <t>Single-wall carbon nanotubes functionalized with polyethylene glycol (SWCNT-PEG) are promising materials for biomedical applications such as diagnostic devices and controlled drug-release systems. However, several questions about their toxicological profile remain unanswered. Thus, the aim of this study was to investigate the action of SWCNT-PEG in Danio rerio zebrafish embryos at the molecular, physiological and morphological levels. The SWCNT used in this study were synthesized by the high-pressure carbon monoxide process, purified and then functionalized with distearoyl phosphatidylethanolamine block copolymer-PEG (molecular weight 2kDa). The characterization process was carried out with low-resolution transmission electron microscopy, thermogravimetric analysis and Raman spectroscopy. Individual zebrafish embryos were exposed to the SWCNT-PEG. Toxic effects occurred only at the highest concentration tested (1ppm) and included high mortality rates, delayed hatching and decreased total larval length. For all the concentrations tested, the alkaline comet assay revealed no genotoxicity, and Raman spectroscopy measurements on the histological slices revealed no intracellular nanotubes. The results shown here demonstrate that SWCNT-PEG has low toxicity in zebrafish embryos, but more studies are needed to understand what mechanisms are involved. However, the presence of residual metals is possibly among the primary mechanisms responsible for the toxic effects observed, because the purification process was not able to remove all metal contamination, as demonstrated by the thermogravimetric analysis. More attention must be given to the toxicity of these nanomaterials before they are used in biomedical applications. Copyright (c) 2016 John Wiley &amp; Sons, Ltd.        Individual zebrafish embryos were exposed to the single-wall carbon nanotubes functionalized with 2kDa polyethylene glycol. The sample was characterized by transmission electron microscopy, thermogravimetric analysis and Raman spectroscopy. The results demonstrate that single-wall carbon nanotube-polyethylene glycol have low toxicity in zebrafish embryos and were unable to reach the internal tissues of the animals. The presence of residual metals is possibly among the primary mechanisms responsible for the toxic effects observed.</t>
  </si>
  <si>
    <t>rayyan-185168333</t>
  </si>
  <si>
    <t>Mesoporous TiO2 nanoparticles for highly sensitive solid-phase        microextraction of organochlorine pesticides</t>
  </si>
  <si>
    <t>ANALYTICA CHIMICA ACTA</t>
  </si>
  <si>
    <t>0003-2670</t>
  </si>
  <si>
    <t>109-117</t>
  </si>
  <si>
    <t>Liu, SQ and Xie, LJ and Zheng, J and Jiang, RF and Zhu, F and Luan, TG and Ouyang, GF and Liu, Shuqin and Xie, Lijun and Zheng, Juan and Jiang, Ruifeng and Zhu, Fang and Luan, Tiangang and Ouyang, Gangfeng</t>
  </si>
  <si>
    <t>Mesoporous TiO2 nanoparticles were synthesized with the hydrothermal method and characterized by powder X-ray diffraction (PXRD) and transmission electron microscope (TEM). Then a superior solid-phase microextraction (SPME) fiber was fabricated by sequentially coating the stainless steel fiber with silicone sealant film and mesoporous TiO2 powder. The developed fiber possessed a homogeneous surface and a long life-span up to 100 times at direct immersing (DI) extraction mode. Under the optimized conditions, the extraction efficiencies of the self-made 17 mu m TiO2 fiber for six organochlorine pesticides (OCPs) were higher than those of the two commercial fibers (65 mu m PDMS/DVB and 85 mu m PA fibers) which were much thicker than the former. As for analytical performance, low detection limits (0.08-0.60 ng L (1)) and wide linearity (5-5000 ng L (1)) were achieved under the optimal conditions. The repeatabilities (n = 5) for single fiber were between 2.8 and 12.3%, while the reproducibilities (n = 3) of fiber-to-fiber were in the range of 3.7-15.7%. The proposed fiber was successfully applied to the sensitive analysis of OCPs in real water samples and four of the six analytes were detected from the rainwater and the lake water samples. (C) 2015 Elsevier B.V. All rights reserved.</t>
  </si>
  <si>
    <t>rayyan-185168334</t>
  </si>
  <si>
    <t>Development of a Mercury Detection Kit Based on Melamine-functionalized        Gold Nanoparticles</t>
  </si>
  <si>
    <t>ANALYTICAL SCIENCES</t>
  </si>
  <si>
    <t>0910-6340</t>
  </si>
  <si>
    <t>113-118</t>
  </si>
  <si>
    <t>Liu, GY and Ren, HP and Guan, YY and Dai, RH and Chai, CY and Liu, Guoyan and Ren, Huipeng and Guan, Yuyu and Dai, Ronghua and Chai, Chunyan</t>
  </si>
  <si>
    <t>A fast and simple mercury detection kit was developed based on melamine-functionalized gold nanoparticles (GNPs). The detection kit contained reagent 1 (GNPs), reagent 2 (melanine), a reaction cuvette with four separated cells, a colorimetric card and a plastic pipette. The GNPs were prepared by a citrate reduction of HAuCl4. A proper amount of melamine was applied to functionalize the GNPs. The complex reaction took place in the present of Hg2+ in the test samples, leading to the combination of Hg2+ with the C=N group of melamine located on the surface of the GNPs. This reaction resulted in damage to the stability of colloid gold, and the aggregation of GNPs occurred. Different color changes (from claret-red to lilac, purple and plum) were displayed with different concentrations of Hg2+ in the test samples. It was very easy and convenient to determine the amount of mercury ion by the naked eye. The advantages of this methodology are listed as follows: a short detecting time (within 10 min), a high specificity (no significant interference was indicated upon adding a certain amount of Cu2+, Pb2+, Zn2+, Mg2+, Cd2+ and Fe2+), high sensitivity with a detection limit of 0.01 mg L-1, easy operation and practical on-site use.</t>
  </si>
  <si>
    <t>rayyan-185168335</t>
  </si>
  <si>
    <t>Fabrication and characterization of hybrid sodium montmorillonite/TiO2        reinforced cross-linked wheat starch-based nanocomposites</t>
  </si>
  <si>
    <t>INTERNATIONAL JOURNAL OF BIOLOGICAL MACROMOLECULES</t>
  </si>
  <si>
    <t>0141-8130</t>
  </si>
  <si>
    <t>253-263</t>
  </si>
  <si>
    <t>Yousefi, AR and Savadkoohi, B and Zahedi, Y and Hatami, M and Ako, K and Yousefi, A. R. and Savadkoohi, B. and Zahedi, Y. and Hatami, M. and Ako, K.</t>
  </si>
  <si>
    <t>In this work, a novel cross-linked wheat starch (CLWS)-based ternary nanocomposite films with incorporation of sodium montmorillonite (Na-MMT) (3%-7% wt.) and titanium dioxide (TiO2) (1%-4% wt.) nanoparticles were fabricated using casting method. CLWS film exhibited better physical, mechanical and thermal properties compared with the native wheat starch (NWS) film. Incorporation of the nanoparticles into the film solution resulted in a decrease in water vapor permeability (WVP), water solubility (WS), moisture content (MC) of the films, whereas density increased. Nano-TiO2 blocked the UV light effectively and &gt;99% of UV was removed by the film containing 4% TiO2. Affecting by the addition of nanomaterials, the amounts of ultimate tensile strength (UTS) and Young's modulus (YM) values enhanced, while elongation at break (EB) ones diminished. By the Furrier transform infrared (FT-IR) spectroscopy, the creation of new hydrogen bonds between the starch's hydroxyl groups and nanomaterials was confirmed. Formation of a completely exfoliated structure for CLWS/Na-MMT/TiO2 nanocomposites was proved by XRD. SEM micrographs exhibited appropriate dispersion of nanomaterials through the films surface particularly at lower concentrations. The thermogravimetric analysis (TGA) results revealed that the addition of nanomaterials especially TiO2 improved the thermal stability of the nanocomposite films. (C) 2019 Published by Elsevier B.V.</t>
  </si>
  <si>
    <t>rayyan-185168336</t>
  </si>
  <si>
    <t>Antibacterial activity of agar-based films containing nisin, cinnamon        EO, and ZnO nanoparticles</t>
  </si>
  <si>
    <t>JOURNAL OF FOOD SAFETY</t>
  </si>
  <si>
    <t>0149-6085</t>
  </si>
  <si>
    <t>Abdollahzadeh, E and Hosseini, HM and Fooladi, AAI and Abdollahzadeh, Esmail and Hosseini, Hamideh Mahmoodzadeh and Fooladi, Abbas Ali Imani</t>
  </si>
  <si>
    <t>The antibacterial activity of six essential oils (peppermint, chamomile, cumin, tarragon, dill, and cinnamon) was tested against gram-positive (Listeria monocytogenes and Staphylococcus aureus) and gram-negative (Escherichia coli and Pseudomonas aeruginosa) bacteria. The cinnamon EO was selected for the preparation of active films. Twenty-four active films were developed and tested against the foodborne pathogens. In the next study, antimicrobial films were prepared by incorporating nisin (100AU), cinnamon EO (0.6%), and ZnO NPs (10 mg/15 ml) into the agar-based film and tested against seven strains of L. monocytogenes. The antibacterial activity of the bio-nanocomposite was also examined on the population of pathogens which artificially are inoculated in-depth of minced fish over 12 days. Results showed that cinnamon (CEO) had the highest antimicrobial activity. The results revealed that the blend films with ZnO nanoparticles (NPs)+CEO were more effective against gram-positive bacteria than gram-negative bacteria. The strain-specific variation was noticeable for seven tested strains of L.monocytogenes. The films containing nisin and the combination of nisin with ZnO NPs and CEO significantly inhibited the growth of L.monocytogenes on the Tryptic soy agar-NaCl model (p&lt;.05). The results revealed a negligible effect of the active film in minced fish.        Practical applicationsThis study developed and utilized antimicrobial nanocomposite films for controlling foodborne pathogens. The antibacterial activity of the active films on the surface of a food model showed that combining ZnO NPs, CEO, and nisin into agar films is a promising method to enhance the food safety.</t>
  </si>
  <si>
    <t>rayyan-185168337</t>
  </si>
  <si>
    <t>The sea urchin Paracentrotus lividus as a bioeroder of plastic</t>
  </si>
  <si>
    <t>Porter, A and Smith, KE and Lewis, C and Porter, Adam and Smith, Kathryn E. and Lewis, Ceri</t>
  </si>
  <si>
    <t>It is increasingly recognised that plastic pollution of the marine environment is highly dynamic in nature. Larger plastic items are fragmented or eroded into smaller and smaller pieces as its moves through marine ecosystems and small particles can be fouled or flocculate into larger aggregates. Whilst physical processes play a major part in photo- and oxidative degradation of plastic debris, biological process may also contribute to the breakdown of larger plastic items into smaller particulates, yet this has not been studied well to date. Here, we demonstrate the potential for the sea urchin Paracentrotus lividus to act as bioeroders of macroplastics. We found that urchins readily graze on a plastic surface, with this grazing activity generating microplastics, when held in experimental systems together. On average each urchin produced 91.7 (+/- 33.8 pieces) smaller plastic pieces (118-15,797 mu m) from one macroplastic item over a ten day period. This plastic fragmentation by the urchins grazing activity was strongly influenced by the additional availability of natural food and by the presence of fouling of the macroplastic surface. Fragmentation of macroplastic by urchins dropped by 97% when urchins were exposed to virgin plastic in the presence of natural food (kelp). However, when macroplastic was biofouled urchins acted to fragment this plastic irrespective of the presence of additional food. The majority of fragments produced were negatively buoyant due to both the biofouling process and indeed the fouling by faecal matter, sinking to the bottom of the exposure systems. This smaller size range of plastic would then bioavailable to a much wider suite of species than the original macroplastic item; hence this bioerosion process has the potential to contribute to the transfer plastic fragments through benthic food webs. (C) 2019 Published by Elsevier B.V.</t>
  </si>
  <si>
    <t>rayyan-185168338</t>
  </si>
  <si>
    <t>Polymerization-Enhanced Two-Photon Photosensitization for Precise        Photodynamic Therapy</t>
  </si>
  <si>
    <t>ACS NANO</t>
  </si>
  <si>
    <t>1936-0851</t>
  </si>
  <si>
    <t>3095-3105</t>
  </si>
  <si>
    <t>Wang, SW and Wu, WB and Manghnani, P and Xu, SD and Wang, YB and Goh, CC and Ng, LG and Liu, B and Wang, Shaowei and Wu, Wenbo and Manghnani, Purnima and Xu, Shidang and Wang, Yuanbo and Goh, Chi Ching and Ng, Lai Guan and Liu, Bin</t>
  </si>
  <si>
    <t>Two-photon excited photodynamic therapy (2PE-PDT) has attracted great attention in recent years due to its great potential for deep-tissue and highly spatiotemporally precise cancer therapy. Photosensitizers (PSs) with high singlet oxygen (O-1(2)) generation efficiency and large two-photon absorption (2PA) cross-sections are highly desirable, but the availability of such PSs is limited by challenges in molecular design. In this work, we report that the polymerization of small-molecule PSs with aggregation-induced emission (ME) could yield conjugated polymer PSs with good brightness, high O-1(2) generation efficiency, and large 2PA cross-sections. A pair of conjugated polymer PSs were designed and synthesized, and the corresponding ME PS dots were prepared by nanoprecipitation, which exhibited outstanding 2PE-PDT performance in in vitro cancer cell ablation and in vivo zebrafish liver tumor treatment. Our work highlights a strategy to design highly efficient PSs for 2PE-PDT.</t>
  </si>
  <si>
    <t>rayyan-185168339</t>
  </si>
  <si>
    <t>Are we eating plastic-ingesting fish?</t>
  </si>
  <si>
    <t>109-114</t>
  </si>
  <si>
    <t>Miranda, DD and de Carvalho-Souza, GF and Miranda, Daniele de A. and de Carvalho-Souza, Gustavo Freire</t>
  </si>
  <si>
    <t>Yes, we are eating plastic-ingesting fish. A baseline assessment of plastic pellet ingestion by two species of important edible fish caught along the eastern coast of Brazil is described. The rate of plastic ingestion by king mackerel (Scomberomorus cavalla) was quite high (62.5%), followed by the Brazilian sharpnose shark (Rhizoprionodon lalandii, 33%). From 2 to 6 plastic resin pellets were encountered in the stomachs of each fish, with sizes of from 1 to 5 mm, and with colors ranging from clear to white and yellowish. Ecological and health-related implications are discussed and the potential for transferring these materials through the food-chain are addressed. Further research will be needed of other species harvested for human consumption. (C) 2016 Elsevier Ltd. All rights reserved.</t>
  </si>
  <si>
    <t>rayyan-185168340</t>
  </si>
  <si>
    <t>A gelatin/PLA-b-PEG film of excellent gas barrier and mechanical        properties</t>
  </si>
  <si>
    <t>JOURNAL OF POLYMER RESEARCH</t>
  </si>
  <si>
    <t>1022-9760</t>
  </si>
  <si>
    <t>Ji, LJ and Gong, MD and Qiao, W and Zhan, WQ and Liu, QR and Dunham, RE and Gu, J and Ji, Lijun and Gong, Mindong and Qiao, Wei and Zhan, Wenqian and Liu, Qingren and Dunham, Richard Erick and Gu, Jun</t>
  </si>
  <si>
    <t>A polylactic acid-polyethylene glycol block copolymer (PLA-b-PEG) was used as an additive to prepare gelatin/PLA-b-PEG blend films for the first time. The PEG molecule block enhanced the compatibility of the PLA molecule block with gelatin, which greatly improved the excellent mechanical and gas bather properties of the gelatin film. The film contained 5 wt% PLA-b-PEG possessed the highest tensile strength and the highest elastic modulus. When the PLA-b-PEG content further increased to 20 wt%, the tensile strength, elastic modulus and elongation at the break of the blend film were all higher than pure gelatin film, suggesting that the gelatin/PLA-b-PEG blend film was pliable and tough. The blend film possessed not only excellent oxygen banier property, but also a much-improved water barrier property. The degradation rate of the blend film was elongated controllably by regulating the content of the PLA-b-PEG copolymer. The blend film showed great potential in the application of food packaging.</t>
  </si>
  <si>
    <t>rayyan-185168341</t>
  </si>
  <si>
    <t>Development of an oral vaccine for immunisation of rainbow trout        (Oncorhynchus mykiss) against viral haemorrhagic septicaemia</t>
  </si>
  <si>
    <t>VACCINE</t>
  </si>
  <si>
    <t>0264-410X</t>
  </si>
  <si>
    <t>837-844</t>
  </si>
  <si>
    <t>Adelmann, M and Kollner, B and Bergmann, SM and Fischer, U and Lange, B and Weitschies, W and Enzmann, PJ and Fichtner, D and Adelmann, Malte and Koellner, Bernd and Bergmann, Sven M. and Fischer, Uwe and Lange, Bodo and Weitschies, Werner and Enzmann, Peter-Joachim and Fichtner, Dieter</t>
  </si>
  <si>
    <t>In the European Union Viral Haemorrhagic Septicaemia (VHS) eradication is still based on stamping out. Due to the lack of effective low cost vaccines immune prophylaxis is currently not used to combat VHS. This paper describes a new oral delivery method for immunisation of trout with attenuated virus. The vaccine consists of lyophilised virus surrounded by polyethylene glycol (PEG) and was extruded under low temperature. In the stomach of trout, the use of additional neutralising and adsorbing bases resulted in a neutral pH around the vaccine pellets, thus protecting the antigen against gastric acid. The in viva efficacy of this delivery method was examined in three animal challenge experiments using an attenuated VHS virus (VHSV) strain as a vaccine. After vaccination, VHSV mRNA in gut, heart, kidney, spleen and blood was amplified by semi-nested PCR after RT-PCR. Indirect immune fluorescence test detected VHS vaccine virus in the gut. The expression of MHC class II, CD4 and CD8 alpha mRNAs after oral vaccination was measured in gut using real-time RT-PCR. Antibody levels were measured by ELISA one week before vaccination and five weeks after vaccination. Animals were challenged six weeks after vaccination with highly virulent VHSV and mortality was recorded. The experiments showed that orally delivered vaccine virus was released from the vaccine preparation, penetrated the gut mucosa and led to higher expression levels of MHC class II and CD4 mRNAs when compared to control guts. VHSV antibodies were detected after oral vaccination. Immunisation with this new vaccine formulation was followed by a significant protection against VHSV. While the cumulative mortality in the non-vaccinated control group reached 70%, more than 75% of the orally vaccinated fish were protected upon challenge. (c) 2007 Elsevier Ltd. All rights reserved.</t>
  </si>
  <si>
    <t>rayyan-185168342</t>
  </si>
  <si>
    <t>Gellan Gum Based Sol-to-Gel Transforming System of Natamycin        Transfersomes Improves Topical Ocular Delivery</t>
  </si>
  <si>
    <t>JOURNAL OF PHARMACOLOGY AND EXPERIMENTAL THERAPEUTICS</t>
  </si>
  <si>
    <t>0022-3565</t>
  </si>
  <si>
    <t>814-822</t>
  </si>
  <si>
    <t>Janga, KY and Tatke, A and Dudhipala, N and Balguri, SP and Ibrahim, MM and Maria, DN and Jablonski, MM and Majumdar, S and Janga, Karthik Yadav and Tatke, Akshaya and Dudhipala, Narendar and Balguri, Sai Prachetan and Ibrahim, Mohamed Moustafa and Maria, Doaa Nabih and Jablonski, Monica M. and Majumdar, Soumyajit</t>
  </si>
  <si>
    <t>Short precorneal residence time and poor transocular membrane permeability are the major challenges associated with topical ocular drug delivery. In the present research, the efficiency of the electrolyte-triggered sol-to-gel-forming system of natamycin (NT) transfersomes was investigated for enhanced and prolonged ophthalmic delivery. Transfersomes were optimized by varying the molar ratios of phospholipid, sorbitan monostearate (Span) and tocopheryl polyethylene glycol succinate (TPGS). NT transfersome formulations (FNs) prepared with a 1:1 molar ratio of phospholipid-to-Span and low levels of TPGS showed optimal morphometric properties, and were thus selected to fabricate the in situ gelling system. Gellan gum-based (0.3% w/v) FN-loaded formulations (FNGs) immediately formed an in situ gel in the simulated tear fluid, with considerable viscoelastic characteristics. In vitro cytotoxicity in corneal epithelial cells and corneal histology studies demonstrated the ocular safety and cytocompatibility of these optimized formulations. Transcorneal permeability of NT from these formulations was significantly higher than in the control suspension. Moreover, the ocular disposition studies of NT, from the FNs and FNGs, in New Zealand male albino rabbits demonstrated the superiority of the electrolyte-sensitive FNGs in terms of NT delivery to the ocular tissues.</t>
  </si>
  <si>
    <t>rayyan-185168343</t>
  </si>
  <si>
    <t>Effects of Se-chitosan on the growth performance and intestinal health        of the loach Paramisgurnus dabryanus (Sauvage)</t>
  </si>
  <si>
    <t>AQUACULTURE</t>
  </si>
  <si>
    <t>0044-8486</t>
  </si>
  <si>
    <t>263-270</t>
  </si>
  <si>
    <t>Victor, H and Zhao, B and Mu, Y and Dai, XX and Wen, ZS and Gao, Y and Chu, ZJ and Victor, Hector and Zhao, Bo and Mu, Yi and Dai, Xiaoxin and Wen, Zhengshun and Gao, Yang and Chu, Zhangjie</t>
  </si>
  <si>
    <t>To determine the effects of Se-chitosan on the growth performance and intestinal health of the loach Paramisgurnus dabryanus, 450 fish (initial mean weight: 5.0 +/- 0.2 g) were randomly allocated to 15 PVC tanks and fed diets containing 0 (group C), 0.6 (group T-1), 1.2 (group T-2), 1.8 (group T-3), or 2.4 (group T-4) mg/kg Sechitosan for 60 days. No statistically significant differences were found in growth parameters, including final average weight, specific growth rate (SGR), weight gain (WG), and survival rate between the control and experimental groups. Acid phosphatase (ACP), alkaline phosphatase (ALP), and lysozyme (LZM) activity levels were significantly affected (increasing to similar to 1389 U/mL, 96I U/L, and 744 U/mL, respectively) when &gt; 1.2 mg/kg Se-chitosan was added to the loach diet. The immunoglobulin M (IgM) content increased with increasing levels of Se-chitosan, and was significantly higher in the T-4 group than in the control group. Following 16S rRNA sequencing, 296 operational taxonomic units were identified across the control and T-3 groups. Alpha diversity analysis showed that species richness and diversity increased with increasing levels of Se-chitosan. Se-chitosan supplementation increased the abundance of Bactroidetes, Cyanobacteria, and Firmicutes, while decreasing the abundance of Proteobacteria, Actinobacteria, and Fusobacteria. Thus, Se-chitosan supplementation might enhance the intestinal health of the loach, and it might therefore be useful as an immunostimulator in loach aquaculture.</t>
  </si>
  <si>
    <t>rayyan-185168344</t>
  </si>
  <si>
    <t>Two-photon small molecular fluorogenic probe visualizing biothiols and        sulfides in living cells, mice brain slices and zebrafish</t>
  </si>
  <si>
    <t>SENSORS AND ACTUATORS B-CHEMICAL</t>
  </si>
  <si>
    <t>Zhang, DT and Du, W and Peng, B and Ni, Y and Fang, HX and Qiu, XH and Zhang, GB and Wu, Q and Yu, CM and Li, L and Huang, W and Zhang, Duoteng and Du, Wei and Peng, Bo and Ni, Yun and Fang, Haixiao and Qiu, Xinghan and Zhang, Gaobin and Wu, Qiong and Yu, Changmin and Li, Lin and Huang, Wei</t>
  </si>
  <si>
    <t>Biothiols and sulfides, especially glutathione (GSH), cysteine (Cys), homocysteine (Hcy) and hydrogen sulfide (H2S) play important roles in an extensive range of biological processes and functions. Due to their reductivity, they are deemed as second messengers of oxidative stress, and the imbalance of these biothiols are closely associated to a variety of diseases. Herein, we report a two-photon (TP) turn-on probe DT-01 that can detect biothiols and sulfides both in vitro and in vivo. The probe was synthesized by nitrobenzoxadiazole (NBD) derivative (NBD-Cl) and pyrimidine-based TP fluorophore (FL-01), the fluorescence of DT-01 is quenched due to the photoinduced charge transfer (PET) from FL-01 moiety to NBD moiety. Upon substitution reaction by nucleophilic biothiols, TP fluorophore released and exhibited turn-on fluorescence at 550 nm. We further demonstrated that DT-01 can detect biothiols and H2S in living cells, mice brain slices and zebrafish. More importantly, by real-time detecting the total content of biothiols and H2S, we have successively measured the changes of oxidative stress levels in HeLa cells.</t>
  </si>
  <si>
    <t>rayyan-185168345</t>
  </si>
  <si>
    <t>PLASTICS POLLUTION IN COASTAL MARINE ENVIRONMENT-A REVIEW</t>
  </si>
  <si>
    <t>EVERYMANS SCIENCE</t>
  </si>
  <si>
    <t>0531-495X</t>
  </si>
  <si>
    <t>316-320</t>
  </si>
  <si>
    <t>Nammalwar, P and Nammalwar, P.</t>
  </si>
  <si>
    <t>The coastal marine environment plays a vital role in India's Economy by virtual of its natural resources, potential habitats and wide Biodiversity. This review article summarizes sources, occurrences, fate and effects/ impacts of plastics debris in coastal marine environment due to its resistance to degradation. Most plastics debris will persist in the environment for centuries and may be transported far from its sources including great distances out to sea. Land and oceans based sources are the major sources of plastics entering the environment, with domestic, industrial and fishing activities being the most important contributors. Both macro plastics and micro plastics pose a risk to organisms in the natural environment, for example, through ingestion or entanglement in the plastics. Many studies have investigated the potential uptake of hydrophobic contaminants, which can then bioaccumulate in the food chain from plastic wastes by organisms. A large numbers of marine species is known to be harmed and /or killed by plastic debris, which could jeopardize their survival, especially since many are already endangered by other forms of anthropogenic activities. Marine animals are mostly affected through entanglement in and ingestion of plastic litter. Other less known threats include the use of plastic debris by "invader" species and the absorption of polychlorinated biphenyls from ingested plastics. Less conspicuous forms, such as plastic pellets and "scrubbers" are also hazardous. To address the issue of plastic pollution in the marine environment, governments should first play an active role in addressing the issue of plastic waste by introducing legislation to control the sources of plastic debris and the use of plastic additives. In addition, plastic industries should take responsibility for the end-of-life of their products by introducing plastic recycling or upgrading programmes.</t>
  </si>
  <si>
    <t>rayyan-185168346</t>
  </si>
  <si>
    <t>Plastic Accumulation in the Mediterranean Sea</t>
  </si>
  <si>
    <t>PLOS ONE</t>
  </si>
  <si>
    <t>1932-6203</t>
  </si>
  <si>
    <t>Cozar, A and Sanz-Martin, M and Marti, E and Gonzalez-Gordillo, JI and Ubeda, B and Galvez, JA and Irigoien, X and Duarte, CM and Cozar, Andres and Sanz-Martin, Marina and Marti, Elisa and Gonzalez-Gordillo, J. Ignacio and Ubeda, Barbara and Galvez, Jose A. and Irigoien, Xabier and Duarte, Carlos M.</t>
  </si>
  <si>
    <t>Concentrations of floating plastic were measured throughout the Mediterranean Sea to assess whether this basin can be regarded as a great accumulation region of plastic debris. We found that the average density of plastic (1 item per 4 m(2)), as well as its frequency of occurrence (100% of the sites sampled), are comparable to the accumulation zones described for the five subtropical ocean gyres. Plastic debris in the Mediterranean surface waters was dominated by millimeter-sized fragments, but showed a higher proportion of large plastic objects than that present in oceanic gyres, reflecting the closer connection with pollution sources. The accumulation of floating plastic in the Mediterranean Sea (between 1,000 and 3,000 tons) is likely related to the high human pressure together with the hydrodynamics of this semi-enclosed basin, with outflow mainly occurring through a deep water layer. Given the biological richness and concentration of economic activities in the Mediterranean Sea, the affects of plastic pollution on marine and human life are expected to be particularly frequent in this plastic accumulation region.</t>
  </si>
  <si>
    <t>rayyan-185168347</t>
  </si>
  <si>
    <t>The effect of long-term use on the catch efficiency of biodegradable        gillnets</t>
  </si>
  <si>
    <t>Grimaldo, E and Herrmann, B and Jacques, N and Kubowicz, S and Cerbule, K and Su, B and Larsen, R and Vollstad, J and Grimaldo, Eduardo and Herrmann, Bent and Jacques, Nadine and Kubowicz, Stephan and Cerbule, Kristine and Su, Biao and Larsen, Roger and Vollstad, Jurgen</t>
  </si>
  <si>
    <t>The effect of long-term use on the catch efficiency of biodegradable gillnets was investigated during commercial fishing trials and in controlled lab aging tests. The relative catch efficiency between biodegradable and nylon gillnets was evaluated over three consecutive fishing seasons for Atlantic cod (Gadus morhua) in Norway. The biodegradable gillnets progressively lost catch efficiency over time, as they caught 18.4%, 40.2%, and 47.4% fewer fish than the nylon gillnets during the first, second, and third season, respectively. A 1000-hour aging test revealed that both materials began to degrade after just 200 h and that biodegradable gillnets degraded faster than the nylon gillnets. Infrared spectroscopy revealed that the chemical structure of the biodegradable polymer changed more than the nylon. Although less catch efficient than nylon gillnets, biodegradable gillnets have great potential for reducing both capture in lost fishing gear and plastic pollution at sea, which are major problems in fisheries worldwide.</t>
  </si>
  <si>
    <t>rayyan-185168348</t>
  </si>
  <si>
    <t>Marine debris in Indonesia: A review of research and status</t>
  </si>
  <si>
    <t>134-144</t>
  </si>
  <si>
    <t>Purba, NP and Handyman, DIW and Pribadi, TD and Syakti, AD and Pranowo, WS and Harvey, A and Ihsan, YN and Purba, Noir P. and Handyman, Dannisa I. W. and Pribadi, Tri D. and Syakti, Agung D. and Pranowo, Widodo S. and Harvey, Andrew and Ihsan, Yudi N.</t>
  </si>
  <si>
    <t>With the status as the world's top contributor of marine plastic debris, Indonesia has committed to reduce marine plastic debris up to 70% in 2025 by establishing the National Action Plan (NAP) on Marine Debris. The high amount of marine plastic debris as a result of transport and accumulation become a complex issue in Indonesia due to its ocean-atmospheric circulation, high population of coastal communities, and marine activities. Based on our findings, there are gap of publications related to marine debris in Indonesia that had been already published. Marine debris is ubiquitous and transboundary, as they were found in marine environment and transported by currents to various direction including uninhabited islands, thus, we propose more comprehensive future research about the impact of marine debris on ecosystem (e.g. biological impact of organisms in the water column, ecological alteration in distribution pattern, and invasive species), human health, and economic loss.</t>
  </si>
  <si>
    <t>rayyan-185168349</t>
  </si>
  <si>
    <t>A critical review of harm associated with plastic ingestion on        vertebrates</t>
  </si>
  <si>
    <t>Puskic, PS and Lavers, JL and Bond, AL and Puskic, Peter S. and Lavers, Jennifer L. and Bond, Alexander L.</t>
  </si>
  <si>
    <t>Studies documenting plastic ingestion in animals have increased in recent years. Many do not describe the less conspicuous, sub-lethal impacts of plastic ingestion, such as reduced body condition or physiological changes. This means the severity of this global problem may have been underestimated. We conducted a critical review on the sub-lethal impacts of plastic ingestion on marine vertebrates (excluding fish). We found 34 papers which tried to measure plastics' impact using a variety of tools, and less than half of these detected any impact. The most common tools used were visual observations and body condition indices. Tools that explore animal physiology, such as histopathology, are a promising future approach to uncover the sub-lethal impacts of plastic ingestion in vertebrates. We encourage exploring impacts on species beyond the marine environment, using multiple tools or approaches, and continued research to discern the hidden impacts of plastic on global wildlife. (C) 2020 Elsevier B.V. All rights reserved.</t>
  </si>
  <si>
    <t xml:space="preserve"> RAYYAN-INCLUSION: {"Querusche"=&gt;"Excluded", "elisa.calcagnotto"=&gt;"Excluded"} | RAYYAN-LABELS: !,MEC: Title,QUE: Title | RAYYAN-EXCLUSION-REASONS: 1 - Type of study</t>
  </si>
  <si>
    <t>rayyan-185168350</t>
  </si>
  <si>
    <t>Floating Marine Debris in waters of the Mexican Central Pacific</t>
  </si>
  <si>
    <t>225-232</t>
  </si>
  <si>
    <t>Diaz-Torres, ER and Ortega-Ortiz, CD and Silva-Iniguez, L and Nene-Preciado, A and Orozco, ET and Diaz-Torres, Evelyn R. and Ortega-Ortiz, Christian D. and Silva-Iniguez, Lidia and Nene-Preciado, Alejandro and Torres Orozco, Ernesto</t>
  </si>
  <si>
    <t>The presence of marine debris has been reported recently in several oceans basins; there is very little information available for Mexican Pacific coasts, however. This research examined the composition, possible sources, distribution, and density of Floating Marine Debris (FMD) during nine research surveys conducted during 20102012 in the Mexican Central Pacific (MCP). Of 1820 floating objects recorded, 80% were plastic items. Sources of FMD were determined using key objects, which indicated that the most were related to the presence of the industrial harbor and of a growing fishing industry in the study area. Densities were relatively high, ranging from 40 to 2440 objects/km(2); the highest densities were recorded in autumn. FMD were distributed near coastal regions, mainly in Jalisco, influenced by river outflow and surface currents. Our results seem to follow worldwide trends and highlight the need for further studies on potential ecological impacts within coastal waters of the MCP. (C) 2016 Elsevier Ltd. All rights reserved.</t>
  </si>
  <si>
    <t>rayyan-185168351</t>
  </si>
  <si>
    <t>Marine debris: Implications for conservation of rocky reefs in Manabi,        Ecuador (Se Pacific Coast)</t>
  </si>
  <si>
    <t>Figueroa-Pico, J and Mero-Del Valle, D and Castillo-Ruperti, R and Macias-Mayorga, D and Figueroa-Pico, Juan and Mero-Del Valle, David and Castillo-Ruperti, Ricardo and Macias-Mayorga, Dayanara</t>
  </si>
  <si>
    <t>Marine debris (MD) pollution is a problem of global concern because of its impact on marine ecosystems. The current extent of this problem and its implications concerning reef conservation are unknown in Ecuador. The composition and distribution of submerged MD was assessed on two reefs using underwater surveys of geomorphological areas: crest, slope and bottom. MD items were classified according to source and use. Plastic-derived debris represents &gt;90% of total MD found on the reefs, principally composed by plastic containers and nets. 63% of the MD was associated to fishing activities. The composition showed differences between sites and geomorphological areas, monofilament nets were found on the crests, multifilament lines on the slopes and plastic containers on the bottom. MD disposal might be a result of the influx of visitors and fishing activities. Distribution is related to bottom type, level of boating/fishing activity and benthic features. (C) 2016 Elsevier Ltd. All rights reserved.</t>
  </si>
  <si>
    <t>rayyan-185168352</t>
  </si>
  <si>
    <t>Graphene Oxide Quantum Dots Reduce Oxidative Stress and Inhibit        Neurotoxicity In Vitro and In Vivo through Catalase-Like Activity and        Metabolic Regulation</t>
  </si>
  <si>
    <t>ADVANCED SCIENCE</t>
  </si>
  <si>
    <t>Ren, CX and Hu, XG and Zhou, QX and Ren, Chaoxiu and Hu, Xiangang and Zhou, Qixing</t>
  </si>
  <si>
    <t>Both oxidative stress and neurotoxicity are huge challenges to human health, and effective methods and agents for resisting these adverse effects are limited, especially in vivo. It is shown here that, compared to large graphene oxide (GO) nanosheets, GO quantum dots (GOQDs), as nanozymes, efficiently reduce reactive oxygen species (ROS) and H2O2 in 1-methyl-4-phenyl-pyridinium ion (MPP+)-induced PC12 cells. In addition, GOQDs exert neuroprotective effects in a neuronal cell model by decreasing apoptosis and alpha-synuclein. GOQDs also efficiently diminish ROS, apoptosis, and mitochondria' damage in zebrafish treated with M PP . Furthermore, GOQDs-pretreated zebrafish shows increased locomotive activity and Nissl bodies in the brain, confirming that GOQDs ameliorate M Pr-induced neurotoxicity, in contrast to GO nanosheets. GOQDs contribute to neurotoxic amelioration by increasing amino acid metabolism, decreasing tricarboxylic acid cycle activity, and reducing steroid biosynthesis, fatty acid biosynthesis, and galactose metabolic pathway activity, which are related to antioxidation and neurotransmission. Meanwhile, H2O2 decomposition and Fenton reactions suggest the catalase-like activity of GOQDs. GOQDs can translocate into zebrafish brains and exert catalase-mimicking activity to resist oxidation in the intracellular environment. Unlike general nanomaterials, biocompatible GOQDs demonstrate their high potential for human health by reducing oxidative stress and inhibiting neurotoxicity.</t>
  </si>
  <si>
    <t>rayyan-185168353</t>
  </si>
  <si>
    <t>Anthropogenic microfibres pollution in marine biota. A new and simple        methodology to minimize airborne contamination</t>
  </si>
  <si>
    <t>55-61</t>
  </si>
  <si>
    <t>Torre, M and Digka, N and Anastasopoulou, A and Tsangaris, C and Mytilineou, C and Torre, Michele and Digka, Nikoletta and Anastasopoulou, Aikaterini and Tsangaris, Catherine and Mytilineou, Chryssi</t>
  </si>
  <si>
    <t>Research studies on the effects of microlitter on marine biota have become more and more frequent the last few years. However, there is strong evidence that scientific results based on microlitter analyses can be biased by contamination from air transported fibres. This study demonstrates a low cost and easy to apply methodology to minimize the background contamination and thus to increase results validity. The contamination during the gastrointestinal content analysis of 400 fishes was tested for several sample processing steps of high risk airborne contamination (e.g. dissection, stereomicroscopic analysis, and chemical digestion treatment for microlitter extraction). It was demonstrated that, using our methodology based on hermetic enclosure devices, isolating the working areas during the various processing steps, airborne contamination reduced by 95.3%. The simplicity and low cost of this methodology provide the benefit that it could be applied not only to laboratory but also to field or on board work. (C) 2016 Elsevier Ltd. All rights reserved.</t>
  </si>
  <si>
    <t>rayyan-185168354</t>
  </si>
  <si>
    <t>Magnetic aqueous two phase fishing: A hybrid process technology for        antibody purification</t>
  </si>
  <si>
    <t>JOURNAL OF CHROMATOGRAPHY A</t>
  </si>
  <si>
    <t>0021-9673</t>
  </si>
  <si>
    <t>59-64</t>
  </si>
  <si>
    <t>Dhadge, VL and Rosa, SASL and Azevedo, A and Aires-Barros, R and Roque, ACA and Dhadge, Vijaykumar L. and Rosa, Sara A. S. L. and Azevedo, Ana and Aires-Barros, Raquel and Roque, Ana C. A.</t>
  </si>
  <si>
    <t>The potential to combine aqueous two-phase extraction (ATPE) with magnetic separation was here investigated with the aim of developing a selective non-chromatographic method for the purification of antibodies from cell culture supernatants. Aqueous two-phase systems (ATPS) composed of polyethylene glycol (PEG) and dextran were supplemented with several surface modified magnetic particles (MPs) at distinct salt concentrations. The partition of pure human IgG in the upper and lower phases as well as the amount adsorbed at the MPs surface was investigated, indicating that MPs coated with dextran and gum Arabic established the lowest amount of non-specific interactions. The binding capacity of gum arabic coated particles modified with aminophenyl boronic acid (GA-APBA-MP) was were found to be excellent in combination with the ATPS system, yielding high yields of antibody recovery (92%) and purity (98%) from cell culture supernatants. The presence of MPs in the ATPS was found to speed up phase separation (from 40 to 25 min), to consume a lower amount of MPs (half of the amount needed in magnetic fishing) and to increase the yield and purity of a mAb purified from a cell culture supernatant, when compared with ATPE or magnetic fishing processes alone. (C) 2014 Elsevier B.V. All rights reserved.</t>
  </si>
  <si>
    <t>rayyan-185168355</t>
  </si>
  <si>
    <t>Spatial and temporal distribution of marine litter on the seafloor of        the Balearic Islands (western Mediterranean Sea)</t>
  </si>
  <si>
    <t>DEEP-SEA RESEARCH PART I-OCEANOGRAPHIC RESEARCH PAPERS</t>
  </si>
  <si>
    <t>0967-0637</t>
  </si>
  <si>
    <t>Alomar, C and Compa, M and Deudero, S and Guijarro, B and Alomar, Carme and Compa, Montserrat and Deudero, Salud and Guijarro, Beatriz</t>
  </si>
  <si>
    <t>Marine litter, and more specifically the plastic fraction, have been studied in the seafloor around the Balearic Islands. A total of 806 scientific bottom trawl hauls from 15 years of surveys (2001-2015) were analyzed covering a depth range from 38 to 800 m. Marine litter was detected in 88% of the hauls sampled, with a mean value of 1.39 +/- 0.13 kg/km(2). For the plastic fraction, the mean value obtained was 2.73 +/- 0.26 kg/km(2), with its presence in 66% of the sampled hauls. Amongst a series of analyzed factors, that may explain the distribution of seafloor plastics in the study area, sampling area, bathymetric strata and distance to the coastline were identified as significant. High quantities of seafloor plastics were observed along the northwestern coast of Mallorca, which could be related to oceanographic features, and in the continental shelf, close to the coastline, as well as in the upper slope. However, no increasing or decreasing temporal trend in abundance of seafloor plastics was seen throughout the 15 years of scientific surveys.</t>
  </si>
  <si>
    <t>rayyan-185168356</t>
  </si>
  <si>
    <t>Antibacterial and antibiofouling clay nanotube-silicone composite</t>
  </si>
  <si>
    <t>MEDICAL DEVICES-EVIDENCE AND RESEARCH</t>
  </si>
  <si>
    <t>1179-1470</t>
  </si>
  <si>
    <t>123-137</t>
  </si>
  <si>
    <t>Boyer, CJ and Ambrose, J and Das, S and Humayun, A and Chappidi, D and Giorno, R and Mills, DK and Boyer, C. J. and Ambrose, J., Jr. and Das, S. and Humayun, A. and Chappidi, D. and Giorno, R. and Mills, D. K.</t>
  </si>
  <si>
    <t>Introduction: Invasive medical devices are used in treating millions of patients each day. Bacterial adherence to their surface is an early step in biofilm formation that may lead to infection, health complications, longer hospital stays, and death. Prevention of bacterial adherence and biofilm development continues to be a major healthcare challenge. Accordingly, there is a pressing need to improve the anti-microbial properties of medical devices.        Materials and Methods: Polydimethylsiloxane (PDMS) was doped with halloysite nanotubes (HNTs), and the PDMS-HNT composite surfaces were coated with PDMS-b-polyethylene oxide (PEO) and antibacterials. The composite material properties were examined using SEM, energy dispersive spectroscopy, water contact angle measurements, tensile testing, UV-Vis spectroscopy, and thermal gravimetric analysis. The antibacterial potential of the PDMS-HNT composites was compared to commercial urinary catheters using cultures of E. coli and S. aureus. Fibrinogen adsorption studies were also performed on the PDMS-HNT-PEO composites.        Results: HNT addition increased drug load during solvent swelling without reducing material strength. The hydrophilic properties provided by PEO were maintained after HNT addition, and the composites displayed protein-repelling properties. Additionally, composites showed superiority over commercial catheters at inhibiting bacterial growth.        Conclusion: PDMS-HNT composites showed superiority regarding their efficacy at inhibiting bacterial growth, in comparison to commercial antibacterial catheters. Our data suggest that PDMS-HNT composites have potential as a coating material for anti-bacterial invasive devices and in the prevention of institutional-acquired infections.</t>
  </si>
  <si>
    <t>rayyan-185168357</t>
  </si>
  <si>
    <t>Thermal Analysis of Waste Fishing Nets for Polymer Recovery</t>
  </si>
  <si>
    <t>WASTE AND BIOMASS VALORIZATION</t>
  </si>
  <si>
    <t>1877-2641</t>
  </si>
  <si>
    <t>3735-3744</t>
  </si>
  <si>
    <t>Skvorcinskiene, R and Striugas, N and Navakas, R and Paulauskas, R and Zakarauskas, K and Vorotinskiene, L and Skvorcinskiene, R. and Striugas, N. and Navakas, R. and Paulauskas, R. and Zakarauskas, K. and Vorotinskiene, L.</t>
  </si>
  <si>
    <t>Waste fishing gear is a major source of water pollution that causes serious environmental problems. As an example, nets and ropes are produced using different polymers, which are exposed to mechanical stress, oxygen, salt water, ultraviolet radiation, etc. Moreover, their polymeric chains decompose and are eroded releasing various chemical species. Due to these reasons they must be properly disposed of. In this work, there was analysed the decomposition process of substances and characterised the produced chemical compounds. Thermal analysis has demonstrated that the largest part of material is decomposed to volatile monomers within the range of 400-440 degrees C at different heating rates of 5, 15, 20 and 30 degrees C/min. Based on ATR-FTIR results, the main polymer of fishing nets was found to be Nylon 6. In addition, spectroscopic FTIR 3D analysis of gases confirmed that decomposition of Nylon 6 corresponds to the spectrum of caprolactam during the most intense decomposition. Evolved gas analysis of waste fishing nets showed that pyrolysis of Nylon 6 results in the reduction of the material into monomers, and indicates significant potential for the use of the material and process in the production of caprolactam. This study proposes an innovative waste recycling technique enabling to reduce the volume of waste dumped into landfills. Graphic</t>
  </si>
  <si>
    <t>rayyan-185168358</t>
  </si>
  <si>
    <t>PRELIMINARY RESULTS AND IMPACT OF MARINE LITTER IN ALBANIAN ADRIATIC        AREA</t>
  </si>
  <si>
    <t>JOURNAL OF ENVIRONMENTAL PROTECTION AND ECOLOGY</t>
  </si>
  <si>
    <t>1311-5065</t>
  </si>
  <si>
    <t>922-931</t>
  </si>
  <si>
    <t>Kolitari, J and Gjyli, L and Carbonara, P and Kolitari, J. and Gjyli, L. and Carbonara, P.</t>
  </si>
  <si>
    <t>Anthropogenic litter on the sea surface, beaches and seafloor has significantly increased over recent decades. Initially described in the marine environment in the 1960s, marine litter is nowadays commonly observed across all oceans. Plastics typically constitute the most important part of marine litter sometimes accounting for up to 100% of floating litter. The Mediterranean Sea is the planet most highly-affected area in terms of marine litter. In recent years, marine litter has caused increasing harm due to ingestion, entanglement and the transport of toxic or living organisms. The main aim of this study was monitoring marine litter in Albanian coastal area for the first time. The mean of total marine litter was 0.7 kg in 241-244 m mean depth, where 0.2 kg were found plastic, as the dominant material of marine litter in Albanian coastal area. Total marine litter, plastic, others, wood and nets have strong linkage between each-other. Hauls 41, 4, 163, 8, 13, 6, 10, 166, 14, 17, 16, 165 have strong relationship together. This explains as the dominant presence of plastic in 12 hauls. Hauls 32, 38, 39, 33, 179 have strong relationship together. This explains that hauls have similar depth, bigger than 500 m.</t>
  </si>
  <si>
    <t>rayyan-185168359</t>
  </si>
  <si>
    <t>Spatio-Temporal Variability of Anthropogenic and Natural Wrack        Accumulations along the Driftline: Marine Litter Overcomes Wrack in the        Northern Sandy Beaches of Portugal</t>
  </si>
  <si>
    <t>Guerrero-Meseguer, L and Veiga, P and Rubal, M and Guerrero-Meseguer, Laura and Veiga, Puri and Rubal, Marcos</t>
  </si>
  <si>
    <t>Marine litter can end up deposited on sandy beaches and become entangled in the natural wrack, threatening its roles in ecosystems. However, it is currently unknown whether the storage of both artificial and natural accumulations on sandy beaches is correlated. Here, we quantified and compared, by first time, the litter and natural wrack on five sandy beaches in the north of Portugal. Results showed that the amount of marine litter and natural wrack were not correlated. Most of the sandy beaches had more litter than wrack and both artificial and natural accumulations disclosed high spatio-temporal variability. In summer, annual and opportunistic macroalgae dominated the wrack, while the litter was mainly formed by cigarette butts and leftover food. In winter, perennial taxa were more abundant in the wrack and plastics from mussel farming and cotton bud sticks dominated the litter. The macroalga Fucus spp., plastic pieces and materials from fishing were frequent in both periods. This study confirms that, currently, more litter than natural wrack reaches the Northern Portuguese sandy beaches, evidencing the need to take urgent measures against this contamination. Future management measures should consider this spatio-temporal variability to quantify both depositions.</t>
  </si>
  <si>
    <t>rayyan-185168360</t>
  </si>
  <si>
    <t>Basin-scale sources and pathways of microplastic that ends up in the        Galapagos Archipelago</t>
  </si>
  <si>
    <t>OCEAN SCIENCE</t>
  </si>
  <si>
    <t>1812-0784</t>
  </si>
  <si>
    <t>1341-1349</t>
  </si>
  <si>
    <t>van Sebille, E and Delandmeter, P and Schofield, J and Hardesty, BD and Jones, J and Donnelly, A and van Sebille, Erik and Delandmeter, Philippe and Schofield, John and Hardesty, Britta Denise and Jones, Jen and Donnelly, Andy</t>
  </si>
  <si>
    <t>The Galapagos Archipelago and Galapagos Marine Reserve lie 1000 km off the coast of Ecuador and are among the world's most iconic wildlife refuges. However, plastic litter is now found even in this remote island archipelago. Prior to this study, the sources of this plastic litter on Galapagos coastlines were unidentified. Local sources are widely expected to be small, given the limited population and environmentally conscious tourism industry. Here, we show that remote sources of plastic pollution are also fairly localised and limited to nearby fishing regions and South American and Central American coastlines, in particular northern Peru and southern Ecuador. Using virtual floating plastic particles transported in high-resolution ocean surface currents, we analysed the plastic origin and fate using pathways and connectivity between the Galapagos region and the coastlines as well as known fishery locations around the east Pacific Ocean. We also analysed how incorporation of wave-driven currents (Stokes drift) affects these pathways and connectivity. We found that only virtual particles that enter the ocean from Peru, Ecuador, and (when waves are not taken into account) Colombia can reach the Galapagos region. It takes these particles a few months to travel from their coastal sources on the American continent to the Galapagos region. The connectivity does not seem to vary substantially between El Nino and La Nina years. Identifying these sources and the timing and patterns of the transport can be useful for identifying integrated management opportunities to reduce plastic pollution from reaching the Galapagos Archipelago.</t>
  </si>
  <si>
    <t>rayyan-185168361</t>
  </si>
  <si>
    <t>Occurrence and Species-Specific Distribution of Plastic Debris in Wild        Freshwater Fish from the Pearl River Catchment, China</t>
  </si>
  <si>
    <t>1504-1513</t>
  </si>
  <si>
    <t>Zheng, K and Fan, YJ and Zhu, ZW and Chen, GS and Tang, CM and Peng, XZ and Zheng, Ke and Fan, Yujuan and Zhu, Zewen and Chen, Guangshi and Tang, Caiming and Peng, Xianzhi</t>
  </si>
  <si>
    <t>Freshwater systems are an important source and vector of plastic debris found in oceans. However, plastic debris in freshwater organisms has not been well studied. The occurrence, characterization, polymer composition, and seasonal and spatial distribution of plastic debris were investigated in 9 species of wild freshwater fish from the Pearl River catchment, south China. Approximately 50% of the total fish (n = 279) belonging to 9 species were found to ingest plastic debris with an average abundance of 7.0 +/- 23.8 items/individual, indicating wide plastic contamination in the Pearl River catchment. Plastic debris were predominantly transparent or white in color, fibers or fragments in shape, and polyethylene, polypropylene, ethylene-propylene copolymer (PE-PP), and polyethylene terephthalate (PET) in polymer composition. A species-specific distribution of the plastic debris was observed in terms of abundance, shape, and polymer composition. Redbelly tilapia had the highest (27.4 +/- 54.0 items/individual), whereas common carp had the lowest (0.2 +/- 0.4 items/individual) abundance of the plastic debris in their gastrointestinal tracts. Fibers of PET were predominant in the freshwater species except in barbel chubs, which had mostly PE-PP fragments. Omnivores and bottom-dwellers were more likely to ingest plastic debris. Seasonal variation was observed, with generally higher abundance of plastic debris in fish collected in the dry season than in the wet season. Environ Toxicol Chem 2019;38:1504-1513. (c) 2019 SETAC</t>
  </si>
  <si>
    <t>rayyan-185168362</t>
  </si>
  <si>
    <t>Marine litter on deep Arctic seafloor continues to increase and spreads        to the North at the HAUSGARTEN observatory</t>
  </si>
  <si>
    <t>88-99</t>
  </si>
  <si>
    <t>Tekman, MB and Krumpen, T and Bergmann, M and Tekman, Mine B. and Krumpen, Thomas and Bergmann, Melanie</t>
  </si>
  <si>
    <t>The increased global production of plastics has been mirrored by greater accumulations of plastic litter in marine environments worldwide. Global plastic litter estimates based on field observations account only for 1% of the total volumes of plastic assumed to enter the marine ecosystem from land, raising again the question 'Where is all the plastic? '. Scant information exists on temporal trends on litter transport and litter accumulation on the deep seafloor. Here, we present the results of photographic time-series surveys indicating a strong increase in marine litter over the period of 2002-2014 at two stations of the HAUSGARTEN observatory in the Arctic (2500 m depth).        Plastic accounted for the highest proportion (47%) of litter recorded at HAUSGARTEN for the whole study period. When the most southern station was considered separately, the proportion of plastic items was even higher (65%). Increasing quantities of small plastics raise concerns about fragmentation and future microplastic contamination. Analysis of litter types and sizes indicate temporal and spatial differences in the transport pathways to the deep sea for different categories of litter. Litter densities were positively correlated with the counts of ship entering harbour at Longyearbyen, the number of active fishing vessels and extent of summer sea ice. Sea ice may act as a transport vehicle for entrained litter, being released during periods of melting. The receding sea ice coverage associated with global change has opened hitherto largely inaccessible environments to humans and the impacts of tourism, industrial activities including shipping and fisheries, all of which are potential sources of marine litter.</t>
  </si>
  <si>
    <t>rayyan-185168363</t>
  </si>
  <si>
    <t>Sub-chronic carbendazim exposure induces hepatic glycolipid metabolism        disorder accompanied by gut microbiota dysbiosis in adult zebrafish        (Daino rerio)</t>
  </si>
  <si>
    <t>Bao, ZW and Zhao, Y and Wu, AY and Lou, Z and Lu, HH and Yu, QX and Fu, ZW and Jin, YX and Bao, Zhiwei and Zhao, Yao and Wu, Anyi and Lou, Ze and Lu, Huahui and Yu, Qianxuan and Fu, Zhengwei and Jin, Yuanxiang</t>
  </si>
  <si>
    <t>Carbendazim (CBZ) as a broad spectrum fungicide is widely used in the whole world to contort plant diseases. With the application of CBZ in the agriculture, it has been detected in vegetables and fruits. Nowadays, it even has been detected in the watercourse and indoor dust. However, the toxic effects of CBZ on aquatic organisms have received limited attention. In this study, male adult zebrafish were exposed at 0, 30 and 100 mu g/L CBZ for 21 days to assess its effects on hepatic glycolipid metabolism. After exposure, the body weight and length decreased, but the condition factor increased significantly. Some hepatic biochemical parameters including the levels of glucose, pyruvate, low density lipoprotein (LDL) and triglyceride (TG) decreased significantly in the liver of zebrafish after exposure with CBZ Two transaminases alanine transaminase (ALT) and aspartate transaminase (AST) also increased significantly, indicating that subchronic CBZ exposure influenced the liver function. Moreover, the relative mRNA levels of some key genes related to the glycolysis and lipid metabolism in the liver also changed significantly. Furthermore, the transcriptome analysis showed that the carbon metabolism, lipid metabolism and detoxification metabolism were also affected in the liver of CBZ exposed zebrafish. Interestingly, we also found the amounts of the Firmicutes, Bacteroidetes, Actinobacteria, alpha-Proteobacteria, gamma-Proteobacteria and Verrucomicrobia at phylum level significantly decreased in the gut. Sequencing V3-V4 region of 16S rRNA also demonstrated gut microbiota composition changed significantly according to weighted UniFrac distance analysis. Consequently, subchronic CBZ exposure induced hepatic metabolic disorder accompanied by gut microbiota dysbiosis in adult male zebrafish. (C) 2020 Elsevier B.V. All rights reserved.</t>
  </si>
  <si>
    <t>rayyan-185168364</t>
  </si>
  <si>
    <t>Characterization of plastic beach litter by Raman spectroscopy in        South-western Spain</t>
  </si>
  <si>
    <t>Asensio-Montesinos, F and Ramirez, MO and Gonzalez-Leal, JM and Carrizo, D and Anfuso, G and Asensio-Montesinos, Francisco and Oliva Ramirez, Milagrosa and Maria Gonzalez-Leal, Juan and Carrizo, Daniel and Anfuso, Giorgio</t>
  </si>
  <si>
    <t>The characteristics and distribution of plastic litter were evaluated in October 2018 at 40 beaches along the coast of Cadiz Province, in Spain. A total of 14,261 plastic items, appertaining to 57 litter groups, were identified along the study area at different beach zones, i.e. at low tide water level (2%), along the foreshore (6%), at high tide water level (67%) and in the backshore area (25%). Plastic items have a great floatability, being this one of the main reasons for their proportional dominance among beach litter, especially in the wrack line. Hundreds of measurements were made of different items using Raman spectroscopy, an effective technique to determine the type of plastic. Cellulose acetate represented the most abundant material (79%) linked to cigarette butts, followed by polypropylene, 9% and polyethylene, 8%. The remaining were composed by polystyrene, polyethylene terephthalate and polyvinyl chloride. Smoke related items were the most common in the study area, followed by film and hard pieces, cotton bud sticks, fishing strings, food wrappers, caps,lids and single-use plastics. Beach litter can be related to beachgoers but some categories can be attributed to fishing activities or wastewater discharges. Plastics cause a multitude of damages to the coastal ecosystem, due to their toxic components and adsorbed substances and their facility of fragmentation and dispersion. Principal objective is the compositional characterization of plastic beach litter items and their spatial variability. It is therefore important to avoid unnecessary consumption, promote recycling and use other materials that are less harmful to the environment. (C) 2020 Elsevier B.V. All rights reserved.</t>
  </si>
  <si>
    <t>rayyan-185168365</t>
  </si>
  <si>
    <t>Towards a Circular Economy: Using Stakeholder Subjectivity to Identify        Priorities, Consensus, and Conflict in the Irish EPS/XPS Market</t>
  </si>
  <si>
    <t>SUSTAINABILITY</t>
  </si>
  <si>
    <t>Black, JE and Kopke, K and O'Mahony, C and Black, Jeffrey E. and Kopke, Kathrin and O'Mahony, Cathal</t>
  </si>
  <si>
    <t>In European Seas, plastic litter from fishing activities, river transport, and poor waste management is one of the fastest growing threats to the health of the marine environment. Extruded polystyrene (XPS) and expanded polystyrene (EPS), specifically, have become some of the most prominent types of marine litter found around Europe's coastlines. To combat this problem, the European Commission has ratified a series of regulations and policies, including the Single-Use Plastics Directive and the EU Action Plan for the Circular Economy. However, in order to ensure that the benefits of such regulations and policies are realized at a scale that can adequately address the scope of the problem, decision-makers will need to integrate the opinions, values, and priorities of relevant stakeholders who operate across the EPS/XPS product lifecycle. In this study, we apply a 35-statement Q-methodology to identify the priorities of stakeholders as they relate to the Irish EPS/XPS market and the wider societal transition to a circular economy. Based on the responses of nineteen individuals representing industry, policy-makers, and community leaders, we identified three distinct perspectives: System Overhaul; Incremental Upgrade; and Market Innovation. The results demonstrate that the type and format of policy interventions linked to Ireland's EPS/XPS circular economy are heavily contested, which presents significant challenges for driving the debate forward. These results provide valuable information on viewpoints that can be used by different stakeholders at national and EU levels to address areas of conflict, ultimately fostering the development of more effective, broadly supported co-developed policies.</t>
  </si>
  <si>
    <t>rayyan-185168366</t>
  </si>
  <si>
    <t>Assessing plastic debris in aquatic food webs: what we know and don't        know about uptake and trophic transfer</t>
  </si>
  <si>
    <t>ENVIRONMENTAL REVIEWS</t>
  </si>
  <si>
    <t>1208-6053</t>
  </si>
  <si>
    <t>304-317</t>
  </si>
  <si>
    <t>Provencher, JF and Ammendolia, J and Rochman, CM and Mallory, ML and Provencher, J. F. and Ammendolia, J. and Rochman, C. M. and Mallory, M. L.</t>
  </si>
  <si>
    <t>Plastic pollution is now recognized as a global environmental issue that can affect the health of biota and ecosystems. Now that a growing number of species and taxa are known to ingest a diverse range of sizes and types of plastics and retain the plastics in their guts, there are increasing questions relating to the movement of plastics through food webs, and how biota may directly and indirectly ingest plastics. Here, we synthesize what is known from the published, peer-reviewed literature about plastic ingestion by animals and identify critical gaps in our knowledge. We systematically reviewed and examined the literature for studies that reported ingested plastics in marine and freshwater biota at a global scale. Our objective was to inform discussions and future studies regarding what we know about plastic ingestion and fate in food webs. We assessed what regions, ecosystems, and food webs have been studied to date and whether potential information may already be available to assess if trophic transfer of plastics may be occurring. We found 160 relevant publications through 2016. Most studies were concentrated in specific regions and in specific ecosystem types, with freshwater studies being the most limited. Moreover, most studies examined one species at a time with only a handful of regions with multiple taxa examined across multiple studies. Twenty-one percent of the regions have no published data on plastic ingestion to date. Although some studies have measured ingestion in multiple species across trophic levels, few have tested the hypothesis that plastics are transferred across trophic levels. Moreover, none have addressed questions related to biomagnification. While our review suggests that numerous papers have recorded the ingestion of plastics by biota across many trophic levels, habitats, and geographic regions, many questions regarding how or whether biota retain, bioaccumulate, biomagnify, and trophically transfer plastics still need to be addressed.</t>
  </si>
  <si>
    <t>rayyan-185168367</t>
  </si>
  <si>
    <t>Through the sands of time: Beach litter trends from nine cleaned north        cornish beaches</t>
  </si>
  <si>
    <t>416-424</t>
  </si>
  <si>
    <t>Watts, AJR and Porter, A and Hembrow, N and Sharpe, J and Galloway, TS and Lewis, C and Watts, Andrew J. R. and Porter, Adam and Hembrow, Neil and Sharpe, Jolyon and Galloway, Tamara S. and Lewis, Ceri</t>
  </si>
  <si>
    <t>Marine litter and its accumulation on beaches is an issue of major current concern due to its significant environmental and economic impacts. Yet our understanding of spatio-temporal trends in beach litter and the drivers of these trends are currently limited by the availability of robust long term data sets. Here we present a unique data set collected systematically once a month, every month over a six year period for nine beaches along the North Coast of Cornwall, U.K. to investigate the key drivers of beach litter in the Bude, Padstow and Porthcothan areas. Overall, an average of 0.02 litter items m(-2) per month were collected during the six year study, with Bude beaches (Summerleaze, Crooklets and Widemouth) the most impacted (0.03 +/- 0.004 litter items m(-2) per month). The amount of litter collected each month decreased by 18% and 71% respectively for Padstow (Polzeath, Trevone and Harlyn) and Bude areas over the 6 years, possibly related to the regular cleaning, however litter increased by 120% despite this monthly cleaning effort on the Padstow area beaches. Importantly, at all nine beaches the litter was dominated by small, fragmented plastic pieces and rope fibres, which account for 32% and 17% of all litter items collected, respectively. The weathered nature of these plastics indicates they have been in the marine environment for an extended period of time. So, whilst classifying the original source of these plastics is not possible, it can be concluded they are not the result of recent public littering. This data highlights both the extent of the marine litter problem and that current efforts to reduce littering by beach users will only tackle a fraction of this litter. Such information is vital for developing effective management strategies for beach and marine litter at both regional and global levels. (C) 2017 Elsevier Ltd. All rights reserved.</t>
  </si>
  <si>
    <t>rayyan-185168368</t>
  </si>
  <si>
    <t>What is in our seas? Assessing anthropogenic litter on the seafloor of        the central Mediterranean Sea</t>
  </si>
  <si>
    <t>Garofalo, G and Quattrocchi, F and Bono, G and Di Lorenzo, M and Di Maio, F and Falsone, F and Gancitano, V and Geraci, ML and Lauria, V and Massi, D and Scannella, D and Titone, A and Fiorentino, F and Garofalo, G. and Quattrocchi, F. and Bono, G. and Di Lorenzo, M. and Di Maio, F. and Falsone, F. and Gancitano, V and Geraci, M. L. and Lauria, V and Massi, D. and Scannella, D. and Titone, A. and Fiorentino, F.</t>
  </si>
  <si>
    <t>Abundance, composition, and distribution of macro-litter found on the seafloor of the Strait of Sicily between 10 and 800 m depth has been studied using data collected by bottom trawl surveys MEDITS from 2015 to 2019. Three waste categories based on the items use were considered: single-use, fishing-related and generic-use. Over 600 sampling sites, just 14% of these were litter-free. The five-years average density of seafloor litter was 79.6 items/km(2) and ranged between 46.8 in 2019 and 118.1 items/km(2) in 2015. The predominant waste type was plastic (58% of all items). Regardless of material type, single-use items were a dominant (60% of items) and widespread (79% of hauls) fraction of litter with a mean density of 48.4 items/km 2 . Fishing-related items accounted for 12% of total litter items. Percentage of dirty hauls and litter density increased with depth. Analysis of the relation density-depth indicates a progressive increase of litter density beyond depth values situated within the interval 234-477 m depending on the litter category. A significant decrease in litter density by categories was observed over the period. Patterns of spatial distribution at the higher depths (200-80 Om) resulted stable over the years. Density hotspots of fishing-related items were found where the fishing activity that uses fish aggregating devices (FADs) is practised and in the proximity of rocky banks. Single-use and generic-use objects densities were greater on the seafloor along main maritime routes than other areas. Comparisons between the percentage of hauls littered with anthropic waste from the mid-1990s against those in 2018 -19 highlighted an increase of about 10.8% and 15.3% for single-use items and fishing-related items respectively, and a decrease of 18.6% for generic-use items. This study provides a snapshot of the current situation of littering in the central Mediterranean Sea and represents a solid baseline against which the effectiveness of current and future mitigation strategies of the litter impact on marine environment can be measured. (C) 2020 Elsevier Ltd. All rights reserved.</t>
  </si>
  <si>
    <t>Matheus</t>
  </si>
  <si>
    <t>rayyan-684570267</t>
  </si>
  <si>
    <t>Migration of (non-) intentionally added substances and microplastics from microwavable plastic food containers</t>
  </si>
  <si>
    <t>He, Y.-J. and Qin, Y. and Zhang, T.-L. and Zhu, Y.-Y. and Wang, Z.-J. and Zhou, Z.-S. and Xie, T.-Z. and Luo, X.-D.</t>
  </si>
  <si>
    <t>https://www.scopus.com/inward/record.uri?eid=2-s2.0-85106252161&amp;doi=10.1016%2fj.jhazmat.2021.126074&amp;partnerID=40&amp;md5=313d2f68c4206ba1d2cf21baf89ef97b</t>
  </si>
  <si>
    <t>Microwavable plastic food containers (MPFCs) are extensively used for food storage, cooking, rapid heating and as take-out containers. There is an urgent need to investigate whether MPFCs pose potential health risks, as a result of the migration of chemicals into foods. Herein, 42 intentionally added substances (IAS) and &gt; 100 non-IAS (NIAS) migrating from MPFCs were identified in food simulants according to Regulation (EU). The migration of major IAS and NIAS was higher in 95% ethanol compared to other simulants, and gradually decreased following repeated use. NIAS, including Cramer class III toxic compounds, such as PEG oligomers of N,N-bis(2-hydroxyethyl) alkyl(C8â€“C18)amines, isomers of hexadecanamide and oleamide, and Irgafos 168 OXO were detected and exceeded the recommended limits in some MPFCs. Furthermore, microplastics (MPs) were detected with high values of over one million particles/L in some MPFCs in a single test, and migration behaviors of MPs in different MPFCs were diverse. Surprisingly, this rigorous migration might result in an annual intake of IAS/NIAS up to 55.15 mg and 150 million MPs particles if take-out food was consumed once a day. Multi-safety evaluation studies on the migration of various chemicals from MPFCs to foodstuffs during food preparation should be assessed. Â© 2021 Elsevier B.V.</t>
  </si>
  <si>
    <t>Export Date: 13 June 2021 RAYYAN-INCLUSION: {"Querusche"=&gt;"Excluded", "Matheus"=&gt;"Excluded"} | RAYYAN-LABELS: QUE: Title,MAT: Abstract | RAYYAN-EXCLUSION-REASONS: 1 - Type of study</t>
  </si>
  <si>
    <t>rayyan-684570268</t>
  </si>
  <si>
    <t>Airborne microplastics in indoor and outdoor environments of a coastal city in Eastern China</t>
  </si>
  <si>
    <t>Liao, Z. and Ji, X. and Ma, Y. and Lv, B. and Huang, W. and Zhu, X. and Fang, M. and Wang, Q. and Wang, X. and Dahlgren, R. and Shang, X.</t>
  </si>
  <si>
    <t>https://www.scopus.com/inward/record.uri?eid=2-s2.0-85105879466&amp;doi=10.1016%2fj.jhazmat.2021.126007&amp;partnerID=40&amp;md5=80eff146ffcbecc5970fca5d67aa7478</t>
  </si>
  <si>
    <t>Microplastics (MPs) in marine and terrestrial environments have been intensively studied, but the dynamics of airborne MPs remains limited. Existing studies on atmospheric MPs are mostly derived from collection of atmospheric deposition, whereas direct measurements of airborne MPs are scarce. However, the abundance of airborne MPs is more relevant for evaluating human inhalation exposure risk. Herein, airborne MPs in indoor and outdoor environments from urban and rural areas of a coastal city in eastern China were investigated. MP concentrations (meanÂ±SD) in indoor air (1583 Â± 1180 n/m3) were an order of magnitude higher than outdoor air (189 Â± 85 n/m3), and airborne MP concentrations in urban areas (224 Â± 70 n/m3) were higher than rural areas (101 Â± 47 n/m3). MPs smaller than 100 Âµm dominated airborne MPs, and the predominant shape of airborne MPs was fragments, as opposed to fibers. The larger MP size fractions contained a higher proportion of fibers, whereas the smaller size fractions were nearly exclusively composed of fragments. The health risk caused by ubiquitous airborne MPs should not be discounted as the maximum annual outdoor exposure of airborne MPs can reach 1 million/year, while indoor exposure may be even higher due to higher indoor airborne MP concentrations. Â© 2021 Elsevier B.V.</t>
  </si>
  <si>
    <t>rayyan-684570269</t>
  </si>
  <si>
    <t>Multiple endpoints of polylactic acid biomicroplastic toxicity in adult zebrafish (Danio rerio)</t>
  </si>
  <si>
    <t>Chagas, T.Q. and Freitas, Ã_x008d_.N. and MontalvÃ£o, M.F. and Nobrega, R.H. and Machado, M.R.F. and Charlie-Silva, I. and AraÃºjo, A.P.D.C. and GuimarÃ£es, A.T.B. and Alvarez, T.G.D.S. and Malafaia, G.</t>
  </si>
  <si>
    <t>https://www.scopus.com/inward/record.uri?eid=2-s2.0-85103592469&amp;doi=10.1016%2fj.chemosphere.2021.130279&amp;partnerID=40&amp;md5=bca43daefb58a75a06389cb9dd200caa</t>
  </si>
  <si>
    <t>Although the toxicity of conventional microplastic types (i.e., petroleum derivatives) in different organisms is already known, knowledge about the effects of alternative biopolymers on aquatic vertebrates remains incipient. Thus, the aim of the present study is to test the hypothesis that the exposure of adult Danio rerio individuals to this pollutant for 30 days is enough to cause polylactic acid biomicroplastics (BioMPs of PLA) accumulation in their bodies, which leads to behavioral/neurotoxic, biochemical, and morphological changes. Based on our results, PLA BioMPs at concentrations of 2.5 and 5 mg/L accumulated in the liver, brain, gills and carcass of the assessed animals. However, such an accumulation was not able to cause locomotor damages or to trigger anxiety-like behavior in them. On the other hand, it was enough to cause behavioral changes (in shoal) predictive of co-specific social interaction and anti-predatory defensive response deficit likely related to cholinergic changes inferred by increased acetylcholinesterase activity and REDOX imbalance. This imbalance was featured by increased production of reactive species. We observed that the treatments have affected animalsâ€™ pigmentation pattern. Therefore, our study highlights the toxicological potential of the herein assessed biopolymer, and this finding puts in check the innocuousness of this material, as well as expands our knowledge about how PLA BioMPs can affect the ichthyofauna in freshwater environments. Â© 2021 Elsevier Ltd</t>
  </si>
  <si>
    <t>Export Date: 13 June 2021 RAYYAN-INCLUSION: {"Querusche"=&gt;"Maybe", "Matheus"=&gt;"Maybe"}</t>
  </si>
  <si>
    <t>rayyan-684570270</t>
  </si>
  <si>
    <t>Dietary pomegranate (Punica granatum) peel mitigated the adverse effects of silver nanoparticles on the performance, haemato-biochemical, antioxidant, and immune responses of Nile tilapia fingerlings</t>
  </si>
  <si>
    <t>Hamed, H.S. and Abdel-Tawwab, M.</t>
  </si>
  <si>
    <t>https://www.scopus.com/inward/record.uri?eid=2-s2.0-85103977860&amp;doi=10.1016%2fj.aquaculture.2021.736742&amp;partnerID=40&amp;md5=8506c4f73ef8c8be24c9b3a6e899fefa</t>
  </si>
  <si>
    <t>The present study investigated the adverse effects of silver nanoparticles (AgNPs) on haemato-biochemical, oxidant/antioxidant, and immunological responses of Nile tilapia (Oreochromis niloticus) as well as the beneficial roles of pomegranate (Punica granatum) peel (PP) powder to mitigate these effects. Fish (29.6â€“31.5 g) were fed on diets supplemented with PP at levels of 0.0% (control), 3%, and 5% and exposed to sub-lethal levels of AgNPs (0.0 and 2.0 mg/L) for six weeks. The results showed that AgNPs exposure alone significantly suppressed the fish growth and elevated stress biomarkers (blood glucose and cortisol), induced liver damage (alanine and aspartate aminotransferases), and renal failure (creatinine and uric acid). Additionally, AgNPs exposure significantly decreased serum immune parameters (lysozyme activity, respiratory burst activity, and total immunoglobulin) and affected hepatic and renal oxidant/antioxidant biomarkers (superoxide dismutase, catalase, malondialdehyde, and reduced glutathione). Dietary supplementation of PP powder alone reduced the fish performance but markedly enhanced antioxidant and immunological activities. Additionally, dietary PP powder significantly mitigated AgNPs-induced effects, attenuating hepato-renal damage, oxidative stress, and immunity biomarkers. In conclusion, AgNPs adversely affected the performance of Nile tilapia; however, dietary supplementation of 5% PP powder effectively mitigated the oxidative stress and immune suppression resulted from AgNPs exposure. Â© 2021 Elsevier B.V.</t>
  </si>
  <si>
    <t>Export Date: 13 June 2021 RAYYAN-INCLUSION: {"Querusche"=&gt;"Excluded", "Matheus"=&gt;"Excluded"} | RAYYAN-LABELS: MAT: Abstract,QUE: Abstract | RAYYAN-EXCLUSION-REASONS: 3 - Intervention</t>
  </si>
  <si>
    <t>rayyan-684570271</t>
  </si>
  <si>
    <t>Microplastic contamination in tropical fishes: An assessment of different feeding habits</t>
  </si>
  <si>
    <t>Justino, A.K.S. and Lenoble, V. and Pelage, L. and Ferreira, G.V.B. and Passarone, R. and FrÃ©dou, T. and Lucena FrÃ©dou, F.</t>
  </si>
  <si>
    <t>https://www.scopus.com/inward/record.uri?eid=2-s2.0-85107316091&amp;doi=10.1016%2fj.rsma.2021.101857&amp;partnerID=40&amp;md5=28cd4287c709feb88f3ea92539e75e80</t>
  </si>
  <si>
    <t>Marine ecosystems are reported to be contaminated by microplastics (MPs) (&lt; 5 mm); however, the ecological mechanisms involved in the ingestion of debris by marine organisms are relatively unknown. By developing and optimising an appropriate protocol of gut digestion for fish species, this study explores a tropical estuarine environment to unriddle the processes responsible for the different ingestion rates of plastic debris. A total of 82 fishes with different feeding habits were analysed, Centropomus undecimalis (n = 30; Piscivore), Bairdiella ronchus (n = 21; Zoobenthivore) and Gobionellus stomatus (n = 31; Detritivore). The microplastic ingestion varied with the feeding strategy; C. undecimalis, the predator, was the most contaminated species. Overall, most MPs were fibres (47%), followed by pellets (40%) and fragments (13%), although these proportions varied among species. A high level of contamination was found in the Estuarine Complex of Santa Cruz Channel, Northeast of Brazil, with many potential input sources of MPs to the estuary, which likely accumulates in the sediment and water column, with unknown consequences for human health. Â© 2021 Elsevier B.V.</t>
  </si>
  <si>
    <t>Export Date: 13 June 2021 RAYYAN-INCLUSION: {"Querusche"=&gt;"Excluded", "Matheus"=&gt;"Excluded"} | RAYYAN-LABELS: MAT: Abstract,QUE: Abstract | RAYYAN-EXCLUSION-REASONS: 1 - Type of study</t>
  </si>
  <si>
    <t>rayyan-684570272</t>
  </si>
  <si>
    <t>An investigation into the leaching of micro and nano particles and chemical pollutants from disposable face masks - linked to the COVID-19 pandemic</t>
  </si>
  <si>
    <t>Water Research</t>
  </si>
  <si>
    <t>Sullivan, G.L. and Delgado-Gallardo, J. and Watson, T.M. and Sarp, S.</t>
  </si>
  <si>
    <t>https://www.scopus.com/inward/record.uri?eid=2-s2.0-85103065727&amp;doi=10.1016%2fj.watres.2021.117033&amp;partnerID=40&amp;md5=9c0de2dbedde6478b96d3686d15091c1</t>
  </si>
  <si>
    <t>The production of disposable plastic face masks (DPFs) in China alone has reached to approximately 200 million a day, in a global effort to tackle the spread of the new SARS-CoV-2 virus. However, improper and unregulated disposals of these DPFs has been and will continue to intensify the plastic pollution problem we are already facing. This study focuses on the emission of pollutants from 7 DPF brands that were submerged in water to simulate environmental conditions if these DPFs were littered. The DPF leachates were filtered by inorganic membranes, and both particle-deposited organic membranes and the filtrates were characterized using techniques such as FTIR, SEM-EDX, Light Microscopy, ICP-MS and LC-MS. Micro and nano scale polymeric fibres, particles, siliceous fragments and leachable inorganic and organic chemicals were observed from all of the tested DPFs. Traces of concerning heavy metals (i.e. lead up to 6.79 Âµg/L) were detected in association with silicon containing fragments. ICP-MS also confirmed the presence of other leachable metals like cadmium (up to 1.92 Âµg/L), antimony (up to 393 Âµg/L) and copper (up to 4.17 Âµg/L). LC-MS analysis identified polar leachable organic species related to plastic additives and contaminants; polyamide-66 monomer and oligomers (nylon-66 synthesis), surfactant molecules, dye-like molecules and polyethylene glycol were all tentatively identified in the leachate. The toxicity of some of the chemicals found and the postulated risks of the rest of the present particles and molecules, raises the question of whether DPFs are safe to be used on a daily basis and what consequences are to be expected after their disposal into the environment. Â© 2021 Elsevier Ltd</t>
  </si>
  <si>
    <t>Cited By :1 RAYYAN-INCLUSION: {"Querusche"=&gt;"Excluded", "Matheus"=&gt;"Excluded"} | RAYYAN-LABELS: MAT: Abstract,QUE: Abstract | RAYYAN-EXCLUSION-REASONS: 1 - Type of study</t>
  </si>
  <si>
    <t>rayyan-684570273</t>
  </si>
  <si>
    <t>Plastic additives: Challenges in ecotox hazard assessment</t>
  </si>
  <si>
    <t>Barrick, A. and Champeau, O. and Chatel, A. and Manier, N. and Northcott, G. and Tremblay, L.A.</t>
  </si>
  <si>
    <t>https://www.scopus.com/inward/record.uri?eid=2-s2.0-85104316732&amp;doi=10.7717%2fpeerj.11300&amp;partnerID=40&amp;md5=d0156b6a1585d5a78d96cd15e442b562</t>
  </si>
  <si>
    <t>The risk of plastic debris, and specifically micro(nano)plastic particles, to ecosystems remains to be fully characterized. One particular issue that warrants further characterization is the hazards associated with chemical additives within micro (nano)plastic as they are not chemically bound within the polymers and can be persistent and biologically active. Most plastics contain additives and are therefore potential vectors for the introduction of these chemicals into the environment as they leach from plastic, a process that can be accelerated through degradation and weathering processes. There are knowledge gaps on the ecotoxicological effects of plastic additives and how they are released from parent plastic materials as they progressively fragment from the meso to micro and nano scale. This review summarizes the current state of knowledge of the ecotoxicity of plastic additives and identifies research needs to characterize the hazard they present to exposed biota. The potential ecological risk of chemical additives is of international concern so key differences in governance between the European Union and New Zealand to appropriately characterize their risk are highlighted. Â© 2021 PeerJ Inc.. All rights reserved.</t>
  </si>
  <si>
    <t>rayyan-684570274</t>
  </si>
  <si>
    <t>Breeding seabirds as vectors of microplastics from sea to land: Evidence from colonies in Arctic Canada</t>
  </si>
  <si>
    <t>Bourdages, M.P.T. and Provencher, J.F. and Baak, J.E. and Mallory, M.L. and Vermaire, J.C.</t>
  </si>
  <si>
    <t>https://www.scopus.com/inward/record.uri?eid=2-s2.0-85092906784&amp;doi=10.1016%2fj.scitotenv.2020.142808&amp;partnerID=40&amp;md5=a8dc42ff7f197d9a80d0903866007cfd</t>
  </si>
  <si>
    <t>The presence and persistence of microplastics in the environment is increasingly recognized, however, how they are distributed throughout environmental systems requires further understanding. Seabirds have been identified as vectors of chemical contaminants from marine to terrestrial environments, and studies have recently identified seabirds as possible vectors of plastic pollution in the marine environment. However, their role in the distribution of microplastic pollution in the Arctic has yet to be explored. We examined two species of seabirds known to ingest plastics: northern fulmars (Fulmarus glacialis; n = 27) and thick-billed murres (Uria lomvia; n = 30) as potential vectors for the transport of microplastics in and around breeding colonies. Our results indicated anthropogenic particles in the faecal precursors of both species. Twenty-four anthropogenic particles were found in the fulmar faecal precursor samples (M = 0.89, SD = 1.09; 23 fibres and one fragment), and 10 anthropogenic particles were found in the murre faecal precursor samples (M = 0.33, SD = 0.92; 5 fibres, 4 fragments, and one foam). Through the use of bird population surveys and the quantification of anthropogenic particles found in the faecal precursors of sampled seabirds from the same colony, we estimate that fulmars and murres may deposit between 3.3 (CIboot 1.9 Ã— 106â€“4.9 Ã— 106) and 45.5 (CIboot 9.1 Ã— 106â€“91.9 Ã— 106) million anthropogenic particles, respectively, per year into the environment during their breeding period at these colonies. These estimates indicate that migratory seabirds could be contributing to the distribution and local hotspots of microplastics in Arctic environments, however, they are still likely a relatively small source of plastic pollution in terms of mass in the environment and may not contribute as much as other reported sources such as atmospheric deposition in the Arctic. Â© 2020 Elsevier B.V.</t>
  </si>
  <si>
    <t>Cited By :9 RAYYAN-INCLUSION: {"Querusche"=&gt;"Excluded", "Matheus"=&gt;"Excluded"} | RAYYAN-LABELS: MAT: Abstract,QUE: Abstract | RAYYAN-EXCLUSION-REASONS: 1 - Type of study</t>
  </si>
  <si>
    <t>rayyan-684570275</t>
  </si>
  <si>
    <t>Ingestion and Depuration of Microplastics by a Planktivorous Coral Reef Fish, Pomacentrus amboinensis</t>
  </si>
  <si>
    <t>Santana, M.F.M. and Dawson, A.L. and Motti, C.A. and van Herwerden, L. and Lefevre, C. and Kroon, F.J.</t>
  </si>
  <si>
    <t>https://www.scopus.com/inward/record.uri?eid=2-s2.0-85104263777&amp;doi=10.3389%2ffenvs.2021.641135&amp;partnerID=40&amp;md5=c20ae635afe763503f86be71f97156aa</t>
  </si>
  <si>
    <t>Microplastics are ubiquitous contaminants in marine environments and organisms. Concerns about potential impacts on marine organisms are usually associated with uptake of microplastics, especially via ingestion. This study used environmentally relevant exposure conditions to investigate microplastic ingestion and depuration kinetics of the planktivorous damselfish, Pomacentrus amboinensis. Irregular shaped blue polypropylene (PP) particles (longest length 125â€“250 Î¼m), and regular shaped blue polyester (PET) fibers (length 600â€“700 Î¼m) were selected based on physical and chemical characteristics of microplastics commonly reported in the marine environment, including in coral reef ecosystems. Individual adult damselfish were exposed to a single dose of PP particles and PET fibers at concentrations reported for waters of the Great Barrier Reef (i.e., environmentally relevant concentrations, ERC), or future projected higher concentrations (10x ERC, 100x ERC). Measured microplastic concentrations were similar to their nominal values, confirming that PP particles and PET fibers were present at the desired concentrations and available for ingestion by individual damselfish. Throughout the 128-h depuration period, the 88 experimental fish were sampled 2, 4, 8, 16, 32, 64, and 128-h post microplastic exposure and their gastrointestinal tracts (GIT) analyzed for ingested microplastics. While damselfish ingested both experimental microplastics at all concentrations, body burden, and depuration rates of PET fibers were significantly larger and longer, respectively, compared to PP particles. For both microplastic types, exposure to higher concentrations led to an increase in body burden and lower depuration rates. These findings confirm ingestion of PP particles and PET fibers by P. amboinensis and demonstrate for the first time the influence of microplastic characteristics and concentrations on body burden and depuration rates. Finally, despite measures put in place to prevent contamination, extraneous microplastics were recovered from experimental fish, highlighting the challenge to completely eliminate contamination in microplastic exposure studies. These results are critical to inform and continuously improve protocols for future microplastics research, and to elucidate patterns of microplastic contamination and associated risks in marine organisms. Â© Copyright Â© 2021 Santana, Dawson, Motti, van Herwerden, Lefevre and Kroon.</t>
  </si>
  <si>
    <t>Export Date: 13 June 2021 RAYYAN-INCLUSION: {"Querusche"=&gt;"Excluded", "Matheus"=&gt;"Maybe"} | RAYYAN-LABELS: QUE: Abstract | RAYYAN-EXCLUSION-REASONS: 2 - Population</t>
  </si>
  <si>
    <t>rayyan-684570276</t>
  </si>
  <si>
    <t>Effect of chorionic villi on the combination action of microplastic particles and cadmium</t>
  </si>
  <si>
    <t>Zhongguo Huanjing Kexue/China Environmental Science</t>
  </si>
  <si>
    <t>1422-1428</t>
  </si>
  <si>
    <t>Duan, X.-Y. and Guan, W.-L. and Cheng, H.-D. and Dai, Y.-Y. and Wang, L. and Duan, Z.-H.</t>
  </si>
  <si>
    <t>https://www.scopus.com/inward/record.uri?eid=2-s2.0-85104189766&amp;partnerID=40&amp;md5=343360531cda661462263dcd4d6b90d0</t>
  </si>
  <si>
    <t>Polystyrene (PS) particles with sizes of 100nm (n-PS) and 70~250Î¼m (Î¼-PS) were used to investigate their influences on the developmental toxicity of cadmium (Cd). The technologies of embryonic development and metabonomics were utilized to analysis the interaction between microplastic particles and embryonic chorion. In single Cd, n-PS+Cd, and Âµ-PS+Cd treatments, the contents of Cd on embryonic chorion were 3.82, 13.66 and 11.35mg/g, respectively, and the contents of Cd in embryos were 0.24, 0.16 to 0.20mg/g, respectively. The accumulations of Cd increased on embryonic chorion and decreased in embryos were more significantly induced by n-PS (P&lt;0.01). However, Î¼-PS inhibited the embryonic development toxicity of Cd to a greater extent (P=0.006). Metabonomics data confirmed that, the oxidative stress on embryos and the demand for cellular energy induced by Cd were increased in the combined treatment of Cd and n-PS, which might be due to the barrier action of n-PS on embryonic chorion. Therefore, embryonic chorion plays an important role in the early embryonic development toxicities of microplastics. This study will provide some new sights on the research of bio-availability and effect of microplastics in the environment. Â© 2021, Editorial Board of China Environmental Science. All right reserved.</t>
  </si>
  <si>
    <t>Export Date: 13 June 2021 RAYYAN-INCLUSION: {"Querusche"=&gt;"Maybe", "Matheus"=&gt;"Excluded"} | RAYYAN-LABELS: MAT: Abstract | RAYYAN-EXCLUSION-REASONS: 2 - Population</t>
  </si>
  <si>
    <t>rayyan-684570277</t>
  </si>
  <si>
    <t>Documentation of Microplastics in Tissues of Wild Coastal Animals</t>
  </si>
  <si>
    <t>Haave, M. and Gomiero, A. and SchÃ¶nheit, J. and Nilsen, H. and Olsen, A.B.</t>
  </si>
  <si>
    <t>https://www.scopus.com/inward/record.uri?eid=2-s2.0-85103318566&amp;doi=10.3389%2ffenvs.2021.575058&amp;partnerID=40&amp;md5=c8dee5432d404fda794a4a26b587113e</t>
  </si>
  <si>
    <t>Microplastic pollution is omnipresent in biota around the globe, and concerns are rising that humans are exposed to microplastics (MP) through food. Investigations of MP in wild animals relevant for human consumption and the effects in exposed birds and mammals is warranted. We investigated the concentrations of MP in organs and tissues of fish, seabirds, terrestrial and marine mammals from a plastic polluted area near Bergen, Norway. A standardized autopsy included evaluation of condition, bacteriological and histopathological analyzes. Tissues were analyzed for MP (&gt;10Â Âµm) by pyrolysis Gas Chromatography Mass Spectrometry (py-GCMS) and inspected by polarized light microscopy. We analyzed samples of stomach and intestinal wall, liver and muscle/fillet from three flounders, three cod, three seabirds, three otters and one seal, kidneys from seabirds, otters and the seal, and gills from the fishes. No large plastic items were observed in the gastrointestinal tracts. Eight of 13 animals had MP in one or several tissues. MP was found in intestine (5), stomach (4), liver (3), muscle (3). No MP was found in the seal, and only in the stomach wall of one otter. In seabirds, MP was found in the intestine, stomach and liver, but not muscle. The highest concentration was 3.4Â Âµg/g wet weight in cod liver. Three of the nine investigated polymers were found above the Limit of Quantification (LOQ): Polyvinylchloride&gt;polystyrene&gt;&gt;polyethylene terephthalate. MP was quantified in one of four replicates of cod muscle and one of two replicates of cod liver. No MP was observed by microscopy. The results show levels under or close to the current LOQ. Replicates indicate uneven MP distribution in tissues and resulted in higher prevalence of MP for cod. No adverse effects could be related to MP. The sample size was small, and conclusions cannot be drawn regarding effects or risks. The animals were by-catch, and mostly in good condition when caught. Procedural blanks and air-controls showed very low MP, and support that the MP come from environmental sources. Further studies are needed to determine levels of microplastic in edible tissues and the current wildlife exposure through the food web. Â© Copyright Â© 2021 Haave, Gomiero, SchÃ¶nheit, Nilsen and Olsen.</t>
  </si>
  <si>
    <t>rayyan-684570278</t>
  </si>
  <si>
    <t>Ecological risk assessment of microplastics in coastal, shelf, and deep sea waters with a consideration of environmentally relevant size and shape</t>
  </si>
  <si>
    <t>Jung, J.-W. and Park, J.-W. and Eo, S. and Choi, J. and Song, Y.K. and Cho, Y. and Hong, S.H. and Shim, W.J.</t>
  </si>
  <si>
    <t>https://www.scopus.com/inward/record.uri?eid=2-s2.0-85098232314&amp;doi=10.1016%2fj.envpol.2020.116217&amp;partnerID=40&amp;md5=8d47d2a6c4fd161359d587b9ca9123ad</t>
  </si>
  <si>
    <t>Ecological risk assessment was conducted by matching size range and morphology of microplastics in both toxicity data and field monitoring data. Â© 2020 Elsevier Ltd     This study assessed the ecological risk posed by microplastics in surface and subsurface seawaters in coastal, continental shelf, and deep-sea areas of South Korea. The target microplastics for risk assessment were specified as only non-spherical type microplastics in the size range 20â€“300 Î¼m, because this type was predominantly observed in our study areas, and adverse biological effects have previously been reported. Exposure data for non-spherical microplastics were obtained from a previous study or were measured for microplastics of sizes down to 20 Î¼m. A predicted no-effect concentration (PNEC) of 12 particles/L was derived by employing a species sensitivity distribution approach. Then the results were compared to the in situ observed concentrations at each site. The detected microplastic concentrations did not exceed the derived PNEC, i.e., the current pollution levels of fragment and fiber microplastics in the size range 20â€“300 Î¼m would not pose a significant threat to the marine ecosystem in South Korea. However, predictions are that microplastic pollution will increase to 50-fold by 2100 at the current rates, and in this scenario, the microplastic concentration is expected to far exceed the derived PNEC values for marine ecosystems. It is therefore urgent to take precautionary actions to prevent a further increase in microplastic concentrations in these environments. Â© 2020 Elsevier Ltd</t>
  </si>
  <si>
    <t>Cited By :6 RAYYAN-INCLUSION: {"Querusche"=&gt;"Excluded", "Matheus"=&gt;"Excluded"} | RAYYAN-LABELS: MAT: Abstract,QUE: Abstract | RAYYAN-EXCLUSION-REASONS: 1 - Type of study</t>
  </si>
  <si>
    <t>rayyan-684570279</t>
  </si>
  <si>
    <t>Presence of microplastics in the food web of the largest high-elevation lake in north america</t>
  </si>
  <si>
    <t>Water (Switzerland)</t>
  </si>
  <si>
    <t>Driscoll, S.C. and Glassic, H.C. and Guy, C.S. and Koel, T.M.</t>
  </si>
  <si>
    <t>https://www.scopus.com/inward/record.uri?eid=2-s2.0-85100690986&amp;doi=10.3390%2fw13030264&amp;partnerID=40&amp;md5=2b96e05b69f6f0aa862f63e6e332efeb</t>
  </si>
  <si>
    <t>Microplastics have been documented in aquatic and terrestrial ecosystems throughout the world. However, few studies have investigated microplastics in freshwater fish diets. In this study, water samples and three trophic levels of a freshwater food web were investigated for microplastic presence: amphipods (Gammarus lacustris), Yellowstone cutthroat trout (Oncorhynchus clarkii bou-vieri), and lake trout (Salvelinus namaycush). Microplastics and other anthropogenic materials were documented in water samples, amphipods, and fish, then confirmed using FTIR (Fourier-transform infrared) and Raman spectroscopy. Our findings confirmed the presence of microplastics and other anthropogenic materials in three trophic levels of a freshwater food web in a high-elevation lake in a national park, which corroborates recent studies implicating the global distribution of microplastics. This study further illustrates the need for global action regarding the appropriate manufacturing, use, and disposal of plastics to minimize the effects of plastics on the environment. Â© 2021 by the authors. Licensee MDPI, Basel, Switzerland.</t>
  </si>
  <si>
    <t>rayyan-684570280</t>
  </si>
  <si>
    <t>A SERS aptasensor based on AuNPs functionalized PDMS film for selective and sensitive detection of Staphylococcus aureus</t>
  </si>
  <si>
    <t>Biosensors and Bioelectronics</t>
  </si>
  <si>
    <t>Zhu, A. and Ali, S. and Xu, Y. and Ouyang, Q. and Chen, Q.</t>
  </si>
  <si>
    <t>https://www.scopus.com/inward/record.uri?eid=2-s2.0-85096220317&amp;doi=10.1016%2fj.bios.2020.112806&amp;partnerID=40&amp;md5=75d4c6dd3a4c457dfbf10db048474b97</t>
  </si>
  <si>
    <t>In this study, a sensitive biosensor was developed based on aptamer functionalized polydimethylsiloxane (PDMS) film for the detection of Staphylococcus aureus (S. aureus) using surface-enhanced Raman scattering (SERS) technology. Initially, the surface of PDMS film was chemically modified by piranha solution and 3-Aminopropyltriethoxysilane (APTES), and then AuNPs-PDMS film was prepared by coating gold nanoparticles (AuNPs) through electrostatic interaction. Next, the aptamers were immobilized on the AuNPs-PDMS membrane via gold-sulfur bond to form the capture substrate. Meanwhile, gold-silver core-shell nanoflowers (Au@Ag NFs) modified with mercaptobenzoic acid (4-MBA) and aptamers were applied as a signal probe. In the presence of the target, the signal molecular probe and the capturing substrate specifically combined with the target and resulted in a sandwich structure â€œcapture substrate-target-signal molecular probeâ€_x009d_. Under the optimized experimental condition, the signal of 4-MBA at 1085 cm-1 was linearly related to the S. aureus concentration in the range of 4.3 Ã— 10 cfu mLâˆ’1-4.3 Ã— 107 cfu mLâˆ’1 (y = 326.91x-117.62, R2 = 0.9932) with a detection limit of 13 cfu mLâˆ’1. The method was successfully applied to spiked actual samples and a 92.5â€“110% recovery rate was achieved. Â© 2020</t>
  </si>
  <si>
    <t>Cited By :6 RAYYAN-INCLUSION: {"Querusche"=&gt;"Excluded", "Matheus"=&gt;"Excluded"} | RAYYAN-LABELS: MAT: Abstract,QUE: Abstract | RAYYAN-EXCLUSION-REASONS: 2 - Population</t>
  </si>
  <si>
    <t>rayyan-684570281</t>
  </si>
  <si>
    <t>Assessment on Microplastics Contamination in Freshwater Fish: A Case Study of the Ubolratana Reservoir, Thailand</t>
  </si>
  <si>
    <t>International Journal of GEOMATE</t>
  </si>
  <si>
    <t>Kasamesiri, P. and Meksumpun, C. and Meksumpun, S. and Ruengsorn, C.</t>
  </si>
  <si>
    <t>https://www.scopus.com/inward/record.uri?eid=2-s2.0-85098753841&amp;doi=10.21660%2f2020.77.6108&amp;partnerID=40&amp;md5=0b581c39041ffabb42b395d3d2f2a8e5</t>
  </si>
  <si>
    <t>Microplastic pollution is now a global issue. Reservoirs are an enclosed aquatic environment at risk from accumulation of microplastics. Few studies have used fish species as bio-indicators to monitor microplastic contamination in reservoirs. Freshwater fish were caught by local fishermen from 10 stations around the Ubolratana Reservoir, Thailand in October 2018 and the abundance, size, color and shape of microplastic particles in their stomachs and intestines were investigated. Fourteen fish species were examined. Results showed that 96.4% of the fish had ingested microplastics at mean abundance of 2.92+1.30 particles per fish, with significant differences of abundance between species. Microplastic abundance was highest in carnivorous fish Parambassis siamensis (4.11+1.08 particles per fish). The most common size of ingested microplastics was over 0.5 mm (66.4%), with 51.0% as blue color and 98.2% fiber shaped. High levels of microplastics were ingested by fish located in the middle and lower parts of the reservoir. Results revealed that blue fiber microplastics dominantly observed in fish were derived from the breakdown of nets used for fishing activities. Â© Int. J. of GEOMATE. All rights reserved, including the making of copies unless permission is obtained from the copyright proprietors.</t>
  </si>
  <si>
    <t>rayyan-684570282</t>
  </si>
  <si>
    <t>Occurrence of microplastics and trace metals in fish and shrimp from Songkhla lake, Thailand during the COVID-19 pandemic</t>
  </si>
  <si>
    <t>Pradit, S. and Noppradit, P. and Goh, B.P. and Sornplang, K. and Ong, M.C. and Towatana, P.</t>
  </si>
  <si>
    <t>https://www.scopus.com/inward/record.uri?eid=2-s2.0-85104315817&amp;doi=10.15666%2faeer%2f1902_10851106&amp;partnerID=40&amp;md5=eb1774dc0663e9c9642bd25a812a46df</t>
  </si>
  <si>
    <t>The study was carried out in the beginning of May, 2020 during the COVID-19 pandemic lockdown period in Thailand. This study reported on the occurrence of microplastic debris in stomachs of fish (Arius maculatus) and shrimps (Parapenaeopsis hardwickii and Metapenaeus brevicornis) from Songkhla Lake. The average occurrences of microplastic pieces per stomach in fish and shrimps according to 10% digested KOH reagent were 2.73 Â± 0.15, 4.11 Â± 1.12 and 3.78 Â± 1.12, respectively. The most common shape of microplastics in fish and shrimp was fiber. Black was the most frequent color found followed by blue, white and red. Microplastic size found in this study ranged from 150 Î¼m to 5 mm and 70% of microplastic size was less than 1 mm. Five polymer types were reported including polyester, rayon, polyvinyl alcohol, polyethylene and paint. It is worth noting that textile fiber also appeared in stomachs of fish and shrimp. It might have been caused by the fact that during the lockdown period people change their way of life such as doing more laundry thus, releasing more cloth fibers (microplastics) into sewer and lake. This study found anomalous correlation coefficients between the number of microplastic particles in the organismsâ€™ stomachs and most of the metal concentrations in their tissues. Â© 2021, ALÃ–KI Kft., Budapest, Hungary.</t>
  </si>
  <si>
    <t>rayyan-684570283</t>
  </si>
  <si>
    <t>Microplastics as a potential risk for aquatic environment organisms â€“ a review</t>
  </si>
  <si>
    <t>Acta Veterinaria Brno</t>
  </si>
  <si>
    <t>99-107</t>
  </si>
  <si>
    <t>HollerovÃ¡, A. and HodkovicovÃ¡, N. and BlahovÃ¡, J. and Faldyna, M. and MarÅ¡Ã¡lek, P. and SvobodovÃ¡, Z.</t>
  </si>
  <si>
    <t>https://www.scopus.com/inward/record.uri?eid=2-s2.0-85104823664&amp;doi=10.2754%2favb202190010099&amp;partnerID=40&amp;md5=8e36a10b5f0573ae7127eb3471abf2a1</t>
  </si>
  <si>
    <t>In the modern world, plastic has become a major commodity on global scale and is presented in all life aspects. The production of plastics is increasing dramatically throughout the world and is considered to be a serious threat for the aquatic environment. Scientists started to raise questions as to where all the disappeared plastic debris had gone, as the plastic material is a persistent synthetic polymer. The disappearance of plastic suggests that microplastics are generated by fragmentation of larger plastic debris. They also enter the aquatic environment from the cosmetics, clothing, and other industrial manufacturing. Microplastic particles spread in the aquatic, terrestrial, and atmospheric environments due to their small size and ubiquity, showing their high bioavailability. The presence of microplastics has been demonstrated in the digestive tracts of most aquatic organisms at various trophic levels. Evidence of negative effects of microplastics has been found in relation to fertility, mortality, oxidative stress, immune system or metabolic processes. Â© 2021, University of Veterinary and Pharmaceutical Sciences. All rights reserved.</t>
  </si>
  <si>
    <t>Export Date: 13 June 2021 RAYYAN-INCLUSION: {"Querusche"=&gt;"Excluded", "Matheus"=&gt;"Excluded"} | RAYYAN-LABELS: MAT: Title,QUE: Title | RAYYAN-EXCLUSION-REASONS: 1 - Type of study</t>
  </si>
  <si>
    <t>rayyan-684570284</t>
  </si>
  <si>
    <t>Ecotoxicological assessment of microplastics in freshwater sourcesâ€”a review</t>
  </si>
  <si>
    <t>MiloloÅ¾a, M. and GrgiÄ‡, D.K. and BolanÄ_x008d_a, T. and UkiÄ‡, Å . and CvetniÄ‡, M. and BulatoviÄ‡, V.O. and Dionysiou, D.D. and KuÅ¡iÄ‡, H.</t>
  </si>
  <si>
    <t>https://www.scopus.com/inward/record.uri?eid=2-s2.0-85099518097&amp;doi=10.3390%2fw13010056&amp;partnerID=40&amp;md5=6ac1416ecada3eb9d72ae1127087432d</t>
  </si>
  <si>
    <t>High living standards and a comfortable modern way of life are related to an increased usage of various plastic products, yielding eventually the generation of an increased amount of plastic debris in the environment. A special concern is on microplastics (MPs), recently classified as contaminants of emerging concern (CECs). This review focuses on MPsâ€™ adverse effects on the environment based on their bioactivity. Hence, the main topic covered is MPsâ€™ ecotoxicity on various aquatic (micro)organisms such as bacteria, algae, daphnids, and fish. The cumulative toxic effects caused by MPs and adsorbed organic/inorganic pollutants are presented and critically discussed. Since MPsâ€™ bioactivity, including ecotoxicity, is strongly influenced by their properties (e.g., types, size, shapes), the most common classification of MPs types present in freshwater are provided, along with their main characteristics. The review includes also the sources of MPs discharge in the environment and the currently available characterization methods for monitoring MPs, including identification and quantification, to obtain a broader insight into the complex problem caused by the presence of MPs in the environment. Â© 2020 by the authors. Licensee MDPI, Basel, Switzerland.</t>
  </si>
  <si>
    <t>Cited By :4 RAYYAN-INCLUSION: {"Querusche"=&gt;"Excluded", "Matheus"=&gt;"Excluded"} | RAYYAN-LABELS: MAT: Title,QUE: Title | RAYYAN-EXCLUSION-REASONS: 1 - Type of study</t>
  </si>
  <si>
    <t>rayyan-684570285</t>
  </si>
  <si>
    <t>Graphene Oxide/Silver Nanocomposites as Antifouling Coating on Sensor Housing Materials</t>
  </si>
  <si>
    <t>Journal of Cluster Science</t>
  </si>
  <si>
    <t>Zhang, X. and Mikkelsen, Ã˜.</t>
  </si>
  <si>
    <t>https://www.scopus.com/inward/record.uri?eid=2-s2.0-85099847308&amp;doi=10.1007%2fs10876-020-01953-x&amp;partnerID=40&amp;md5=4af3e0a5f0cefa28d7cb955d2f281f15</t>
  </si>
  <si>
    <t>These days, sensors are widely used in a variety of underwater sites like marine monitoring, fish-farming and water quality monitoring. However, to achieve reliable sensor data from long-term monitoring in aqueous solution, several challenges still need to be solved. Biofilm formation both on sensor housings and membranes is among one of the most serious challenges, which strongly influences the sensor responds and the validity of the results. To prevent biofilm growth, a series of graphene oxide (GO)/silver nanoparticles (Ag NPs) nanocomposites (GOA) have been developed and coated on sensor housing materials, e.g. polypropylene. The antifouling property of the GOA nanocomposite has been demonstrated by antifouling tests using Halomonas. Pacifica (Baumann et al.) Dobson and Franzmann (ATCCÂ® 27122) (H. Pacifica) and a mixture of marine algae. The antifouling property of GOA composites has been proved to be closely related to the dispersibility of Ag NP. The overall work might provide valuable insight into developing antifouling materials for sensors in general. Â© 2021, The Author(s).</t>
  </si>
  <si>
    <t>rayyan-684570286</t>
  </si>
  <si>
    <t>Antibiofilm activity of zno/zeolite nanocomposite (Zno/zeonc) against klebsiella pneumoniae and its biocompatibility in an animal model</t>
  </si>
  <si>
    <t>Anti-Infective Agents</t>
  </si>
  <si>
    <t>174-181</t>
  </si>
  <si>
    <t>Partoazar, A. and Bideskan, F.R. and Takzaree, N. and Dallal, M.M.S.-T.</t>
  </si>
  <si>
    <t>https://www.scopus.com/inward/record.uri?eid=2-s2.0-85107203489&amp;doi=10.2174%2f2211352518999200819161229&amp;partnerID=40&amp;md5=08f9b2cce5848071a1a22c7b84dd5788</t>
  </si>
  <si>
    <t>Background: Infectious diseases, whether intracellular or extracellular infections, bio-film-mediated, or medical device-associated, have always been a global public health problem, causing millions of deaths each year. The aim of this study was to evaluate the antibiofilm activity of ZnO/ZeoNC against K. pneumoniae along with the biocompatibility of the nanocomposite in vi-vo model. Objective: The formation of biofilm by K. pneumoniae in the catheter-associated urinary tract causes a nosocomial infection. In this regard, antimicrobial nanomaterials have emerged as potent effective agents against biofilm formation. Nevertheless, nanoparticles have already been a chal-lenge with possible side effects such as inflammation. The ZnO/ZeoNC may exhibit anti-biofilm property with minimal adverse effects. Methods: The biofilm formation of K. pneumoniae strains was exposed to ZnO/ZeoNC and then SEM imaging was performed for morphological investigation of bacteria in biofilm state. The response to ZnO/ZeoNC embedded polyethylene tube of the tissue of mice was also analyzed during the 30-day experiment. Results: The results of this study showed that ZnO/ZeoNC has significant antibiofilm activity against K. pneumoniae strains in its sublethal doses. The ZnO/ZeoNC also caused deformation in K. pneumoniae biofilm. In addition, ZnO/ZeoNC also reduced inflammatory response in cell tissue of rats subjected to polyethylene tube. Conclusion: ZnO/ZeoNC can be used potentially against the infections caused by K. pneumo-nia biofilm without any irritability on the biotic surface such as the urinary tract. Â© 2021 Bentham Science Publishers.</t>
  </si>
  <si>
    <t>Export Date: 13 June 2021 RAYYAN-INCLUSION: {"Querusche"=&gt;"Excluded", "Matheus"=&gt;"Excluded"} | RAYYAN-LABELS: MAT: Abstract,QUE: Abstract | RAYYAN-EXCLUSION-REASONS: 2 - Population</t>
  </si>
  <si>
    <t>rayyan-684570287</t>
  </si>
  <si>
    <t>Functional assessment of biodegradable cotton nonwoven substrates permeated with spatial insect repellants for disposable applications</t>
  </si>
  <si>
    <t>Textile Research Journal</t>
  </si>
  <si>
    <t>Hron, R.J. and Hinchliffe, D.J. and CintrÃ³n, M.S. and Linthicum, K.J. and Condon, B.D.</t>
  </si>
  <si>
    <t>https://www.scopus.com/inward/record.uri?eid=2-s2.0-85099909440&amp;doi=10.1177%2f0040517520987213&amp;partnerID=40&amp;md5=f815c281df9e3b87e77bd27a75005816</t>
  </si>
  <si>
    <t>Arboviral diseases and malaria transmitted by mosquitoes are major health concerns worldwide responsible for millions of deaths annually. Spatial repellents have been used as preventative measures via direct application to the skin or disposable devices worn outside of clothing. Naturally derived, plant-based repellents are safe, effective alternatives to synthetic repellents and may be applied to disposable substrates including adhesive patches. Many disposables are composed of synthetic petrochemical-based polyester and polypropylene nonwoven fabrics, contributing to growing concern surrounding microplastic pollution. Sustainable and biodegradable substrates including those made from cotton are cost effective and environmentally friendly. Therefore, we explored the utilization of cotton-based substrates for the application of natural spatial and synthetic contact insect repellents. Cotton fibers used in the study were commercially available greige cotton, scoured and bleached greige cotton and reginned greige cotton motes, a value-added byproduct of the ginning process. Synthetic polyester and polypropylene were used for comparison. Thermogravimetric/derivative thermogravimetric analysis (TG/DTG) in combination with modulated differential scanning calorimetry (mDSC) were used to discern vaporization properties of repellents from the substrates. Retention times of repellents on the substrates were analyzed using a Fourier-transform infrared spectroscopyâ€“focal plane array detector and compared with the TG/DTG and mDSC data. Mosquito landing assays confirmed the feasibility of using cotton-based substrates treated with plant-based spatial repellents as an effective and environmentally friendly alternative to synthetic materials. Â© The Author(s) 2021.</t>
  </si>
  <si>
    <t>rayyan-684570288</t>
  </si>
  <si>
    <t>Co-exposure to different sized polystyrene microplastics and benzo[a]pyrene affected inflammation in zebrafish and bronchial-associated cells</t>
  </si>
  <si>
    <t>4281-4290</t>
  </si>
  <si>
    <t>Xu, Y. and Zhu, J. and Hu, J. and Zhang, Z. and Li, L. and Wu, Q.</t>
  </si>
  <si>
    <t>https://www.scopus.com/inward/record.uri?eid=2-s2.0-85099057789&amp;doi=10.1360%2fTB-2020-0668&amp;partnerID=40&amp;md5=23f2d1e512a777b577f7e639da6055d5</t>
  </si>
  <si>
    <t>In recent years, emerging research has revealed that microplastics (MPs) can pollute the air. Cellulose and plastic fibers have been found in the lungs of patients with lung cancer, indicating that MPs can "travel" through the atmosphere into the respiratory tract. Due to the hydrophobicity and relatively large surface area of MPs, the biotoxicity of MPs is greatly enhanced by their adsorption and enrichment in persistent organic pollutants (POPs). With the rapid development of the economy, emissions from coal burning and automobile exhaust have made polycyclic aromatic hydrocarbon (PAHs) one of the key pollutants in urban air that cannot be ignored. Epidemiological studies have shown that PAH exposure is associated with the development of respiratory diseases, such as bronchitis and asthma, in children. The aim of this study was to investigate the inflammatory effects of co-exposure to different size polystyrene MPs (PS-MPs) and benzo[a]pyrene (BaP) on adult zebrafish gills and bronchial-related cells to provide basic information for assessment of the potential health risks of combined exposure to the human respiratory system. PS-MPs (with size of 0.5 and 5 Î¼m) and BaP were co-administered to embryos for 7 d, adult zebrafish for 14 d, and HBE cells and HBMSCs for 48 h. The relative expression levels of inflammatory cytokine genes in the different exposure groups were determined by real-time polymerase chain reaction (PCR). The ingestion of microplastics into fish bodies and cells was observed by stereoscope and confocal microscopy, respectively. Result shows that microplastics of two sizes could be ingested by zebrafish embryos. When exposed only to 0.5-Î¼m PS-MPs, relative expression of the TNF-Î±, IL-6, and IL-8 genes was significantly increased compared with that in the control; relative expression of the IFN-Î³ gene was largely increased in the gills of zebrafish in 5-Î¼m PS-MP-exposed group. Moreover, relative expression of the IFN-Î³, IL-6 and IL-8 genes in the group co-exposed to BaP and 0.5-Î¼m PS-MPs was higher than that in BaP group. In addition, 0.5-Î¼m PS-MPs could be ingested by both cell lines. Upon exposure to 0.5- Î¼m PS-MPs alone, relative expression of genes TNF-Î±, IL-6, and IL-8 was considerably increased compared with that in the control HBE cells. In HBSMCs, upon exposure to 0.5-Î¼m PS-MPs alone, relative expression of the TNF-Î±, IL-8, and IL-1Î² genes was substantially increased compared with that in the control group. Compared with that following exposure to BaP alone, relative expression of the IFN-Î³ and IL-6 genes in HBSMCs in 0.5-Î¼m PS-MPs and BaP co-exposure group was remarkably increased, indicating a possible combined effect; however, co-exposure of 5-Î¼m PS-MPs and BaP weakened the proinflammatory function of BaP and especially influenced relative expression of the TNF-Î± and IL-8 genes. In addition, none of the co-exposure groups of HBE cells showed obvious combined effects. The corollary is that particle size may affect the ingestion of PS-MPs in cells. In addition, the size-dependent effects of PS-MPs influence the accumulation of organic pollutants and their biotoxicity. Â© 2020, Science Press. All right reserved.</t>
  </si>
  <si>
    <t>rayyan-684570289</t>
  </si>
  <si>
    <t>An Injectable, Electroconductive Hydrogel/Scaffold for Neural Repair and Motion Sensing</t>
  </si>
  <si>
    <t>Chemistry of Materials</t>
  </si>
  <si>
    <t>10407-10422</t>
  </si>
  <si>
    <t>Xu, J. and Wong, C.-W. and Hsu, S.-H.</t>
  </si>
  <si>
    <t>https://www.scopus.com/inward/record.uri?eid=2-s2.0-85097742898&amp;doi=10.1021%2facs.chemmater.0c02906&amp;partnerID=40&amp;md5=6aab08e5342dbf9d709e6685b27b1dff</t>
  </si>
  <si>
    <t>Electroconductive hydrogels and scaffolds have great potential for strain sensing and in tissue engineering. Herein, we designed electroconductive self-healing hydrogels and shape-recoverable scaffolds with injectability, strain/motion-sensing ability, and neural regeneration capacity. The crosslinked network of hydrogels and scaffolds was synthesized and prepared under physiological conditions from N-carboxyethyl chitosan (CEC), a chitosan-modified polypyrrole (DCP) nanoparticle (âˆ¼40 nm), and a unique aldehyde-terminated difunctional polyurethane (DFPU) crosslinker. CEC was mixed with DCP by electrostatic interaction and then crosslinked with DFPU through a dynamic Schiff base reaction. Schiff base endowed the hydrogels with self-healing behavior, confirmed by rheological examinations. Shape-recoverable scaffolds were obtained by freeze-drying the hydrogels. These hydrogels and scaffolds showed injectability and conductivity (3-6 mS/cm), while the scaffolds also exhibited high water absorption and durable elasticity after repeated deformation. The hydrogels and scaffolds promoted the attachment, proliferation, and differentiation of neural stem cells (NSCs). The scaffolds had excellent strain/motion-sensing properties in vitro and ex vivo as well as biodegradability and biocompatibility in vivo. Moreover, the neural regeneration capacity of the conductive hydrogel or the cell-laden conductive hydrogel was demonstrated by the rescue of motor function (âˆ¼53 and âˆ¼80% functional recoveries, respectively) in the zebrafish brain injury model. These hydrogels and scaffolds are potential candidates for nerve repair and motion sensing. Â©</t>
  </si>
  <si>
    <t>Cited By :2 RAYYAN-INCLUSION: {"Querusche"=&gt;"Excluded", "Matheus"=&gt;"Excluded"} | RAYYAN-LABELS: MAT: Abstract,QUE: Abstract | RAYYAN-EXCLUSION-REASONS: 3 - Intervention</t>
  </si>
  <si>
    <t>rayyan-684570290</t>
  </si>
  <si>
    <t>Distributions of microplastics in surface water, fish, and sediment in the vicinity of a sewage treatment plant</t>
  </si>
  <si>
    <t>Park, T.-J. and Lee, S.-H. and Lee, M.-S. and Lee, J.-K. and Park, J.-H. and Zoh, K.-D.</t>
  </si>
  <si>
    <t>https://www.scopus.com/inward/record.uri?eid=2-s2.0-85097293735&amp;doi=10.3390%2fw12123333&amp;partnerID=40&amp;md5=2396222ea49e8f4265da182157d67664</t>
  </si>
  <si>
    <t>Microplastics are ubiquitously found in freshwater and marine environments worldwide. In particular, wastewater treatment plants (WWTPs) or sewage treatment plants (STPs) have been recognized as a main source of microplastics in the receiving freshwater. However, only a few studies have been conducted to examine the impact of these facilities on receiving waters. In this study, we investigated the distribution of microplastics in surface water, fish, and sediment near a sewage treatment plant (STP) in the Tanchon stream, one of the main tributaries flowing into the Han River, Korea. The concentration of microplastics in water varied spatially and temporarily, ranging between 5.3 and 87.3 particles/m3 (31.4 Â± 28.5 particles/m3 ). In fish, the concentration in upstream and downstream sites was 7.3 Â± 7.3 and 12.4 Â± 17.9 particles/fish, respectively. Spatially, the downstream site was the most polluted with microplastics in water and fish. The concentration of microplastics was positively correlated with fish body length and weight. In sediment, microplastic concentration in upstream and downstream sites was 493.1 Â± 136.0 and 380.0 Â± 144.2 particles/kg, respectively. The contribution of upstream to the microplastic load in downstream was 15.8% in dry season (April), which was higher than that of STP effluent and Yangjaechon creek. Meanwhile, the highest load was observed in STP effluent (5.1%) in rainy season (August). Microplastics were more abundant in water in the rainy season (37.4 Â± 37.0 particles/m3 ) than in the dry season (28.2 Â± 22.2 particles/m3 ). Polyethylene (49%) and polypropylene (18%) were the most abundant polymer types in water, fish, and sediment. Regarding shape of microplastics, fragments were dominant (95%) over fiber and film in water, fish, and sediment. Â© 2020 by the authors. Licensee MDPI, Basel, Switzerland.</t>
  </si>
  <si>
    <t>Cited By :1 RAYYAN-INCLUSION: {"Querusche"=&gt;"Excluded", "Matheus"=&gt;"Excluded"} | RAYYAN-LABELS: QUE: Title,MAT: Abstract | RAYYAN-EXCLUSION-REASONS: 1 - Type of study</t>
  </si>
  <si>
    <t>rayyan-684570291</t>
  </si>
  <si>
    <t>Indoor spectroradiometric characterization of plastic litters commonly polluting the Mediterranean Sea: toward the application of multispectral imagery</t>
  </si>
  <si>
    <t>Scientific Reports</t>
  </si>
  <si>
    <t>Corbari, L. and Maltese, A. and Capodici, F. and Mangano, M.C. and SarÃ , G. and Ciraolo, G.</t>
  </si>
  <si>
    <t>https://www.scopus.com/inward/record.uri?eid=2-s2.0-85096055594&amp;doi=10.1038%2fs41598-020-74543-6&amp;partnerID=40&amp;md5=de5a2ba503f1bd80d762caee20a5dd11</t>
  </si>
  <si>
    <t>Around 350 million tonnes of plastics are annually produced worldwide. A remarkable percentage of these products is dispersed in the environment, finally reaching and dispersed in the marine environment. Recent field surveys detected microplasticsâ€™ concentrations in the Mediterranean Sea. The most commonly polymers found were polyethylene, polypropylene and viscose, ethylene vinyl acetate and polystyrene. In general, the in-situ monitoring of microplastic pollution is difficult and time consuming. The main goals of this work were to spectrally characterize the most commonly polymers and to quantify their spectral separability that may allow to determine optimal band combinations for imaging techniques monitoring. The spectral signatures of microplastics have been analysed in laboratory, both in dry condition and on water surface, using a full spectrum spectroradiometer. The theoretical use of operational satellite images for remote sensing monitoring was investigated by quantifying the spectral separability achievable by their sensors. The WorldView-3 sensor appears the most suitable for the monitoring but better average spectral separability are expected using the recently released PRISMA images. This research was preparatory to further outdoor experiments needed to better simulate the real acquisition condition. Â© 2020, The Author(s).</t>
  </si>
  <si>
    <t>rayyan-684570292</t>
  </si>
  <si>
    <t>Erratum regarding missing Declaration of Competing Interest statements in previously published articles (Environmental Nanotechnology, Monitoring &amp; Management (2018) 9 (154â€“163), (S2215153217302180), (10.1016/j.enmm.2018.03.001))</t>
  </si>
  <si>
    <t>Environmental Nanotechnology, Monitoring and Management</t>
  </si>
  <si>
    <t>https://www.scopus.com/inward/record.uri?eid=2-s2.0-85096180511&amp;doi=10.1016%2fj.enmm.2020.100394&amp;partnerID=40&amp;md5=ee768b0ade1310d5acfc01be38d0f36f</t>
  </si>
  <si>
    <t>Declaration of Competing Interest statements were not included in the published version of the following articles that appeared in previous issues of â€œEnvironmental Nanotechnology, Monitoring &amp; Managementâ€_x009d_ The appropriate Declaration/Competing Interest statements, provided by the Authors, are included below. 1 â€œPreparation and Characterization of Zinc Ferrite - Polyaniline Nanocomposite for removal of Rhodamine B dye from aqueous solutionâ€_x009d_ [Environmental Nanotechnology, Monitoring &amp; Management, 2018; 9C: 154â€“163] 10.1016/j.enmm.2018.03.001Declaration of competing interest: The Authors have no interests to declare. 2 â€œFe-TiOx nanoparticles on pineapple peel: Synthesis, characterization and As(V) sorptionâ€_x009d_ [Environmental Nanotechnology, Monitoring &amp; Management, 2018; 9C: 112â€“121] 10.1016/j.enmm.2018.01.002Declaration of competing interest: The Authors have no interests to declare. 3 â€œAdsorptive removal of carbamazepine using biosynthesized hematite nanoparticlesâ€_x009d_ [Environmental Nanotechnology, Monitoring &amp; Management, 2018; 9C: 122â€“127] 10.1016/j.enmm.2018.01.001Declaration of competing interest: The Authors have no interests to declare. 4 â€œPhotocatalytic degradation of caffeine as a model pharmaceutical pollutant Mg doped ZnO-Al2O3 heterostructureâ€_x009d_ [Environmental Nanotechnology, Monitoring &amp; Management, 2018; 10C: 63â€“72] 10.1016/j.enmm.2018.02.002Declaration of competing interest: The Authors have no interests to declare. 5 â€œEco-friendly Cellulose Nano Fibers via First Reported Egyptian Humicola Fuscoatra Egyptia X4: Isolation and Characterizationâ€_x009d_ [Environmental Nanotechnology, Monitoring &amp; Management, 2018; 10C: 409â€“418] 10.1016/j.enmm.2018.10.004Declaration of competing interest: The Authors have no interests to declare. 6 â€œRadiometric analysis and spatial distribution of radionuclides with-in the terrestrial environment of south-western Nigeria using erica toolâ€_x009d_ [Environmental Nanotechnology, Monitoring &amp; Management, 2018; 10C: 419â€“426] 10.1016/j.enmm.2018.10.002Declaration of competing interest: The Authors have no interests to declare. 7 â€œVisible Light Driven Mesoporous Mn and S Co-doped TiO2 Nano material: characterization and Applications in Photocatalytic Degradation of Indigocarmine dye and Antibacterial Activityâ€_x009d_ [Environmental Nanotechnology, Monitoring &amp; Management, 2018; 10C: 494â€“504] 10.1016/j.enmm.2018.11.001Declaration of competing interest: The Authors have no interests to declare. 8 â€œSimultaneous effects of pH, concentration, pressure on dye removal by a polyamide nanofilter membrane; optimization through response surface methodologyâ€_x009d_ [Environmental Nanotechnology, Monitoring &amp; Management, 2018; 10C: 223â€“230] 10.1016/j.enmm.2018.07.002Declaration of competing interest: The Authors have no interests to declare. 9 â€œEngineered maghemite nanoparticles with polyrhodanine for efficient removal of Cr(VI) from waterâ€_x009d_ [Environmental Nanotechnology, Monitoring &amp; Management, 2018; 10C: 94â€“103] 10.1016/j.enmm.2018.05.009Declaration of competing interest: The Authors have no interests to declare. 10 â€œBioaccumulation and translocation of heavy metals in mangrove rhizosphere sedimentsto tissues of A.marina - A field study from tropical mangrove forestâ€_x009d_ [Environmental Nanotechnology, Monitoring &amp; Management, 2018; 10C: 272â€“279] 10.1016/j.enmm.2018.07.005Declaration of competing interest: The Authors have no interests to declare. 11 â€œSpatial distribution of surface sediment nutrients of a subtropical hypereutrophic lake; lake chivero, Zimbabweâ€_x009d_ [Environmental Nanotechnology, Monitoring &amp; Management, 2018; 10C: 399â€“408] 10.1016/j.enmm.2018.09.006Declaration of competing interest: The Authors have no interests to declare. 12 â€œComparison of facile synthesized N doped, B doped and undoped ZnO for the photocatalytic removal of Rhodamine Bâ€_x009d_ [Environmental Nanotechnology, Monitoring &amp; Management, 2018; 10C: 457â€“466] 10.1016/j.enmm.2018.09.001Declaration of competing interest: The Authors have no interests to declare. 13 â€œ2,4-Dichlorophenoxyacetic Acid Herbicide Photocatalytic Degradation by Zero-Valent Iron / Titanium Dioxide Based on Activated Carbonâ€_x009d_ [Environmental Nanotechnology, Monitoring &amp; Management, 2018; 10C: 212â€“222] 10.1016/j.enmm.2018.07.008Declaration of competing interest: The Authors have no interests to declare. 14 â€œAccumulation of organochlorine and pyrethroid pesticide residues in fish, water, and sediments in the Thamirabarani river system of southern peninsular Indiaâ€_x009d_ [Environmental Nanotechnology, Monitoring &amp; Management, 2018; 11C: 100194] 10.1016/j.enmm.2018.11.003Declaration of competing interest: The Authors have no interests to declare. 15 â€œSynthesis of Polyvinylpyrrolidone magnetic activated carbon for Removal of Th (IV) from aqueous solutionâ€_x009d_ [Environmental Nanotechnology, Monitoring &amp; Management, 2018; 11C: 100191] 10.1016/j.enmm.2018.10.006Declaration of competing interest: The Authors have no interests to declare. Â© 2020</t>
  </si>
  <si>
    <t>Export Date: 13 June 2021 RAYYAN-INCLUSION: {"Querusche"=&gt;"Excluded", "Matheus"=&gt;"Excluded"} | RAYYAN-LABELS: Correction,QUE: Title,MAT: Correction | RAYYAN-EXCLUSION-REASONS: 1 - Type of study</t>
  </si>
  <si>
    <t>rayyan-684570293</t>
  </si>
  <si>
    <t>Corrigendum to â€œFunctional response quantifies microplastic uptake by a widespread African fish speciesâ€_x009d_ [Sci. Total Environ. 700 (2020) 134522] (Science of the Total Environment (2020) 700, (S0048969719345139), (10.1016/j.scitotenv.2019.134522))</t>
  </si>
  <si>
    <t>Mbedzi, R. and Dalu, T. and Wasserman, R.J. and Murungweni, F. and Cuthbert, R.N.</t>
  </si>
  <si>
    <t>https://www.scopus.com/inward/record.uri?eid=2-s2.0-85088982258&amp;doi=10.1016%2fj.scitotenv.2020.141377&amp;partnerID=40&amp;md5=867425de970c4b65b50cc370dfa01b5a</t>
  </si>
  <si>
    <t>The authors regret that, while revisiting the methods section of the paper, a serious error in reporting the microplastics used in the experiment was discovered. The microplastics were reported as â€œâ€¦ microplastic (i.e., ultra-high molecular weight, surface-modified multi-coloured polyethylene powder, 125 Î¼m particle size (Sigma-Aldrich, UK))â€¦â€_x009d_ (Mbedzi et al., 2020) instead of â€œâ€¦ microplastic (i.e. plastic abrasive blast media, model #41110, surface-modified multi-coloured polyethylene particles, 250â€“500 Î¼m particle size (ALC Tools and Equipment, A Division of S &amp; H Industries, Cleveland, Ohio))â€¦â€_x009d_. The discovered error does not in any way affect the interpretation of the results and conclusions of the study. Thus, we also point out that the methods used and microplastics counts per gram are still valid and correct. We apologize for this error and possible misleading of our readers. Â© 2020 Elsevier B.V.</t>
  </si>
  <si>
    <t>rayyan-684570294</t>
  </si>
  <si>
    <t>Microplastics distribution and contamination from the Cochin coastal zone, India</t>
  </si>
  <si>
    <t>Suresh, A. and Vijayaraghavan, G. and Saranya, K.S. and Neethu, K.V. and Aneesh, B. and Bijoy Nandan, S.</t>
  </si>
  <si>
    <t>https://www.scopus.com/inward/record.uri?eid=2-s2.0-85096145145&amp;doi=10.1016%2fj.rsma.2020.101533&amp;partnerID=40&amp;md5=55662c7cb4b78b20af0d5a04d7b7aa7c</t>
  </si>
  <si>
    <t>Microplastics are small plastic fragments less than 5 mm in diameter, and microplastic pollution is an emerging threat in our day to day life. Microplastic pollution was estimated in water, sediment and fish samples from selected stations along the Cochin estuary and nearby coastal areas in Kochi. The estuarine water and sediment samples recorded a larger number of microplastics than in beach samples with a mean abundance of 751.7 Â± 452.21 particles/m3 and 1340 Â± 575.22 particles/kg, respectively. Study stations near to the busiest city locations showed significantly high levels of microplastic pollution (p &amp;lt; 0.001). A total number of 46 fishes belonging to five species were dissected, from which nine microplastics were isolated. All of the isolated plastic materials were identified as secondary microplastics. Among different types, fibres were abundant in all the sampling sites. Selected particles were identified with Fourier Transform Infrared Spectroscopy analysis as cellophane, polystyrene, polyethylene, polypropylene, and nylon. The study found that the water and sediment samples from the Cochin estuary are seriously polluted with microplastics, and this is the first attempt to compare the microplastic pollution status of the Cochin estuary with the associated beaches. Â© 2020 Elsevier B.V.</t>
  </si>
  <si>
    <t>rayyan-684570295</t>
  </si>
  <si>
    <t>Textile microfibers reaching aquatic environments: A new estimation approach</t>
  </si>
  <si>
    <t>Belzagui, F. and GutiÃ©rrez-BouzÃ¡n, C. and Ã_x0081_lvarez-SÃ¡nchez, A. and Vilaseca, M.</t>
  </si>
  <si>
    <t>https://www.scopus.com/inward/record.uri?eid=2-s2.0-85085741670&amp;doi=10.1016%2fj.envpol.2020.114889&amp;partnerID=40&amp;md5=36698edda68599a4363a4594310aead3</t>
  </si>
  <si>
    <t>Textile microfibers are one of the most important sources within primary microplastics. These have raised environmental concerns since its recent identification as pollutants. However, there are still no accurate models to assess their contribution to the microplastic pollution. Hence, in this study, a method to estimate the mass flow of microfibers detached from household laundry that reaches aquatic environments has been developed. The method considers a set of parameters related to the detachment of microfibers, which are, basically: (1) the detachment rate of microfibers from different textile garments, (2) the volume of laundry effluents, (3) the percentage of municipal water that has been treated, (4) the type of used-water treatment applied, and, (5) the proportion of front- versus top-loading washing machines. In this way, 0.28 million tons of microfibers per year were estimated to reach aquatic environments, which is approximately half than the last published valuation. Finally, hypothetical situations were simulated to evaluate the reduction of microfibers by the modification of some of the parameters at different levels (consumer, government entities, and industry). Thus, depending on the implanted alternatives, microfibers that reach the aquatic environments could be reduced between 30% and 65%. This work provides a base model to estimate the mass flow of textile microfibers from household laundry into aquatic environments. Â© 2020 Elsevier Ltd</t>
  </si>
  <si>
    <t>Cited By :2 RAYYAN-INCLUSION: {"Querusche"=&gt;"Excluded", "Matheus"=&gt;"Excluded"} | RAYYAN-LABELS: QUE: Title,MAT: Abstract | RAYYAN-EXCLUSION-REASONS: 1 - Type of study</t>
  </si>
  <si>
    <t>rayyan-684570296</t>
  </si>
  <si>
    <t>Abundance and removal characteristics of microplastics at a wastewater treatment plant in Zhengzhou</t>
  </si>
  <si>
    <t>36295-36305</t>
  </si>
  <si>
    <t>Ren, P.J. and Dou, M. and Wang, C. and Li, G.Q. and Jia, R.</t>
  </si>
  <si>
    <t>https://www.scopus.com/inward/record.uri?eid=2-s2.0-85086647883&amp;doi=10.1007%2fs11356-020-09611-5&amp;partnerID=40&amp;md5=c5ee1928ea4967cdaea6e316eb63afc1</t>
  </si>
  <si>
    <t>The widespread use of synthetic polymers has made microplastic (MP) a new type of contaminant that has attracted worldwide attention. Studies have shown that wastewater treatment plants (WWTPs) are an important source of MP collection in the natural environment. This study investigated the removal efficiency and migration characteristics of MPs by sampling the sewage from each treatment section of a WWTP in Zhengzhou, China. The results showed that the abundance of MPs in the influent water and primary, secondary, and tertiary treatment discharges was 16.0, 10.3, 4.5, and 2.9 MP/L, respectively, and the total removal rate of MPs from the influent to the final effluent reached 81.9%. The MPs in the WWTP were mainly small-sized (0.08â€“0.55 mm), followed by medium-sized (0.55â€“1.7 mm). Fibers were the dominant MP shape in both the water and sediment samples. Black (36%) and red (23%) were the dominant MP colors. Six different polymer types of MPs were detected, which were mainly polypropylene followed by polyethylene. In general, for the MPs in the WWTP, the removal rate of fragments can reach 97.08%, which is better than that of fibers (70.50%); the removal rate of small-sized can reach 95.86%, which is better than that of medium-sized (83.53%) and large-sized (70.00%). In this study, primary treatment has better effects in eliminating fragments and large-sized MPs; secondary treatment has better effects in eliminating fibers and small-sized MPs. Although WWTPs have a very good removal effect on MPs, 870 million MP/d are still discharged into nearby rivers from WWTPs with a treatment scale of 300,000 m3/day. [Figure not available: see fulltext.]. Â© 2020, Springer-Verlag GmbH Germany, part of Springer Nature.</t>
  </si>
  <si>
    <t>rayyan-684570297</t>
  </si>
  <si>
    <t>Detection of xanthine in food samples with an electrochemical biosensor based on PEDOT:PSS and functionalized gold nanoparticles</t>
  </si>
  <si>
    <t>RSC Advances</t>
  </si>
  <si>
    <t>36147-36154</t>
  </si>
  <si>
    <t>Khan, M.Z.H. and Ahommed, M.S. and Daizy, M.</t>
  </si>
  <si>
    <t>https://www.scopus.com/inward/record.uri?eid=2-s2.0-85093072266&amp;doi=10.1039%2fd0ra06806c&amp;partnerID=40&amp;md5=1463f331807666e89b6764c85eea87b7</t>
  </si>
  <si>
    <t>An innovative biosensor assembly relying on glassy carbon electrodes modified with nanocomposites consisting of poly(3,4-ethylenedioxythiophene) polystyrene sulfonate (PEDOT:PSS) as a host matrix with functionalized gold nanoparticles (GCE/PEDOT:PSS-AuNPs) is presented for the selective and sensitive detection of xanthine (XA). The developed sensor was successfully applied for the quantification of XA in the presence of significant interferents like hypoxanthine (HXA) and uric acid (UA). Different spectroscopy and electron microscopy analyses were done to characterize the as-prepared nanocomposite. Calibration responses for the quantification of XA was linear from 5.0 Ã— 10-8 to 1.0 Ã— 10-5 M (R2 = 0.994), with a detection limit as low as 3.0 Ã— 10-8 (S/N = 3). Finally, the proposed sensor was applied for the analyses of XA content in commercial fish and meat samples and satisfactory recovery percentage was obtained. Â© The Royal Society of Chemistry.</t>
  </si>
  <si>
    <t>Cited By :4 RAYYAN-INCLUSION: {"Querusche"=&gt;"Excluded", "Matheus"=&gt;"Excluded"} | RAYYAN-LABELS: QUE: Title,MAT: Abstract | RAYYAN-EXCLUSION-REASONS: 1 - Type of study</t>
  </si>
  <si>
    <t>rayyan-684570298</t>
  </si>
  <si>
    <t>Mesopelagic fish composition and diets of three myctophid species with potential incidence of microplastics, across the southern tropical gyre</t>
  </si>
  <si>
    <t>Deep-Sea Research Part II: Topical Studies in Oceanography</t>
  </si>
  <si>
    <t>Bernal, A. and Toresen, R. and Riera, R.</t>
  </si>
  <si>
    <t>https://www.scopus.com/inward/record.uri?eid=2-s2.0-85076861426&amp;doi=10.1016%2fj.dsr2.2019.104706&amp;partnerID=40&amp;md5=1f9c390bc802212cd92310f95b198534</t>
  </si>
  <si>
    <t>The species occurrence of mesopelagic fish collected in the scattering layers was studied across the Indian Ocean subtropical gyre during the dry season (2015). Ocean eddies can retain zooplankton and plastic debris, and determine biological composition through advection. The conditions inside the gyre were stabilised by low chlorophyll-a concentrations and a deep nutricline. A diverse assemblage of mesopelagic fish, dominated by myctophids, exhibited diel migrations to the upper water layers for feeding since the early night. Myctophids were concentrated ca. 100 m depth, where the deep chlorophyll maximum was located, and coinciding with the nutricline. Another group of mesopelagic fish remained in deeper waters during the daytime, with a higher occurrence of Stomiiformes (Phoshycthyidae and Sternoptychidae) at the 500â€“600 m Deep Scattering Layer. Moreover, the diets of 220 myctophid specimens belonging to the species Ceratoscopelus warmingii, Diaphus effulgens, and Symbolophorus evermanni, were investigated based on stomach content analysis. Calanoid copepods, mainly Pleuromamma abdominalis, made up 30% of the diet in the three myctophid species, with interspecific differences in the preferred second item: C. warmingii preferred ostracods, D. effulgens, non-calanoid copepods, and S. evermanni, euphausiids. Thus, partial dietary segregation was observed among the three species. We hypothesized that these myctophid diets differed between stations located at the gyre core and its outer edge. Any dietary pattern indicating aggregation of food resources, or an enhancement of the foraging opportunities for myctophids, was discerned as an effect of the gyre advection. However, prey composition diverged between the core and the outer edge stations regardless of the fish species, with a higher dietary representation of P. abdominalis and euphausiids (migratory zooplankton) in the individuals collected in the core-influenced area. A total of six plastic pieces were present in the stomachs of D. effulgens and S. evermanni, in contrast with the high presence of plastic particles found at the surface in most sampling stations (average number of plastic pieces was 41 per hour). The selected myctophid species did not appear to be important transport vectors for microplastics in comparison with species from other oceans. Â© 2019 Elsevier Ltd</t>
  </si>
  <si>
    <t>Cited By :3 RAYYAN-INCLUSION: {"Querusche"=&gt;"Excluded", "Matheus"=&gt;"Excluded"} | RAYYAN-LABELS: MAT: Abstract,QUE: Abstract | RAYYAN-EXCLUSION-REASONS: 1 - Type of study</t>
  </si>
  <si>
    <t>rayyan-684570299</t>
  </si>
  <si>
    <t>Ingestion of Microplastic by Fish of Different Feeding Habits in Urbanized and Non-urbanized Streams in Southern Brazil</t>
  </si>
  <si>
    <t>Garcia, T.D. and Cardozo, A.L.P. and Quirino, B.A. and Yofukuji, K.Y. and Ganassin, M.J.M. and dos Santos, N.C.L. and Fugi, R.</t>
  </si>
  <si>
    <t>https://www.scopus.com/inward/record.uri?eid=2-s2.0-85089246155&amp;doi=10.1007%2fs11270-020-04802-9&amp;partnerID=40&amp;md5=44387b3f560eafe750639532668b3e12</t>
  </si>
  <si>
    <t>Most studies that address microplastic (MP) ingestion by fish are conducted in marine environments; however, freshwater ecosystems such as rivers and streams are also important sources of these particles in coastal areas. Considering that increasing urbanization surrounding watersheds increases the sources of plastic pollution and that fish feeding behavior may influence the probability of ingestion of these particles, the aim of this study was to evaluate the ingestion of MP by fish of different feeding habits in urbanized and non-urbanized streams. The fish were captured in ten streams in Southern Brazil and the stomach contents of 294 individuals belonging to 13 species were analyzed. Individuals of ten species ingested MP of fiber type. From a generalized linear mixed model, we observed that the urbanized streams and the omnivorous habit showed a positive correlation with MP intake. Our results suggest that both types of streams present MP, but this pollutant is probably more prominent in heavily urbanized sites, which may represent important sources of MP for larger systems along the river basin. This evidences the importance of preserving riparian areas of small order streams as a means to reduce MP inputs into these ecosystems. Â© 2020, Springer Nature Switzerland AG.</t>
  </si>
  <si>
    <t>rayyan-684570300</t>
  </si>
  <si>
    <t>Investigation of Microplastics in Freshwater Mussels (Lasmigona costata) From the Grand River Watershed in Ontario, Canada</t>
  </si>
  <si>
    <t>Wardlaw, C. and Prosser, R.S.</t>
  </si>
  <si>
    <t>https://www.scopus.com/inward/record.uri?eid=2-s2.0-85088503168&amp;doi=10.1007%2fs11270-020-04741-5&amp;partnerID=40&amp;md5=d49ccd20bdbfe5a7487d79c2ad70c261</t>
  </si>
  <si>
    <t>Microplastics have been identified as a widespread, persistent environmental pollutant. The investigation of microplastics in marine ecosystems has been prevalent in the literature; however, much less consideration has been given to this form of pollution in freshwater ecosystems. Relatively few studies have considered the uptake of microplastics in freshwater mussels. This study investigated the presence of microplastics in fluted-shell mussels (Lasmigona costata) collected from various sites in the Grand River watershed, Southern Ontarioâ€™s largest watershed and home to one million people. The soft tissue of adult mussels underwent enzyme digestion, followed by filtration to isolate undigested particles. Particles were removed and analyzed using Raman spectroscopy to determine their composition. Ten different polymers were identified in the sampled mussels, with polypropylene-co-polyethylene being the most prevalent. Microplastic particles were detected in 71% of mussels with the greatest number of particles observed in a single mussel being seven. No significant difference in microplastic particles per mussel was observed among the different sites sampled. A significant positive relationship between particles per mussel and size of upstream catchment was observed, but a relationship between particles per mussel and percentage of urban land use was not observed. Â© 2020, Springer Nature Switzerland AG.</t>
  </si>
  <si>
    <t>Cited By :3 RAYYAN-INCLUSION: {"Querusche"=&gt;"Excluded", "Matheus"=&gt;"Excluded"} | RAYYAN-LABELS: QUE: Title,MAT: Abstract | RAYYAN-EXCLUSION-REASONS: 1 - Type of study</t>
  </si>
  <si>
    <t>rayyan-684570301</t>
  </si>
  <si>
    <t>PAH Sorption to Nanoplastics and the Trojan Horse Effect as Drivers of Mitochondrial Toxicity and PAH Localization in Zebrafish</t>
  </si>
  <si>
    <t>Trevisan, R. and Uzochukwu, D. and Di Giulio, R.T.</t>
  </si>
  <si>
    <t>https://www.scopus.com/inward/record.uri?eid=2-s2.0-85089236039&amp;doi=10.3389%2ffenvs.2020.00078&amp;partnerID=40&amp;md5=0ae192b8e51888c523e4d1e63763c485</t>
  </si>
  <si>
    <t>Plastics are world-wide pollutants that pose a potential threat to wildlife and human health. Small plastic particles, such as microplastics and nanoplastics, are easily ingested, and can act as a Trojan Horse by carrying microorganisms and pollutants. This study investigated the potential role of the Trojan Horse effect in the toxicity of nanoplastics to the vertebrate model organism, zebrafish (Danio rerio). First, we investigated if this effect could affect the toxicity of nanoplastics. Second, we analyzed if it could contribute to the biodistribution of the associated contaminants. And third, we focused on its effect on the mitochondrial toxicity of nanoplastics. We incubated 44 nm polystyrene nanoparticles with a real-world mixture of polycyclic aromatic hydrocarbons (PAHs) for 7 days and removed the free PAHs by ultrafiltration. We dosed embryos with 1 ppm of nanoplastics (NanoPS) or PAH-sorbed nanoplastics (PAH-NanoPS). Neither type of plastic particle caused changes in embryonic and larval development. Fluorescence microscopy and increased EROD activity suggested the uptake of PAHs in larvae exposed to PAH-NanoPS. This coincided with higher concentrations in the yolk sac and the brain. However, PAH-only exposure leads to their accumulation in the yolk sac but not in the brain, suggesting that that the spatial distribution of bioaccumulated PAHs can differ depending on their source of exposure. Both nanoplastic particles affected mitochondrial energy metabolism but caused different adverse effects. While NanoPS decreased NADH production, PAH-NanoPS decreased mitochondrial coupling efficiency and spare respiratory capacity. In summary, the addition of PAHs to the surface of nanoplastics did not translate into increased developmental toxicity. Low levels of PAHs were accumulated in the organisms, and the transfer of PAHs seems to happen in tissues and possibly organelles where nanoplastics accumulate. Disruption of the energy metabolism in the mitochondria may be a key factor in the toxicity of nanoplastics, and the Trojan Horse effect may amplify this effect. Â© Copyright Â© 2020 Trevisan, Uzochukwu and Di Giulio.</t>
  </si>
  <si>
    <t>Cited By :2 RAYYAN-INCLUSION: {"Querusche"=&gt;"Maybe", "Matheus"=&gt;"Maybe"}</t>
  </si>
  <si>
    <t>rayyan-684570302</t>
  </si>
  <si>
    <t>Microplastic ingestion by a herring Opisthonema sp. in the Pacific coast of Costa Rica</t>
  </si>
  <si>
    <t>BermÃºdez-GuzmÃ¡n, L. and AlpÃ­zar-Villalobos, C. and Gatgens-GarcÃ­a, J. and JimÃ©nez-Huezo, G. and RodrÃ­guez-Arias, M. and Molina, H. and Villalobos, J. and Paniagua, S.A. and Vega-Baudrit, J.R. and Rojas-Jimenez, K.</t>
  </si>
  <si>
    <t>https://www.scopus.com/inward/record.uri?eid=2-s2.0-85088109668&amp;doi=10.1016%2fj.rsma.2020.101367&amp;partnerID=40&amp;md5=d6ba4bae5ab9efd3ba35624b943be897</t>
  </si>
  <si>
    <t>Current knowledge of the presence of microplastics (MP) in marine species in tropical areas is still limited. The presence of MP was examined in the gastrointestinal content of 30 filter feeders of the herring Opisthonema complex (Clupeiformes: Clupeidae) from the Central Pacific of Costa Rica. MP were detected in 100% of the individuals with an average of 36.7 pieces per fish, of which 79.5% were fibers and 20.5% particles. No direct association between biometric variables or sex and the amount of microplastic was found. Different physicochemical analyses were carried out to determine the composition and characteristics of the microplastics. Most of the fibers were classified as polypropylene. Remarkably, some plastic particles turned out to be composed exclusively of minerals. This study demonstrates the high presence of MP in planktivorous fishes of the Pacific coast of Central America. Also, we propose the Opisthonema complex as a model for biomonitoring microplastic pollution in the Tropical Eastern Pacific due to its wide distribution, biometric homogeneity of the schools, non-selective feeding type, and its crucial position in the marine food webs. Â© 2020 Elsevier B.V.</t>
  </si>
  <si>
    <t>rayyan-684570303</t>
  </si>
  <si>
    <t>Microplastic Vector Effects: Are Fish at Risk When Exposed via the Trophic Chain?</t>
  </si>
  <si>
    <t>Bour, A. and Sturve, J. and HÃ¶jesjÃ¶, J. and Carney Almroth, B.</t>
  </si>
  <si>
    <t>https://www.scopus.com/inward/record.uri?eid=2-s2.0-85087693320&amp;doi=10.3389%2ffenvs.2020.00090&amp;partnerID=40&amp;md5=e456310f2c86de6e7993ac07523fda55</t>
  </si>
  <si>
    <t>In aquatic organisms, trophic transfer is a relevant exposure route for microplastics (MPs). Despite their relevance, effect studies on fish exposed via trophic chains are currently very scarce. MPs are known to contain many chemicals that could be transferred to organisms and induce deleterious effects. However, there is currently no consensus on whether MPs represent a significant exposure pathway to chemicals in contaminated habitats. Here, we exposed three-spined sticklebacks (Gasterosteus aculeatus) to polyethylene MPs via prey ingestion, in a one-month experiment. MPs were either pristine or spiked with chlorpyrifos (CPF), and a CPF control was included toÂ§compare vector effects of MPs and natural prey. Following exposure, we assessed AChE activity and fish behavior (feeding, locomotion, environment exploration and reaction to the introduction of a novel object). No effect was observed in fish exposed to pristine MPs. CPF accumulation was observed in fish exposed to CPF-spiked MPs (MP-CPF), confirming the vector potential of MPs. However, CPF accumulation was more important in fish exposed to CPF via prey. In fish exposed to MP-CPF, we observed significant AChE inhibition and hyperactivity, which could result in increased vulnerability to predation. CPF organ distribution differed between groups, suggesting that chemical exposure via MPs could alter organ distribution of chemicals. This can result in a change in the organs most at risk, likely increasing intestine exposure. Â© Copyright Â© 2020 Bour, Sturve, HÃ¶jesjÃ¶ and Carney Almroth.</t>
  </si>
  <si>
    <t>rayyan-684570304</t>
  </si>
  <si>
    <t>Behavior and Bio-Interactions of Anthropogenic Particles in Marine Environment for a More Realistic Ecological Risk Assessment</t>
  </si>
  <si>
    <t>Corsi, I. and Bergami, E. and Grassi, G.</t>
  </si>
  <si>
    <t>https://www.scopus.com/inward/record.uri?eid=2-s2.0-85087022773&amp;doi=10.3389%2ffenvs.2020.00060&amp;partnerID=40&amp;md5=fb79cd2bca4ae50417129d4976d77751</t>
  </si>
  <si>
    <t>Owing to production, usage, and disposal of nano-enabled products as well as fragmentation of bulk materials, anthropogenic nanoscale particles (NPs) can enter the natural environment and through different compartments (air, soil, and water) end up into the sea. With the continuous increase in production and associated emissions and discharges, they can reach concentrations able to exceed toxicity thresholds for living species inhabiting marine coastal areas. Behavior and fate of NPs in marine waters are driven by transformation processes occurring as a function of NP intrinsic and extrinsic properties in the receiving seawaters. All those aspects have been overlooked in ecological risk assessment. This review critically reports ecotoxicity studies in which size distribution, surface charges and bioâˆ’nano interactions have been considered for a more realistic risk assessment of NPs in marine environment. Two emerging and relevant NPs, the metal-based titanium dioxide (TiO2), and polystyrene (PS), a proxy for nanoplastics, are reviewed, and their impact on marine biota (from planktonic species to invertebrates and fish) is discussed as a function of particle size and surface charges (negative vs. positive), which affect their behavior and interaction with the biological material. Uptake of NPs is related to their nanoscale size; however, in vivo studies clearly demonstrated that transformation (agglomerates/aggregates) occurring in both artificial and natural seawater drive to different exposure routes and biological responses at cellular and organism level. Adsorption of single particles or agglomerates onto the body surface or their internalization in feces can impair motility and affect sinking or floating behavior with consequences on populations and ecological function. Particle complex dynamics in natural seawater is almost unknown, although it determines the effective exposure scenarios. Based on the latest predicted environmental concentrations for TiO2 and PS NPs in the marine environment, current knowledge gaps and future research challenges encompass the comprehensive study of bioâˆ’nano interactions. As such, the analysis of NP biomolecular coronas can enable a better assessment of particle uptake and related cellular pathways leading to toxic effects. Moreover, the formation of an environmentally derived corona (i.e., eco-corona) in seawater accounts for NP physicalâ€“chemical alterations, rebounding on interaction with living organisms and toxicity. Â© Copyright Â© 2020 Corsi, Bergami and Grassi.</t>
  </si>
  <si>
    <t>Cited By :11 RAYYAN-INCLUSION: {"Querusche"=&gt;"Excluded", "Matheus"=&gt;"Excluded"} | RAYYAN-LABELS: MAT: Abstract,QUE: Abstract | RAYYAN-EXCLUSION-REASONS: 1 - Type of study</t>
  </si>
  <si>
    <t>rayyan-684570305</t>
  </si>
  <si>
    <t>Can short exposure to polyethylene microplastics change tadpolesâ€™ behavior? A study conducted with neotropical tadpole species belonging to order anura (Physalaemus cuvieri)</t>
  </si>
  <si>
    <t>AraÃºjo, A.P.D.C. and Malafaia, G.</t>
  </si>
  <si>
    <t>https://www.scopus.com/inward/record.uri?eid=2-s2.0-85079001984&amp;doi=10.1016%2fj.jhazmat.2020.122214&amp;partnerID=40&amp;md5=0a6c0528053cac684f09dbfaf769ef6e</t>
  </si>
  <si>
    <t>The scientific knowledge about toxicological impacts of polyethylene microplastics (PE MPs) on different organisms has significantly improved in recent years. However, the effects of these pollutants on animal species such as amphibians remain poorly known. Thus, the aim of the current study is to investigate whether the short exposure (7 days) of Physalaemus cuvieri tadpoles to PE MPs (60 mg/L) can change their behavior. Collected data have shown that PE MP accumulation in tadpoles was associated with different behavioral changes observed in them; this outcome has confirmed the behavioral toxicity of these micropollutants in the investigated species. Tadpoles subjected to PE MPs presented locomotion issues, anxiogenic effect symptoms, as well as anti-predatory defensive response deficit when they were exposed to predators (Cyprinus carpio). Data analysis enabled inferring to what extent these pollutants can affect individuals, and their natural predators living in contaminated areas. Based on the biological viewpoint, these changes can affect their defensive response to predators, as well as their social behavior. To the best of our knowledge, the present study was pioneer in reporting PE MPs-induced behavioral toxicity in representatives of amphibian groups. Â© 2020 Elsevier B.V.</t>
  </si>
  <si>
    <t>Cited By :15 RAYYAN-INCLUSION: {"Querusche"=&gt;"Excluded", "Matheus"=&gt;"Excluded"} | RAYYAN-LABELS: MAT: Abstract,QUE: Abstract | RAYYAN-EXCLUSION-REASONS: 2 - Population</t>
  </si>
  <si>
    <t>rayyan-684570306</t>
  </si>
  <si>
    <t>Microplastics and Nanoplastics in Aquatic Environments: Challenges and Threats to Aquatic Organisms</t>
  </si>
  <si>
    <t>Arabian Journal for Science and Engineering</t>
  </si>
  <si>
    <t>4419-4440</t>
  </si>
  <si>
    <t>Al-Thawadi, S.</t>
  </si>
  <si>
    <t>https://www.scopus.com/inward/record.uri?eid=2-s2.0-85079829978&amp;doi=10.1007%2fs13369-020-04402-z&amp;partnerID=40&amp;md5=d1ba53352a55311f538303469ee319af</t>
  </si>
  <si>
    <t>Micro- and nanoplastics are emerging contaminants of international concern that cannot be ignored as future environmental threats. New studies are being carried out to determine the critical challenges posed by the presence of these plastics in the ecosystem. In this review, the sources of micro- and nanoplastic contamination are described, highlighting their abundance and their environmental fate after being released. Moreover, their role in affecting aquatic organisms and the mechanisms involved are clarified. Some insights into their impacts on human health and the challenges faced by researchers in measuring both types of plastics extracted from biota are also presented. Assessing the toxicological impact of these plastics on sediment and aquatic organisms is an emerging issue, as they have been found in microalgae, brine shrimp larvae, bivalves, fish and shellfish. The amount of plastic waste in the seas is continuing to increase and part of that waste is degraded to produce microplastics and nanoplastics. Therefore, exposure to these materials will inevitably increase, resulting in an emerging food safety issue. Micro- and nanoplastics contamination might cause damage to metabolic, morphological, physiological, food uptake, and behavioral processes, and as a consequence, their impacts may be significant at both the cellular and ecosystem levels. Research output concerning the source, fate, and toxicological impact of micro- and nanoplastics on marine organisms has increased dramatically, but there are still gaps in knowledge about the molecular alterations that they cause. Â© 2020, King Fahd University of Petroleum &amp; Minerals.</t>
  </si>
  <si>
    <t>Cited By :10 RAYYAN-INCLUSION: {"Querusche"=&gt;"Excluded", "Matheus"=&gt;"Excluded"} | RAYYAN-LABELS: MAT: Abstract,QUE: Abstract | RAYYAN-EXCLUSION-REASONS: 1 - Type of study</t>
  </si>
  <si>
    <t>rayyan-684570307</t>
  </si>
  <si>
    <t>Impacts of plastic debris on biota and implications for human health: A South African perspective</t>
  </si>
  <si>
    <t>South African Journal of Science</t>
  </si>
  <si>
    <t>Naidoo, T. and Rajkaran, A. and Sershen</t>
  </si>
  <si>
    <t>https://www.scopus.com/inward/record.uri?eid=2-s2.0-85086178850&amp;doi=10.17159%2fsajs.2020%2f7693&amp;partnerID=40&amp;md5=85dea23bbdd0c6d90e68ff2197f593d5</t>
  </si>
  <si>
    <t>Entanglement and ingestion of plastics are the main ecological impacts of marine plastic debris on marine biota, but indirect effects such as the transport of alien species and benthic smothering are also important to note. Entanglement of invertebrates, sharks, turtles, birds and marine mammals is mainly caused by macroplastics (&gt;5 mm), and leads to reduced mobility, ineffective foraging and subsequent mortality. The main plastic types associated with entanglement are improperly discarded fishing nets, lines, ropes and straps. In South Africa and surrounding waters, plastic ingestion has been reported in a number of marine species: sharks (n=10), fish (n=7), turtles (n=1) and birds (n=36). Lethal (macroplastic) and sub-lethal effects (microplastic â‰¤5 mm) of marine debris on biota have been noted, but at the time of this review there were no published reports on impacts at the population level. Consumed shellfish are possible vectors for the introduction of microplastics into humans. The specific impacts of microplastic ingestion on human health are largely unknown, but additives associated with plastics represent a threat. The research infrastructure in South Africa is insufficient to monitor and characterise marine plastic debris and, in many cases, not in line with global standards. More research effort is needed to understand the impacts of marine plastic debris on humans and marine biota in South Africa, particularly at the population level. Significance â€¢ Macroplastics affect marine biota mainly via entanglement and microplastics largely through ingestion. â€¢ Macro- and microplastic interactions with biota can result in sub-lethal effects and mortality but no population effects have been reported for South Africa. â€¢ Consumed shellfish are a potential source of microplastics for humans but their potential effects in humans remain unknown. â€¢ Better infrastructure is needed for improved monitoring and research on the effects of marine debris in South Africa. Â© 2020. The Author(s). Published under a Creative Commons Attribution Licence.</t>
  </si>
  <si>
    <t>rayyan-684570308</t>
  </si>
  <si>
    <t>Delineating the global plastic marine litter challenge: clarifying the misconceptions</t>
  </si>
  <si>
    <t>Environmental Monitoring and Assessment</t>
  </si>
  <si>
    <t>Hahladakis, J.N.</t>
  </si>
  <si>
    <t>https://www.scopus.com/inward/record.uri?eid=2-s2.0-85083022507&amp;doi=10.1007%2fs10661-020-8202-9&amp;partnerID=40&amp;md5=3b621d0b4f740e813c866c736e0e45c3</t>
  </si>
  <si>
    <t>Plastics, owing to their various beneficial properties (durability, flexibility and lightweight nature), are widely regarded as the workhorse material of our modern society. Being ubiquitously and increasingly present over the past 60 years, they provide various benefits to the global economy. However, inappropriate and/or uncontrolled disposal practices, poor waste management infrastructure, and application of insufficient recycling technologies, coupled with a lack of public awareness and incentives, have rendered plastic waste (PW) omnipresent, littering both the marine and the terrestrial environment with multifaceted impacts. The plastic marine litter issue has received much attention, especially in the past decade. There is a plethora of articles and reports released on an annual basis, as well as a lot of ongoing research, which render the issue either to be overexposured or misconstrued. In addition, there are several misinterpretations that surround the presence and environmental impact of plastics in the oceans and, consequently, human health, that require much more critical and scientific thinking. This short communication aims at unveiling any existing misconceptions and attempts to place this global challenge within its real magnitude, based either on scientific facts or nuances. [Figure not available: see fulltext.]. Â© 2020, The Author(s).</t>
  </si>
  <si>
    <t>Cited By :4 RAYYAN-INCLUSION: {"Querusche"=&gt;"Excluded", "Matheus"=&gt;"Excluded"} | RAYYAN-LABELS: MAT: Abstract,QUE: Abstract | RAYYAN-EXCLUSION-REASONS: 1 - Type of study</t>
  </si>
  <si>
    <t>rayyan-684570309</t>
  </si>
  <si>
    <t>Plastic ingestion by marine fish in the wild</t>
  </si>
  <si>
    <t>Critical Reviews in Environmental Science and Technology</t>
  </si>
  <si>
    <t>657-697</t>
  </si>
  <si>
    <t>Markic, A. and Gaertner, J.-C. and Gaertner-Mazouni, N. and Koelmans, A.A.</t>
  </si>
  <si>
    <t>https://www.scopus.com/inward/record.uri?eid=2-s2.0-85068563267&amp;doi=10.1080%2f10643389.2019.1631990&amp;partnerID=40&amp;md5=06575297c72c71aada3c713b7f11468f</t>
  </si>
  <si>
    <t>Marine plastic pollution has become a prominent environmental issue in the recent years. Plastic ingestion is of special concern, as its magnitude and consequences for marine organisms and potentially humans are still largely unknown. We reviewed 93 papers on plastic ingestion by wild marine fish published since 1972. Plastic ingestion was detected in 323 (65%) of 494 examined fish species, and in 262 (67%) of 391 examined commercial fish species. These proportions are likely greater, as a detailed analysis of the sampling effort and analytical methods used in the reviewed studies suggests an underestimation of plastic ingestion in some assessments. A significant positive relationship (R = + 0.845, p = 0.004) was found between the sample size up to N = 10 and the detection of plastic ingestion. We also found significant differences in detection and frequency of occurrence (FO, %) of plastic ingestion among the three main types of analytical methods: naked-eye, microscopic analysis and chemical digestion. The chemical digestion method, which is also the most robust laboratory method, had the greatest detection (86%) and the highest FO (37.6 Â± 0.6%). To avoid the underestimation of plastic ingestion in future work, we provided recommendations for sample sizes and laboratory analysis. Â© 2019, Â© 2019 Taylor &amp; Francis Group, LLC.</t>
  </si>
  <si>
    <t>Cited By :38 RAYYAN-INCLUSION: {"Querusche"=&gt;"Excluded", "Matheus"=&gt;"Excluded"} | RAYYAN-LABELS: QUE: Title,MAT: Abstract | RAYYAN-EXCLUSION-REASONS: 1 - Type of study</t>
  </si>
  <si>
    <t>rayyan-684570310</t>
  </si>
  <si>
    <t>Developmental toxicity of iron oxide nanoparticles with different coatings in zebrafish larvae</t>
  </si>
  <si>
    <t>Oliveira, E.M.N. and Selli, G.I. and von Schmude, A. and Miguel, C. and Laurent, S. and Vianna, M.R.M. and PapalÃ©o, R.M.</t>
  </si>
  <si>
    <t>https://www.scopus.com/inward/record.uri?eid=2-s2.0-85083163321&amp;doi=10.1007%2fs11051-020-04800-2&amp;partnerID=40&amp;md5=75bfbab10bd21c5965f8bf3fe9df3c92</t>
  </si>
  <si>
    <t>We report on the effect of different coatings (dextran, chitosan, polyethylene glycol, carboxy-silane, and silica) in the toxicity elicited by superparamagnetic iron oxide nanoparticles (SPIONs) in the developing zebrafish (Danio rerio). Animals were exposed to nanoparticle concentrations ranging from 0.125 to 8.0Â mM of Fe during the first 5Â days after fertilization. Embryotoxicity parameters (survival, hatching rate, and the incidence of anatomical malformations) and behavioral patterns (locomotion during the exploration of a new environment, thigmotaxis, and the escape response to an aversive stimulus) were evaluated. Exposed embryos hatched between 48 and 72Â hpf, as expected for the species, but tendencies of either acceleration or delay were observed, depending on the nanoparticle coating. Malformations in exposed and control groups were similar, independent of the coating. Mortality rates were also not significantly affected by exposure to most of the coated SPIONs, except for animals treated with chitosan-coated nanoparticles, which induced 100% mortality at concentrations higher than 2Â mM. A similar trend was observed in the behavioral parameters, in which significant adverse effects were mostly caused by chitosan-coated nanoparticles even at low concentrations. The higher toxicity observed for chitosan-coated particles raises concern and deserves further mechanistic investigations, considering the ample use of this compound in pharmaceutical and biomedical applications. Â© 2020, Springer Nature B.V.</t>
  </si>
  <si>
    <t>Cited By :2 RAYYAN-INCLUSION: {"Querusche"=&gt;"Maybe", "Matheus"=&gt;"Maybe"} | RAYYAN-LABELS: ?</t>
  </si>
  <si>
    <t>rayyan-684570311</t>
  </si>
  <si>
    <t>Variation in the presence and abundance of anthropogenic microfibers in the Cumberland River in Nashville, TN, USA</t>
  </si>
  <si>
    <t>10135-10139</t>
  </si>
  <si>
    <t>Said, L. and Heard, M.J.</t>
  </si>
  <si>
    <t>https://www.scopus.com/inward/record.uri?eid=2-s2.0-85079806801&amp;doi=10.1007%2fs11356-020-08091-x&amp;partnerID=40&amp;md5=72f406675067438925353513a529c074</t>
  </si>
  <si>
    <t>Anthropogenic microfibers (thread-like pieces of litter &lt; 5Â mm in size) including microplastic fibers have been suggested to pose a growing threat to urban rivers across the world. However, in most urban rivers, we have a limited understanding of how anthropogenic microfibers vary in presence and abundance over time. In this study, we examined how the presence and abundance of anthropogenic microfibers varied in the Cumberland River in Nashville, TN, a growing city with more than one million residents. To measure anthropogenic microfibers, we collected grab samples of surface water weekly from three locations along the Cumberland River in Nashville, TN (one upstream of the city, one in downtown, and one downstream of the city), over a 7-week period in summer of 2018 (n = 151 total samples). We found that anthropogenic microfibers were present at all study sites over time (mean of all samples = 27.9Â microfibers/L) and that the mean abundance of anthropogenic microfibers significantly increased in the city and downstream of the city relative to our upstream collection site. In addition, we found that anthropogenic microfiber abundance was significantly variable over time (sample values ranged from 0 to 195 pieces/L) and that multiple factors including the presence of wastewater treatment plants may be contributing to the abundance and distribution of anthropogenic microfibers in this urban river. Â© 2020, Springer-Verlag GmbH Germany, part of Springer Nature.</t>
  </si>
  <si>
    <t>Cited By :5 RAYYAN-INCLUSION: {"Querusche"=&gt;"Excluded", "Matheus"=&gt;"Excluded"} | RAYYAN-LABELS: MAT: Abstract,QUE: Abstract | RAYYAN-EXCLUSION-REASONS: 1 - Type of study</t>
  </si>
  <si>
    <t>rayyan-684570312</t>
  </si>
  <si>
    <t>CQD@Î³-Fe2O3 multifunctional nanoprobe for selective fluorescence sensing, detoxification and removal of Hg(II)</t>
  </si>
  <si>
    <t>Colloids and Surfaces A: Physicochemical and Engineering Aspects</t>
  </si>
  <si>
    <t>Panda, S. and Paital, B. and Mohapatra, S.</t>
  </si>
  <si>
    <t>https://www.scopus.com/inward/record.uri?eid=2-s2.0-85077788919&amp;doi=10.1016%2fj.colsurfa.2020.124445&amp;partnerID=40&amp;md5=676fab28f9cd5a5c9852583d15ec6a56</t>
  </si>
  <si>
    <t>In this paper we have developed a simple integrated nanoprobe that combines fluorescent carbon quantum dots (CQD) and superparamagnetic magnetic iron oxide(SPION) equipped with â€“SH, -COOH functionalization for sensing and removal of mercury from aqueous medium. The probe has diminished fluorescence due to photoelectron transfer between CQD fluorophore and magnetic nanoparticle. A remarkable enhancement in fluorescence emission intensity is achieved in presence of Hg2+ which inhibits the PET mechanism. The limit of detection of this fluorescence turn on sensing is 0.376 nM which is the lowest among all reported protocol for Hg sensing. Due to presence of abundant functional groups such as â€“SH, -COOH in the magnetic component the probe shows excellent mercury removal efficiency of 70%. The utility of the probe has also been explored to monitor Hg in bacteria as well as in living fish sample. Â© 2020 Elsevier B.V.</t>
  </si>
  <si>
    <t>rayyan-684570313</t>
  </si>
  <si>
    <t>Occurence of Microplastics in Water, Sediment and Milkfish (Chanos chanos) in Citarum River Downstream (Case Study: Muara Gembong)</t>
  </si>
  <si>
    <t>Agustian Fareza, A. and Sembiring, E.</t>
  </si>
  <si>
    <t>https://www.scopus.com/inward/record.uri?eid=2-s2.0-85079749182&amp;doi=10.1051%2fe3sconf%2f202014807005&amp;partnerID=40&amp;md5=bf26c4a7b2f8f8b67163d7d4982a91d1</t>
  </si>
  <si>
    <t>Microplastics in aquatic environment can possibly enter into the aquatic organism, so this study aims to identify the microplastic concentrations in water, sediment, and milkfish. The samples are taken in downstream Citarum river at Muara Gembong. Water samples were taken using a manta trawl pulled by a boat while sediment and milkfish samples were taken using the grab sampling method. Organic removal and cleaning was conducted by using the Fenton Oxidation method which use Fe and H2O2. The average of microplastic concentrations in river water, seawater ponds, mixed water, and seawater consecutively are 0.0574 Â± 0.025 particles/m3, 3.000 Â± 2.645 particles/L, 0.666 Â± 0.577 particles/L and 1.333 Â± 1.155 particles/L. The average of microplastic concentrations in sediment sea water pond, sediment mixed water pond and sea sediment samples consecutively are 3.666 Â± 0.577 particles/20g, 2.667 Â± 1.527 particles/20g, 2.333 Â± 0.577 particles/20g and 0.667 Â± 1.154 particle/20g. The average of microplastic concentrations in the gut and gills of milkfish in sea ponds and mixed ponds consecutively are 2.333 Â± 2.266 particles/fish and 2.222 Â± 3.768 particles/fish. The average of microplastic concentrations in milkfish tissues in the sea and mixed water ponds are 1.333 Â± 1.000 particles/fish and 1.111 Â± 1.167 particles/fish. Â© 2020 The Authors, published by EDP Sciences.</t>
  </si>
  <si>
    <t>rayyan-684570314</t>
  </si>
  <si>
    <t>A fine kettle of fish: the fishing industry and environmental impacts</t>
  </si>
  <si>
    <t>VÃ¡zquez-Rowe, I.</t>
  </si>
  <si>
    <t>https://www.scopus.com/inward/record.uri?eid=2-s2.0-85073953490&amp;doi=10.1016%2fj.coesh.2019.08.004&amp;partnerID=40&amp;md5=f80814f8e4d656a802226374e8c16599</t>
  </si>
  <si>
    <t>Overexploitation or full exploitation of fishing stocks first became an important problem in the second half of the 20th century, with certain fisheries collapsing and others being exploited in an unsustainable manner. This situation led to dwindling fish landings worldwide, although final seafood demand has not suffered this decrease thanks to the growth of aquaculture. Currently, new threats to marine biota are emerging that could ultimately lead to further stress on fishing stocks. The current opinion article explores these growing threats, which include the spread of dead zones throughout coastal areas, marine litter, especially microplastics and nanoplastics that are ingested by marine organisms and ultimately by humans, or the effects of climate change on world oceans, including acidification due to carbon dioxide absorption from the atmosphere or alteration in ocean circulation due to melting glaciers. Consequently, it is critical for stakeholders in the fishing sector to gain awareness of what is at stake in the upcoming decades. In fact, not only will fisheries have to expand their approach from single-species stock assessment to ecosystem-based approaches but also other metrics will have to be brought forward to maintain competitiveness and minimize food security concerns. Â© 2019 Elsevier B.V.</t>
  </si>
  <si>
    <t>Cited By :7 RAYYAN-INCLUSION: {"Querusche"=&gt;"Excluded", "Matheus"=&gt;"Excluded"} | RAYYAN-LABELS: MAT: Abstract,QUE: Abstract | RAYYAN-EXCLUSION-REASONS: 1 - Type of study</t>
  </si>
  <si>
    <t>rayyan-684570315</t>
  </si>
  <si>
    <t>The influence of micro plastic to Chlorella growth in difference aquatic systems</t>
  </si>
  <si>
    <t>Muslihuddin, M. and Hadiyanto and Muhammad, F. and Khoironi, A. and Afiati, N.</t>
  </si>
  <si>
    <t>https://www.scopus.com/inward/record.uri?eid=2-s2.0-85077905547&amp;doi=10.1063%2f1.5140928&amp;partnerID=40&amp;md5=b2cb0fa37f247e8be51acf119501dace</t>
  </si>
  <si>
    <t>Plastic waste is harmful to human health and became climacteric problem for our environment. In year 2010, 275 million metric tons (MT) of plastic waste was emerge in 192 coastal countries. Micro plastic with size range around 1-5mm also affecting microorganism such as microalgae, Chlorella Pyrenoidosa which one of many species of microalgae is no exception. This microalga commonly used for foodstuff as the source of protein and lipid, also can be used as materials to make biodiesel since it also rich with lipid and can be processed with either esterification, trans-esterification or both. 500mg micro plastic of polyethylene terephthalate (PET) is added in 25ml Chlorella Pyrenoidosa on peak of its growth. Additional amount of diluted nutrients in 250ml freshwater and brackish also being added as controls with different salinity. Since control experiment also being made without the presence of PET micro plastic, the growth rate shown in Chlorella Pyrenoidosa which being add with PET micro plastic is more than the growth rate Chlorella Pyrenoidosa without micro plastic. This difference could be due utilization of micro plastic as carbon source by Chlorella Pyrenoidosa. Â© 2020 Author(s).</t>
  </si>
  <si>
    <t>Export Date: 13 June 2021 RAYYAN-INCLUSION: {"Querusche"=&gt;"Excluded", "Matheus"=&gt;"Excluded"} | RAYYAN-LABELS: QUE: Title,MAT: Abstract | RAYYAN-EXCLUSION-REASONS: 2 - Population</t>
  </si>
  <si>
    <t>rayyan-684570316</t>
  </si>
  <si>
    <t>Ingestion of plastic debris (macro and micro) by longnose lancetfish (Alepisaurus ferox) in the North Atlantic Ocean</t>
  </si>
  <si>
    <t>Gago, J. and Portela, S. and Filgueiras, A.V. and Salinas, M.P. and MacÃ­as, D.</t>
  </si>
  <si>
    <t>https://www.scopus.com/inward/record.uri?eid=2-s2.0-85075789567&amp;doi=10.1016%2fj.rsma.2019.100977&amp;partnerID=40&amp;md5=597f42976f95ecd7a396bc5a4ea913af</t>
  </si>
  <si>
    <t>Plastic debris is found in nearly all marine regions and is a known threat to marine biota. This study evaluates the ingestion of plastic marine debris (macro and micro plastics) by a piscivorous predator, Alepisaurus ferox Lowe (1833). A total of 27 specimens were captured in 2015 and 2016 in the North Atlantic (around 34Âºâ€“36Âº N and 10Âºâ€“16Âº W) and their stomachs were dissected and inspected for plastic elements. Macroplastic particles were found in 37% of fish, with an average weight of 0.46 Â± 1.14 g with film being the most abundant category (60%). The main polymers characterized were Polypropylene (PP) and Polyethylene (PE). Microplastics were found in 74% of the stomachs, with item values per individual ranging from 0 to 16, with an average value of 4.7 Â± 4.8 items per stomach. Only microfibers and fragments were observed, with microfibers (âˆ¼85 %) being the dominant type. Â© 2019 Elsevier B.V.</t>
  </si>
  <si>
    <t>rayyan-684570317</t>
  </si>
  <si>
    <t>Microplastics analysis</t>
  </si>
  <si>
    <t>Barcelo, D.</t>
  </si>
  <si>
    <t>https://www.scopus.com/inward/record.uri?eid=2-s2.0-85083645719&amp;doi=10.1016%2fj.mex.2020.100884&amp;partnerID=40&amp;md5=6830cac7f39d889935e1ef46e5279ad9</t>
  </si>
  <si>
    <t>Cited By :2 RAYYAN-INCLUSION: {"Querusche"=&gt;"Excluded", "Matheus"=&gt;"Excluded"} | RAYYAN-LABELS: MAT: Title,QUE: Title | RAYYAN-EXCLUSION-REASONS: 1 - Type of study</t>
  </si>
  <si>
    <t>rayyan-684570318</t>
  </si>
  <si>
    <t>Emission Estimate and Countermeasures of Marine Plastic Debris and Microplastics in China</t>
  </si>
  <si>
    <t>Research of Environmental Sciences</t>
  </si>
  <si>
    <t>174-182</t>
  </si>
  <si>
    <t>Liu, B. and Hou, L. and Wang, Y. and Ma, W. and Yan, B. and Li, X. and Chen, G.</t>
  </si>
  <si>
    <t>https://www.scopus.com/inward/record.uri?eid=2-s2.0-85079367149&amp;doi=10.13198%2fj.issn.1001-6929.2019.07.05&amp;partnerID=40&amp;md5=d8e70e64cf3bd9cb1a03ce0f503a28a2</t>
  </si>
  <si>
    <t>Marine plastic debris and microplastics have become a global concern because they affect all the oceans of the world. China is considered as the largest emitter of marine plastic debris and microplastics. As the number of land-based waste incineration and wastewater treatment facilities in China increased, it is particularly important to recalculate the discharge of marine plastic debris and microplastics from China. The corresponding emissions were calculated from relevant statistical data using existing estimation methods based on the literature reports on the emissions of marine plastic waste and microplastics. The results showed that 1.24-3.31 million tons of plastic debris entered the ocean in 2016 which is slightly lower than 1.32-3.53 million tons in 2010. It was estimated that about 109.95 trillion microbeads (131.78 t) were discharged from wastewater treatment plants (WwTPs), which is much lower than the 209.7 trillion microbeads (306.9 t) reported in 2014. In addition, 1296.95 trillion synthetic fiber microplastics (648.48 t) were discharged from WwTPs and 0.7885 million tons of synthetic rubber tires dust were produced in 2016. Fiber microplastics from laundry of synthetic textiles and dust from erosion of tires while driving are also important sources of land-based microplastics. By comparing the emissions of plastic debris and primary microplastics, as well as land-based waste treatment, marine litter pollution control and treatment in China with those from developed countries, China should strengthen land-based waste management by improving the 'ban on free plastic bags' and the domestic waste classification system. Also, a policy to 'limit plastic microbeads' should be implemented as soon as possible, and microplastics emissions from WwTPs should be investigated. Further countermeasures for marine litter pollution, such as formulating relevant laws and regulations and inspection and monitoring standards, need to be improved. Therefore, increase China's international influence on marine plastic debris and microplastics pollution control. Â© 2020, Editorial Board, Research of Environmental Sciences. All right reserved.</t>
  </si>
  <si>
    <t>rayyan-684570319</t>
  </si>
  <si>
    <t>Trends and biological effects of environmental contaminants in lamprey</t>
  </si>
  <si>
    <t>Madenjian, C.P. and Unrein, J.R. and Pedro, S.</t>
  </si>
  <si>
    <t>https://www.scopus.com/inward/record.uri?eid=2-s2.0-85090487055&amp;doi=10.1016%2fj.jglr.2020.08.014&amp;partnerID=40&amp;md5=4d8532856c2879f323b5c7c186c8f69d</t>
  </si>
  <si>
    <t>Environmental contamination is of global concern. Lamprey are scientifically, ecologically, culturally, and economically important fishes. Our study represents the first synthesis ever on environmental contamination in lamprey. Objectives of this study include: (1) evaluate lethal and sublethal effects of environmental contaminants on lamprey, thereby providing insight into the potential for environmental contaminants to affect lamprey abundance, (2) highlight the unique characteristics of contaminant accumulation in lamprey, (3) determine whether spatial and temporal trends observed in contaminant concentrations of other top predators of aquatic food webs are reflected in the spatial and temporal trends of contaminant concentrations of lamprey, (4) identify key environmental contaminants affecting consumption advisories for people eating lamprey, and (5) identify important gaps in our knowledge of environmental contamination in lamprey. The geographic scope of this synthesis is worldwide. We conclude that, in general, the environmental contaminant concentrations that have been experienced by lamprey in the wild appear to be nonlethal to lamprey. However, environmental contaminants exert sublethal effects on lamprey. Sea lamprey (Petromyzon marinus) and Pacific lamprey (Entosphenus tridentatus) are relatively high in total mercury (Hg) concentration compared with other fishes. Compared with other top predators, lamprey are relatively low in polychlorinated biphenyl (PCB) concentration and concentrations of organochlorine pesticides. We also conclude that regulations on the use of PCBs, beginning in the 1970s, were effective in dramatically reducing PCB concentration in lamprey since the 1970s. Emerging contaminants, such as pharmaceuticals, microplastics, and per- and polyfluorinated alkyl substances (PFAS), have yet to be studied in lamprey. Â© 2020</t>
  </si>
  <si>
    <t>rayyan-684570320</t>
  </si>
  <si>
    <t>Fullerene (C60) evaluation for photodynamic therapy</t>
  </si>
  <si>
    <t>122-1-122-2</t>
  </si>
  <si>
    <t>Heidari, S.M. and Golsorkhi, M.</t>
  </si>
  <si>
    <t>https://www.scopus.com/inward/record.uri?eid=2-s2.0-85097254441&amp;doi=10.11159%2fnddte20.122&amp;partnerID=40&amp;md5=fca78b6fe416675e5eee87b1d6a33bba</t>
  </si>
  <si>
    <t>Cancer is the second leading cause of death globally [1]. World Health Organization reported 9.6 million cancer-related deaths only in 2018 [2]. Although there have been advances in cancer therapy, the development of anti-tumor strategies faces many limitations. The main cancer-treating methodsâ€”chemotherapy and radiotherapyâ€”compromise the hostâ€™s immune system and have many other systemic side effects [3]. Recently, photodynamic therapy (PDT) has attracted attention in cancer treatment due to its non-invasive and highly selective properties [4], [5]. The idea behind PDT is using a photosensitizer with varying affinity to malignant and normal cells resulting in different concentrations of the agent in cells. Subsequently, an appropriate wavelength light irradiation on target cells produces reactive oxygen species (ROS) due to the photosensitizer leading to cellular damage [6]. Various photosensitizers are used in PDT. Most of them are porphyrin-based dyes with low quantum yield, little tumor targetability, high-power laser light exposure requirement, and general side effects on healthy tissue [7]. Meantime, fullerene (C60), a new class of nanocarbon molecules with 60 carbon atoms in a closed cage structure, has been introduced as an efficient and non-toxic photosensitizer [8]. Due to the unique photoproduction abilities of C60 fullerenes, they can generate singlet oxygen and other ROS (O2-, H2O2, HOâ€¢) under the influence of visible light irradiation [9]. Besides, C60 accumulates in malignant cells selectively and inhibits key enzyme systems competitively [10]. This reduces systematic side effects in the body compared to chemotherapy and other photodynamic agents [11]. However, C60 fullerenes have some limitations. For example, C60 is insoluble in polar solvents, which limits its application in biological studies. Therefore, C60 bioavailability must be enhanced by adding water-soluble functional groups [12], [13]. This study reviewed related studies since 1996 about different hydrophilic agents, such as polyethylene glycol (PEG), nano-silica, carboxylic acids, human serum albumin, glycogen, polyethylene oxide, glycol chitosan, and viral nanoparticles, added to C60 to increase water solubility. We analyzed the reported results for C60 hydrophilic agent combinations that were examined in vivo or in vitro under a specific wavelength light irradiation. As a result of the cytotoxicity ability of the C60-agent combination, cell viability was used as one of our main indicators to compare PDT efficacy of various C60-agent combinations. It was found that C60 conjunctions could increase the functionality of fullerenes in treating different cancer cells. PDT efficacy is not all, and we need to focus on the side effects as well. The major challenge in cancer treatment strategies is to limit systemic side effects. For this purpose, drug delivery systems (DDSs) have been designed to destroy target cells selectively. They also control and prolong drug release by protecting the drug from degrading enzymes [14]. A DDS consists of three main parts: 1) an addressing unit to recognize selected targets, 2) a multiplying unit to increase the number of drug molecules, and 3) an active biological unit. In the second part of our review article, we explained different substances like liposome, graphene, transferrin, pullulan, etc. as drug delivery agents added to C60 to maximize its therapeutic effects and minimize its side effects spontaneously [15]. In conclusion, drug delivery systems using C60 showed a strong anti-tumor efficacy compared to free drugs under irradiation. In the last part of this study, we investigated the application of porphyrin-C60 and chlorine-C60 dyads in PDT to enhance ROS production in PDT. Recently, porphyrins, phthalocyanines, and chlorines have been recommended as therapeutic properties in PDT. Based on recent studies, we evaluated the functionality of porphyrin-C60 and chlorine-C60 dyads for producing long-lived radical ion pairs under irradiation, which makes these combinations very efficient sensitizers for PDT [16]. Finally, the combination could reduce cell viability significantly under light irradiation. In this study, for the first time, we explored the capability of C60 fullerenes as effective photosensitizers and revealed their cons and prose for treating cancer diseases. Results will be useable for a broad audience, from engineers to medical researchers, to chemically modify fullerene and apply it as a cancer treatment photodynamic agent. Â© 2020, Avestia Publishing. All rights reserved.</t>
  </si>
  <si>
    <t>rayyan-684570321</t>
  </si>
  <si>
    <t>The uptake and elimination of polystyrene microplastics by the brine shrimp, Artemia parthenogenetica, and its impact on its feeding behavior and intestinal histology</t>
  </si>
  <si>
    <t>123-131</t>
  </si>
  <si>
    <t>Wang, Y. and Mao, Z. and Zhang, M. and Ding, G. and Sun, J. and Du, M. and Liu, Q. and Cong, Y. and Jin, F. and Zhang, W. and Wang, J.</t>
  </si>
  <si>
    <t>https://www.scopus.com/inward/record.uri?eid=2-s2.0-85067178228&amp;doi=10.1016%2fj.chemosphere.2019.05.267&amp;partnerID=40&amp;md5=41f181d3ce034df40296cc964eb69da4</t>
  </si>
  <si>
    <t>Microplastics are a ubiquitous contaminant of marine ecosystems that have received considerable global attention. The effects of microplastic ingestion on some marine biota have been evaluated, but the uptake, elimination, and histopathological impacts of microplastics remain under-investigated especially for zooplankton larvae. Here, we show that 10 Î¼m polystyrene microspheres can be ingested and egested by Artemia parthenogenetica larvae, which impact their health. The results indicate that A. parthenogenetica larvae have a varying capacity to consume 10 Î¼m polystyrene microspheres that is dependent on microplastic exposure concentrations, exposure times, and the availability of food. The lowest level of microplastics that was ingested by A. parthenogenetica was 0.15 particles/individual when exposed to 10 particles/mL and 0.05 particles/individual when exposed to 1 particle/mL over 24 h and 14 d, respectively. A. parthenogenetica larvae were able to egest feces with microplastics within 3 h of ingestion. However, ingested microplastics persisted in individuals for up to 14 days. Furthermore, microalgal feeding was significantly reduced by 27.2% in the presence of 102 particles/mL microplastics over 24 h. Histological analyses indicated that a greater abundance of lipid droplets was present among epithelia after 24 h of exposure at a concentration of 10 particles/mL. Moreover, intestinal epithelia were deformed and disorderedly arranged after 14 d of exposure. Overall, these results indicate that marine microplastic pollution could pose a threat to A. parthenogenetica health, especially that of larvae. Consequently, further research is required to evaluate the potential physiological and histopathological effects of microplastics for other marine invertebrate species. Â© 2019 Elsevier Ltd</t>
  </si>
  <si>
    <t>Cited By :27 RAYYAN-INCLUSION: {"Querusche"=&gt;"Excluded", "Matheus"=&gt;"Excluded"} | RAYYAN-LABELS: QUE: Title,MAT: Abstract | RAYYAN-EXCLUSION-REASONS: 2 - Population</t>
  </si>
  <si>
    <t>rayyan-684570322</t>
  </si>
  <si>
    <t>Analysis of microplastic content in Baronang fish (Siganus sp) and Kakap fish (Lutjanus sp) in the coastal area of Bangkala Subdistrict, Jeneponto Regency</t>
  </si>
  <si>
    <t>Indian Journal of Public Health Research and Development</t>
  </si>
  <si>
    <t>1493-1497</t>
  </si>
  <si>
    <t>Yuliati and Daud, A. and Mallongi, A. and Bahar, B.B.</t>
  </si>
  <si>
    <t>https://www.scopus.com/inward/record.uri?eid=2-s2.0-85077568325&amp;doi=10.5958%2f0976-5506.2019.03048.1&amp;partnerID=40&amp;md5=d46c2e38b259bc870bd0ee4193a1efcb</t>
  </si>
  <si>
    <t>Background: Micro plastic is a problem for the environment and public health measuring 0.3-5 mm. Objective: To analyze the microplastic content of Baronang Fish and Snapper Fish in the Coastal of Bangkala Subdistrict. Method: The method used is the analytical survey, laboratory approach with Minitab software 16. Fish samples were identified using FishBase. The obtained microscopy was calculated based on number and type, photographed with optilab, and measured by raster image software. Results: The microplastic content of Snapper Fish is higher than that of Baronang Fish at each station. The microplastic content of Snapper Fish at Station 1 is 18 particles/fish while Baronang Fish is 14 particles/ fish. The microplastic content of Snapper Fish at Station 2 is 18 particles/fish while Baronang Fish is 13 particles/fish. The microplastic content of Snapper at station 3 is ten particles/fish while Baronang Fish is six particles/fish. This happens because Snapper Fish has more prominent characteristics than Baronang Fish, including having faster growth, having excessive eating behavior, tolerant of turbidity and salinity and more actively moving. Based on these characteristics, the chances of microplastic entering the body of Snapper Fish through eating activities are greater than that of Baronang Fish. The largest type of microplastic fiber is found in the digestive tract of Snapper and Baronang Fish. Conclusion: Baronang and Snapper Fish originated from Bangkala Subdistrict Beach, Jeneponto Regency containing microplastic. The microplastic content of Snapper Fish is greater than that of Baronang Fish. Â© 2019, Indian Journal of Public Health Research and Development. All rights reserved.</t>
  </si>
  <si>
    <t>rayyan-684570323</t>
  </si>
  <si>
    <t>Histologic, Histomorphometric, and Osteogenesis Comparative Study of a Novel Fabricated Nanocomposite Membrane Versus Cytoplast Membrane</t>
  </si>
  <si>
    <t>Journal of Oral and Maxillofacial Surgery</t>
  </si>
  <si>
    <t>2027-2039</t>
  </si>
  <si>
    <t>Haghighat, A. and Shakeri, S. and Mehdikhani, M. and Dehnavi, S.S. and Talebi, A.</t>
  </si>
  <si>
    <t>https://www.scopus.com/inward/record.uri?eid=2-s2.0-85068234187&amp;doi=10.1016%2fj.joms.2019.05.012&amp;partnerID=40&amp;md5=57014664f3546e063ccd20bc66c1e7b6</t>
  </si>
  <si>
    <t>Purpose: The present study compared the in vivo efficacy of a novel synthesized polycaprolactone (PCL)/polyethylene glycol (PEG)/bioactive glass (BG) nanocomposite membrane versus a cytoplast (Cy) membrane in terms of the average percentage of new bone formation and inflammation levels. Materials and Methods: In the present interventional animal study, 12 male New Zealand rabbits were tested. In the parietal bone of the rabbits, 24 defects were prepared (2 defects for each rabbit), which were divided into 3 equal groups (Cy, PCL, and control). Each rabbit's calvarial bone was prepared for the histologic and histomorphometric survey. The amount of regenerated bone (ie, length, area, percentage), necrosis rate, fibrosis (fibrosis plus and percentage), and inflammation in the standard defects of parietal bone in the rabbits were examined and compared after 10 weeks. Results: A significant difference was found between the Cy and PCL groups regarding the mean area and thickness of the bone. We also found a significant difference in the bone length, area, and percentage formed between PCL and control groups. Also, the rate of fibrous tissue formation was significantly different statistically between the PCL and control groups. The results showed the influence of the PCL membrane in generating more bone and less fibrous tissue. In all 3 groups, negligible inflammation and no necrosis was observed. Conclusions: The results of the present study have shown that combining PCL, PEG, and BGs could be promising for bone regeneration in jaw defects, around dental implants, and in oral and maxillofacial defects. Â© 2019 American Association of Oral and Maxillofacial Surgeons</t>
  </si>
  <si>
    <t>Cited By :1 RAYYAN-INCLUSION: {"Querusche"=&gt;"Excluded", "Matheus"=&gt;"Excluded"} | RAYYAN-LABELS: MAT: Abstract,QUE: Abstract | RAYYAN-EXCLUSION-REASONS: 2 - Population</t>
  </si>
  <si>
    <t>rayyan-684570324</t>
  </si>
  <si>
    <t>Marine debris: A review of impacts and global initiatives</t>
  </si>
  <si>
    <t>Waste Management and Research</t>
  </si>
  <si>
    <t>987-1002</t>
  </si>
  <si>
    <t>Agamuthu, P. and Mehran, S.B. and Norkhairah, A. and Norkhairiyah, A.</t>
  </si>
  <si>
    <t>https://www.scopus.com/inward/record.uri?eid=2-s2.0-85066943193&amp;doi=10.1177%2f0734242X19845041&amp;partnerID=40&amp;md5=85479c8c383caf13798f4f520d79e66f</t>
  </si>
  <si>
    <t>Marine debris, defined as any persistent manufactured or processed solid material discarded, disposed of or abandoned in the marine and coastal environment, has been highlighted as a contaminant of global environmental and economic concern. The five main categories of marine debris comprise of plastic, paper, metal, textile, glass and rubber. Plastics is recognised as the major constituent of marine debris, representing between 50% and 90% of the total marine debris found globally. Between 4.8 and 12.7 million metric tonnes of consumer plastics end up in the world oceans annually, resulting in the presence of more than 100 million particles of macroplastics in only 12 regional seas worldwide, and with 51 trillion particles of microplastic floating on the ocean surface globally. The impacts of marine debris can be branched out into three categories; injury to or death of marine organisms, harm to marine environment and effects on human health and economy. Marine mammals often accidentally ingest marine debris because of its appearance that can easily be mistaken as food. Moreover, floating plastics may act as vehicles for chemicals and/or environmental contaminants, which may be absorbed on to their surface during their use and permanence into the environment. Additionally, floating plastics is a potential vector for the introduction of invasive species that get attached to it, into the marine environment. In addition, human beings are not excluded from the impact of marine debris as they become exposed to microplastics through seafood consumption. Moreover, landscape degradation owing to debris accumulation is an eyesore and aesthetically unpleasant, thus resulting in decreased tourism and subsequent income loss. There are a wide range of initiatives that have been taken to tackle the issue of marine debris. They may involve manual removal of marine debris from coastal and aquatic environment in form of programmes and projects organised, such as beach clean-ups by scientific communities, non-governmental organizations and the removal of marine litter from Europeâ€™s four regional seas, respectively. Other initiatives focus on assessment, reduction, prevention and management of marine debris under the umbrella of international (the United Nations Environment Programme/Mediterranean Action Plan, the Oslo/Paris Convention) and regional organisations â€“ that is, the Helsinki Commission. There are also a number of international conventions and national regulations that encourage mitigation and management of marine debris. However, it is argued that these initiatives are short-term unsustainable solutions and the long-term sustainable solution would be adoption of circular economy. Similarly, four of the sustainable developmental goals have targets that promote mitigation of marine debris by efficient waste management and practice of 3R. As evident by the Ad Hoc Expert Group on Marine Litter and Microplastics meeting, tackling the marine debris crisis is not a straightforward, one-size-fits-all solution, but rather an integrated and continuous effort required at local, regional and global level. Â© The Author(s) 2019.</t>
  </si>
  <si>
    <t>Cited By :20 RAYYAN-INCLUSION: {"Querusche"=&gt;"Excluded", "Matheus"=&gt;"Excluded"} | RAYYAN-LABELS: MAT: Title,QUE: Title | RAYYAN-EXCLUSION-REASONS: 1 - Type of study</t>
  </si>
  <si>
    <t>rayyan-684570325</t>
  </si>
  <si>
    <t>1229-1252</t>
  </si>
  <si>
    <t>Mearns, A.J. and Bissell, M. and Morrison, A.M. and Rempel-Hester, M.A. and Arthur, C. and Rutherford, N.</t>
  </si>
  <si>
    <t>https://www.scopus.com/inward/record.uri?eid=2-s2.0-85072903449&amp;doi=10.1002%2fwer.1218&amp;partnerID=40&amp;md5=1de16e0f02b779fa0640c51ac62dc243</t>
  </si>
  <si>
    <t>This review covers selected 2018 articles on the biological effects of pollutants, including human physical disturbances, on marine and estuarine plants, animals, ecosystems, and habitats. The review, based largely on journal articles, covers field and laboratory measurement activities (bioaccumulation of contaminants, field assessment surveys, toxicity testing, and biomarkers) as well as pollution issues of current interest including endocrine disrupters, emerging contaminants, wastewater discharges, marine debris, dredging, and disposal. Special emphasis is placed on effects of oil spills and marine debris due largely to the 2010 Deepwater Horizon oil blowout in the Gulf of Mexico and proliferation of data on the assimilation and effects of marine debris. Several topical areas reviewed in the past (e.g., mass mortalities ocean acidification) were dropped this year. The focus of this review is on effects, not on pollutant sources, chemistry, fate, or transport. There is considerable overlap across subject areas (e.g., some bioaccumulation data may be appear in other topical categories such as effects of wastewater discharges, or biomarker studies appearing in oil toxicity literature). Therefore, we strongly urge readers to use keyword searching of the text and references to locate related but distributed information. Although nearly 400 papers are cited, these now represent a fraction of the literature on these subjects. Use this review mainly as a starting point. And please consult the original papers before citing them. Â© 2019 Water Environment Federation</t>
  </si>
  <si>
    <t>Cited By :5 RAYYAN-INCLUSION: {"Querusche"=&gt;"Excluded", "Matheus"=&gt;"Excluded"} | RAYYAN-LABELS: QUE: Title,MAT: Abstract | RAYYAN-EXCLUSION-REASONS: 1 - Type of study</t>
  </si>
  <si>
    <t>rayyan-684570326</t>
  </si>
  <si>
    <t>Ecology of Prognathodes obliquus, a butterflyfish endemic to mesophotic ecosystems of St. Peter and St. Paulâ€™s Archipelago</t>
  </si>
  <si>
    <t>Coral Reefs</t>
  </si>
  <si>
    <t>955-960</t>
  </si>
  <si>
    <t>Nunes, L.T. and Cord, I. and Francini-Filho, R.B. and Stampar, S.N. and Pinheiro, H.T. and Rocha, L.A. and Floeter, S.R. and Ferreira, C.E.L.</t>
  </si>
  <si>
    <t>https://www.scopus.com/inward/record.uri?eid=2-s2.0-85066301439&amp;doi=10.1007%2fs00338-019-01822-8&amp;partnerID=40&amp;md5=fd2c2354c4fa95e183aebe63aab6a108</t>
  </si>
  <si>
    <t>Chaetodontidae is among the most conspicuous families of fishes in tropical and subtropical coral and rocky reefs. Most ecological studies focus in the genus Chaetodon, while Prognathodes remains poorly understood. Here we provide the first account on the ecology of Prognathodesobliquus, a butterflyfish endemic to St. Peter and St. Paulâ€™s Archipelago (SPSPA), Mid-Atlantic Ridge. We studied the depth distribution and foraging behaviour of P.obliquus through technical diving, remote-operated vehicles and submarines. Also, we characterized its diet by analysing stomach contents. Prognathodesobliquus is mostly found below 40Â m, with abundance peaking between 90 and 120Â m and deepest record to date at 155Â m. It forages mostly over sediment, epilithic algal matrix and complex bottoms formed by fused polychaete tubes, preying mostly upon polychaetes, crustaceans, hydroids and bryozoans. Branching black corals were rarely consumed and used mostly as refuge. In conclusion, P. obliquus is a generalist invertebrate feeder typical of mesophotic ecosystems of SPSPA. Â© 2019, Springer-Verlag GmbH Germany, part of Springer Nature.</t>
  </si>
  <si>
    <t>rayyan-684570327</t>
  </si>
  <si>
    <t>Ingestion of microplastics by commercial fish in skudai river, Malaysia</t>
  </si>
  <si>
    <t>EnvironmentAsia</t>
  </si>
  <si>
    <t>75-84</t>
  </si>
  <si>
    <t>Sarijan, S. and Azman, S. and Said, M.I.M. and Lee, M.H.</t>
  </si>
  <si>
    <t>https://www.scopus.com/inward/record.uri?eid=2-s2.0-85073722637&amp;doi=10.14456%2fea.2019.47&amp;partnerID=40&amp;md5=02c971e058ef737692ada724a7e64871</t>
  </si>
  <si>
    <t>Microplastics are plastic particles less than 5 mm and have been classified as contaminants of emerging concern. In recent years, the ubiquity of microplastics has caused a serious threat to aquatic animals worldwide. Over the past decade, the ingestion of microplastics has been extensively reported in various marine animals. However, studies on ingested microplastics in the aquatic animal in freshwater ecosystems are still scarce. Therefore, the presence of microplastics in the gastrointestinal (GI) tract of freshwater fish in Skudai River was investigated. Sixty fish were caught belonging to 6 species and 3 feeding habits. The analysis shows all species ingested microplastics. By individual, only 40% of the fish ingested microplastics. Microplastics with size between 1 to 5 mm were the most dominant particles found in the GI tract. There was a significant difference in number of microplastics among different species. A positive correlation was observed between the number of microplastics and Fultonâ€™s condition, body weight and weight of the GI tract. This investigation represents the first study on the interaction between microplastics and aquatic animals in fishing and urban area of this country, where fish are consumed by local people. Â© 2019, Thai Society of Higher Eduation Institutes on Environment. All rights reserved.</t>
  </si>
  <si>
    <t>Cited By :7 RAYYAN-INCLUSION: {"Querusche"=&gt;"Excluded", "Matheus"=&gt;"Excluded"} | RAYYAN-LABELS: QUE: Title,MAT: Abstract | RAYYAN-EXCLUSION-REASONS: 1 - Type of study</t>
  </si>
  <si>
    <t>rayyan-684570328</t>
  </si>
  <si>
    <t>Experimental in-situ verification of the unloading mechanics of dual phase steels</t>
  </si>
  <si>
    <t>Materials Science and Engineering A</t>
  </si>
  <si>
    <t>134-140</t>
  </si>
  <si>
    <t>Kupke, A. and Madej, L. and Hodgson, P.D. and Weiss, M.</t>
  </si>
  <si>
    <t>https://www.scopus.com/inward/record.uri?eid=2-s2.0-85066633597&amp;doi=10.1016%2fj.msea.2019.05.091&amp;partnerID=40&amp;md5=514084c8901add829f1b64ab725c717c</t>
  </si>
  <si>
    <t>The paper presents the first experimental verification of dislocation repulsion during springback of Dual Phase (DP) steel, a mechanism which is suggested to cause non-linear unloading due to micro-plastic strain generation. In-situ loading-unloading tests are conducted within a Scanning Electron Microscope (SEM). It is shown that strain partitioning between ferrite grains as well as within a single ferrite grain occurs. It was observed that dislocations pile up during loading and repel or bow out during unloading. Only dislocations that were mobile during the initial deformation were able to move during unloading. Â© 2019 Elsevier B.V.</t>
  </si>
  <si>
    <t>rayyan-684570329</t>
  </si>
  <si>
    <t>Current frontiers and recommendations for the study of microplastics in seafood</t>
  </si>
  <si>
    <t>TrAC - Trends in Analytical Chemistry</t>
  </si>
  <si>
    <t>346-359</t>
  </si>
  <si>
    <t>Dehaut, A. and Hermabessiere, L. and Duflos, G.</t>
  </si>
  <si>
    <t>https://www.scopus.com/inward/record.uri?eid=2-s2.0-85063290911&amp;doi=10.1016%2fj.trac.2018.11.011&amp;partnerID=40&amp;md5=04075beaf7b9f91a8ef7e807eaed2831</t>
  </si>
  <si>
    <t>For seventy years, mass plastic production and waste mismanagement have resulted in huge pollution of the environment, including the marine environment. The first mention of seafood contaminated by microplastics was recorded in the seventies, and to date numerous studies have been carried out on shellfish, fish and crustaceans. Based on an ad hoc corpus, the current review aims to report on the numerous practices and methodologies described so far. By examining multiple aspects including problems related to the definition of the term microplastic, contamination at the laboratory scale, sampling and isolation, and quantification and identification, the aim was to point out current limitations and the needs to improve and harmonise practices for future studies on microplastics in seafood. A final part is devoted to the minimum information for publication of microplastics studies (MIMS). Based on the aspects discussed, MIMS act as a starting point for harmonisation of analyses. Â© 2018 Elsevier B.V.</t>
  </si>
  <si>
    <t>Cited By :50 RAYYAN-INCLUSION: {"Querusche"=&gt;"Excluded", "Matheus"=&gt;"Excluded"} | RAYYAN-LABELS: MAT: Abstract,QUE: Abstract | RAYYAN-EXCLUSION-REASONS: 1 - Type of study</t>
  </si>
  <si>
    <t>rayyan-684570330</t>
  </si>
  <si>
    <t>Microplastics in the marine environment: Current trends in environmental pollution and mechanisms of toxicological profile</t>
  </si>
  <si>
    <t>Environmental Toxicology and Pharmacology</t>
  </si>
  <si>
    <t>61-74</t>
  </si>
  <si>
    <t>Alimba, C.G. and Faggio, C.</t>
  </si>
  <si>
    <t>https://www.scopus.com/inward/record.uri?eid=2-s2.0-85062733651&amp;doi=10.1016%2fj.etap.2019.03.001&amp;partnerID=40&amp;md5=2e39b0b6cfd40f673accd5c5836decb3</t>
  </si>
  <si>
    <t>The global plastics production has increased from 1.5 million tons in the 1950s to 335 million tons in 2016, with plastics discharged into virtually all components of the environment. Plastics rarely biodegrade but through different processes they fragment into microplastics and nanoplastics, which have been reported as ubiquitous pollutants in all marine environments worldwide. This study is a review of trend in marine plastic pollution with focus on the current toxicological consequences. Microplastics are capable of absorbing organic contaminants, metals and pathogens from the environment into organisms. This exacerbates its toxicological profile as they interact to induced greater toxic effects. Early studies focused on the accumulation of plastics in the marine environment, entanglement of and ingestions by marine vertebrates, with seabirds used as bioindicators. Entanglement in plastic debris increases asphyxiation through drowning, restrict feeding but increases starvation, skin abrasions and skeletal injuries. Plastic ingestion causes blockage of the guts which may cause injury of the gut lining, morbidity and mortality. Small sizes of the microplastics enhance their translocation across the gastro-intestinal membranes via endocytosis-like mechanisms and distribution into tissues and organs. While in biological systems, microplastics increase dysregulation of gene expression required for the control of oxidative stress and activating the expression of nuclear factor E2-related factor (Nrf) signaling pathway in marine vertebrates and invertebrates. These alterations are responsible for microplastics induction of oxidative stress, immunological responses, genomic instability, disruption of endocrine system, neurotoxicity, reproductive abnormities, embryotoxicity and trans-generational toxicity. It is possible that the toxicological effects of microplastics will continue beyond 2020 the timeline for its ending by world environmental groups. Considering that most countries in African and Asia (major contributors of global plastic pollutions) are yet to come to terms with the enormity of microplastic pollution. Hence, majority of countries from these regions are yet to reduce, re-use or re-circle plastic materials to enhance its abatement. Â© 2019 Elsevier B.V.</t>
  </si>
  <si>
    <t>Cited By :166 RAYYAN-INCLUSION: {"Querusche"=&gt;"Excluded", "Matheus"=&gt;"Excluded"} | RAYYAN-LABELS: QUE: Title,MAT: Abstract | RAYYAN-EXCLUSION-REASONS: 1 - Type of study</t>
  </si>
  <si>
    <t>rayyan-684570331</t>
  </si>
  <si>
    <t>The presence of microplastics in the digestive tract of commercial fishes off pantai Indah Kapuk coast, Jakarta, Indonesia</t>
  </si>
  <si>
    <t>Biodiversitas</t>
  </si>
  <si>
    <t>1233-1242</t>
  </si>
  <si>
    <t>Hastuti, A.R. and Lumbanbatu, D.T.F. and Wardiatno, Y.</t>
  </si>
  <si>
    <t>https://www.scopus.com/inward/record.uri?eid=2-s2.0-85065921743&amp;doi=10.13057%2fbiodiv%2fd200513&amp;partnerID=40&amp;md5=0bd1c5def0f38429d8da1bf980452550</t>
  </si>
  <si>
    <t>Microplastics in fishes have been reported in many studies due to their threat to marine fishes and human health. But only a few data exist on commercial fish for human consumption in Indonesia. This study revealed the presence of microplastics in the digestive tract of 9 commercial species collected from six sites along the Pantai Indah Kapuk coast. Ingested microplastics were identified using gut content analysis. Microplastic particles were counted and categorized by type, color, and size. 169 of 174 (97.13%) of examined fish had microplastics. A total of 2063 microplastic particles were collected with the average number of particles per individual of 12.21 Â± 9.76. The highest number (20.0 Â± 8.0 particles individual- 1 ) was found in Sardinella fimbriata and the lowest one (4.9 Â± 4.7 particles individual -1 ) was found in Oreochromis mossambicus. Majority of ingested particles were fibers (89.63%), followed by fragments (6.24%), films (4.13%) and no pellets were observed. In terms of color, the most abundant were transparent particles (79.20%), followed by blue (7.03%), red (3.54%), black (2.86%), green (2.71%), and others which were found in low number. The highest number of fibers by size was &amp;lt;20-100 Âµm (55.03%), films were 100-1000 Âµm (33.93%), and fragments were &amp;lt;100 Âµm (25.25%). Microplastics ingested per individual in each species were not correlated to total body length, total body weight, digestive tract length, digestive content weight, mouth height, and mouth length. Â© 2019, Society for Indonesian Biodiversity. All rights reserved.</t>
  </si>
  <si>
    <t>Cited By :18 RAYYAN-INCLUSION: {"Querusche"=&gt;"Excluded", "Matheus"=&gt;"Excluded"} | RAYYAN-LABELS: QUE: Title,MAT: Abstract | RAYYAN-EXCLUSION-REASONS: 1 - Type of study</t>
  </si>
  <si>
    <t>rayyan-684570332</t>
  </si>
  <si>
    <t>Plastic debris contamination in Grey-eel catfish (Plotosus canius) in Tanjungpinang water, Riau Islands-Indonesia</t>
  </si>
  <si>
    <t>Lubis, I.E.N. and Melani, W.R. and Syakti, A.D.</t>
  </si>
  <si>
    <t>https://www.scopus.com/inward/record.uri?eid=2-s2.0-85064872644&amp;doi=10.1063%2f1.5097504&amp;partnerID=40&amp;md5=7f3753940b3e792dbd89de85242f1031</t>
  </si>
  <si>
    <t>Mesoplastic (5mm-2cm) and microplastic (50 um -5mm) are the plastic particles size which have been ubiquitously founded in the marine environment. This study aims to investigate the occurrence of those plastics in marine water and also in the digestive tracts of Grey-eel catfish (Plotosus canius), an endemic species in the region. A neuston net called CetoRhiNet was used for sampling, towed as far as 1 nautical mile at the speed of 1 knot. P. canius digestive tracts were soaked H 2 O 2 ,and the microplastics were separated using using ZnCl 2 based on their density prior for analysisunder a light microscope. The results showed the amount of mesoplastic from Tanjungpinang water from 3 stations i.e. Sei Jang, Teluk Keriting and Pelantar KUD were 4.98 piece/m 3 , 4.13 piece/m 3 and 6.87 piece/m 3 respectively. Concerning microplastics in P. canius, 14 of 15 fish were contaminated with plastic in the tail. Based on the selectivity index calculation, P. canius has no preference on plastics when ingested their feed. Our finding suggested that plastic particles enter accidentally via natural feed because plastic waste particles are scattered throughout Tanjungpinang waters. Â© 2019 Author(s).</t>
  </si>
  <si>
    <t>rayyan-684570333</t>
  </si>
  <si>
    <t>Erratum: Correction: Bioaccumulation of polystyrene nanoplastics and their effect on the toxicity of Au ions in zebrafish embryos (Nanoscale (2019) 11 7 (3173-3185))</t>
  </si>
  <si>
    <t>https://www.scopus.com/inward/record.uri?eid=2-s2.0-85061483602&amp;doi=10.1039%2fc8nr90280a&amp;partnerID=40&amp;md5=177b4542ea2d50c45749ea07cb02ddc5</t>
  </si>
  <si>
    <t>Correction for 'Bioaccumulation of polystyrene nanoplastics and their effect on the toxicity of Au ions in zebrafish embryos' by Wang Sik Lee et al., Nanoscale, 2019, DOI: 10.1039/c8nr09321k.</t>
  </si>
  <si>
    <t>Cited By :5 RAYYAN-INCLUSION: {"Querusche"=&gt;"Excluded", "Matheus"=&gt;"Excluded"} | RAYYAN-LABELS: Correction,QUE: Title,MAT: Correction | RAYYAN-EXCLUSION-REASONS: 1 - Type of study</t>
  </si>
  <si>
    <t>rayyan-684570334</t>
  </si>
  <si>
    <t>Distribution of microplastics and nanoplastics in aquatic ecosystems and their impacts on aquatic organisms, with emphasis on microalgae</t>
  </si>
  <si>
    <t>Reviews of Environmental Contamination and Toxicology</t>
  </si>
  <si>
    <t>133-158</t>
  </si>
  <si>
    <t>Wan, J.-K. and Chu, W.-L. and Kok, Y.-Y. and Lee, C.-S.</t>
  </si>
  <si>
    <t>https://www.scopus.com/inward/record.uri?eid=2-s2.0-85053561016&amp;doi=10.1007%2f398_2018_14&amp;partnerID=40&amp;md5=71bd910212f2985dba181162385db245</t>
  </si>
  <si>
    <t>Plastics, with their many useful physical and chemical properties, are widely used in various industries and activities of daily living. Yet, the insidious effects of plastics, particularly long-term effects on aquatic organisms, are not properly understood. Plastics have been shown to degrade to micro- and nanosize particles known as microplastics and nanoplastics, respectively. These minute particles have been shown to cause various adverse effects on aquatic organisms, ranging from growth inhibition, developmental delay and altered feeding behaviour in aquatic animals to decrease of photosynthetic efficiency and induction of oxidative stress in microalgae. This review paper covers the distribution of microplastics and nanoplastics in aquatic ecosystems, focusing on their effects on microalgae as well as co-toxicity of microplastics and nanoplastics with other pollutants. Besides that, this review paper also discusses future research directions which could be taken to gain a better understanding of the impacts of microplastics and nanoplastics on aquatic ecosystems. Â© Springer International Publishing AG, part of Springer Nature 2018.</t>
  </si>
  <si>
    <t>Cited By :20 RAYYAN-INCLUSION: {"Querusche"=&gt;"Excluded", "Matheus"=&gt;"Excluded"} | RAYYAN-LABELS: QUE: Title,MAT: Abstract | RAYYAN-EXCLUSION-REASONS: 1 - Type of study</t>
  </si>
  <si>
    <t>rayyan-684570335</t>
  </si>
  <si>
    <t>Microplastics in the aquatic environment: Implications for post-harvest fish quality</t>
  </si>
  <si>
    <t>Indian Journal of Fisheries</t>
  </si>
  <si>
    <t>142-152</t>
  </si>
  <si>
    <t>Rao, B.M.</t>
  </si>
  <si>
    <t>https://www.scopus.com/inward/record.uri?eid=2-s2.0-85065717877&amp;doi=10.21077%2fijf.2019.66.1.83125-20&amp;partnerID=40&amp;md5=212e64fc92f04b16f6af6e6efd9f155a</t>
  </si>
  <si>
    <t>Though fish meat is good for health, its consumption is determined by post-harvest quality parameters. The â€œuse and disposeâ€_x009d_ attitude of the public towards plastics coupled with inadequate waste management has led to extensive accumulation of plastic debris in the aquatic environment. Microplastics (plastic particles of &lt;5mm in their longest dimension) in the aquatic environment and fish gut is an emerging concern that has been reported from different regions of the world. The degradation of plastic polymers to micro- and even to nano sized particles smaller than 100 nm size is of recent major concern. Micro- and nanoplastics are basically inert but they tend to sorb toxic pollutants and harmful microorganisms. Moreover, chemicals added to plastic to impart functional properties pose threat to human health. Fish, either by passive ingestion or active foraging accumulate microplastics in their guts. However, there is paucity of documented evidence on the adverse effect of microplastics on human health due to consumption of such fish. Protocol for the determination of quantity of microplastics in fish flesh needs to be standardised and quality standard to be fixed for the quantity of microplastics that would be considered as a food hazard. There exists an imminent need to perform risk analysis in order to categorise microplastic as a food hazard in fish meant for human consumption. Until then there is no justification to reduce the consumption of fish and fishery products due to apprehension of presence of microplastics. Â© 2019, Indian Council of Agricultural Research. All rights reserved.</t>
  </si>
  <si>
    <t>rayyan-684570336</t>
  </si>
  <si>
    <t>Substrate Dependent Analysis of Printed Sensors for Detection of Volatile Organic Compounds</t>
  </si>
  <si>
    <t>IEEE Access</t>
  </si>
  <si>
    <t>134047-134054</t>
  </si>
  <si>
    <t>Khan, S. and Ali, S. and Bermak, A.</t>
  </si>
  <si>
    <t>https://www.scopus.com/inward/record.uri?eid=2-s2.0-85075795237&amp;doi=10.1109%2fACCESS.2019.2939860&amp;partnerID=40&amp;md5=8d0869ff393d5c4792b44306113b01a5</t>
  </si>
  <si>
    <t>This paper investigates all-printed gas sensors developed on different unconventional substrates and their effect of the detection of various volatile organic compounds (VOCs). An inkjet printing system is used to deposit the functional materials on PET (polyethylene terephthalate), paper and cotton fabric substrates. The different surface morphology and texture of the substrates are explored and used for developing the VOC sensors. Silver (Ag) nanoparticles based ink is used for printing the interdigital electrodes and the interconnect lines, whereas carbon black paste is used as the sensing layer. Sensors are tested against two different concentrations i.e. 4 and 22 ppm (parts per million) of three types of VOCs, i.e. acetone, ethanol and isopropanol. The comparative studies show a strong dependence of the VOCs detection on the type of substrates. Pros and cons of all the substrates, based on the processability, wearability, sensitivity and response times etc. are evaluated. This research presents significant contribution towards developing large area, low-cost and wearable VOC sensors, which are highly demanding in industrial and environmental monitoring as well as for potential analytes in biosensors to detect various chronic diseases. Â© 2013 IEEE.</t>
  </si>
  <si>
    <t>rayyan-684570337</t>
  </si>
  <si>
    <t>The problem of plastic waste and microplastics in the seas and oceans: Impact on marine organisms</t>
  </si>
  <si>
    <t>Ribarstvo, Croatian Journal of Fisheries</t>
  </si>
  <si>
    <t>51-56</t>
  </si>
  <si>
    <t>Kurtela, A. and AntoloviÄ‡, N.</t>
  </si>
  <si>
    <t>https://www.scopus.com/inward/record.uri?eid=2-s2.0-85070026961&amp;doi=10.2478%2fcjf-2019-0005&amp;partnerID=40&amp;md5=9693ca1cbf5ad99d36b124936feab704</t>
  </si>
  <si>
    <t>A global problem of today is the large amount of waste in the seas and oceans, primarily plastic waste. It is estimated that every year 1.25 to 2.41 million tons of plastic material is being carried by rivers into the seas and oceans. Waste is a major problem for marine organisms, causing entanglement, choking, strangulation, malnutrition and death. In 1972 the problems caused by microplastics, particles smaller than 5 mm, were first observed. Such particles bind pathogenic microorganisms on to their surface. Increasing quantities of microplastics have been found in the stomachs of fish, and also in shellfish that feed by filtering sea water. Ingested by marine organisms, such plastics may eventually pass through the food web and can end up ingested by humans. In addition, plastic releases chemical compounds whose effect on marine organisms and humans has still not been studied. Many international and state organizations offer solutions through recycling plastic waste, as well as reducing the production of plastic materials and informing the public about the problem. Â© The Author(s) 2019.</t>
  </si>
  <si>
    <t>rayyan-684570338</t>
  </si>
  <si>
    <t>Targeting Marine Toxins and Other Adulterants in Fish</t>
  </si>
  <si>
    <t>Food Chemistry, Function and Analysis</t>
  </si>
  <si>
    <t>75-111</t>
  </si>
  <si>
    <t>Murphy, C.</t>
  </si>
  <si>
    <t>https://www.scopus.com/inward/record.uri?eid=2-s2.0-85067345209&amp;doi=10.1039%2f9781788016322-00075&amp;partnerID=40&amp;md5=eed7b5ad4d1a771a3cdc97ff0805fa2c</t>
  </si>
  <si>
    <t>Seafood quality is directly related to the condition of the water from which it originates. Concerted efforts are being made by government bodies to ensure the best-quality seafood reaches consumers, but this is an ongoing and evolving struggle as climates and environments are changing, the global population is increasing and the marine environment is progressively becoming contaminated. More information is required on the effects of acute and long-term exposure of fish, shellfish and humans to harmful marine toxins and the presence of other adulterants such as viruses, bacteria, pharmaceuticals, microplastics, microfibers and industrial chemicals. Humans can be affected by the presence of marine contaminants due to working in close proximity with fish, consuming fish or swimming in contaminated water. Outbreaks of seafood poisoning can be attributed to the consumption of material contaminated with marine biotoxins or pathogens such as viruses, bacteria or other agents; all must be detected effectively. This chapter reviews how antibodies are now being used in multi-analyte screening programs, and how antibody-based detection platforms and immunosensor devices are well positioned with a view to providing point-of-need and automated sample acquisition and contaminant detection. Â© The Royal Society of Chemistry 2019.</t>
  </si>
  <si>
    <t>rayyan-684570339</t>
  </si>
  <si>
    <t>The legal application of consumer and halal product protection in the health sector</t>
  </si>
  <si>
    <t>International Journal of Innovation, Creativity and Change</t>
  </si>
  <si>
    <t>Safira, M.E. and Chotib, M. and Iriani, D. and Budiono, A.</t>
  </si>
  <si>
    <t>https://www.scopus.com/inward/record.uri?eid=2-s2.0-85079600400&amp;partnerID=40&amp;md5=2611b2088b78cf59d300dc85cbfaf8d2</t>
  </si>
  <si>
    <t>Health and being healthy is the right of everyone. Yet, are the existing laws able to give legal protection of health for the Indonesian citizens? There have been cases where products which may harm the health were found, and that their halal certification is still questionable, though such certification is important for Muslims. On 2018, the public were shocked by the results of research done by the University of New York, United States, which announced that microplastic components were found in bottled mineral water from the brands Aqua, Nestle, and Club. Then, at the end of 2018, worm parasites were found in canned mackerel fish. Another interesting case is regarding immunisation vaccines, where the perspective regarding its halal-ness were still debated by the Indonesian citizens. Apart from that, the free distribution of illegal cosmetics is still an ongoing issue in Indonesia, where its impacts on health and its halal-ness are still ignored. There have also been cases on the distribution of dangerous medicine without a doctors' prescription. Thus, this paper analyses how far the essence of UUPK (the Constitution which regulates Consumer Rights) and UU Product Halal (the Constitution which regulates Halal Products) are in protecting the health rights of the Indonesian consumers, and how the regulations and the roles of the government are in making efforts to implement and enforce these laws. Results of the analysis show that the implementation of the Consumer Rights Constitution is still minimum, though the rights for health is a basic component of the human rights. Â© Primrose Hall Publishing Group.</t>
  </si>
  <si>
    <t>rayyan-684570340</t>
  </si>
  <si>
    <t>Effects of micro-plastics on sulfamethoxazole (SMZ) residues in tilapia (oreochromis niloticus) muscle</t>
  </si>
  <si>
    <t>Journal of Ecology and Rural Environment</t>
  </si>
  <si>
    <t>857-864</t>
  </si>
  <si>
    <t>Zhang, S.-Y. and Song, C. and Zhang, J.-W. and Chen, Z.-Q. and Zhang, C. and Qiu, L.-P. and Chen, J.-Z.</t>
  </si>
  <si>
    <t>https://www.scopus.com/inward/record.uri?eid=2-s2.0-85054528584&amp;doi=10.11934%2fj.issn.1673-4831.2018.09.012&amp;partnerID=40&amp;md5=697a2a0e8f2541add7fff3a6cae9a80c</t>
  </si>
  <si>
    <t>Micro-plastics are widely distributed pollutants in Chinaâ€™s water environment. Sulfamethoxazole (SMZ) is frequently-used as antibiotics in aquaculture. However, the effect of micro-plastics on SMZ residues in tilapia muscle is un-clear. The micro-plastics and sulfamethoxazole dosage in fishponds have been manipulated based on the ambient concentration, and the application of sulfonamides in aquaculture specified by SC/T 1084-2006. Three concentrations including: zero (NP), low (LP) and high (HP) micro-plastics in fishponds; and four doses of SMZ [zero (NS), low (LS), medium (MS) and high (HS)] in forages were fabricated. For understanding the effect of micro-plastics on SMZ residues in tilapia (Oreochromis niloticus) muscle, an 8-weeks breeding experiment was conducted. Tilapia was fed in the first four weeks on a SMZ diet, followed by non SMZ diet for the next four weeks. SMZ content in fish meat was determined during the fourth, sixth and eighth weeks. The fourth weekâ€™s results of SMZ residue in fish meat reveal that environmental micro-plastics could significantly reduce the residual value of SMZ in fish-meat. Single factor analysis of variance for the residual value of SMZ in fish meat at the 4th, 6th and 8th weeks, reveal that after the 4th week, all micro-plastic exposure groups at different SMZ dosage diets were significantly lower than those in the non-micro-plastic groups (P&amp;lt;0.05), and there was no significant differences between the micro-plastic concentrations (P&amp;gt;0.05). After the 6th week, only HP and NP groups with MS diet had significant differences (P&amp;lt;0.05), and no significant difference was found in other SMZ feed groups of different micro-plastic treatments (P&amp;gt;0.05). Similarly, the results from the 8th week, show that there was no significant difference in all groups fed on SMZ diet for the different micro-plastics treatments (P&amp;gt;0.05). In conclusion, the findings indicate that the effect of micro-plastics on sulfamethoxazole residues in fish-meat is limited by sulfamethoxazole dosage. Â© 2018, China Environmental Science Press. All rights reserved.</t>
  </si>
  <si>
    <t>rayyan-684570341</t>
  </si>
  <si>
    <t>Basic and applied Zooplankton biology</t>
  </si>
  <si>
    <t>Basic and Applied Zooplankton Biology</t>
  </si>
  <si>
    <t>1-442</t>
  </si>
  <si>
    <t>Santhanam, P. and Begum, A. and Pachiappan, P.</t>
  </si>
  <si>
    <t>https://www.scopus.com/inward/record.uri?eid=2-s2.0-85063120907&amp;doi=10.1007%2f978-981-10-7953-5&amp;partnerID=40&amp;md5=d131615e7fd509474720047ce34fb3c3</t>
  </si>
  <si>
    <t>The coastal and ocean ecosystem is a significant feature of our planet and provides a source of food for much of life on Earth. Millions of species have been, and are still being discovered in the world's oceans. Among these zooplankton serve as secondary producers and are significant as they form pelagic food links and act as indicators of water masses. They constitute the largest and most reliable source of protein for most of the ocean's fishes. As such, their absence or depletion often affects fishery. In many countries, the decline in fishery has been attributed to reduced plankton populations. Furthermore, trillions of tiny copepods produce countless faecal pellets contributing greatly to the marine snow and therefore accelerating the flow of nutrients and minerals from the surface waters to the seabed. They are phylogenetically highly successful groups in terms of phylogenetic age, number of living species and success of adaptive radiation. A study of the basic and applied aspects of zooplankton would provide an index of the fishery potential and applications, offering insights into ocean ecology to safeguard food supplies and livelihoods of the millions of people living in coastal areas. For this reason, we need to understand all the facets of zooplankton as well as their interactions with atmosphere and other life forms, including human. In this context, this book discusses the basic and applied aspects of zooplankton, especially taxonomy, mosquitocidal activity, culture, analysis of nutritional, pigments and enzyme profile, preservation of copepods eggs, bioenrichment of zooplankton and application of zooplankton in sustainable aquaculture production, focusing on novel biofloc-copefloc technologies, and the impact of acidification and microplastics on zooplankton. Offering a comprehensive overview of the current issues and developments in the field of environmental and commercial applications, this book is a valuable resource for researchers, aquaculturists, environmental mangers wanting to understand the importance of zooplankton and develop technologies for the sustainable production of fish and other commodities to provide food and livelihoods for mankind. Â© 2019 Springer Nature Singapore Pte Ltd. All Rights Reserved.</t>
  </si>
  <si>
    <t>rayyan-684570342</t>
  </si>
  <si>
    <t>Bioindicators for monitoring marine litter ingestion and its impacts on Mediterranean biodiversity</t>
  </si>
  <si>
    <t>1023-1040</t>
  </si>
  <si>
    <t>Fossi, M.C. and PedÃ , C. and Compa, M. and Tsangaris, C. and Alomar, C. and Claro, F. and Ioakeimidis, C. and Galgani, F. and Hema, T. and Deudero, S. and Romeo, T. and Battaglia, P. and Andaloro, F. and Caliani, I. and Casini, S. and Panti, C. and Baini, M.</t>
  </si>
  <si>
    <t>https://www.scopus.com/inward/record.uri?eid=2-s2.0-85034453991&amp;doi=10.1016%2fj.envpol.2017.11.019&amp;partnerID=40&amp;md5=07043618fab531210c79ee1209ba3989</t>
  </si>
  <si>
    <t>The Mediterranean Sea has been described as one of the most affected areas by marine litter in the world. Although effects on organisms from marine plastic litter ingestion have been investigated in several oceanic areas, there is still a lack of information from the Mediterranean Sea. The main objectives of this paper are to review current knowledge on the impact of marine litter on Mediterranean biodiversity, to define selection criteria for choosing marine organisms suitable for use as bioindicator species, and to propose a methodological approach to assessing the harm related to marine litter ingestion in several Mediterranean habitats and sub-regions. A new integrated monitoring tool that would provide the information necessary to design and implement future mitigation actions in the Mediterranean basin is proposed. According to bibliographic research and statistical analysis on current knowledge of marine litter ingestion, the area of the Mediterranean most studied, in terms of number of species and papers in the Mediterranean Sea is the western sub-area as well as demersal (32.9%) and pelagic (27.7%) amongst habitats. Applying ecological and biological criteria to the most threatened species obtained by statistical analysis, bioindicator species for different habitats and monitoring scale were selected. A threefold approach, simultaneously measuring the presence and effects of plastic, can provide the actual harm and sub-lethal effects to organisms caused by marine litter ingestion. The research revealed gaps in knowledge, and this paper suggests measures to close the gap. This and the selection of appropriate bioindicator species would represent a step forward for marine litter risk assessment, and the implementation of future actions and mitigation measures for specific Mediterranean areas, habitats and species affected by marine litter ingestion. Selection of suitable bioindicators of marine litter ingestion and the simultaneous quantification of its presence and ecotoxicological effects is recommended in order to monitor the impact on Mediterranean fauna and habitats. Â© 2017 Elsevier Ltd</t>
  </si>
  <si>
    <t>Cited By :95 RAYYAN-INCLUSION: {"Querusche"=&gt;"Excluded", "Matheus"=&gt;"Excluded"} | RAYYAN-LABELS: QUE: Title,MAT: Abstract | RAYYAN-EXCLUSION-REASONS: 1 - Type of study</t>
  </si>
  <si>
    <t>rayyan-684570343</t>
  </si>
  <si>
    <t>Process optimization and in vivo performance of docetaxel loaded PHBV-TPGS therapeutic vesicles: A synergistic approach</t>
  </si>
  <si>
    <t>729-743</t>
  </si>
  <si>
    <t>Vardhan, H. and Mittal, P. and Adena, S.K.R. and Upadhyay, M. and Yadav, S.K. and Mishra, B.</t>
  </si>
  <si>
    <t>https://www.scopus.com/inward/record.uri?eid=2-s2.0-85032733862&amp;doi=10.1016%2fj.ijbiomac.2017.10.172&amp;partnerID=40&amp;md5=39c75310f90933423f0e695ea77a9a2c</t>
  </si>
  <si>
    <t>This research was motivated due to substantial requirement of improved treatment for breast cancer which accounts for over 0.52 million deaths annually worldwide. Utilizing nanoparticles carrying active medicaments as targeted delivery carrier is emerging as a promising approach. For a drug to be clinically effective, it needs to be suitably protected in the biological fluid till it is delivered to the targeted site. Keeping above in mind, we prepared and optimized polymeric nanoparticles by polyhydroxybutyrate-co-hydroxyvalerate (PHBV) a biodegradable polymer utilizing modified emulsification solvent evaporation method. The optimized formulation had particle size of 349 Â± 3.51 nm with entrapment efficiency of 69 Â± 1.28%. Nanoparticle formation and its surface morphology were confirmed by various electron microscopes. The in vitro and pharmacokinetic studies demonstrated a sustained release of drug in a non-biological system and into rat's bloodstream respectively. Also, the in vitro cytotoxicity and in vivo toxicological evaluation at the therapeutic dose demonstrated the safety and antitumor efficacy of the formulation. Due to formulation characteristic properties, it was found to be effective in enveloping and chaperoning the drug to the suitable site of action. The PHBV-TPGS combination causes the drug to be released in controlled and sustained modes, thereby reducing drug dose and toxicity. Â© 2017 Elsevier B.V.</t>
  </si>
  <si>
    <t>Cited By :16 RAYYAN-INCLUSION: {"Querusche"=&gt;"Excluded", "Matheus"=&gt;"Excluded"} | RAYYAN-LABELS: MAT: Abstract,QUE: Abstract | RAYYAN-EXCLUSION-REASONS: 2 - Population</t>
  </si>
  <si>
    <t>rayyan-684570344</t>
  </si>
  <si>
    <t>Micro(nanoplastics) in the marine environment: Current knowledge and gaps</t>
  </si>
  <si>
    <t>47-51</t>
  </si>
  <si>
    <t>Rios Mendoza, L.M. and Karapanagioti, H. and Ã_x0081_lvarez, N.R.</t>
  </si>
  <si>
    <t>https://www.scopus.com/inward/record.uri?eid=2-s2.0-85053830104&amp;doi=10.1016%2fj.coesh.2017.11.004&amp;partnerID=40&amp;md5=8aa2b6cb0fc4d8c70a36be2bde1981a4</t>
  </si>
  <si>
    <t>The topic of Micro(nanoplastics) in the marine environment is attracting attention because of their potential impact in sea organisms and humans. There are several sources of Micro (nanoplastics) such as micro and nanoparticle production or fragmentation off bigger plastics. Nanoplastics can have a bigger capacity to concentrate toxic compounds either associated with its production or sorbed from the environment has not been extensively evaluated. Indications suggest that nanoplastics carry more toxics than microplatics (more than million times than seawater). These nanoplastics can also carry microorganisms. There is no harmonization of methodologies for sampling and analysis of micro(nanoplastics) and there are limits in the accuracy of sizes of these particles that can be detected. Calculation of their possible concentrations in the environment is biased by the analytical instrumentation. This paper summarizes the knowledge gaps in the analysis and repercussions of micro(nanoplastics) in the environment and organisms. Â© 2017 Elsevier B.V.</t>
  </si>
  <si>
    <t>Cited By :52 RAYYAN-INCLUSION: {"Querusche"=&gt;"Excluded", "Matheus"=&gt;"Excluded"} | RAYYAN-LABELS: QUE: Title,MAT: Abstract | RAYYAN-EXCLUSION-REASONS: 1 - Type of study</t>
  </si>
  <si>
    <t>rayyan-684570345</t>
  </si>
  <si>
    <t>A fast and low-cost microfabrication approach for six types of thermoplastic substrates with reduced feature size and minimized bulges using sacrificial layer assisted laser engraving</t>
  </si>
  <si>
    <t>Analytica Chimica Acta</t>
  </si>
  <si>
    <t>24-34</t>
  </si>
  <si>
    <t>Gu, L. and Yu, G. and Li, C.-W.</t>
  </si>
  <si>
    <t>https://www.scopus.com/inward/record.uri?eid=2-s2.0-85033217260&amp;doi=10.1016%2fj.aca.2017.10.030&amp;partnerID=40&amp;md5=c5aa8daa691c0c28fa4b3c26d74ce873</t>
  </si>
  <si>
    <t>Since polydimethylsiloxane (PDMS) is notorious for its severe sorption to biological compounds and even nanoparticles, thermoplastics become a promising substrate for microdevices. Although CO2 laser engraving is an efficient method for thermoplastic device fabrication, it accompanies with poor bonding issues due to severe bulging and large feature size determined by the diameter of laser beam. In this study, a low-cost microfabrication method is proposed by reversibly sealing a 1 mm thick polymethylmethacrylate (PMMA) over an engraving substrate to reduce channel feature size and minimize bulges of laser engraved channels. PMMA, polycarbonate (PC), polystyrene (PS), perfluoroalkoxy alkane (PFA), cyclic-olefin polymers (COP) and polylactic acid (PLA) were found compatible with this sacrificial layer assisted laser engraving technique. Microchannel width as small as âˆ¼40 Î¼m was attainable by a laser beam that was 5 times larger in diameter. Bulging height was significantly reduced to less 5 Î¼m for most substrates, which facilitated leak proof device bonding without channel deformation. Microdevices with high aspect ratio channels were prepared to demonstrate the applicability of this microfabrication method. We believe this fast and low-cost fabrication approach for thermoplastics will be of interest to researchers who have encountered problem with polydimethylsiloxane based microdevices in their applications. Â© 2017 Elsevier B.V.</t>
  </si>
  <si>
    <t>Cited By :8 RAYYAN-INCLUSION: {"Querusche"=&gt;"Excluded", "Matheus"=&gt;"Excluded"} | RAYYAN-LABELS: QUE: Title,MAT: Abstract | RAYYAN-EXCLUSION-REASONS: 1 - Type of study</t>
  </si>
  <si>
    <t>rayyan-684570346</t>
  </si>
  <si>
    <t>Controlled time release and leaching of silver nanoparticles using a thin immobilizing layer of aluminum oxide</t>
  </si>
  <si>
    <t>Thin Solid Films</t>
  </si>
  <si>
    <t>166-172</t>
  </si>
  <si>
    <t>Brobbey, K.J. and Haapanen, J. and Gunell, M. and Toivakka, M. and MÃ¤kelÃ¤, J.M. and Eerola, E. and Ali, R. and Saleem, M.R. and Honkanen, S. and Bobacka, J. and Saarinen, J.J.</t>
  </si>
  <si>
    <t>https://www.scopus.com/inward/record.uri?eid=2-s2.0-85034076715&amp;doi=10.1016%2fj.tsf.2017.09.060&amp;partnerID=40&amp;md5=0ed47d119d5f837ddc6debde2f4ca452</t>
  </si>
  <si>
    <t>Silver nanoparticles are widely used as antibacterial agents in consumer products. There have been concerns about the environmental exposure and their toxic effect to organisms such as fish. Studies have quantified the release of silver from various products including textiles and plastics that use silver as an antibacterial agent, yet there is no unified standard for the measurement of silver release. Additionally, there is limited information about the release of silver from glass surfaces coated with silver nanoparticles. While immobilizing silver to substrates will ultimately reduce environmental exposure, deliberately controlling silver release will also reduce the amount of silver released into the environment. In this study, silver nanoparticles were synthesized and deposited onto glass using an aerosol pyrolysis process, i.e. the Liquid Flame Spray. The deposited silver nanoparticles were further coated with a thin layer of aluminum oxide that was fabricated by atomic layer deposition. The leaching of silver from the coated glass was measured in water over a period of six days. The results show that a 15 nm thin layer of aluminum oxide is able to inhibit the release of silver up to 48 h, thereby providing a way to control the release of silver in time. Â© 2017 Elsevier B.V.</t>
  </si>
  <si>
    <t>Cited By :9 RAYYAN-INCLUSION: {"Querusche"=&gt;"Excluded", "Matheus"=&gt;"Excluded"} | RAYYAN-LABELS: QUE: Title,MAT: Abstract | RAYYAN-EXCLUSION-REASONS: 1 - Type of study</t>
  </si>
  <si>
    <t>rayyan-684570347</t>
  </si>
  <si>
    <t>Chemicals associated with marine plastic debris and microplastics: Analyses and contaminant levels</t>
  </si>
  <si>
    <t>Microplastic Contamination in Aquatic Environments: An Emerging Matter of Environmental Urgency</t>
  </si>
  <si>
    <t>271-315</t>
  </si>
  <si>
    <t>Hong, S.H. and Shim, W.J. and Jang, M.</t>
  </si>
  <si>
    <t>https://www.scopus.com/inward/record.uri?eid=2-s2.0-85077774048&amp;doi=10.1016%2fB978-0-12-813747-5.00009-6&amp;partnerID=40&amp;md5=2671dec4e75b3c4edeca1f80602d1c25</t>
  </si>
  <si>
    <t>The mass production and mass consumption of plastics have led to the substantial accumulation of plastic debris in natural habitats, with multiple adverse effects on terrestrial and marine ecosystems. Currently, plastics are the most abundant items in marine debris and the most frequently reported materials encountered by marine organisms (Thompson et al., 2009; CBD, 2012). Over 80% of the adverse impacts of marine debris on marine species are associated with plastic debris (CBD, 2012). There is growing concern over marine plastic debris because of the increased bioavailability of their breakdown products, including microplastics. As larger pieces of plastic debris become smaller through environmental weathering and degradation processes, their potential encounters with or ingestion by marine animals could greatly expand from large marine animals (e.g., marine mammals, sea turtles, and seabirds) to small marine species (e.g., zooplankton, crustaceans, bivalves, polychaetes, and fish). It is well known that entanglement and ingestion of plastic debris have adverse physical effects on marine life, such as internal and/or external abrasions and blockage of digestive organs, which results in satiation, starvation, and physical deterioration. The chemical hazards of plastic debris have recently attracted attention from scientists. Â© 2018 Elsevier Inc. All rights reserved.</t>
  </si>
  <si>
    <t>rayyan-684570348</t>
  </si>
  <si>
    <t>Occurrence of microplastics and its pollution in the environment: A review</t>
  </si>
  <si>
    <t>Sustainable Production and Consumption</t>
  </si>
  <si>
    <t>16-23</t>
  </si>
  <si>
    <t>Jiang, J.-Q.</t>
  </si>
  <si>
    <t>https://www.scopus.com/inward/record.uri?eid=2-s2.0-85037331861&amp;doi=10.1016%2fj.spc.2017.11.003&amp;partnerID=40&amp;md5=8e7015a674f30bcc6eb0b13d26ad1892</t>
  </si>
  <si>
    <t>The pollution caused by microplastics in seas and fresh water is of growing environmental concern due to their slow degradability, biological ingestion by fish and other aquatic living organisms, and acting as carriers to concentrate and transport synthetic and persistent organic pollutants. As well as microplastics, chemical additives added to plastics during manufacture which may leach out upon ingestion, will enter food chains and potentially cause humans serious health problems. Regulations in many counties/regions have been setup or to be implemented to ban the production/sale and use of primary microplastics (e.g., microbeads), which could reduce microplastics in the aquatic environment in certain level. However, the fragments from larger plastic items (second microplastics) are major contributors, and then new legislations have to be proposed and implemented in order to substantially reduce the amounts of microplastics in the environment and the associated environmental impact. Moreover, approaches and measures are to be taken by encouraging companies and all users to adopt the Reduceâ€“Reuseâ€“Recycle circular economy as this will represent a cost-effective way of reducing the quantity of plastic objects and microplastics particles entering and gathering in the marine/aquatic environment. Â© 2017 Institution of Chemical Engineers</t>
  </si>
  <si>
    <t>Cited By :76 RAYYAN-INCLUSION: {"Querusche"=&gt;"Excluded", "Matheus"=&gt;"Excluded"} | RAYYAN-LABELS: MAT: Title,QUE: Title | RAYYAN-EXCLUSION-REASONS: 1 - Type of study</t>
  </si>
  <si>
    <t>rayyan-684570349</t>
  </si>
  <si>
    <t>Measuring upconversion nanoparticles photoluminescence lifetime with FastFLIM and phasor plots</t>
  </si>
  <si>
    <t>Sun, Y. and Lee, H.-M. and Qiu, H. and Liao, S.-C.J. and Coskun, U. and Barbieri, B.</t>
  </si>
  <si>
    <t>https://www.scopus.com/inward/record.uri?eid=2-s2.0-85045299259&amp;doi=10.1117%2f12.2290451&amp;partnerID=40&amp;md5=3f53801a5d3c8a839e9c3b6c6395c700</t>
  </si>
  <si>
    <t>Photon upconversion is a nonlinear process in which the sequential of absorption of two or more photons leads to the anti-stoke emission. Different than the conventional multiphoton excitation process, upconversion can be efficiently performed at low excitation densities. Recent developments in lanthanide-doped upconversion nanoparticles (UCNPs) have led to a diversity of applications, including detecting and sensing of biomolecules, imaging of live cells, tissues and animals, cancer diagnostic and therapy, etc. Measuring the upconversion lifetime provides a new dimension of its imaging and opens a new window for its applications. Due to the long metastable intermediate excited state, UCNP typically has a long excited state lifetime ranging from sub-microseconds to milliseconds. Here, we present a novel development using the FastFLIM technique to measure UCNP lifetime by laser scanning confocal microscopy. FastFLIM is capable of measuring lifetime from 100 ps to 100 ms and features the high data collection efficiency (up to 140-million counts per second). Other than the traditional nonlinear least-square fitting analysis, the raw data acquired by FastFLIM can be directly processed by the model-free phasor plots approach for instant and unbiased lifetime results, providing the ideal routine for the UCNP photoluminescence lifetime microscopy imaging. Â© 2018 SPIE.</t>
  </si>
  <si>
    <t>rayyan-684570350</t>
  </si>
  <si>
    <t>Mountains to the sea: River study of plastic and non-plastic microfiber pollution in the northeast USA</t>
  </si>
  <si>
    <t>245-251</t>
  </si>
  <si>
    <t>Miller, R.Z. and Watts, A.J.R. and Winslow, B.O. and Galloway, T.S. and Barrows, A.P.W.</t>
  </si>
  <si>
    <t>https://www.scopus.com/inward/record.uri?eid=2-s2.0-85025158311&amp;doi=10.1016%2fj.marpolbul.2017.07.028&amp;partnerID=40&amp;md5=902573e8afc072c16af371bfa076c444</t>
  </si>
  <si>
    <t>Aquatic environments are sinks for anthropogenic contamination, whether chemical or solid pollutants. Microfibers shed from clothing and other textiles contribute to this problem. These can be plastic or non-plastic origin. Our aim was to investigate the presence and distribution of both types of anthropogenic microfibers along the length of the Hudson River, USA. Surface grab samples were collected and filtered through a 0.45 Î¼m filter paper. Abundance of fibers was determined after subtraction of potential contamination. 233 microfibers were recorded in 142 samples, averaging 0.98 microfibers Lâˆ’ 1. Subsequent micro-FTIR showed half of the fibers were plastic while the other half were non-plastic, but of anthropogenic origin. There was no relationship between fiber abundance, wastewater treatment plant location or population density. Extrapolating from this data, and using available hydrographic data, 34.4% of the Hudson River's watershed drainage area contributes an average 300 million anthropogenic microfibers into the Atlantic Ocean per day. Â© 2017 Elsevier Ltd</t>
  </si>
  <si>
    <t>Cited By :87 RAYYAN-INCLUSION: {"Querusche"=&gt;"Excluded", "Matheus"=&gt;"Excluded"} | RAYYAN-LABELS: QUE: Title,MAT: Abstract | RAYYAN-EXCLUSION-REASONS: 1 - Type of study</t>
  </si>
  <si>
    <t>rayyan-684570351</t>
  </si>
  <si>
    <t>Biodegradation of polyethylene microplastics by the marine fungus Zalerion maritimum</t>
  </si>
  <si>
    <t>PaÃ§o, A. and Duarte, K. and da Costa, J.P. and Santos, P.S.M. and Pereira, R. and Pereira, M.E. and Freitas, A.C. and Duarte, A.C. and Rocha-Santos, T.A.P.</t>
  </si>
  <si>
    <t>https://www.scopus.com/inward/record.uri?eid=2-s2.0-85012039796&amp;doi=10.1016%2fj.scitotenv.2017.02.017&amp;partnerID=40&amp;md5=62ee91a04d37c4b8f4a316bcb0f72b77</t>
  </si>
  <si>
    <t>Plastic yearly production has surpassed the 300 million tons mark and recycling has all but failed in constituting a viable solution for the disposal of plastic waste. As these materials continue to accumulate in the environment, namely, in rivers and oceans, in the form of macro-, meso-, micro- and nanoplastics, it becomes of the utmost urgency to find new ways to curtail this environmental threat. Multiple efforts have been made to identify and isolate microorganisms capable of utilizing synthetic polymers and recent results point towards the viability of a solution for this problem based on the biodegradation of plastics resorting to selected microbial strains. Herein, the response of the fungus Zalerion maritimum to different times of exposition to polyethylene (PE) pellets, in a minimum growth medium, was evaluated, based on the quantified mass differences in both the fungus and the microplastic pellets used. Additionally, molecular changes were assessed through attenuated total reflectance Fourier transform Infrared Spectroscopy (FTIR-ATR) and Nuclear Magnetic Resonance (NMR). Results showed that, under the tested conditions, Z. maritimum is capable of utilizing PE, resulting in the decrease, in both mass and size, of the pellets. These results indicate that this naturally occurring fungus may actively contribute to the biodegradation of microplastics, requiring minimum nutrients. Â© 2017 Elsevier B.V.</t>
  </si>
  <si>
    <t>Cited By :110 RAYYAN-INCLUSION: {"Querusche"=&gt;"Excluded", "Matheus"=&gt;"Excluded"} | RAYYAN-LABELS: MAT: Abstract,QUE: Abstract | RAYYAN-EXCLUSION-REASONS: 2 - Population</t>
  </si>
  <si>
    <t>rayyan-684570352</t>
  </si>
  <si>
    <t>Marine and coastal ecosystem stewardship</t>
  </si>
  <si>
    <t>The Science and Practice of Landscape Stewardship</t>
  </si>
  <si>
    <t>265-280</t>
  </si>
  <si>
    <t>Alexander, K. and Brennan, R. and Kenter, J.</t>
  </si>
  <si>
    <t>https://www.scopus.com/inward/record.uri?eid=2-s2.0-85047962933&amp;doi=10.1017%2f9781316499016.027&amp;partnerID=40&amp;md5=5c44e73020947077f5da7444b93f8994</t>
  </si>
  <si>
    <t>Our seas and coasts are an asset with rich and varied resources, both living and non-living. They support livelihoods through marine and coastal industries such as fishing, aquaculture, energy extraction and tourism. They provide spaces for recreation, play and relaxation. For the many of us who live at the coasts, the marine environment provides a sense of place and identity. Indeed, in some locations, particularly small island nations, our seas and coasts define cultures and cultural practices such as â€˜pearlingâ€™ (the traditional sea use of harvesting pearls from oyster beds in Bahrain) have even been entered into the World Heritage List. However, our oceans and coasts face many challenges (UNEP/GPA 2006). The Deepwater Horizon-BP oil spill is a stark reminder of the dependence of coastal communities on healthy seas. Considered the largest accidental marine oil spill in the history of the petroleum industry, the spill led to extensive damage to the marine environment as well as impacts on other marine industries such as fishing and tourism. Oil spills are but one threat to the marine environment. In 1992, the Canadian Minister of Fisheries and Oceans, John Crosbie, declared a moratorium on the northern Cod fishery after six Canadian populations of Atlantic cod (Gadus morhua) collapsed largely due to overexploitation. In 2011, 28.8 per cent of fish stocks were estimated as overfished (FAO 2014) which causes negative ecological consequences as well as leading to reductions in fish production, with negative social and economic consequences. Dredging and trawling also has major impacts on the ecological communities of the sea floor. Other problems include rising levels of micro-plastics and waste detritus in general, water quality issues such as the impacts of agricultural fertiliser and pesticide runoff, the dumping of toxic wastes in the deep sea and the introduction of non-native species. On top of these sea levels are rising, oceans are becoming more acidic and sea currents are changing as a result of climate change. The need for improved stewardship of coastal and marine resources is increasingly evident around the globe. But what is marine stewardship and how can we apply stewardship in these environments?. Â© Cambridge University Press 2017.</t>
  </si>
  <si>
    <t>rayyan-684570353</t>
  </si>
  <si>
    <t>Novel environmentally benign hydrogel: Nano-silica hybrid hydrolyzed polyacrylamide/ polyethyleneimine gel system for conformance improvement in high temperature high salinity reservoir</t>
  </si>
  <si>
    <t>Ma, L. and Wang, S. and Long, Y. and Zhu, C. and Yang, H. and Yang, T. and Liu, X. and Li, X. and Bai, B. and Kang, W.</t>
  </si>
  <si>
    <t>https://www.scopus.com/inward/record.uri?eid=2-s2.0-85043531210&amp;doi=10.2118%2f188654-ms&amp;partnerID=40&amp;md5=2c20a57a9423b5b3cf2bac90ea3f5f29</t>
  </si>
  <si>
    <t>In order to address the conformance problem in high temperature and high salinity/hardness reservoir, an environmentally benign in-situ gel was developed based on hydrolyzed polyacrylamide (HPAM) and polyethyleneimine (PEI). Moreover, silica nanoparticle (SNP) was embedded to improve the performance of HPAM/PEI gel. To achieve the optimum formulation of HPAM/PEI-SNP gel, a comprehensive investigation was first conducted with the respect of gelation time, gel strength, and thermal stability. In addition, the particle size of SNP was determined by Dynamic Light Scatter (DLS) and the microstructure of HPAM/ PEI-SNP gel was characterized via Scanning Electron Microscopy (SEM). The optimum formulation, containing the polymer/crosslinker ratio of 10,000-2,000 using high molecular weight HPAM (10-15 million Dalton) with a low hydrolysis degree of 3-7%, was obtained. Given the compatibility of comparability of SNP and formation water, LS nano silica with an SNP concentration of 30 wt% was selected as hybrid resource. The results indicated that the gelation time of novel gel system was prolonged to 132 hours attributed to the introducing of nanomaterial. Taking advantage of nano-composite, the strength of HPAM/PEI-SNP gel maintained as Grade G for 312 h. Furthermore, the HPAM/PEI-SNP gel exhibited an excellent thermal stability at 85 Â°C for 660 hours without syneresis. Subsequently, SEM images confirmed the successful incorporation of SNP in the 3-dimentional network of hydrogel, supporting an effective surface modification. This work demonstrated that the novel environmentally benign HPAM/PEI-SNP gel system can be used as a potential plugging agent for the conformance improvement in high temperature high salinity reservoirs. Â© 2017, Society of Petroleum Engineers.</t>
  </si>
  <si>
    <t>rayyan-684570354</t>
  </si>
  <si>
    <t>Wastewater Treatment Works (WwTW) as a Source of Microplastics in the Aquatic Environment</t>
  </si>
  <si>
    <t>5800-5808</t>
  </si>
  <si>
    <t>Murphy, F. and Ewins, C. and Carbonnier, F. and Quinn, B.</t>
  </si>
  <si>
    <t>https://www.scopus.com/inward/record.uri?eid=2-s2.0-84973642040&amp;doi=10.1021%2facs.est.5b05416&amp;partnerID=40&amp;md5=784a088c125c3822c73a7576d8e32f35</t>
  </si>
  <si>
    <t>Municipal effluent discharged from wastewater treatment works (WwTW) is suspected to be a significant contributor of microplastics (MP) to the environment as many personal care products contain plastic microbeads. A secondary WwTW (population equivalent 650-000) was sampled for microplastics at different stages of the treatment process to ascertain at what stage in the treatment process the MP are being removed. The influent contained on average 15.70 (Â±5.23) MPÂ·L-1. This was reduced to 0.25 (Â±0.04) MPÂ·L-1 in the final effluent, a decrease of 98.41%. Despite this large reduction we calculate that this WwTW is releasing 65 million microplastics into the receiving water every day. A significant proportion of the microplastic accumulated in and was removed during the grease removal stage (19.67 (Â±4.51) MP/2.5 g), it was only in the grease that the much publicised microbeads were found. This study shows that despite the efficient removal rates of MP achieved by this modern treatment plant when dealing with such a large volume of effluent even a modest amount of microplastics being released per liter of effluent could result in significant amounts of microplastics entering the environment. This is the first study to describe in detail the fate of microplastics during the wastewater treatment process. Â© 2016 American Chemical Society.</t>
  </si>
  <si>
    <t>Cited By :559 RAYYAN-INCLUSION: {"Querusche"=&gt;"Excluded", "Matheus"=&gt;"Excluded"} | RAYYAN-LABELS: QUE: Title,MAT: Abstract | RAYYAN-EXCLUSION-REASONS: 1 - Type of study</t>
  </si>
  <si>
    <t>rayyan-684570355</t>
  </si>
  <si>
    <t>In vitro and in vivo magnetic resonance imaging with chlorotoxin-conjugated superparamagnetic nanoprobes for targeting hepatocarcinoma</t>
  </si>
  <si>
    <t>Oncology Reports</t>
  </si>
  <si>
    <t>3059-3067</t>
  </si>
  <si>
    <t>Chen, Z. and Xiao, E.-H. and Kang, Z. and Zeng, W.-B. and Tan, H.-L. and Li, H.-B. and Bian, D.-J. and Shang, Q.-L.</t>
  </si>
  <si>
    <t>https://www.scopus.com/inward/record.uri?eid=2-s2.0-84964056003&amp;doi=10.3892%2for.2016.4629&amp;partnerID=40&amp;md5=6df77c45821e4e8457ac58333cb2c2fd</t>
  </si>
  <si>
    <t>The present study aimed to assess the in vitro and in vivo magnetic resonance imaging (MRI) features of chlorotoxin (CTX)-conjugated superparamagnetic iron oxide (SPIO) nanoprobes. CTX-conjugated nanoprobes were composed of SPIO coated with polyethylene glycol (PEG) and conjugated with CTX. The nanoprobes were termed SPIO-PEG-CTX. MRI of the SPIO and SPIO-PEG-CTX solutions at a different concentration was performed with a 3.0-T MRI scanner (Philips Achieva 3.0T X Series; Phillips Healthcare, The Netherlands). Rabbit VX2 hepatocarcinoma was established by a traditional laparotomy method (injection of the tumor particles into the liver using a 15G syringe needle) following approval by the institutional animal care and use committee. Contrast-enhanced MRI of VX2 rabbits (n=8) was performed using the same MRI scanner with SPIO-PEG-CTX solutions as the contrast agent. Data were analyzed with calibration curve and a paired t-test. The SPIO-PEG-CTX nanoparticles were successfully prepared. With increasing concentrations of the solutions, the MRI signal intensity was increased at T1WI, but decreased at T2WI, which were the same as that for SPIO. Rabbit VX2 carcinoma appeared as a low MRI signal at T1WI, and high at T2WI. After injection of the contrast agent, the MRI signal of carcinoma was decreased relative to that before injection at T2WI (1,161Â±331.5 vs. 1,346Â±300.5; P=0.004&lt;0.05), while the signal of the adjacent normal hepatic tissues was unchanged (480.6Â±165.1 vs. 563.4Â±67.8; P=0.202&gt;0.05). The SPIO-PEG-CTX nanoparticles showed MRI negative enhancement at T2WI and a targeting effect in liver cancer, which provides the theoretical basis for further study of the early diagnosis of hepatocellular carcinoma.</t>
  </si>
  <si>
    <t>rayyan-684570356</t>
  </si>
  <si>
    <t>Plastic ingestion by estuarine mullet Mugil cephalus (Mugilidae) in an urban harbour, KwaZulu-Natal, South Africa</t>
  </si>
  <si>
    <t>African Journal of Marine Science</t>
  </si>
  <si>
    <t>145-149</t>
  </si>
  <si>
    <t>Naidoo, T. and Smit, A.J. and Glassom, D.</t>
  </si>
  <si>
    <t>https://www.scopus.com/inward/record.uri?eid=2-s2.0-84964045841&amp;doi=10.2989%2f1814232X.2016.1159616&amp;partnerID=40&amp;md5=eb2a3f156b2eb5a7e4354e4e05f9c1a6</t>
  </si>
  <si>
    <t>Coastal urban environments have high plastic pollution levels, and hence interactions between plastic debris and marine life are frequent. We report on plastic ingestion by mullet Mugil cephalus in Durban Harbour, KwaZulu-Natal, South Africa. Of 70 mullet (13.0â€“19.5â€…cm total length), 73% had plastic particles in their guts, with a mean of 3.8 particles per fish (SD 4.7). Plastic ingestion showed no relation to digestive tract content or fish length. White and clear plastic fibres were ingested most commonly. This urban population of M. cephalus had a higher incidence of plastic ingestion than has been reported in studies on fish from other coastal areas or the oceanic environment. Â© 2016 NISC (Pty) Ltd.</t>
  </si>
  <si>
    <t>Cited By :54 RAYYAN-INCLUSION: {"Querusche"=&gt;"Excluded", "Matheus"=&gt;"Excluded"} | RAYYAN-LABELS: QUE: Title,MAT: Abstract | RAYYAN-EXCLUSION-REASONS: 1 - Type of study</t>
  </si>
  <si>
    <t>rayyan-684570357</t>
  </si>
  <si>
    <t>A novel two-compartment barrier model for investigating nanoparticle transport in fish intestinal epithelial cells</t>
  </si>
  <si>
    <t>388-395</t>
  </si>
  <si>
    <t>Geppert, M. and Sigg, L. and Schirmer, K.</t>
  </si>
  <si>
    <t>https://www.scopus.com/inward/record.uri?eid=2-s2.0-84965006401&amp;doi=10.1039%2fc5en00226e&amp;partnerID=40&amp;md5=f4bdc136b725803c77c680a47d96da50</t>
  </si>
  <si>
    <t>We introduce a novel in vitro rainbow trout intestinal barrier model and demonstrate its suitability for investigating nanoparticle transport across the intestinal epithelium. Rainbow trout (Oncorhynchus mykiss) intestinal cells (RTgutGC) were grown as monolayers on permeable supports leading to a two-compartment intestinal barrier model consisting of a polarized epithelium, dividing the system into an upper (apical) and a lower (basolateral) compartment, and thereby mimicking the intestinal lumen and the portal blood, respectively. The cells express the tight junction protein ZO-1 and build up a transepithelial electrical resistance comparable to the in vivo situation. Fluorescent polystyrene nanoparticles (PS-NPs; average hydrodynamic diameter: 73 Â± 18 nm) were accumulated by RTgutGC cells in a time-, temperature- and concentration-dependent manner. Uptake of PS-NPs was confirmed using fluorescence microscopy. Cells formed an efficient barrier largely preventing the translocation of PS-NPs to the basolateral compartment. Taken together, these data demonstrate the suitability of the in vitro barrier model to study the effects of nanoparticles in fish intestinal epithelial cells. Â© The Royal Society of Chemistry 2016.</t>
  </si>
  <si>
    <t>Cited By :23 RAYYAN-INCLUSION: {"Querusche"=&gt;"Excluded", "Matheus"=&gt;"Excluded"} | RAYYAN-LABELS: MAT: Abstract,QUE: Abstract | RAYYAN-EXCLUSION-REASONS: 2 - Population</t>
  </si>
  <si>
    <t>rayyan-684570358</t>
  </si>
  <si>
    <t>Environmental contaminants of emerging concern in seafood - European database on contaminant levels</t>
  </si>
  <si>
    <t>29-45</t>
  </si>
  <si>
    <t>Vandermeersch, G. and LourenÃ§o, H.M. and Alvarez-MuÃ±oz, D. and Cunha, S. and DiogÃ¨ne, J. and Cano-Sancho, G. and Sloth, J.J. and Kwadijk, C. and Barcelo, D. and Allegaert, W. and Bekaert, K. and Fernandes, J.O. and Marques, A. and Robbens, J.</t>
  </si>
  <si>
    <t>https://www.scopus.com/inward/record.uri?eid=2-s2.0-84947495104&amp;doi=10.1016%2fj.envres.2015.06.011&amp;partnerID=40&amp;md5=d6018b9cc783ac35daf061e84d864643</t>
  </si>
  <si>
    <t>Marine pollution gives rise to concern not only about the environment itself but also about the impact on food safety and consequently on public health. European authorities and consumers have therefore become increasingly worried about the transfer of contaminants from the marine environment to seafood. So-called "contaminants of emerging concern" are chemical substances for which no maximum levels have been laid down in EU legislation, or substances for which maximum levels have been provided but which require revision. Adequate information on their presence in seafood is often lacking and thus potential risks cannot be excluded. Assessment of food safety issues related to these contaminants has thus become urgent and imperative. A database (www.ecsafeseafooddbase.eu), containing available information on the levels of contaminants of emerging concern in seafood and providing the most recent data to scientists and regulatory authorities, was developed. The present paper reviews a selection of contaminants of emerging concern in seafood including toxic elements, endocrine disruptors, brominated flame retardants, pharmaceuticals and personal care products, polycyclic aromatic hydrocarbons and derivatives, microplastics and marine toxins. Current status on the knowledge of human exposure, toxicity and legislation are briefly presented and the outcome from scientific publications reporting on the levels of these compounds in seafood is presented and discussed. Â© 2015 Elsevier Inc.</t>
  </si>
  <si>
    <t>Cited By :115 RAYYAN-INCLUSION: {"Querusche"=&gt;"Excluded", "Matheus"=&gt;"Excluded"} | RAYYAN-LABELS: QUE: Title,MAT: Abstract | RAYYAN-EXCLUSION-REASONS: 1 - Type of study</t>
  </si>
  <si>
    <t>rayyan-684570359</t>
  </si>
  <si>
    <t>On the diet of the invasive crab Charybdis longicollis Leene, 1938 (Brachyura: Portunidae) in the eastern Mediterranean sea</t>
  </si>
  <si>
    <t>Israel Journal of Ecology and Evolution</t>
  </si>
  <si>
    <t>130-134</t>
  </si>
  <si>
    <t>Stasolla, G. and Innocenti, G. and Galil, B.S.</t>
  </si>
  <si>
    <t>https://www.scopus.com/inward/record.uri?eid=2-s2.0-84963999461&amp;doi=10.1080%2f15659801.2015.1123362&amp;partnerID=40&amp;md5=924b19c698ea2d22321b3d96a4413d9f</t>
  </si>
  <si>
    <t>We present the first results on the diet of the invasive portunid crab Charybdis longicollis in the eastern Mediterranean. No differences were found between sexes, seasons, class size or infection by the rhizocephalan Heterosaccus dollfusi. Size differences were noted between crabs collected at different depths, with larger specimens at shallower sites, as well as significant interaction between sex and infection factors, with males more parasitized than females. Sex has had no bearing on food items. No significant impacts were observed of seasons, depth, class size, sex and infection on stomach fullness. Charybdis longicollis is benthophagic, with preference for infaunal and slow moving prey, as attested by the notable amount of sediment in their stomachs; the most frequent food items were molluscs, crustaceans and fish, similar to congeners. Microplastics were detected in a quarter of the specimens examined. Since the species is extremely abundant in the Levantine littoral and sublittoral, it is likely to impact the local biota. Â© 2016 Informa UK Limited, trading as Taylor &amp; Francis Group.</t>
  </si>
  <si>
    <t>rayyan-684570360</t>
  </si>
  <si>
    <t>Photo-induced toxicity of titanium dioxide nanoparticles to Daphnia magna under natural sunlight</t>
  </si>
  <si>
    <t>206-210</t>
  </si>
  <si>
    <t>Mansfield, C.M. and Alloy, M.M. and Hamilton, J. and Verbeck, G.F. and Newton, K. and Klaine, S.J. and Roberts, A.P.</t>
  </si>
  <si>
    <t>https://www.scopus.com/inward/record.uri?eid=2-s2.0-84912099187&amp;doi=10.1016%2fj.chemosphere.2014.06.075&amp;partnerID=40&amp;md5=bc38bc2906373101e81dc563edc62b00</t>
  </si>
  <si>
    <t>Titanium dioxide nanoparticles (TiO2 NP) are one of the most abundantly utilized nanoparticles in the world. Studies have demonstrated the ability of the anatase crystal of TiO2 NP to produce reactive oxygen species (ROS) in the presence of ultraviolet radiation (UVR), a co-exposure likely to occur in aquatic ecosystems. The goal of this study was to examine the photo-induced toxicity of anatase TiO2 NP under natural sunlight to Daphnia magna. D. magna were exposed to a range of UVR intensities and anatase TiO2 concentrations in an outdoor exposure system using the sun as the source of UVR. Different UVR intensities were achieved using UVR opaque and transparent plastics. AnataseTiO2-NP demonstrated the reciprocal relationship seen in other phototoxic compounds such as polycyclic aromatic hydrocarbons (PAHs) at higher UVR treatments. The calculated 8h LC50 of anatase TiO2 NP was 139ppb under full intensity ambient natural sunlight, 778ppb under 50% natural sunlight, and &amp;gt;500ppm under 10% natural sunlight. Mortality was also compared between animals allowed to accumulate a body burden of anatase TiO2 for 1h and organisms whose first exposure to anatase TiO2 aqueous suspensions occurred under UVR. A significantly greater toxic effect was observed in aqueous, low body burden suspensions than that of TiO2 1h body burdens, which is dissimilar from the model presented in PAHs. Anatase TiO2 presents a unique photo-induced toxic model that is different than that of established phototoxic compounds. Â© 2014 Elsevier Ltd.</t>
  </si>
  <si>
    <t>Cited By :44 RAYYAN-INCLUSION: {"Querusche"=&gt;"Excluded", "Matheus"=&gt;"Excluded"} | RAYYAN-LABELS: QUE: Title,MAT: Abstract | RAYYAN-EXCLUSION-REASONS: 2 - Population</t>
  </si>
  <si>
    <t>rayyan-684570361</t>
  </si>
  <si>
    <t>Microplastics in the marine environment: Distribution, interactions and effects</t>
  </si>
  <si>
    <t>Marine Anthropogenic Litter</t>
  </si>
  <si>
    <t>245-307</t>
  </si>
  <si>
    <t>Lusher, A.</t>
  </si>
  <si>
    <t>https://www.scopus.com/inward/record.uri?eid=2-s2.0-84944097411&amp;doi=10.1007%2f978-3-319-16510-3_10&amp;partnerID=40&amp;md5=d93f26aa594e4253fbde7dde85d021e7</t>
  </si>
  <si>
    <t>Microplastics are an emerging marine pollutant. It is important to understand their distribution in the marine environment and their implications on marine habitats and marine biota. Microplastics have been found in almost every marine habitat around the world, with plastic composition and environmental conditions significantly affecting their distribution. Marine biota interact with microplastics including birds, fish, turtles, mammals and invertebrates. The biological repercussions depend on to the size of microplastics encountered, with smaller sizes having greater effects on organisms at the cellular level. In the micrometre range plastics are readily ingested and egested, whereas nanometre-sized plastics can pass through cell membranes. Despite concerns raised by ingestion, the effects of microplastic ingestion in natural populations and the implications for food webs are not understood. Without knowledge of retention and egestion rates of field populations, it is difficult to deduce ecological consequences. There is evidence to suggest that microplastics enter food chains and there is trophic transfer between predators and prey. What is clear is that further research on a variety of marine organisms is required to understand the environmental implications of microplastics in more detail and to establish effects in natural populations. Â© 2015, Springer International Publishing. All Rights Reserved.</t>
  </si>
  <si>
    <t>Cited By :286 RAYYAN-INCLUSION: {"Querusche"=&gt;"Excluded", "Matheus"=&gt;"Excluded"} | RAYYAN-LABELS: QUE: Title,MAT: Abstract | RAYYAN-EXCLUSION-REASONS: 1 - Type of study</t>
  </si>
  <si>
    <t>rayyan-684570362</t>
  </si>
  <si>
    <t>Detection of cyto- and genotoxicity of rod-shaped gold nanoparticles in human blood lymphocytes using Comet-FISH</t>
  </si>
  <si>
    <t>Cytologia</t>
  </si>
  <si>
    <t>173-181</t>
  </si>
  <si>
    <t>Abo-Zeid, M.A.M. and Liehr, T. and Glei, M. and Gamal-Eldeen, A.M. and Zawrah, M. and Ali, M.</t>
  </si>
  <si>
    <t>https://www.scopus.com/inward/record.uri?eid=2-s2.0-84937543511&amp;doi=10.1508%2fcytologia.80.173&amp;partnerID=40&amp;md5=7b839e876821fd858e1ff7cdfc9dd54e</t>
  </si>
  <si>
    <t>Gold nanoparticles (GNPs) shall be applied in cancer therapy, conceivably by using a simple injection of GNPs into human veins. This will bring them in contact with red and white blood cells of the blood stream before they reach their main target, the cancer cells. However, possible cyto- and/or genotoxic effects of GNPs on lymphocytes are not known in detail and are thus studied here. Cytotoxicity was determined by Trypan blue exclusion assay. For genotoxicity, Comet and Comet-FISH (=fluorescence in situ hybridization) assays were done. In the latter test two gene markers for DNA damage, TP53 as tumor suppressor gene and TNF-Î± as tumor necrosis factor gene, were investigated. The cells were incubated in the presence of different concentrations of polyethylene glycol-coated rod-shaped GNPs of 50 nm or 30 nm in diameter. GNPs induced cytotoxic effects in human lymphocytes. The effects could be observed in concentration- and size-dependent manner; 30 nm sized GNPs were more toxic than 50 nm sized ones. Using the comet assay, it was demonstrated that GNPs induce high rates of DNA damage, which are represented e.g. as high ratios of tail moments, compared to non-treated lymphocytes. The target genes (TP53 and TNF-Î±) were observed preferentially in comet tails indicating high rates of induced DNA damage in this DNA area. Our results suggest that rod-shaped GNPs interact with human blood lymphocytes, reduce cell viability and cause relevant DNA damage in a concentration dependent manner. The small sized GNPs were more cyto- and genotoxic than big sized GNPs. The low concentration of big sized rod-shaped GNPs could be safe for cancer photothermal therapy rather than small rod GNPs. However, further investigations are recommended to be able to minimize potential risks of application. Â© 2015 The Japan Mendel Society.</t>
  </si>
  <si>
    <t>Cited By :10 RAYYAN-INCLUSION: {"Querusche"=&gt;"Excluded", "Matheus"=&gt;"Excluded"} | RAYYAN-LABELS: QUE: Title,MAT: Abstract | RAYYAN-EXCLUSION-REASONS: 2 - Population</t>
  </si>
  <si>
    <t>rayyan-684570363</t>
  </si>
  <si>
    <t>Air purification by gold catalysts supported on PET nonwoven fabric</t>
  </si>
  <si>
    <t>Applied Catalysis B: Environmental</t>
  </si>
  <si>
    <t>130-135</t>
  </si>
  <si>
    <t>Ikegami, M. and Matsumoto, T. and Kobayashi, Y. and Jikihara, Y. and Nakayama, T. and Ohashi, H. and Honma, T. and Takei, T. and Haruta, M.</t>
  </si>
  <si>
    <t>https://www.scopus.com/inward/record.uri?eid=2-s2.0-84873852058&amp;doi=10.1016%2fj.apcatb.2012.12.018&amp;partnerID=40&amp;md5=c7e158d814a0eaa5304f385a2ecd7a6f</t>
  </si>
  <si>
    <t>A new filter-type Au/ZrO2 catalyst was fabricated by using poly(ethylene terephthalate) (PET) nonwoven fabric as a support. Owing to its flexibility, thinness, lightness, and easy handling, this form of a catalyst is advantageous in practical use for air purification over the existing catalyst forms such as pellets and honeycombs. Zirconium oxide fine particles were first deposited on PET nonwoven fabric in the presence of 3-methacryloxypropyltrimethoxysilane to form thin layer like a fish scale and then gold nanoparticles (NPs) were deposited on ZrO2 fine particles by deposition-precipitation method. The catalyst was active enough at room temperature and oxidized 1000ppm CO and removed 140ppm HCHO in air. The catalytic activity of Au/ZrO2 supported on PET nonwoven fabric was also measured under similar conditions to those for practical air purification in offices and houses for the oxidation of 0.5ppm HCHO and high HCHO conversion (close to 100%) was maintained up to 136h. Â© 2013 Elsevier B.V..</t>
  </si>
  <si>
    <t>Cited By :25 RAYYAN-INCLUSION: {"Querusche"=&gt;"Excluded", "Matheus"=&gt;"Excluded"} | RAYYAN-LABELS: QUE: Title,MAT: Abstract | RAYYAN-EXCLUSION-REASONS: 1 - Type of study</t>
  </si>
  <si>
    <t>rayyan-684570364</t>
  </si>
  <si>
    <t>Immunospot assay based on fluorescent nanoparticles for Dengue fever detection</t>
  </si>
  <si>
    <t>180-185</t>
  </si>
  <si>
    <t>Linares, E.M. and Pannuti, C.S. and Kubota, L.T. and Thalhammer, S.</t>
  </si>
  <si>
    <t>https://www.scopus.com/inward/record.uri?eid=2-s2.0-84870780557&amp;doi=10.1016%2fj.bios.2012.08.005&amp;partnerID=40&amp;md5=da6ed64b2b4f06890e5ea96a4d783da6</t>
  </si>
  <si>
    <t>Dengue fever is one of the most neglected tropical diseases and of highest international public health importance, with 50 million cases worldwide every year. Early detection can decrease mortality rates from more than 20% to less than 1% and the relevant early diagnosis analyte is the viral non-structural glycoprotein, NS1. Currently, enzyme linked immunosorbent assay (ELISA) is the method of choice to detect NS1. However, this is a time consuming method, requiring 3-5. h, and it is the bottleneck for routine of clinical analysis laboratory in epidemic periods, when hundreds of samples should be tested. Here we describe an easy method combining principles of fluorophore linked immunosorbent assay (FLISA) and enzyme linked immunospotting (ELISPOT). For detection, we used mouse anti-NS1 IgG labeled with fluorescent nanoparticles. The presented procedure needs only 4 Î¼L of serum samples and requires 45-60. min. The detection limit, 5.2. ng/mL, is comparable to ELISA tests. The comparison of 83 samples with a commercial ELISA revealed a sensitivity of 81% and specificity of 88%. The use of fluorescent nanoparticles provides a higher sensitivity than an assay using usual fluorescent dye molecules, besides avoiding bleaching effects. Based on the results, the proposed method provides fast, specific and sensitive results, and proves to be a suitable method for Dengue NS1 detection in impoverished regions or epidemic areas. Â© 2012 Elsevier B.V.</t>
  </si>
  <si>
    <t>Cited By :28 RAYYAN-INCLUSION: {"Querusche"=&gt;"Excluded", "Matheus"=&gt;"Excluded"} | RAYYAN-LABELS: MAT: Abstract,QUE: Abstract | RAYYAN-EXCLUSION-REASONS: 2 - Population</t>
  </si>
  <si>
    <t>rayyan-684570365</t>
  </si>
  <si>
    <t>Rapid detection of fish major allergen parvalbumin using superparamagnetic nanoparticle-based lateral flow immunoassay</t>
  </si>
  <si>
    <t>Food Control</t>
  </si>
  <si>
    <t>446-452</t>
  </si>
  <si>
    <t>Zheng, C. and Wang, X. and Lu, Y. and Liu, Y.</t>
  </si>
  <si>
    <t>https://www.scopus.com/inward/record.uri?eid=2-s2.0-84862788671&amp;doi=10.1016%2fj.foodcont.2012.01.040&amp;partnerID=40&amp;md5=26de13bd5e9ef61b1062851464d5badb</t>
  </si>
  <si>
    <t>A quantitative lateral flow immunoassay (LFIA) was developed based on superparamagnetic nanoparticle (SPMNP) probe for fish major allergen parvalbumin (Pa). The SPMNP probe was prepared by coupling monoclonal antibodies against allergen Pa onto the surface of SPMNP. Dispersibility of the obtained SPMNP probe was analyzed. Nitrocellulose membrane and test line coating concentration were optimized to construct the lateral flow system. Results showed that Sartorius CN 140 membrane, 0.8 mg/mL Pa was suitable for strip construction. Furthermore, a calibration curve with good linearity (R 2 = 0.9949) was obtained by plotting magnetic signals against series concentrations of Pa. Signals of the T-line were linear in the range from 0.01 to 100 Î¼g/mL Pa. LODs for qualitative and quantitative detection were 5 Î¼g/mL and 0.046 Î¼g/mL, respectively. The average recoveries in clam and peanut matrices ranged from 84.6% to 97.0%, within an acceptable level (80%-120%). 29 food extract samples were separately tested by LFIA and Western Blot assay. Comparative results indicated that the relative consistency between the two methods was 93.1% (27/29). On the other hand, the magnetic signal analysis results indicated that the detection time of the LFIA method was less than 20 min while Western Blot assay typically takes about 5 h. In conclusion, the LFIA method based on SPMNP probe for allergen Pa detection is rapid, specific and simple. It would significantly improve efficiency for large-scale screening and point-of-care detections of allergen Pa. Â© 2012 Elsevier Ltd.</t>
  </si>
  <si>
    <t>Cited By :57 RAYYAN-INCLUSION: {"Querusche"=&gt;"Excluded", "Matheus"=&gt;"Excluded"} | RAYYAN-LABELS: MAT: Abstract,QUE: Abstract | RAYYAN-EXCLUSION-REASONS: 1 - Type of study</t>
  </si>
  <si>
    <t>rayyan-684570366</t>
  </si>
  <si>
    <t>A thermodynamic approach for assessing the environmental exposure of chemicals absorbed to microplastic</t>
  </si>
  <si>
    <t>1466-1472</t>
  </si>
  <si>
    <t>Gouin, T. and Roche, N. and Lohmann, R. and Hodges, G.</t>
  </si>
  <si>
    <t>https://www.scopus.com/inward/record.uri?eid=2-s2.0-79951604941&amp;doi=10.1021%2fes1032025&amp;partnerID=40&amp;md5=b30f4ac18c0fe12b21441e1d4e58213a</t>
  </si>
  <si>
    <t>The environmental distribution and fate of microplastic in the marine environment represents a potential cause of concern. One aspect is the influence that microplastic may have on enhancing the transport and bioavailability of persistent, bioaccumulative, and toxic substances (PBT). In this study we assess these potential risks using a thermodynamic approach, aiming to prioritize the physicochemical properties of chemicals that are most likely absorbed by microplastic and therefore ingested by biota. Using a multimedia modeling approach, we define a chemical space aimed at improving our understanding of how chemicals partition in the marine environment with varying volume ratios of air/water/organic carbon/polyethylene, where polyethylene represents a main group of microplastic. Results suggest that chemicals with log KOW &amp;gt; 5 have the potential to partition &amp;gt;1% to polyethylene. Food-web model results suggest that reductions in body burden concentrations for nonpolar organic chemicals are likely to occur for chemicals with log KOW between 5.5 and 6.5. Thus the relative importance of microplastic as a vector of PBT substances to biological organisms is likely of limited importance, relative to other exposure pathways. Nevertheless, a number of data-gaps are identified, largely associated with improving our understanding of the physical fate of microplastic in the environment. Â© 2011 American Chemical Society.</t>
  </si>
  <si>
    <t>Cited By :223 RAYYAN-INCLUSION: {"Querusche"=&gt;"Excluded", "Matheus"=&gt;"Excluded"} | RAYYAN-LABELS: MAT: Abstract,QUE: Abstract | RAYYAN-EXCLUSION-REASONS: 1 - Type of study</t>
  </si>
  <si>
    <t>rayyan-684570367</t>
  </si>
  <si>
    <t>Optical and electronic NOx sensors for applications in mechatronics</t>
  </si>
  <si>
    <t>Sensors</t>
  </si>
  <si>
    <t>3337-3356</t>
  </si>
  <si>
    <t>Di Franco, C. and Elia, A. and Spagnolo, V. and Scamarcio, G. and LugarÃ , P.M. and Ieva, E. and Cioffi, N. and Torsi, L. and Bruno, G. and Losurdo, M. and Garcia, M.A. and Wolter, S.D. and Brown, A. and Ricco, M.</t>
  </si>
  <si>
    <t>https://www.scopus.com/inward/record.uri?eid=2-s2.0-77449154105&amp;doi=10.3390%2fs90503337&amp;partnerID=40&amp;md5=89867f27f4222d4bf97a4f831e442eea</t>
  </si>
  <si>
    <t>Current production and emerging NOx sensors based on optical and nanomaterials technologies are reviewed. In view of their potential applications in mechatronics, we compared the performance of: i) Quantum cascade lasers (QCL) based photoacoustic (PA) systems; ii) gold nanoparticles as catalytically active materials in field-effect transistor (FET) sensors, and iii) functionalized III-V semiconductor based devices. QCL-based PA sensors for NOx show a detection limit in the sub part-per-million range and are characterized by high selectivity and compact set-up. Electrochemically synthesized gold-nanoparticle FET sensors are able to monitor NOx in a concentration range from 50 to 200 parts per million and are suitable for miniaturization. Porphyrinfunctionalized III-V semiconductor materials can be used for the fabrication of a reliable NOx sensor platform characterized by high conductivity, corrosion resistance, and strong surface state coupling. Â© 2009 by the authors; licensee Molecular Diversity Preservation International, Basel, Switzerland.</t>
  </si>
  <si>
    <t>Cited By :21 RAYYAN-INCLUSION: {"Querusche"=&gt;"Excluded", "Matheus"=&gt;"Excluded"} | RAYYAN-LABELS: QUE: Title,MAT: Abstract | RAYYAN-EXCLUSION-REASONS: 1 - Type of study</t>
  </si>
  <si>
    <t>rayyan-684570368</t>
  </si>
  <si>
    <t>21st American Filtration and Separations Society Annual Conference 2008, Volume 2</t>
  </si>
  <si>
    <t>https://www.scopus.com/inward/record.uri?eid=2-s2.0-84883771875&amp;partnerID=40&amp;md5=0c3e1f242af4bab56a3253f33bcb4543</t>
  </si>
  <si>
    <t>The proceedings contain 66 papers. The special focus in this conference is on Filtration and Separations. The topics include: Fabrication of multilayered membrane assemblies; evaluation of a new spunlaced filtration media; disruptor nanofiber nonwoven filtration comparison to polymeric membranes; unique filtration products using carbon nanotube-based media; low-efficiency filter loading characteristics in low relative humidity environment; development of multistage axial cyclone; testing methods for industrial process air cleaning; granular filtration of biomass combustion flue gases; the development and application of the hybrid centrifugal-dissolved air flotation system for wastewater treatment; removal of powdered activated carbon from a process stream using lenticular filters; advancements in separations and modeling for carbon capture; filtration solutions for high pressure common rail fuel systems; test methods-where we are and where are we going; modeling of saturation in coalescence filtration; catalytic filter media synthesis of noble metals doped on alumina nanofibers; secondary aerosol formation in air filtration; bonded self-support media deformation testing; low temperature oxidation catalyst development and applications; influences of diesel particulate filter on secondary emissions of unregulated species under transient conditions; effect of diesel exhaust particles on high efficiency air filters; nanoscale pobing of charge degradation in polypropylene elcetric fibers via electrostatic force microscopy; a laser scattering system for real-time in situ monitoring aerosol contaminant particle in gas fluids; evaluation and comparison of filtration efficiency using number and surface area concentration monitors; new labscale filtration optimization equipments; nanoparticle agglomerates loading on fibrous filter; effect of gravity on coalescence with and without drainage structure in horizontal orientation; electrospinning jets launched from polymer film; a CFD based two-scale modeling approach to predict permeability of fibrous structures; modeling permeability of bicomponent fibrous filters; an image-base approach for modeling permeability of fibrous filters; air filtration simulation with focus on slip effects; a simulation-based optimization approach to polymer extrusion filter design; a simple model for finding efficiency of uniflow cyclone; binder-free high porosity carbon filtration for air, gas, and water; filter press application testing; optimization of the performance of a filter press by statistical design of experiments and empirical modelling; waste coal beneficiation with high efficient flotation column; a pilot-scale study of DCT process for Florida phosphatic clay; characterization of CMP slurries by filtration and other methods; mechanical sensors for identifying nano/micro particles; importance of prefiltration in biopharmaceutical manufacturing; filtration of bioreactor off-load using cellulose-based lenticular depth filters; from design to operation of a 2 Million Gal/y membrance-based ethanol dewatering sytem; ULSD/biodiesel blend and its effect on fuel/water separation; biofuels-the reality behind the hype; continuous selective high gradient magnetic bio separation using novel rotating matrix centrifugation; a new filter apparatus for selective bio separation; electrofiltration of biopolymers; enhancing the filtration behavior of a pharmaceutical intermdiate through the use of micronized seeds; the impact of fermentation recipe and time on downstream processing; dimensionless analyzis of the cleanability of woven filter media used in inverting filter centrifuges; separation of sub-micron particles on filtering centrifuges; fouling prevention in crossflow membrance filtration by dielectrophorectic levitation of colloids; reverse osmosis monitoring and data analysis; high-efficiency filtration as pretreatment to membrane-based demineralization systems; the application of simplified statistical variance techniques to enhance the detection of filtration integrity loss; novel back-flushable drinking water system; arsenic removal kinetics of iron oxide-coated fiberglass fibers; a novel technology for multi-phase liquid treatment; centrifugal separation in biotechnology and the international market for filtration equipment.</t>
  </si>
  <si>
    <t>rayyan-684570369</t>
  </si>
  <si>
    <t>Chapter 7 Molecular Imaging of Tumor Vasculature</t>
  </si>
  <si>
    <t>Methods in Enzymology</t>
  </si>
  <si>
    <t>141-176</t>
  </si>
  <si>
    <t>Cai, W. and Gambhir, S.S. and Chen, X.</t>
  </si>
  <si>
    <t>https://www.scopus.com/inward/record.uri?eid=2-s2.0-56049090790&amp;doi=10.1016%2fS0076-6879%2808%2903007-3&amp;partnerID=40&amp;md5=50c8f981ef5b9b3e0d74611f37b1b63e</t>
  </si>
  <si>
    <t>Cancer, with more than 10 million new cases a year worldwide, is the third leading cause of death in developed countries. One critical requirement during cancer progression is angiogenesis, the formation of new blood vessels. Structural and functional imaging of tumor vasculature has been studied using various imaging modalities such as magnetic resonance imaging (MRI), computed tomography (CT), and ultrasound. Molecular imaging, a key component of the 21st-century cancer-patient management strategy, takes advantage of these traditional imaging techniques and introduces molecular probes to determine the expression of indicative molecular markers at different stages of cancer development. In this chapter, we will focus on two tumor vasculature-related targets: integrin Î±vÎ²3 and vascular endothelial growth factor receptor (VEGFR). For imaging of integrin Î±vÎ²3 on the tumor vasculature, only nanoparticle-based probes will be discussed. VEGFR imaging will be discussed in depth, and we will give a detailed example of positron emission tomography (PET) imaging of VEGFR expression using radio-labeled VEGF121 protein. Future clinical translation will be critical for maximum patient benefit from these agents. To achieve this goal, multidisciplinary approaches and cooperative efforts from many individuals, institutions, industries, and organizations are needed to quickly translate multimodality tumor vasculature imaging into multiple facets of cancer patient management. Â© 2008 Elsevier Inc. All rights reserved.</t>
  </si>
  <si>
    <t>Cited By :41 RAYYAN-INCLUSION: {"Querusche"=&gt;"Excluded", "Matheus"=&gt;"Excluded"} | RAYYAN-LABELS: QUE: Title,MAT: Abstract | RAYYAN-EXCLUSION-REASONS: 1 - Type of study</t>
  </si>
  <si>
    <t>rayyan-684570370</t>
  </si>
  <si>
    <t>Particles as protein markers: Nanoscale microscopy towards picoscale</t>
  </si>
  <si>
    <t>774-777</t>
  </si>
  <si>
    <t>Shriniwas, B.D. and Sharma, R. and Sharma, A. and Chen, C.J.</t>
  </si>
  <si>
    <t>https://www.scopus.com/inward/record.uri?eid=2-s2.0-53349145332&amp;partnerID=40&amp;md5=a51bcd7fc35b022a3fe756741ed54f62</t>
  </si>
  <si>
    <t>We proposed the proteins-nanogel particles as potential nanogel adducts for their commercial value in measurement of enhanced metabolic energy mechanism by muscle contractile protein conformational changes at picoscale. Picoscale (at the down-side level of 10-12) is the minutest limit of molecular detection till date. In muscle, tropomyosincalcium bound nanogels trigger the conformational changes at picoscale (10-12 meters or 10-2 A) and offer a promise of safe and rapid modality to increase the energy holding capacity of muscle tropomyosine-calcium protein assembly. Till date, electron microscopy and biophysical techniques can predict these submolecular physical dimensions without any information of metabolic energy mechanism or dynamicity. The proposed picoscale measurement of in vivo protein concentration and molecular dynamic events in Heteropneustes fossilis fish muscle may open a window to predict subphysiological, submolecular conformation to design hyperenergetic marine diets to get high quality fish food. The present report shows the emerging trend of picotechnology in bioengineering, Heteropneustes fossilis fish protein characterization by PAGE-gel electrophoresis, 10-100 nm nanoadducts by electron microscopy with possibility of nanogel- peptide(polyacylate-polyethylene-iron oxide) adducts as predictors of fish muscle proteins participating to enhance the capacity of tropomyosin-calcium hyperexcitation to measure it at picoscale in muscle tissue. In conclusion, the nanogel-protein adduct as bio-technology has tremendous commercial potentials to design marine diets, aquaculture, nanogel-drug carriers.</t>
  </si>
  <si>
    <t>rayyan-684570371</t>
  </si>
  <si>
    <t>Synthetic polymers in the marine environment: A rapidly increasing, long-term threat</t>
  </si>
  <si>
    <t>Moore, C.J.</t>
  </si>
  <si>
    <t>https://www.scopus.com/inward/record.uri?eid=2-s2.0-52949132688&amp;doi=10.1016%2fj.envres.2008.07.025&amp;partnerID=40&amp;md5=88bf7d659b78e80b6b2e3bcee6b42a68</t>
  </si>
  <si>
    <t>Synthetic polymers, commonly known as plastics, have been entering the marine environment in quantities paralleling their level of production over the last half century. However, in the last two decades of the 20th Century, the deposition rate accelerated past the rate of production, and plastics are now one of the most common and persistent pollutants in ocean waters and beaches worldwide. Thirty years ago the prevailing attitude of the plastic industry was that "plastic litter is a very small proportion of all litter and causes no harm to the environment except as an eyesore" [Derraik, J.G.B., 2002. The pollution of the marine environment by plastic debris: a review. Mar. Pollut. Bull. 44(9), 842-852]. Between 1960 and 2000, the world production of plastic resins increased 25-fold, while recovery of the material remained below 5%. Between 1970 and 2003, plastics became the fastest growing segment of the US municipal waste stream, increasing nine-fold, and marine litter is now 60-80% plastic, reaching 90-95% in some areas. While undoubtedly still an eyesore, plastic debris today is having significant harmful effects on marine biota. Albatross, fulmars, shearwaters and petrels mistake floating plastics for food, and many individuals of these species are affected; in fact, 44% of all seabird species are known to ingest plastic. Sea turtles ingest plastic bags, fishing line and other plastics, as do 26 species of cetaceans. In all, 267 species of marine organisms worldwide are known to have been affected by plastic debris, a number that will increase as smaller organisms are assessed. The number of fish, birds, and mammals that succumb each year to derelict fishing nets and lines in which they become entangled cannot be reliably known; but estimates are in the millions. We divide marine plastic debris into two categories: macro, &gt;5 mm and micro, &lt;5 mm. While macro-debris may sometimes be traced to its origin by object identification or markings, micro-debris, consisting of particles of two main varieties, (1) fragments broken from larger objects, and (2) resin pellets and powders, the basic thermoplastic industry feedstocks, are difficult to trace. Ingestion of plastic micro-debris by filter feeders at the base of the food web is known to occur, but has not been quantified. Ingestion of degraded plastic pellets and fragments raises toxicity concerns, since plastics are known to adsorb hydrophobic pollutants. The potential bioavailability of compounds added to plastics at the time of manufacture, as well as those adsorbed from the environment are complex issues that merit more widespread investigation. The physiological effects of any bioavailable compounds desorbed from plastics by marine biota are being directly investigated, since it was found 20 years ago that the mass of ingested plastic in Great Shearwaters was positively correlated with PCBs in their fat and eggs. Colonization of plastic marine debris by sessile organisms provides a vector for transport of alien species in the ocean environment and may threaten marine biodiversity. There is also potential danger to marine ecosystems from the accumulation of plastic debris on the sea floor. The accumulation of such debris can inhibit gas exchange between the overlying waters and the pore waters of the sediments, and disrupt or smother inhabitants of the benthos. The extent of this problem and its effects have recently begun to be investigated. A little more than half of all thermoplastics will sink in seawater. Â© 2008 Elsevier Inc. All rights reserved.</t>
  </si>
  <si>
    <t>Cited By :872 RAYYAN-INCLUSION: {"Querusche"=&gt;"Excluded", "Matheus"=&gt;"Excluded"} | RAYYAN-LABELS: QUE: Title,MAT: Abstract | RAYYAN-EXCLUSION-REASONS: 1 - Type of study</t>
  </si>
  <si>
    <t>rayyan-684570372</t>
  </si>
  <si>
    <t>Ocular toxicity of intravitreous injection of PNIPAAm-PEO nanoparticles in rabbits</t>
  </si>
  <si>
    <t>International Journal of Ophthalmology</t>
  </si>
  <si>
    <t>1122-1125</t>
  </si>
  <si>
    <t>Wang, L.-Z. and Wang, Y.-S. and Chen, X.-N. and Cui, Z.-L. and Du, H.-J. and Ma, J.-X. and Fu, Y.-T.</t>
  </si>
  <si>
    <t>https://www.scopus.com/inward/record.uri?eid=2-s2.0-47249152249&amp;partnerID=40&amp;md5=d37f39c4296abca5cf06e748931ade5f</t>
  </si>
  <si>
    <t>â€¢ Aim: To assess the potential of PNIPAAm-PEO nanoparticles as ocular sustained drug delivery carrier by investigating the retinal toxicity of intravitreal injection and also their interaction with the ocular tissue in vivo. â€¢ Methods: New Zealand rabbits were randomly divided into 5 groups. Rabbits in group 1, 2, 3 and 4 received intravitreal injection of the PNIPAAm-PEO nanoparticles at different dosage respectively, which are 1mg/0. 1mL, 2mg/0.1mL, 3mg/0.1mL, and 4mg/0.1mL. Rabbits in group 5 as controls received intravitreal injection of sterilized water 0.1mL. After intravitreal injections, the eyes were examined by slit-lamp microscope, ophthalmoscopy, light microscope and some also by transmission electronic microscope. To all eyes, ERG was recorded. While these diluent at different concentration were also used as eye dropping locally in order to observe the stimulation of ocular tissue in rabbits. â€¢ Results: The rabbit ocular surface showed no signs of inflammation or alteration after different dosage PNIPAAm-PEO exposure compared with the controls. No evidence of toxicity was found in rabbits' eyes after intravitreal injections of the PNIPAAm-PEO nanoparticles at 1mg/0.1mL and 2mg/0.1mL, but intravitreal injections at 3mg/0.1mL and 4mg/0.1mL induced toxic effects on the retinas, which could make the b-wave of ERG diminished, and mainly showed extensive vacuolar degeneration in histopathology. In group 3, changes in retina were observed by light microscope from 3 to 14 days, but electron microscope changes were more observable. However, obvious changes of all of examinations were found in group 4 in the whole 14 days, when the decline rates of b-wave of ERG were above 30%. â€¢ Conclusion: The PNIPAAm-PEO nanoparticles are well tolerated by the ocular surface tissues. They can reduce retina toxicity at the dosage of more than 3mg/0.1mL in vitreous. So these facts add further support for the potential use of the PNIPAAm-PEO nanoparticles for ocular drug delivery, and ocular safety problems should be paid more attention to while the large dose intravitreal injections.</t>
  </si>
  <si>
    <t>Cited By :1 RAYYAN-INCLUSION: {"Querusche"=&gt;"Excluded", "Matheus"=&gt;"Excluded"} | RAYYAN-LABELS: QUE: Title,MAT: Abstract | RAYYAN-EXCLUSION-REASONS: 2 - Population</t>
  </si>
  <si>
    <t>rayyan-684570373</t>
  </si>
  <si>
    <t>Media-Milled Nanoparticles Boosts Ceramic Armor</t>
  </si>
  <si>
    <t>American Ceramic Society Bulletin</t>
  </si>
  <si>
    <t>20-24</t>
  </si>
  <si>
    <t>Way, H. and Particle, N.F.</t>
  </si>
  <si>
    <t>https://www.scopus.com/inward/record.uri?eid=2-s2.0-63849312482&amp;partnerID=40&amp;md5=feabee60f1d4e34e90cf1fc05464a0bd</t>
  </si>
  <si>
    <t>IBA system, an ultra-light-weight armor system for soldiers, relying on removable, shield-backed ceramic plates, is modified using a thicker and more bullet-resistant ceramic plates called enhanced small arms protective inserts. On the other hand, Army Research Laboratory's Survivability Branch has awarded a $15 million contract in January 2007 to the University of Dayton Research Institute (UDRI) for the development of a new lightweight composite armor for vehicles and bodies based on nanotechnology. Daresbury Laboratory has found that incorporating spherical nanoparticles of silicon, anatase, or, carbon nanotubes in a plastic or epoxy matrix offers improved ballistic resistance with better flexibility. Wet media milling is the most common and cost-effective process for manufacturing nanoparticles used in advanced ceramic military applications.</t>
  </si>
  <si>
    <t>rayyan-684570374</t>
  </si>
  <si>
    <t>In vitro analysis of a nanocrystalline silver-coated surgical mesh</t>
  </si>
  <si>
    <t>Surgical Infections</t>
  </si>
  <si>
    <t>397-403</t>
  </si>
  <si>
    <t>Cohen, M.S. and Stern, J.M. and Vanni, A.J. and Kelley, R.S. and Baumgart, E. and Field, D. and Libertino, J.A. and Summerhayes, I.C.</t>
  </si>
  <si>
    <t>https://www.scopus.com/inward/record.uri?eid=2-s2.0-34547494151&amp;doi=10.1089%2fsur.2006.032&amp;partnerID=40&amp;md5=1cd1f7e4ec1f23ff7a0743e1460923d1</t>
  </si>
  <si>
    <t>Background and Purpose: One million nosocomial infections occur each year in patients with prosthetic devices. We analyzed a polypropylene mesh coated with nanocrystalline silver particles (NCSP) as a means of preventing such infections. Methods: Nanocrystalline silver was applied to polypropylene mesh using physical vapor deposition in three doses: low (0.31 mg/cm 2), medium (0.64 mg/cm 2), and high (1.13 mg/cm 2). The zone of inhibition (ZOI) test was conducted by incubating either uncoated polypropylene mesh (UM) or silver-coated mesh (CM) with and without various amounts of bovine serum albumin (BSA) and then on agar plates with Staphylococcus aureus and calculating the ZOI. The bactericidal effects of the NCSP-coated meshes were assessed by incubating either UM or CM in medium with S. aureus and performing serial dilutions at 4 and 8 h. Scanning electron microscopy (SEM) was used to examine the surface of UM and CM with and without bacterial incubation. Results: There was an increasing ZOI for low-, medium-, and high-dose CM and no ZOI for UM (p &amp;lt; 0.001 for all CM compared with UM). Incubating the mesh with various amounts of BSA produced persistent ZOIs with the medium- and high-dose CM; however, the low-dose CM became attenuated by such treatment, with no ZOI being seen with meshes incubated in 10% BSA. All concentrations of CM were bactericidal, as no bacteria grew at 8 h of incubation. The SEM images showed clusters of S. aureus on the surface of UM and no clusters on CM. Conclusions: The CM demonstrated significant bactericidal activity compared with UM. Nanocrystalline silver particles may decrease the incidence of postoperative prosthetic mesh infections and be useful as a coating for other prosthetic materials. Â© Mary Ann Liebert, Inc.</t>
  </si>
  <si>
    <t>Cited By :138 RAYYAN-INCLUSION: {"Querusche"=&gt;"Excluded", "Matheus"=&gt;"Excluded"} | RAYYAN-LABELS: MAT: Abstract,QUE: Abstract | RAYYAN-EXCLUSION-REASONS: 2 - Population</t>
  </si>
  <si>
    <t>rayyan-684570375</t>
  </si>
  <si>
    <t>Advanced nanocomposite materials for orthopaedic applications. I. A long-term in vitro wear study of zirconia-toughened alumina</t>
  </si>
  <si>
    <t>Journal of Biomedical Materials Research - Part B Applied Biomaterials</t>
  </si>
  <si>
    <t>76-82</t>
  </si>
  <si>
    <t>Affatato, S. and Torrecillas, R. and Taddei, P. and Rocchi, M. and Fagnano, C. and Ciapetti, G. and Toni, A.</t>
  </si>
  <si>
    <t>https://www.scopus.com/inward/record.uri?eid=2-s2.0-33745713085&amp;doi=10.1002%2fjbm.b.30462&amp;partnerID=40&amp;md5=1843cc78b1c32d8432a526055451efdc</t>
  </si>
  <si>
    <t>The use of ceramic-on-ceramic (alumina- and zirconia-based) couplings in hip joint prostheses has been reported to produce lower wear rates than other combinations (i.e., metal-on-polyethylene and ceramic-on-polyethylene). The addition of zirconia into an alumina matrix (zirconia-toughened alumina, ZTA) has been reported to result in an enhancement of flexural strength, fracture toughness, and fatigue resistance. The development of new processing routes in nonaqueous media has allowed to obtain high-density ZTA nanocomposites with a very homogeneous microstructure and a significantly smaller and narrower particle-size distribution of zirconia than conventional powder mixing methods. The aim of the present study was to set up and validate a new ZTA nanocomposite by testing its biocompatibility and wear behavior in a hip-joint simulator in comparison with commercial alumina and experimental alumina specimens. The primary osteoblast proliferation onto ZTA nanocomposite samples was found to be not significantly different from that onto commercial alumina samples. After 7 million cycles, no significant differences were observed between the wear behaviors of the three sets of cups. In this light, it can be affirmed that ZTA nanocomposite materials can offer the option of improving the lifetime and reliability of ceramic joint prostheses. Â© 2005 Wiley Periodicals, Inc.</t>
  </si>
  <si>
    <t>Cited By :45 RAYYAN-INCLUSION: {"Querusche"=&gt;"Excluded", "Matheus"=&gt;"Excluded"} | RAYYAN-LABELS: MAT: Abstract,QUE: Abstract | RAYYAN-EXCLUSION-REASONS: 1 - Type of study</t>
  </si>
  <si>
    <t>rayyan-684570376</t>
  </si>
  <si>
    <t>Contact fatigue behaviors of brush electroplated n-Al2O3/Ni composite coating</t>
  </si>
  <si>
    <t>Cailiao Kexue yu Gongyi/Material Science and Technology</t>
  </si>
  <si>
    <t>477-480</t>
  </si>
  <si>
    <t>Dong, S.-Y. and Xu, B.-S. and Hu, Z.-F. and Jiang, B.</t>
  </si>
  <si>
    <t>https://www.scopus.com/inward/record.uri?eid=2-s2.0-29144517528&amp;partnerID=40&amp;md5=5267986eb2e8b86d5e56eec2390bd06c</t>
  </si>
  <si>
    <t>In order to investigate contact fatigue behaviors of brush electroplated metal matrix nanocomposite coatings, nano scale alumina particle reinforced nickel matrix composite (n-Al2O3/Ni) coating was prepared by brush electroplating process from nickel salt solution containing n-Al2O3 particles. A contact-fatigue tester was employed to access contact fatigue life of the as-plated and heat-treated composite coatings while comparing with that of the brush plated Ni coating. With microstructure observation of the composite coating, contact fatigue failure process and effects of nanoparticles on the process were investigated. The results showed that contact fatigue life of the n-Al2O3/Ni composite coating was over one million cycles, which was much higher than that of the Ni coating. When the coatings were annealed, the contact fatigue life of the n-Al2O3/Ni coating was 1.62 times of that of the Ni coating. As for the n-Al2O3/Ni coating, analysis showed the contact fatigue failure process was composed of three stages, such as crack initiating, crack propagating and coating rupturing. TEM observation of the contact fatigue deformation layer showed that during contact fatigue of the composite coating, nanoparticles hindered the slippage of dislocations and restrained the plastic deformation and crack propagation, which resulted in higher contact fatigue life of the composite coating.</t>
  </si>
  <si>
    <t>Cited By :2 RAYYAN-INCLUSION: {"Querusche"=&gt;"Excluded", "Matheus"=&gt;"Excluded"} | RAYYAN-LABELS: MAT: Abstract,QUE: Abstract | RAYYAN-EXCLUSION-REASONS: 1 - Type of study</t>
  </si>
  <si>
    <t>rayyan-684570377</t>
  </si>
  <si>
    <t>Application of stylus on wet end chemistry</t>
  </si>
  <si>
    <t>Kami Pa Gikyoshi/Japan Tappi Journal</t>
  </si>
  <si>
    <t>Okagawa, Akio</t>
  </si>
  <si>
    <t>https://www.scopus.com/inward/record.uri?eid=2-s2.0-0032137971&amp;doi=10.2524%2fjtappij.52.1022&amp;partnerID=40&amp;md5=b078738cada8feea3f3bd848d6806906</t>
  </si>
  <si>
    <t>Drainage/retention aids have been used for many years to increase paper making productivity by controlling pulp freeness and raising pulp and filler retention. But it is well known that the improvement of drainage and retention brings on the deterioration of formation. As a method for preventing this situation the microparticle system was introduced about fifteen years ago. Its effect on neutral paper has been recognized and it somehow is able to repress formation deterioration. ECCI has developed a new, more effective system, the Integra System, for drainage, retention and formation. This method uses two organic chemical components and is effective on both acidic and neutral papers. First chemical used is the emulsion of ultra high molecular polyacrylamide (Hydraid) whose molecular weight ranges from fifteen to twenty million. The second component is modified ligno-sulphonate (Stylus) with medium molecular weight. This presentation describes system future, the experimental results using standard pulps, pilot scale test result and the operational experience in a board mill.</t>
  </si>
  <si>
    <t>rayyan-684570378</t>
  </si>
  <si>
    <t>Intake of microplastics by commercial fish: A Bayesian approach.</t>
  </si>
  <si>
    <t>Environmental monitoring and assessment</t>
  </si>
  <si>
    <t>1573-2959 (Electronic)</t>
  </si>
  <si>
    <t>Nunes LS and Silva AG and EspÃ­nola LA and Blettler MCM and SimÃµes NR</t>
  </si>
  <si>
    <t>https://pubmed.ncbi.nlm.nih.gov/34109456/</t>
  </si>
  <si>
    <t>The disordered growth of large cities around water bodies causes environmental damage due to discarded plastics and microplastics (MPs) that aquatic organisms can ingest. This study analyzed the occurrence, type, and abundance of MPs in the gastrointestinal contents of four species of commercial fish (120 total specimens), namely, Brazilian mojarra (Eugerres brasilianus) and mullets (Mugil curema, Mugil curvidens, and Mugil liza), obtained in Porto Seguro in Bahia, Brazil, between March and May 2019. A priori probability distributions were generated using a Bayesian approach and simulations to assess MP intake based on varying exposure amounts (Î¸â€‰=â€‰0.2, Î¸â€‰=â€‰0.5, and Î¸â€‰=â€‰0.8). E. brasilianus (53.33%) and Mugil spp. (41.66%) were contaminated with some types of MPs. Black, blue, and green MPs dominated in the extracted samples, and most measured 1.0Â mm in length or smaller. The dominant polymers identified using Fourier transform infrared spectroscopy (FTIR) were polyester, polypropylene, semi-synthetic rayon fiber, and polyamide 6 (nylon). The a posteriori probabilities of more than half the E. brasilianus and Mugil spp. ingesting MPs were 0.336 and 0.008, respectively, indicating that E. brasilianus is much more likely to ingest MPs. These simulations can be useful tools for assessing the environmental quality and local anthropic impact of MP ingestion by fish populations.</t>
  </si>
  <si>
    <t xml:space="preserve"> RAYYAN-INCLUSION: {"Querusche"=&gt;"Excluded", "Matheus"=&gt;"Excluded"} | RAYYAN-LABELS: QUE: Title,MAT: Abstract | RAYYAN-EXCLUSION-REASONS: 1 - Type of study</t>
  </si>
  <si>
    <t>rayyan-684570379</t>
  </si>
  <si>
    <t>Cross-Hemisphere Study Reveals Geographically Ubiquitous, Plastic-Specific Bacteria Emerging from the Rare and Unexplored Biosphere.</t>
  </si>
  <si>
    <t>mSphere</t>
  </si>
  <si>
    <t>2379-5042 (Electronic)</t>
  </si>
  <si>
    <t>e0085120</t>
  </si>
  <si>
    <t>Scales BS and Cable RN and Duhaime MB and Gerdts G and Fischer F and Fischer D and Mothes S and Hintzki L and Moldaenke L and Ruwe M and Kalinowski J and Kreikemeyer B and Pedrotti ML and Gorsky G and Elineau A and Labrenz M and Oberbeckmann S</t>
  </si>
  <si>
    <t>https://pubmed.ncbi.nlm.nih.gov/34106771/</t>
  </si>
  <si>
    <t>While it is now appreciated that the millions of tons of plastic pollution travelling through marine systems carry complex communities of microorganisms, it is still unknown to what extent these biofilm communities are specific to the plastic or selected by the surrounding ecosystem. To address this, we characterized and compared the microbial communities of microplastic particles, nonplastic (natural and wax) particles, and the surrounding waters from three marine ecosystems (the Baltic, Sargasso and Mediterranean seas) using high-throughput 16S rRNA gene sequencing. We found that biofilm communities on microplastic and nonplastic particles were highly similar to one another across this broad geographical range. The similar temperature and salinity profiles of the Sargasso and Mediterranean seas, compared to the Baltic Sea, were reflected in the biofilm communities. We identified plastic-specific operational taxonomic units (OTUs) that were not detected on nonplastic particles or in the surrounding waters. Twenty-six of the plastic-specific OTUs were geographically ubiquitous across all sampled locations. These geographically ubiquitous plastic-specific OTUs were mostly low-abundance members of their biofilm communities and often represented uncultured members of marine ecosystems. These results demonstrate the potential for plastics to be a reservoir of rare and understudied microbes, thus warranting further investigations into the dynamics and role of these microbes in marine ecosystems. IMPORTANCE This study represents one of the largest comparisons of biofilms from environmentally sampled plastic and nonplastic particles from aquatic environments. By including particles sampled through three separate campaigns in the Baltic, Sargasso, and Mediterranean seas, we were able to make cross-geographical comparisons and discovered common taxonomical signatures that define the plastic biofilm. For the first time, we identified plastic-specific bacteria that reoccur across marine regions. Our data reveal that plastics have selective properties that repeatedly enrich for similar bacteria regardless of location, potentially shifting aquatic microbial communities in areas with high levels of plastic pollution. Furthermore, we show that bacterial communities on plastic do not appear to be strongly influenced by polymer type, suggesting that other properties, such as the absorption and/or leaching of chemicals from the surface, are likely to be more important in the selection and enrichment of specific microorganisms.</t>
  </si>
  <si>
    <t xml:space="preserve"> RAYYAN-INCLUSION: {"Querusche"=&gt;"Excluded", "Matheus"=&gt;"Excluded"} | RAYYAN-LABELS: MAT: Abstract,QUE: Abstract | RAYYAN-EXCLUSION-REASONS: 1 - Type of study</t>
  </si>
  <si>
    <t>rayyan-684570380</t>
  </si>
  <si>
    <t>Regenerative field effect transistor biosensor for in vivo monitoring of dopamine in fish brains.</t>
  </si>
  <si>
    <t>Biosensors &amp; bioelectronics</t>
  </si>
  <si>
    <t>1873-4235 (Electronic)</t>
  </si>
  <si>
    <t>Liu N and Xiang X and Fu L and Cao Q and Huang R and Liu H and Han G and Wu L</t>
  </si>
  <si>
    <t>https://pubmed.ncbi.nlm.nih.gov/34030092/</t>
  </si>
  <si>
    <t>The detection of dopamine, one of the neurotransmitters in cerebral physiology, is critical in studying brain activities and understanding brain functions. However, regenerative biosensor for monitoring dopamine in the progress of physiological and pathological events is still challenging, due to lack of the platform for repetitive on-line detection-regeneration cycle. Herein, we have developed a regenerated field effect transistor (FET) combined with in vivo monitoring system. In this biosensor, gold-coated magnetic nanoparticles (Fe(3)O(4)@AuNPs) acts as a regenerated recognition unit for dopamine. Just by simple removal of a permanent magnet, dopamine on the biosensor interface are catalyzed by tyrosinase, thus achieving the regeneration of the biosensor. As a result, this FET biosensor not only reveals high sensitivity and selectivity, but also exhibits excellent stability after 15 regeneration processing. This biosensor is capable of monitor dopamine with a linear range between 1Â Î¼molÂ L(-1) and 120Â Î¼molÂ L(-1) and low detection limit (DL) of 3.3Â nmolÂ L(-1). Then, the platform has been successfully applied in dopamine analysis in fish brain under global cerebral cortical neurons. This FET biosensor is the first to on-line and remote control the sensitivity and DL by permanent magnet. It opens the door to reusable, inexpensive and large-scale productions.</t>
  </si>
  <si>
    <t xml:space="preserve"> RAYYAN-INCLUSION: {"Querusche"=&gt;"Excluded", "Matheus"=&gt;"Excluded"} | RAYYAN-LABELS: MAT: Abstract,QUE: Abstract | RAYYAN-EXCLUSION-REASONS: 3 - Intervention,1 - Type of study</t>
  </si>
  <si>
    <t>rayyan-684570381</t>
  </si>
  <si>
    <t>Hazardous metal additives in plastics and their environmental impacts.</t>
  </si>
  <si>
    <t>Turner A and Filella M</t>
  </si>
  <si>
    <t>https://pubmed.ncbi.nlm.nih.gov/34030075/</t>
  </si>
  <si>
    <t>Historically, many additives and catalysts used in plastics were based on compounds of toxic metals (and metalloids), like arsenic, cadmium, chromium(VI), and lead. Despite subsequent restrictions, hazardous additives remain in plastics in societal circulation because of the pervasiveness of many products and the more general contamination of recycled goods. However, little is understood about their presence and impacts in the environment, with most studies focusing on the role of plastics in acquiring metals from their surroundings through, for example, adsorption. Accordingly, this paper provides a review of the uses of hazardous, metal-based additives in plastics, the relevant European regulations that have been introduced to restrict or prohibit usage in various sectors, and the likely environmental impacts of hazardous additives once plastics are lost in nature. Examination of the literature reveals widespread occurrence of hazardous metals in environmental plastics, with impacts ranging from contamination of the waste stream to increasing the density and settling rates of material in aquatic systems. A potential concern from an ecotoxicological perspective is the diffusion of metals from the matrix of micro- and nanoplastics under certain physico-chemical conditions, and especially favorable here are the acidic environments encountered in the digestive tract of many animals (birds, fish, mammals) that inadvertently consume plastics. For instance, in vitro studies have shown that the mobilization of Cd and Pb from historical microplastics can greatly exceed concentrations deemed to be safe according to migration limits specified by the current European Toy Safety Directive (17Â mgÂ kg(-1) and 23Â mgÂ kg(-1), respectively). When compared with concentrations of metals typically adsorbed to plastics from the environment, the risks from pervasive, historical additives are far more significant.</t>
  </si>
  <si>
    <t>rayyan-684570382</t>
  </si>
  <si>
    <t>Elevated CYP1A expression detected in pinfish collected from a coastal lagoon in the southern Texas Gulf Coast: indicative of exposure to microplastics or pollutants?</t>
  </si>
  <si>
    <t>DuBois S and Lacy B and Rahman AF and Rahman MS</t>
  </si>
  <si>
    <t>https://pubmed.ncbi.nlm.nih.gov/33982254/</t>
  </si>
  <si>
    <t>TheÂ marine environment is increasingly polluted by anthropogenic wastes, notably plastic debris. This debris breaks down into smaller pieces, known as microplastics. When consumed by marine organisms, microplastics cause various physiological effects. In this study, we sought to determine a link between ingested microplastics and cytochrome P450-1A (CYP1A) expression in fish liver. To achieve this goal, we collected pinfish from five sites in Lower Laguna Madre (LLM, a large coastal lagoon), analyzed stomach contents, excised liver tissues, and performed immunohistochemical analysis to determine CYP1A expression. Microplastics were not discovered in the stomach/intestine of pinfish, though plastic debris was present at various stages of decomposition within sampling sites. Hepatic CYP1A expression was significantly higher in pinfish collected from four of five sampling sites when compared to fish in laboratory conditions. These results imply that pinfish, as well as other organisms, may be exposed to pollutants other than microplastics in LLM.</t>
  </si>
  <si>
    <t xml:space="preserve"> RAYYAN-INCLUSION: {"Querusche"=&gt;"Excluded", "Matheus"=&gt;"Maybe"} | RAYYAN-LABELS: QUE: Title | RAYYAN-EXCLUSION-REASONS: 1 - Type of study</t>
  </si>
  <si>
    <t>rayyan-684570383</t>
  </si>
  <si>
    <t>Assessment of the effect of long-term exposure to microplastics and depuration period in Sparus aurata Linnaeus, 1758: Liver and blood biomarkers.</t>
  </si>
  <si>
    <t>Solomando A and CapÃ³ X and Alomar C and Compa M and Valencia JM and Sureda A and Deudero S</t>
  </si>
  <si>
    <t>https://pubmed.ncbi.nlm.nih.gov/33975116/</t>
  </si>
  <si>
    <t>The constant increase in plastic pollution has attracted great attention in recent years due to its potential detrimental effects on organisms and ecosystems. While the consequences of ingestion of large plastic litter are mostly understood, the impacts resulting from a long-term exposure and a recovery period of microplastics (MPs) are still limited. The aims were to monitor oxidative stress, detoxification and inflammatory biomarkers in liver, plasma and erythrocytes of Sparus aurata exposed during 90 days to low-density polyethylene (LDPE)-MPs enriched diet (10% by weight) followed by 30 days of depuration. Exposure to LDPE-MPs progressively activates the antioxidant and detoxification system and induces an inflammatory response in liver and plasma, whereas no significant changes were observed in erythrocytes. The plasma activities of catalase, myeloperoxidase (MPO), lysozyme and the levels of malondialdehyde (MDA) as maker of lipid peroxidation significantly increased after exposure to LDPE-MPs for 90 days compared to the control group. The activities of all antioxidant enzymes - catalase, superoxide dismutase, glutathione peroxidase and glutathione reductase-, the detoxification enzyme glutathione s-transferase, MPO, the production of reactive oxygen species and the levels of MDA were also significantly increased in liver after MPs exposure. Additionally, all these biomarkers tended to recover during the depuration period, most of them reaching similar levels to those of the control group. In conclusion, the ingestion of a diet containing LDPE-MPs for 90 days induced a progressive increase in oxidative stress and inflammation biomarkers in liver and plasma of S. aurata but not in erythrocytes, which tended to regain control values when not exposed to MPs for 30 days. The present study contributes to a better understanding of the toxic effects of MPs in S. aurata and highlights the usefulness of plasma that can be obtained in a minimally invasive way to monitor these effects.</t>
  </si>
  <si>
    <t xml:space="preserve"> RAYYAN-INCLUSION: {"Querusche"=&gt;"Maybe", "Matheus"=&gt;"Maybe"}</t>
  </si>
  <si>
    <t>rayyan-684570384</t>
  </si>
  <si>
    <t>In Vivo Molecular K-Edge Imaging of Atherosclerotic Plaque Using Photon-counting CT.</t>
  </si>
  <si>
    <t>Si-Mohamed SA and Sigovan M and Hsu JC and Tatard-Leitman V and Chalabreysse L and Naha PC and Garrivier T and Dessouky R and Carnaru M and Boussel L and Cormode DP and Douek PC</t>
  </si>
  <si>
    <t>https://pubmed.ncbi.nlm.nih.gov/33944628/</t>
  </si>
  <si>
    <t>Background Macrophage burden is a major factor in the risk of atherosclerotic plaque rupture, and its evaluation remains challenging with molecular noninvasive imaging approaches. Photon-counting CT (PCCT) with k-edge imaging aims to allow for the specific detection of macrophages using gold nanoparticles. Purpose To perform k-edge imaging in combination with gold nanoparticles to detect and quantify the macrophage burden within the atherosclerotic aortas of rabbits. Materials and Methods Atherosclerotic and control New Zealand white rabbits were imaged before and at several time points up to 2 days after intravenous injection of gold nanoparticles (3.5 mL/kg, 65 mg gold per milliliter). Aortic CT angiography was performed at the end of the follow-up using an intravenous injection of an iodinated contrast material. Gold k-edge and conventional CT images were reconstructed for qualitative and quantitative assessment of the macrophage burden. PCCT imaging results were compared with findings at histologic examination, quantitative histomorphometry, transmission electron microscopy, and quantitative inductively coupled plasma optical emission spectrometry. Pearson correlations between the macrophage area measured in immunostained sections and the concentration of gold and attenuation measured in the corresponding PCCT sections were calculated. Results Seven rabbits with atherosclerosis and four control rabbits without atherosclerosis were analyzed. In atherosclerotic rabbits, calcifications were observed along the aortic wall before injection. At 2 days after injection of gold nanoparticles, only gold k-edge images allowed for the distinction of plaque enhancement within calcifications and for lumen enhancement during angiography. A good correlation was observed between the gold concentration measured within the wall and the macrophage area in 35 plaques (five per rabbit) (r = 0.82; 95% CI: 0.67, 0.91; P &lt; .001), which was higher than that observed on conventional CT images (r = 0.41; 95% CI: 0.09, 0.65; P = .01). Transmission electron microscopy and inductively coupled plasma optical emission spectrometry analyses confirmed the gold k-edge imaging findings. Conclusion Photon-counting CT with gold nanoparticles allowed for the noninvasive evaluation of both molecular and anatomic information in vivo in rabbits with atherosclerotic plaques. Published under a CC BY 4.0 license. Online supplemental material is available for this article. See also the editorial by Leiner in this issue.</t>
  </si>
  <si>
    <t xml:space="preserve"> RAYYAN-INCLUSION: {"Querusche"=&gt;"Excluded", "Matheus"=&gt;"Excluded"} | RAYYAN-LABELS: MAT: Abstract,QUE: Abstract | RAYYAN-EXCLUSION-REASONS: 2 - Population</t>
  </si>
  <si>
    <t>rayyan-684570385</t>
  </si>
  <si>
    <t>High frequency of micro- and meso-plastics ingestion in a sample of neonate sea turtles from a major rookery.</t>
  </si>
  <si>
    <t>Rice N and Hirama S and Witherington B</t>
  </si>
  <si>
    <t>https://pubmed.ncbi.nlm.nih.gov/33895595/</t>
  </si>
  <si>
    <t>We studied marine litter ingestion in 380 neonate sea turtles that washed ashore dead onto Florida's central Atlantic coast (USA) following onshore winds. Our sample of "washbacks" included 284 loggerheads (Caretta caretta), 95 green turtles (Chelonia mydas), and one hawksbill (Eretmochelys imbricata). Of these, 78.7% had ingested plastics and 45.3% had ingested tar. There was a significant relationship between turtles' carapace length and total mass of ingested plastic. Ingested plastics included microplastics (&lt;5Â mm) and larger sizes up to 25% of carapace length. Washbacks' body condition indices were significantly poorer than condition indices of wild turtles captured at sea. Washbacks showed a negative association between plastic load and body condition index, evidence that high plastic loads resulted in diminished nutrition, with possible effects on somatic growth, stage duration, and survivorship. Evidence points to plastics ingestion being an important source of population-level effects in neonate sea turtles.</t>
  </si>
  <si>
    <t>rayyan-684570386</t>
  </si>
  <si>
    <t>Development of a fast and efficient method to analyze microplastics in planktonic samples.</t>
  </si>
  <si>
    <t>LÃ³pez-Rosales A and Andrade JM and Grueiro-Noche G and FernÃ¡ndez-GonzÃ¡lez V and LÃ³pez-MahÃ­a P and Muniategui-Lorenzo S</t>
  </si>
  <si>
    <t>https://pubmed.ncbi.nlm.nih.gov/33895395/</t>
  </si>
  <si>
    <t>Microplastics (MPs) affect plankton (a basis of the trophic chain) and planktivorous fish can ingest them through food confusion or by trophic transmission. Consensus to determine MPs in plankton is lacking and, so, three digestion treatments were evaluated: Alkaline (potassium hydroxide) and enzymatic (protease plus lipase) digestions, both combined with a hydrogen peroxide stage; and an oxidative method using a surfactant (sodium dodecyl sulfate) plus hydrogen peroxide. The alkaline method using potassium hydroxide was found to damage polystyrene. MPs were identified with a stereomicroscope and characterized by reflectance infrared microscopy in semi-automatic mode (using dedicated multi-well aluminium plates). Analytical recoveries for polypropylene, polystyrene, polyethylene, polyamide, polyvinyl chloride and polyethylene terephthalate were higher than 75%, 82% and 83% for the alkaline, enzymatic and oxidative treatments, respectively. The enzymatic method was successfully validated in a European interlaboratory exercise and the oxidative method was demonstrated to be a reliable, fast and cheaper alternative.</t>
  </si>
  <si>
    <t xml:space="preserve"> RAYYAN-INCLUSION: {"Querusche"=&gt;"Excluded", "Matheus"=&gt;"Excluded"} | RAYYAN-LABELS: QUE: Title,MAT: Abstract | RAYYAN-EXCLUSION-REASONS: 2 - Population</t>
  </si>
  <si>
    <t>rayyan-684570387</t>
  </si>
  <si>
    <t>Abundance, characteristics and variation of microplastics in different freshwater fish species from Bangladesh.</t>
  </si>
  <si>
    <t>Parvin F and Jannat S and Tareq SM</t>
  </si>
  <si>
    <t>https://pubmed.ncbi.nlm.nih.gov/33894608/</t>
  </si>
  <si>
    <t>Microplastic (MP) contamination in fish species is one of the emerging environmental problems due to the proliferation of plastic pollution in the environment. The occurrence of MPs in the freshwater of Bangladesh is currently unreported, and in contrast to other counties of the world, little is known about the occurrence of this contaminant in freshwater fishes. Hence, this study investigated the abundance, characteristics, and variation of MPs in different commercial freshwater fish species from Bangladesh. This country generates a considerable amount of plastic waste annually, and a significant portion of its remains uncollected. Forty eight fishes from eighteen taxa spanning different feeding zones were collected to observe the difference in MPs ingestion rate among various feeding zones. MPs were found in the gastrointestinal tracts (GIT) of 73.3% of all examined fish samples, which is relatively higher than previously reported studies in other regions. The abundance of MPs was found highest in Mystus vittatus among all of the fish species. Microscopic analyses (polarized light, SEM) revealed that MPs were dominated by fiber in shape and transparent in color. Fourier Transform Infrared analysis (FTIR) showed that polymers found in fish GIT were high density polyethylene, polypropylene-polyethylene copolymer and ethylene vinyl acetate. The results of this study show that demersal fishes presented a higher amount of MPs than registered in benthopelagic and pelagic fishes, indicating the ingestion of plastics in fish may relate to the feeding habitat. However, differences in body weight and length of the fishes were not found to influence the MPs ingestion. Our findings will help to aware people which freshwater fishes and fishes from which feeding zone are more contaminated with MPs to human consumption in Bangladesh.</t>
  </si>
  <si>
    <t>rayyan-684570388</t>
  </si>
  <si>
    <t>Deformable microparticles for shuttling nanoparticles to the vascular wall.</t>
  </si>
  <si>
    <t>Science advances</t>
  </si>
  <si>
    <t>2375-2548 (Electronic)</t>
  </si>
  <si>
    <t>Fish MB and Banka AL and Braunreuther M and Fromen CA and Kelley WJ and Lee J and Adili R and Holinstat M and Eniola-Adefeso O</t>
  </si>
  <si>
    <t>https://pubmed.ncbi.nlm.nih.gov/33883129/</t>
  </si>
  <si>
    <t>Vascular-targeted drug carriers must localize to the wall (i.e., marginate) and adhere to a diseased endothelium to achieve clinical utility. The particle size has been reported as a critical physical property prescribing particle margination in vitro and in vivo blood flows. Different transport process steps yield conflicting requirements-microparticles are optimal for margination, but nanoparticles are better for intracellular or tissue delivery. Here, we evaluate deformable hydrogel microparticles as carriers for transporting nanoparticles to a diseased vascular wall. Depending on microparticle modulus, nanoparticle-loaded poly(ethylene glycol)-based hydrogel microparticles delivered significantly more 50-nm nanoparticles to the vessel wall than freely injected nanoparticles alone, resulting in &gt;3000% delivery increase. This work demonstrates the benefit of optimizing microparticles' efficient margination to enhance nanocarriers' transport to the vascular wall.</t>
  </si>
  <si>
    <t>PMC8059934</t>
  </si>
  <si>
    <t>rayyan-684570389</t>
  </si>
  <si>
    <t>DNA-templated fluorescent silver nanoclusters on-off switch for specific and sensitive determination of organic mercury in seafood.</t>
  </si>
  <si>
    <t>Huang L and Li P and Lin C and Wu Y and Chen Z and Fu F</t>
  </si>
  <si>
    <t>https://pubmed.ncbi.nlm.nih.gov/33862395/</t>
  </si>
  <si>
    <t>Organic mercury including methyl-mercury and ethyl-mercury (CH(3)Hg(+) and C(2)H(5)Hg(+)) has high toxicity and bio-accumulation, and thus is easy to generate bio-amplification in food chain. Hence, the specific detection of organic mercury has great significance for objectively assessing the health risk of mercury in seafood. We herein designed an aptamer (A(S-T7)), which consists of a silver nanoclusters (AgNCs) scaffold sequence (A(S)) and a T-rich sequence (A(T7)), for simultaneously synthetizing DNA-templated AgNCs and recognizing organic mercury, and further developed a label-free fluorescent method for the sensitive and specific determination of organic mercury (CH(3)Hg(+) and C(2)H(5)Hg(+) total concentration) by using DNA-templated AgNCs as signal. Without organic mercury, Ag(+) in the mixture of aptamer and Ag(+) was bond on A(S) of aptamer to form A(S)-templated AgNCs after reduction, and thus emitted strong fluorescence. Whereas, in the presence of organic mercury, CH(3)Hg(+)/C(2)H(5)Hg(+) was bond on A(T7) of aptamer to generate photoinduced electron transfer (PET) between CH(3)Hg(+)/C(2)H(5)Hg(+) and A(S)-templated AgNCs, and thus results in fluorescence quenching of A(S)-templated AgNCs. The fluorescent method could be used to rapidly detect organic mercury with a detection limit of 5.0Â nM (i.e. 1.01Â ng Hg/g), which meets the U.S. EPA standard of 0.3Â mg/kg (wet). The method was successfully used to detect organic mercury in water and fish muscle with a recovery of 96%-104% and an inter-days RSD (nÂ =Â 5)Â &lt;Â 7%. The success of the study promised a reliable method for rapid and specific detection of organic mercury in environmental and biological samples.</t>
  </si>
  <si>
    <t>rayyan-684570390</t>
  </si>
  <si>
    <t>A dosage-effect assessment of acute toxicology tests of microplastic exposure in filter-feeding fish.</t>
  </si>
  <si>
    <t>154-161</t>
  </si>
  <si>
    <t>Zhang C and Wang J and Pan Z and Wang S and Zhang L and Wang Q and Ye Q and Zhou A and Xie S and Zeng F and Xu G and Zou J</t>
  </si>
  <si>
    <t>https://pubmed.ncbi.nlm.nih.gov/33862235/</t>
  </si>
  <si>
    <t>Abundant microplastics was found in aquatic ecosystem and aquatic organisms, which raised many concerns in public. Silver carp (Hypophthalmichthys molitrix), a species filter-feeding planktivorous fish, feed on particle between 4 and 85Â Î¼m in size, and the respiratory process works together with feeding mechanism when filtering plankton from water. The aim of this study was to assess the physiological response of silver carp exposed to 5Â Î¼m polystyrene microspheres during 48Â h of exposure followed by 48Â h of depuration through the gill histology, and oxidative stress biomarkers in intestine. The results revealed that microplastics can pass through the whole digestive tract of silver carp and be excreted by feces. Low microplastic concentration (80Â Î¼g/L) induced oxidative stress and up-regulation of TUB84 and HSP70 gene in intestine, and silver carp have ability to recover after the exposure to microplastic was removed. High microplastic concentration (800Â Î¼g/L) definitely cause significant damage to gills and intestines, in this situation, far beyond the possibility of fish own repair, and even when the threaten removed, silver carp can't recovery soon. Our studies assessed the dosage-effect relationship with physiological stress on silver carp when exposure to microplastics.</t>
  </si>
  <si>
    <t>rayyan-684570391</t>
  </si>
  <si>
    <t>Effects of polyethylene microplastics on the microbiome and metabolism in larval zebrafish.</t>
  </si>
  <si>
    <t>Zhao Y and Qin Z and Huang Z and Bao Z and Luo T and Jin Y</t>
  </si>
  <si>
    <t>https://pubmed.ncbi.nlm.nih.gov/33838439/</t>
  </si>
  <si>
    <t>Various microplastics (MPs) are found in the environment and organisms. MP residues in organisms can affect health; however, their impacts on metabolism in aquatic organisms remain unclear. In this study, zebrafish embryos were exposed to polyethylene MPs with sizes ranging from 1 to 4Â Î¼mÂ at concentrations of 0, 10, 100, and 1000Â Î¼g/L for 7 days. Through qPCR technology, the results indicated that zebrafish exposed to polyethylene MPs exhibited significant change in microbes of the phyla Firmicutes, Bacteroidetes, Proteobacteria, and Verrucomicrobia, etc. Moreover, 16S RNA gene sequencing revealed that there was a significant difference in alpha diversity between the control and 1000Â Î¼g/L MP-treated groups. At the genus level, the abundance of Aeromonas, Shewanella, Microbacterium, Nevskia and Methyloversatilis have increased remarkably. Conversely, the abundance of Pseudomonas, Ralstonia and Stenotrophomonas were significant reduction after MPs exposure. In addition, the levels of TG (triglyceride), TCHO (total cholesterol), NEFA (nonesterified fatty acid), TBA (total bile acid), GLU (glucose) and pyruvic acid significantly changed in MP-treated larval zebrafish, indicating that their metabolism was disturbed by MPs. Transcriptional levels of glucose and lipid metabolism-related genes showed a decreasing trend. Furthermore, LC/MS-based nontargeted metabolomics analysis demonstrated that a total of 59 phospholipid-related substances exhibited significant changes in larval fish treated with 1000Â Î¼g/L MPs. The mRNA levels of phospholipid metabolism-related genes were also obviously changed. Pearson correlation analysis indicated that the abundance of Aeromonas, Shewanella and Chitinibacter bacteria showed a negative correlation with most phospholipids, while Nevskia, Parvibacter and Lysobacter showed a positive correlation with most phospholipids. Based on these results, it is suggested that 1-4Â Î¼m PE-MPs could impact the microbiome and metabolism of larval zebrafish. All of these results indicated that the health risk of MPs cannot be ignored.</t>
  </si>
  <si>
    <t>rayyan-684570392</t>
  </si>
  <si>
    <t>Microplastics in some fish species and their environs in Eastern Visayas, Philippines.</t>
  </si>
  <si>
    <t>Cabansag JBP and Olimberio RB and Villanobos ZMT</t>
  </si>
  <si>
    <t>https://pubmed.ncbi.nlm.nih.gov/33836333/</t>
  </si>
  <si>
    <t>Microplastics are a global concern, and yet, Philippine studies about it are still wanting. This study investigated microplastic ingestion among detritus-feeding mullet versus the herbivorous rabbitfish, and between freshwater and marine fishes. The first part aimed to compare microplastics in fishes' guts differing in feeding guilds, individual sizes, and body weights. The second part compared MPs in fishes' guts and their surrounding waters. Part one revealed that herbivores (58.57%) ingested more MPs than their detritivore-counterparts (30.0%). Pearson correlation, averaging 0.06, suggests a weak correlation between fish weight and MPs amount for both species. Part two showed marine fishes (66.0%) ingested more MPs than its freshwater counterparts (45.0%). A very weak correlation was observed between fish weight and amount of MPs ingested. Fish along the estuary ingested more MPs than those in other stations. No significant differences (pÂ =Â 0.23) between the MPs in the water samples from each sampling stations was found.</t>
  </si>
  <si>
    <t>rayyan-684570393</t>
  </si>
  <si>
    <t>Abundance, composition, and fate of microplastics in water, sediment, and shellfish in the Tapi-Phumduang River system and Bandon Bay, Thailand.</t>
  </si>
  <si>
    <t>Chinfak N and Sompongchaiyakul P and Charoenpong C and Shi H and Yeemin T and Zhang J</t>
  </si>
  <si>
    <t>https://pubmed.ncbi.nlm.nih.gov/33812121/</t>
  </si>
  <si>
    <t>Microplastic contamination in the environment is a global problem, as evidenced by the increasing amount of research worldwide. To our knowledge, this study is the first to investigate the microplastic distribution in Bandon Bay, one of the most important maricultural areas of Thailand. Water and sediment samples from the Tapi-Phumduang River system (n = 10) and Bandon Bay (n = 5) were collected. Water sampling at the river mouth was carried out during a complete tidal cycle to estimate the microplastic flux to the bay during the wet season. Moreover, two commercial bivalve species grown in the bay, the green mussel (Perna viridis) and lyrate Asiatic hard clam (Meretrix lyrata), were analyzed. More items of microplastics were found in the river system than in the bay. During the tide cycle, one-third of the microplastics entering the bay were washed back upstream during high tide. This backflow consisted mainly of larger microplastics. The average daily load of microplastics to the bay was 22.4 Ã— 10(9) items day(-1). The load during low tide was approximately 4-5 times higher than that during high tide. The overall accumulation of microplastics in the bottom sediments of the river and in the bay was similar (p &lt; 0.05). Green mussels showed significantly higher contamination with microplastics than clams. Notably, the small-sized shellfish contained more particles (items/g) than the large ones (p &lt; 0.05). Fibers were detected in virtually all samples: water (98%), sediment (94%), mussels (100%), and clams (95%). Among these, microfibers (&lt;1 mm) were detected in water (71%), sediment (63%), green mussels (63%), and clams (52%). Blue and white particles were the two most frequently observed colors, while the most dominant polymers were rayon, followed by polypropylene (PP) or polyethylene (PE), polyethylene terephthalate (PET), and nylon. To this end, we posit that river discharge was a significant source of microplastics in Bandon Bay, with minor additional contributions from fishing and mariculture activities within the bay. Ultimately, these microplastics may end up in the sediments and living organisms.</t>
  </si>
  <si>
    <t>rayyan-684570394</t>
  </si>
  <si>
    <t>Microplastics on Barra beach sediments in Aveiro, Portugal.</t>
  </si>
  <si>
    <t>Chouchene K and Prata JC and da Costa J and Duarte AC and Rocha-Santos T and Ksibi M</t>
  </si>
  <si>
    <t>https://pubmed.ncbi.nlm.nih.gov/33780756/</t>
  </si>
  <si>
    <t>Microplastic (MPs) pollution has been recognized as a serious threat to marine environment with the growing use of plastics. There is no sufficient data on the extent and characteristics of MPs pollution in the beach sediments and sand in the Atlantic Ocean. The coastal area is one of the main tourist zones in Aveiro in Portugal, thus, impacted by both tourism and maritime traffic, which are major sources of MPs. Considering this issue, 33 sediment samples were collected from the Praia da Barra beach in Aveiro. This pilot study showed that large quantities of MPs are accumulated on this beach with a median concentration of 100 MP kg-1 (15-320 MP kg-1), that is dominated by polyethylene (30%), polypropylene (27%), polystyrene (18%), nylon (12%), and polyester (6%). Size &lt;1Â mm constituted 99.5% of particles, mostly of transparent or black colors, with highest concentrations closest to the water line.</t>
  </si>
  <si>
    <t>rayyan-684570395</t>
  </si>
  <si>
    <t>Size-dependent effects of microplastic on uptake, immune system, related gene expression and histopathology of goldfish (Carassius auratus).</t>
  </si>
  <si>
    <t>Abarghouei S and Hedayati A and Raeisi M and Hadavand BS and Rezaei H and Abed-Elmdoust A</t>
  </si>
  <si>
    <t>https://pubmed.ncbi.nlm.nih.gov/33684862/</t>
  </si>
  <si>
    <t>Todays, with the industrialization of human societies, pollution of aquatic ecosystems with plastics derivatives are a serious concern, affecting the life of their organisms. The present study was conducted to investigate the size effects of micro-plastic, polystyrene on some physiological lesions of the goldfish, Carassius auratus. Fish were exposed to two sizes (0.25 and 8Â Î¼m) polystyrene at different environmentally relevant concentrations. The exposure trial was done in two steps. First, fish exposed to a stable concentration of 300Â mg/L polystyrene for 168Â h. Gill, intestine, and liver tissues were sampled every 24Â h to investigate the accumulation of polystyrene. Then, fish were exposed in three replicates to 0 (control), 0.05, 0.5, and 5Â mg/L polystyrene in two sizes of 0.25 and 8Â Î¼m for 28 days. After the exposure period, gill, liver, and intestine tissues were sampled for histological study, also, serum samples were collected for biochemical assays. Fluorescent microscope observations confirmed the accumulation of polystyrene in tissue samples with time. In addition, histological lesions were found in the liver, intestine, and gill of the exposed fish. The severity of lesions showed a size and dose-dependent pattern. Polystyrene induced the antioxidant system of exposed fish through elevating the levels of SOD and CAT activity and significant difference in expression of antioxidant related genes (CAT, SOD and HSP70). In conclusion, the results of the present study confirmed the toxic effects of microplastic, polystyrene on goldfish.</t>
  </si>
  <si>
    <t>rayyan-684570396</t>
  </si>
  <si>
    <t>Modulation of the mucosal immune response of red tilapia (Oreochromis sp.) against columnaris disease using a biomimetic-mucoadhesive nanovaccine.</t>
  </si>
  <si>
    <t>81-91</t>
  </si>
  <si>
    <t>Kitiyodom S and TrullÃ s C and Rodkhum C and Thompson KD and Katagiri T and Temisak S and Namdee K and Yata T and Pirarat N</t>
  </si>
  <si>
    <t>https://pubmed.ncbi.nlm.nih.gov/33675991/</t>
  </si>
  <si>
    <t>Columnaris, a highly contagious bacterial disease caused by Flavobacterium columnare, is recognized as one of the most important infectious diseases in farmed tilapia, especially during the fry and fingerling stages of production. The disease is associated with characteristic lesions in the mucosa of affected fish, particularly their skin and gills. Vaccines delivered via the mucosa are therefore of great interest to scientists developing vaccines for this disease. In the present study, we characterized field isolates of F. columnare obtained from clinical columnaris outbreaks in red tilapia to select an isolate to use as a candidate for our vaccine study. This included characterizing its colony morphology, genotype and virulence status. The isolate was incorporated into a mucoadhesive polymer chitosan-complexed nanovaccine (CS-NE), the efficacy of which was determined by experimentally infecting red tilapia that had been vaccinated with the nanoparticles by immersion. The experimental infection was performed 30-days post-vaccination (dpv), which resulted in 89% of the unvaccinated control fish dying, while the relative percentage survival (RPS) of the CS-NE vaccinated group was 78%. Histology of the mucosal associated lymphoid tissue (MALT) showed a significantly higher presence of leucocytes and a greater antigen uptake by the mucosal epithelium in CS-NE vaccinated fish compared to control fish and whole cell vaccinated fish, respectively, and there was statistically significant up-regulation of IgT, IgM, TNF Î±, IL1-Î² and MHC-1 genes in the gill of the CS-NE vaccinated group. Overall, the results of our study confirmed that the CS-NE particles achieved better adsorption onto the mucosal surfaces of the fish, elicited great vaccine efficacy and modulated the MALT immune response better than the conventional whole cell-killed vaccine, demonstrating the feasibility of the mucoadhesive nano-immersion vaccine as an effective delivery system for the induction of a mucosal immune response against columnaris disease in tilapia.</t>
  </si>
  <si>
    <t xml:space="preserve"> RAYYAN-INCLUSION: {"Querusche"=&gt;"Excluded", "Matheus"=&gt;"Excluded"} | RAYYAN-LABELS: MAT: Abstract,QUE: Abstract | RAYYAN-EXCLUSION-REASONS: 3 - Intervention</t>
  </si>
  <si>
    <t>rayyan-684570397</t>
  </si>
  <si>
    <t>Microplastics Environmental Effect and Risk Assessment on the Aquaculture Systems from South China.</t>
  </si>
  <si>
    <t>Li Y and Chen G and Xu K and Huang K and Wang J</t>
  </si>
  <si>
    <t>https://pubmed.ncbi.nlm.nih.gov/33671868/</t>
  </si>
  <si>
    <t>The small size of microplastics and their wide distribution in water environments have attracted worldwide attention and heated discussion, because of their ingestion by aquatic organisms. At present, there are few studies on microplastics pollution in freshwater aquaculture ponds, especially shrimp ponds. In this study, the aquaculture ponds in the Pearl River Estuary were investigated. The abundance and composition of microplastics in different environmental media were studied to explore the potential sources and risk levels of microplastics, so as to provide basic data for the study of microplastics pollution in aquaculture ponds. Microplastics were observed in water and sediment samples at all sampling sites, with the abundance of 6.6 Ã— 10(3)-263.6 Ã— 10(3) items/m(3) (surface water) and 566.67-2500 items/kg (sediment), respectively. Thirty-seven individuals collected in six ponds belong to four species. Microplastics were observed in the gastrointestinal tract (GIT) of all fishes and shrimps, with the abundance ranging from 3-92 items/individual (fish) and 4-21 items/individual (shrimp). Among all samples, microplastics with the size range of &lt;1 mm and fiber shape were the most common. The main microplastic components were cellulose, polypropylene (PP), and polyethylene (PE). The results of potential risk assessment showed that the pollution investigation of microplastics should not only consider the abundance. Low abundance does not mean low risk. Taking the toxicity score and abundance of microplastics as evaluation indexes to reflect the pollution status of microplastics may make the results more reliable.</t>
  </si>
  <si>
    <t>PMC7918702</t>
  </si>
  <si>
    <t>rayyan-684570398</t>
  </si>
  <si>
    <t>Development of HPLC-CAD stability indicating assay method for polyethylene glycol-conjugated phospholipid (DMPE-PEG 2000) and identification of its degradation products.</t>
  </si>
  <si>
    <t>Journal of pharmaceutical and biomedical analysis</t>
  </si>
  <si>
    <t>1873-264X (Electronic)</t>
  </si>
  <si>
    <t>Kurmi M and Suryavanshi V and Panduranga NS and Jayaraman K and Bajpai L and Fish W and Hu Y and Bhutani H</t>
  </si>
  <si>
    <t>https://pubmed.ncbi.nlm.nih.gov/33662758/</t>
  </si>
  <si>
    <t>The study introduces first report on a liquid chromatographic method for the quantification of 1,2-Dimyristoyl-sn-glycero-3-phosphoethanolamine-N-[methoxy(polyethylene glycol)-2000] ammonium salt (DMPE-PEG 2000), which is an important constituent of lipid-based nanoparticles. It involves an HPLC-CAD stability-indicating assay method development for DMPE-PEG 2000 and structure elucidation of its degradation products. Hypersil Goldâ„¢ PFP column (150 mm Ã— 4.6 mm, 3.0 Î¼m) was used to achieve the separation among DMPE-PEG 2000 and its degradation products using 0.0025% formic acid in water: methanol (80:20 v/v) as mobile phase A and methanol: acetonitrile (60:40 v/v) as mobile phase B in a gradient elution mode. The method was validated for precision, linearity, sensitivity, solution stability and robustness. Relative standard deviations for the intra-day precision, inter-day precision and sensitivity were 1.6%, 0.6% and 3.8%, respectively. The method was linear in the range from 210 Î¼g/mL to 390 Î¼g/mL with R(2) value of 0.996. Further, the solution stability of DMPE-PEG 2000 was evaluated under different stressed and storage conditions to understand the impact of any excursion to its regular storage temperature of -20 Â°C. The observed degradation products were identified through liquid chromatography high resolution mass spectrometry and a tentative pathway was proposed for the generation of these degradants.</t>
  </si>
  <si>
    <t>rayyan-684570399</t>
  </si>
  <si>
    <t>A fish tale: a century of museum specimens reveal increasing microplastic concentrations in freshwater fish.</t>
  </si>
  <si>
    <t>Ecological applications : a publication of the Ecological Society of America</t>
  </si>
  <si>
    <t>1051-0761 (Print)</t>
  </si>
  <si>
    <t>e02320</t>
  </si>
  <si>
    <t>Hou L and McMahan CD and McNeish RE and Munno K and Rochman CM and Hoellein TJ</t>
  </si>
  <si>
    <t>https://pubmed.ncbi.nlm.nih.gov/33650187/</t>
  </si>
  <si>
    <t>Plastic is pervasive in modern economies and ecosystems. Freshwater fish ingest microplastics (i.e., particles &lt;5Â mm), but no studies have examined historical patterns of their microplastic consumption. Measuring the patterns of microplastic pollution in the past is critical for predicting future trends and for understanding the relationship between plastics in fish and the environment. We measured microplastics in digestive tissues of specimens collected from the years 1900-2017 and preserved in museum collections. We collected new fish specimens in 2018, along with water and sediment samples. We selected four species: Micropterus salmoides (largemouth bass), Notropis stramineus (sand shiner), Ictalurus punctatus (channel catfish), and Neogobius melanostomus (round goby) because each was well represented in museum collections, are locally abundant, and collected from urban habitats. For each individual, we dissected the digestive tissue from esophagus to anus, subjected tissue to peroxide oxidation, examined particles under a dissecting microscope, and used Raman spectroscopy to characterize the particles' chemical composition. No microplastics were detected in any fish prior to 1950. From mid-century to 2018, microplastic concentrations showed a significant increase when data from all fish were considered together. All detected particles were fibers, and represented plastic polymers (e.g., polyester) along with mixtures of natural and synthetic textiles. For the specimens collected in 2018, microplastics in fish and sediment showed similar patterns across study sites, while water column microplastics showed no differences among locations. Overall, plastic pollution in common freshwater fish species is increasing and pervasive across individuals and species, and is likely related to changes in environmental concentrations. Museum specimens are an overlooked source for assessing historical patterns of microplastic pollution, and for predicting future trends in freshwater fish, thereby helping to sustain the health of commercial and recreational fisheries worldwide.</t>
  </si>
  <si>
    <t>rayyan-684570400</t>
  </si>
  <si>
    <t>Combined effects of polyethylene and organic contaminant on zebrafish (Danio rerio): Accumulation of 9-Nitroanthracene, biomarkers and intestinal microbiota.</t>
  </si>
  <si>
    <t>Zhang J and Meng H and Kong X and Cheng X and Ma T and He H and Du W and Yang S and Li S and Zhang L</t>
  </si>
  <si>
    <t>https://pubmed.ncbi.nlm.nih.gov/33640823/</t>
  </si>
  <si>
    <t>Microplastics, as emerging pollutant, are predicted to act as carriers for organic pollutants, but the carrier role and bio-toxic effects with other pollutants in environments are poorly acknowledged. In this study, both the single and combined effects of polyethylene (PE, 10 and 40Â mg/L) with the particle size of 100-150Â Î¼m and 9-Nitroanthracene (9-NAnt, 5 and 500Â Î¼g/L) on zebrafish (Danio rerio) had been investigated. The results illustrated that PE could be as 9-NAnt carrier to enter into zebrafish body, but significantly reduced the bioaccumulation of 9-NAnt, due to the occurrence of adsorption interactions between the simultaneous presence of both PE and 9-NAnt. After 4 days, the enzymes activity of cytochrome P4501A, acetylcholinesterase (AChE), superoxide dismutase (SOD), catalase (CAT), lactate dehydrogenase (LDH), and the abundance of malondialdehyde (MDA), lipid peroxide (LPO) responded strongly to low-dose PE exposure (10Â mg/L). After 7 days exposure to PE-9-NAnt (40Â mg/L), the P4501A activity increased significantly, but the activities of AChE and LDH were inhibited clearly, causing certain neurotoxicity and disorders of energy metabolism to zebrafish. The analysis of integrated biomarker response index (IBR) suggested that PE had greater bio-toxicity to zebrafish in all exposure groups after short-term exposure, but the PE-9-NAnt complex showed greater bio-toxicity after 7 days, which indicated that complex exposure of PE-9-NAnt had a delayed effect on the bio-toxicity of zebrafish. Furthermore, analysis of the intestinal microbiota exhibited that under the conditions of the exposure group with 9-NAnt, the relative abundance of the five dominant bacterial phyla (Proteobacteria, Firmicutes, Fusobacteriota, Bacteroidota and Verrucomicrobiota) changed greatly. Overall, this study confirmed that PE could carry 9-NAnt into fish causing bioaccumulation, but in the case of coexisting exposures, PE reduced 9-NAnt bioaccumulation, suggesting that microplastics with other emerging pollutants in chronic toxicity are probably next objects in future works.</t>
  </si>
  <si>
    <t>rayyan-684570401</t>
  </si>
  <si>
    <t>Single-use surgical face masks, as a potential source of microplastics: Do they act as pollutant carriers?</t>
  </si>
  <si>
    <t>Journal of molecular liquids</t>
  </si>
  <si>
    <t>0167-7322 (Print)</t>
  </si>
  <si>
    <t>Anastopoulos I and Pashalidis I</t>
  </si>
  <si>
    <t>https://pubmed.ncbi.nlm.nih.gov/33518855/</t>
  </si>
  <si>
    <t>Millions of people are using face coverings (including single-use surgical face masks) as a result of the COVID-19 pandemic and a large number of used masks, particularly single-use masks enter uncontrolled the environment since most of the users have little information on how to dispose of them safely. This new important waste is a potential source of microplastics, which is found nowadays in many parks, streets, and coastlines. Discarded masks will be finally drained to the ocean polluting the marine environment and threatening marine life. This short communication examines the role of face masks and subsequently mask-derived microplastics as pollutant carriers in environmental compartments (e.g. hydrosphere, biosphere, etc.) by investigating their sorption characteristics regarding dye molecules. In this context, batch-type equilibrium experiments were performed and the effect of different sorption parameters has been explored (i.e. contact time and temperature). The results show that single-use surgical face masks can act as dye carriers (Methylene Blue, Crystal Violet and Malachite Green) in the aquatic environment. In addition, preliminary experiments on the thermal treatment of face masks and the use of the resulting carbonaceous material as efficient adsorbent have been performed, pointing out a possibility for used mask disinfection and recycling.</t>
  </si>
  <si>
    <t>PMC7834851</t>
  </si>
  <si>
    <t>rayyan-684570402</t>
  </si>
  <si>
    <t>Relevance and reliability of evidence for microplastic contamination in seafood: A critical review using Australian consumption patterns as a case study.</t>
  </si>
  <si>
    <t>Dawson AL and Santana MFM and Miller ME and Kroon FJ</t>
  </si>
  <si>
    <t>https://pubmed.ncbi.nlm.nih.gov/33618116/</t>
  </si>
  <si>
    <t>Seafood contamination with, and human consumption of, microplastics (MPs) have recently been highlighted as an emerging concern for global food security. While there is evidence that commercial marine species are contaminated with MPs, it is still unknown if seafood can act as a vector for MP transfer to human consumers. Microplastics have been reported in the digestive tract, gills and in select internal organs of marine animals. However, many of these tissues are not typically eaten by human consumers but discarded. In this critical review, we examined the peer-reviewed literature for evidence of MP contamination in seafood, and the potential transfer to human consumers. Based on known seafood consumption patterns in a typical Australian diet, we assessed the relevance and reliability of the current body of literature to examine the prospect and risk of MP transfer. The relevance of data was considered based on the organism studied, origin of the samples, and the tissues analysed, while reliability was assessed based on procedural methodologies used to derive the data. A review of 132 studies found limited evidence of MP contamination in edible tissues from fresh fish or crustaceans. MP presence was confirmed in packaged fish, as well as in fresh and packaged bivalve molluscs. The limited number of studies satisfying the relevance and reliability criteria (nÂ =Â 24) precluded a quantitative assessment of the potential risk associated with MP transfer. While consumption of packaged fish and bivalve molluscs may result in the consumption of MPs by humans, it is currently unknown whether this presents a health risk.</t>
  </si>
  <si>
    <t xml:space="preserve"> RAYYAN-INCLUSION: {"Querusche"=&gt;"Excluded", "Matheus"=&gt;"Excluded"} | RAYYAN-LABELS: MAT: Title,QUE: Title | RAYYAN-EXCLUSION-REASONS: 1 - Type of study</t>
  </si>
  <si>
    <t>rayyan-684570403</t>
  </si>
  <si>
    <t>Dietary supplementation of silver-silica nanoparticles promotes histological, immunological, ultrastructural, and performance parameters of broiler chickens.</t>
  </si>
  <si>
    <t>Dosoky WM and Fouda MMG and Alwan AB and Abdelsalam NR and Taha AE and Ghareeb RY and El-Aassar MR and Khafaga AF</t>
  </si>
  <si>
    <t>https://pubmed.ncbi.nlm.nih.gov/33603060/</t>
  </si>
  <si>
    <t>Silver nanoparticles (AgNPs) have been used as a promising alternative to antibiotics in poultry feed. In this study, silver-doped silica nanoparticles (SiO(2)@AgNPs) were prepared in powder form, using starch, via the chemical reduction method and sol-gel technique followed by full characterization. SiO(2)@AgNPs were added to the poultry diet at three doses (2, 4, and 8Â mg/kg diet). The safety of the oral dietary supplementation was estimated through the evaluation of the growth performance and hematological, biochemical, and oxidative parameters of birds. Moreover, the immunohistochemical examination of all body organs was also performed. Results of this study showed that SiO(2)@AgNPs have no negative effects on the growth performance and hematological, biochemical, and oxidative parameters of birds. Moreover, the immunohistochemical examination revealed the minimum inflammatory reactions and lymphoid depletion under a dose level of 8Â mg/kg. In conclusion, SiO(2)@AgNPs could be considered as a promising and safe nano-growth promoter in broilers when added to poultry diet under a dose level of 4Â mg/kg diet.</t>
  </si>
  <si>
    <t>PMC7892842</t>
  </si>
  <si>
    <t>rayyan-684570404</t>
  </si>
  <si>
    <t>Maritime ports and beach management as sources of coastal macro-, meso-, and microplastic pollution.</t>
  </si>
  <si>
    <t>MasiÃ¡ P and Ardura A and GaitÃ¡n M and Gerber S and Rayon-ViÃ±a F and Garcia-Vazquez E</t>
  </si>
  <si>
    <t>https://pubmed.ncbi.nlm.nih.gov/33594556/</t>
  </si>
  <si>
    <t>Plastic pollution is a major environmental issue that affects coasts all around the world. Many studies point out the importance of a better management of this type of pollution. In this pioneering study, we have analyzed the distribution of macro-, meso-, and microplastics along the coast of Asturias (southwest Bay of Biscay, Spain). Significant correlation analysis suggests that mesoplastics are produced in situ by fragmentation of macroplastics. Differences between groups of beaches revealed the importance of maritime ports and fishing activities as sources of macroplastics and likely of microplastics as well. Another source of microplastics could be atmospheric deposition, especially for fibers. Multiple regression model allowed to confirm the utility of beach services like cleaning and trash bins to control macroplastics. These results emphasize the need of an integral treatment of marine plastic pollution involving fishers and maritime ports, as well as the importance of providing beach services.</t>
  </si>
  <si>
    <t>rayyan-684570405</t>
  </si>
  <si>
    <t>First Assessment of Plasticizers in Marine Coastal Litter-Feeder Fauna in the Mediterranean Sea.</t>
  </si>
  <si>
    <t>Toxics</t>
  </si>
  <si>
    <t>2305-6304 (Electronic)</t>
  </si>
  <si>
    <t>Lo Brutto S and Iaciofano D and Lo Turco V and PotortÃ¬ AG and Rando R and Arizza V and Di Stefano V</t>
  </si>
  <si>
    <t>https://pubmed.ncbi.nlm.nih.gov/33557017/</t>
  </si>
  <si>
    <t>Micro and nanoplastics are harmful to marine life due to their high level of fragmentation and resistance to degradation. Over the past two decades, marine coastal sediment has shown an increasing amount of microplastics being a sort of trap for debris wastes or chemicals. In such an environment some species may be successful candidates to be used as monitors of environmental and health hazards and can be considered a mirror of threats of natural habitats. Such species play a key role in the food web of littoral systems since they are litter-feeders, and are prey for fishes or higher trophic level species. A preliminary investigation was conducted on five species of small-sized amphipod crustaceans, with the aim to understand if such an animal group may reflect the risk to ecosystems health in the central Mediterranean area, recently investigated for seawater and fish contamination. This study intended to gather data related to the accumulation of plasticizers in such coast dwelling fauna. In order to detect the possible presence of xenobiotics in amphipods, six analytes were scored (phthalic acid esters and non-phthalate plasticizers), identified and quantified by the gas chromatography mass spectrometry (GC-MS) method. The results showed that among all the monitored contaminants, DEP and DiBP represented the most abundant compounds in the selected amphipods. The amphipod crustaceans analyzed were a good tool to detect and monitor plasticizers, and further studies of these invertebrates will help in developing a more comprehensive knowledge of chemicals spreading over a geographical area. The results are herein presented as a starting point to develop baseline data of plasticizer pollution in the Mediterranean Sea.</t>
  </si>
  <si>
    <t>PMC7913706</t>
  </si>
  <si>
    <t>rayyan-684570406</t>
  </si>
  <si>
    <t>Human Health and Ocean Pollution.</t>
  </si>
  <si>
    <t>Annals of global health</t>
  </si>
  <si>
    <t>2214-9996 (Electronic)</t>
  </si>
  <si>
    <t>Landrigan PJ and Stegeman JJ and Fleming LE and Allemand D and Anderson DM and Backer LC and Brucker-Davis F and Chevalier N and Corra L and Czerucka D and Bottein MD and Demeneix B and Depledge M and Deheyn DD and Dorman CJ and FÃ©nichel P and Fisher S and Gaill F and Galgani F and Gaze WH and Giuliano L and Grandjean P and Hahn ME and Hamdoun A and Hess P and Judson B and Laborde A and McGlade J and Mu J and Mustapha A and Neira M and Noble RT and Pedrotti ML and Reddy C and RocklÃ¶v J and Scharler UM and Shanmugam H and Taghian G and van de Water JAJM and Vezzulli L and Weihe P and Zeka A and Raps H and Rampal P</t>
  </si>
  <si>
    <t>https://pubmed.ncbi.nlm.nih.gov/33354517/</t>
  </si>
  <si>
    <t>BACKGROUND: Pollution - unwanted waste released to air, water, and land by human activity - is the largest environmental cause of disease in the world today. It is responsible for an estimated nine million premature deaths per year, enormous economic losses, erosion of human capital, and degradation of ecosystems. Ocean pollution is an important, but insufficiently recognized and inadequately controlled component of global pollution. It poses serious threats to human health and well-being. The nature and magnitude of these impacts are only beginning to be understood. GOALS: (1) Broadly examine the known and potential impacts of ocean pollution on human health. (2) Inform policy makers, government leaders, international organizations, civil society, and the global public of these threats. (3) Propose priorities for interventions to control and prevent pollution of the seas and safeguard human health. METHODS: Topic-focused reviews that examine the effects of ocean pollution on human health, identify gaps in knowledge, project future trends, and offer evidence-based guidance for effective intervention. ENVIRONMENTAL FINDINGS: Pollution of the oceans is widespread, worsening, and in most countries poorly controlled. It is a complex mixture of toxic metals, plastics, manufactured chemicals, petroleum, urban and industrial wastes, pesticides, fertilizers, pharmaceutical chemicals, agricultural runoff, and sewage. More than 80% arises from land-based sources. It reaches the oceans through rivers, runoff, atmospheric deposition and direct discharges. It is often heaviest near the coasts and most highly concentrated along the coasts of low- and middle-income countries. Plastic is a rapidly increasing and highly visible component of ocean pollution, and an estimated 10 million metric tons of plastic waste enter the seas each year. Mercury is the metal pollutant of greatest concern in the oceans; it is released from two main sources - coal combustion and small-scale gold mining. Global spread of industrialized agriculture with increasing use of chemical fertilizer leads to extension of Harmful Algal Blooms (HABs) to previously unaffected regions. Chemical pollutants are ubiquitous and contaminate seas and marine organisms from the high Arctic to the abyssal depths. ECOSYSTEM FINDINGS: Ocean pollution has multiple negative impacts on marine ecosystems, and these impacts are exacerbated by global climate change. Petroleum-based pollutants reduce photosynthesis in marine microorganisms that generate oxygen. Increasing absorption of carbon dioxide into the seas causes ocean acidification, which destroys coral reefs, impairs shellfish development, dissolves calcium-containing microorganisms at the base of the marine food web, and increases the toxicity of some pollutants. Plastic pollution threatens marine mammals, fish, and seabirds and accumulates in large mid-ocean gyres. It breaks down into microplastic and nanoplastic particles containing multiple manufactured chemicals that can enter the tissues of marine organisms, including species consumed by humans. Industrial releases, runoff, and sewage increase frequency and severity of HABs, bacterial pollution, and anti-microbial resistance. Pollution and sea surface warming are triggering poleward migration of dangerous pathogens such as the Vibrio species. Industrial discharges, pharmaceutical wastes, pesticides, and sewage contribute to global declines in fish stocks. HUMAN HEALTH FINDINGS: Methylmercury and PCBs are the ocean pollutants whose human health effects are best understood. Exposures of infants in utero to these pollutants through maternal consumption of contaminated seafood can damage developing brains, reduce IQ and increase children's risks for autism, ADHD and learning disorders. Adult exposures to methylmercury increase risks for cardiovascular disease and dementia. Manufactured chemicals - phthalates, bisphenol A, flame retardants, and perfluorinated chemicals, many of them released into the seas from plastic waste - can disrupt endocrine signaling, reduce male fertility, damage the nervous system, and increase risk of cancer. HABs produce potent toxins that accumulate in fish and shellfish. When ingested, these toxins can cause severe neurological impairment and rapid death. HAB toxins can also become airborne and cause respiratory disease. Pathogenic marine bacteria cause gastrointestinal diseases and deep wound infections. With climate change and increasing pollution, risk is high that Vibrio infections, including cholera, will increase in frequency and extend to new areas. All of the health impacts of ocean pollution fall disproportionately on vulnerable populations in the Global South - environmental injustice on a planetary scale. CONCLUSIONS: Ocean pollution is a global problem. It arises from multiple sources and crosses national boundaries. It is the consequence of reckless, shortsighted, and unsustainable exploitation of the earth's resources. It endangers marine ecosystems. It impedes the production of atmospheric oxygen. Its threats to human health are great and growing, but still incompletely understood. Its economic costs are only beginning to be counted.Ocean pollution can be prevented. Like all forms of pollution, ocean pollution can be controlled by deploying data-driven strategies based on law, policy, technology, and enforcement that target priority pollution sources. Many countries have used these tools to control air and water pollution and are now applying them to ocean pollution. Successes achieved to date demonstrate that broader control is feasible. Heavily polluted harbors have been cleaned, estuaries rejuvenated, and coral reefs restored.Prevention of ocean pollution creates many benefits. It boosts economies, increases tourism, helps restore fisheries, and improves human health and well-being. It advances the Sustainable Development Goals (SDG). These benefits will last for centuries. RECOMMENDATIONS: World leaders who recognize the gravity of ocean pollution, acknowledge its growing dangers, engage civil society and the global public, and take bold, evidence-based action to stop pollution at source will be critical to preventing ocean pollution and safeguarding human health.Prevention of pollution from land-based sources is key. Eliminating coal combustion and banning all uses of mercury will reduce mercury pollution. Bans on single-use plastic and better management of plastic waste reduce plastic pollution. Bans on persistent organic pollutants (POPs) have reduced pollution by PCBs and DDT. Control of industrial discharges, treatment of sewage, and reduced applications of fertilizers have mitigated coastal pollution and are reducing frequency of HABs. National, regional and international marine pollution control programs that are adequately funded and backed by strong enforcement have been shown to be effective. Robust monitoring is essential to track progress.Further interventions that hold great promise include wide-scale transition to renewable fuels; transition to a circular economy that creates little waste and focuses on equity rather than on endless growth; embracing the principles of green chemistry; and building scientific capacity in all countries.Designation of Marine Protected Areas (MPAs) will safeguard critical ecosystems, protect vulnerable fish stocks, and enhance human health and well-being. Creation of MPAs is an important manifestation of national and international commitment to protecting the health of the seas.</t>
  </si>
  <si>
    <t>PMC7731724</t>
  </si>
  <si>
    <t>rayyan-684570407</t>
  </si>
  <si>
    <t>Phytochemical and Biological Evaluation of a Newly Designed Nutraceutical Self-Nanoemulsifying Self-Nanosuspension for Protection and Treatment of Cisplatin Induced Testicular Toxicity in Male Rats.</t>
  </si>
  <si>
    <t>Abdel-All SR and Shakour ZTA and Abouhussein DMN and Reda E and Sallam TF and El-Hefnawy HM and Abdel-Monem AR</t>
  </si>
  <si>
    <t>https://pubmed.ncbi.nlm.nih.gov/33466804/</t>
  </si>
  <si>
    <t>The incorporation of cisplatin (CP) as a cytotoxic antineoplastic agent in most chemotherapeutic protocols is a challenge due to its toxic effect on testicular tissues. Natural compounds present a promising trend in research, so a new nutraceutical formulation (NCF) was designed to diminish CP spermatotoxicity. A combination of three nutraceutical materials, 250 mg Spirulina platensis powder (SP), 25 mg Tribulus terrestris L. extract (TT), and 100 mg fish oil (FO) were formulated in self-nanoemulsifying self-nanosuspension (SNESNS). SP was loaded into the optimized self-nanoemulsifying system (30% FO, 50% span 80/cremophor EL and 20% isopropanol) and mixed with TT aqueous solution to form SNESNS. For the SP, phytochemical profiling revealed the presence of valuable amounts of fatty acids (FAs), amino acids, flavonoids, polyphenols, vitamins, and minerals. Transmission electron microscopy (TEM) and particle size analysis confirmed the formation of nanoemulsion-based nanosuspension upon dilution. Method validation of the phytochemical constituents in NCF has been developed. Furthermore, NCF was biologically evaluated on male Wistar rats and revealed the improvement of spermatozoa, histopathological features, and biochemical markers over the CP and each ingredient group. Our findings suggest the potential of NCF with SNESNS as a delivery system against CP-induced testicular toxicity in male rats.</t>
  </si>
  <si>
    <t>PMC7830605</t>
  </si>
  <si>
    <t>rayyan-684570408</t>
  </si>
  <si>
    <t>A novel approach based on multiple fish species and water column compartments in assessing vertical microlitter distribution and composition.</t>
  </si>
  <si>
    <t>Palazzo L and Coppa S and Camedda A and Cocca M and De Falco F and Vianello A and Massaro G and de Lucia GA</t>
  </si>
  <si>
    <t>https://pubmed.ncbi.nlm.nih.gov/33453493/</t>
  </si>
  <si>
    <t>The assessment of the distribution and composition of microlitter in the sea is a great challenge. Biological indicators can be an irreplaceable tool since they measure microlitter levels in their environments in a way that is virtually impossible to replicate by direct physical measurements. Furthermore, trends can provide policymakers with statistically robust analysis. We looked into the capacity of multiple fish species to describe the distribution and composition of microlitter vertically across different compartments of the water column. A total of 502 individuals from six selected species (Scomber scombrus, Oblada melanura, Spicara smaris, Boops boops, Merluccius merluccius and Mullus barbatus) were collected on the western side of Sardinia island and allocated to three compartments: surface, mid-water and bottom. The species of the surface exhibited a higher frequency of occurrence (41.89%) of microlitter ingestion, compared to those of the mid-water and bottom (19.60%; 22.58%). A significant difference in the average number of ingested microlitter was found between the surface and the bottom compartment. All the microlitter fragments found were analysed through Fourier Transform Infrared Spectroscopy (FTIR). The comparison of the expected buoyancies of the polymers identified puth faith in the allocation of the species to the respective compartments. Therefore, considering the Marine Strategy Framework Directive objective, this approach could be useful in assessing microlitter distribution and composition vertically across the water column.</t>
  </si>
  <si>
    <t>rayyan-684570409</t>
  </si>
  <si>
    <t>[Effects of Microplastics on Embryo Hatching and Intestinal Accumulation in Larval Zebrafish Danio rerio].</t>
  </si>
  <si>
    <t>Huan jing ke xue= Huanjing kexue</t>
  </si>
  <si>
    <t>0250-3301 (Print)</t>
  </si>
  <si>
    <t>485-491</t>
  </si>
  <si>
    <t>Zhao J and Rao BQ and Guo XM and Gao JY</t>
  </si>
  <si>
    <t>https://pubmed.ncbi.nlm.nih.gov/33372502/</t>
  </si>
  <si>
    <t>Microplastics have been frequently detected in aquatic environments, and there are increasing concerns about the potential effects on aquatic organisms. In this study, the effects on hatching and the intestinal accumulation in embryos and larvae exposed to two sizes of polystyrene (PS) microplastics were evaluated. The two PS were green fluorescent polyethylene microplastics with 10 Î¼m size (10GF-PM) and red fluorescent polystyrene microplastics with 0.5 Î¼m size (0.5RF-PM). The results showed no significant difference between hatching rates compared with that of the control group of Danio rerio embryos after exposure for three days at 10-500 mgÂ·L(-1) 10GF-PM, while the incubation rate was 37% at 500 mgÂ·L(-1) 0.5RF-PM. The average survival rates of five day post fertilization larvae exposed to 10, 100, 200, and 500 mgÂ·L(-1) 10GF-PM solutions were 80%, 54%, 44%, and 41%, and were 62%, 37%, 25%, and 12% in corresponding concentration of 0.5RF-PM solutions. A quantitative fluorescence analysis showed that the accumulation of 10GF-PM and 0.5RF-PM in larval intestines increased with the increase in the microplastic concentration, and the fluorescence values were 0.06, 0.53, and 1.84 and 0.63, 2.32, and 3.45 after exposure to 10, 100, and 500 mgÂ·L(-1) 10GF-PM and 0.5RF-PM solutions for 0.5 h, and were 0.03, 0.08, and 0.56 and 0.06, 0.41, and 1.56 after transferred larval to clear water for 24 h, respectively. The negative effect of microplastics on zebrafish was related to the concentration and particle size:the higher the concentration, the lower the embryo hatching rates; the smaller the particle size, the easier it was to accumulate in the intestines.</t>
  </si>
  <si>
    <t>rayyan-684570410</t>
  </si>
  <si>
    <t>Leaching of polybrominated diphenyl ethers from microplastics in fish oil: Kinetics and bioaccumulation.</t>
  </si>
  <si>
    <t>Sun B and Liu J and Zhang YQ and Leungb KMY and Zeng EY</t>
  </si>
  <si>
    <t>https://pubmed.ncbi.nlm.nih.gov/33316664/</t>
  </si>
  <si>
    <t>Microplastics (MPs) contain high levels of polybrominated diphenyl ethers (PBDEs), which can leach to organism tissues upon ingestion, thereby leading to increased chemical exposure. However, leaching kinetics of inherent contaminants from ingested MPs are poorly studied. The present study characterized the leaching kinetics of PBDEs from sub-millimeter sized MPs in fish oil at relevant body temperatures for marine organisms and assessed exposure risk of MPs for cod fish by a biodynamic model. Diffusion coefficients (D(p)) of PBDEs are in the ranges of 1.98Â Ã—Â 10(-19)-2.35Â Ã—Â 10(-16) m(2)Â·s(-1) in polystyrene, 1.89Â Ã—Â 10(-20)-2.07Â Ã—Â 10(-18) m(2)Â·s(-1) in acrylonitrile butadiene styrene, and 4.26Â Ã—Â 10(-18)-1.72Â Ã—Â 10(-15) m(2)Â·s(-1) in polypropylene. A linear function obtained between log D(p) of BDE-209 and glass-transition temperature of MPs allows estimation of D(p) of BDE-209 contained in other common types of MPs present in the gastrointestinal lipid. The biota-plastic accumulation factors of PBDEs for three plastics were in the range of 4.77Â Ã—Â 10(-14)-4.03Â Ã—Â 10(-7). Although bioaccumulation of MPs-affiliated PBDEs is accelerated by oil in the gastrointestinal tract, the modeled steady-state concentrations of PBDEs in cod tissue lipid through ingestion of MPs under the most likely conditions were below the lower end of the global PBDE concentration, implicating that ingestion of MPs by organisms remains a negligible pathway in general.</t>
  </si>
  <si>
    <t xml:space="preserve"> RAYYAN-INCLUSION: {"Querusche"=&gt;"Excluded", "Matheus"=&gt;"Maybe"} | RAYYAN-LABELS: !,QUE: Abstract | RAYYAN-EXCLUSION-REASONS: 1 - Type of study</t>
  </si>
  <si>
    <t>rayyan-684570411</t>
  </si>
  <si>
    <t>Enhanced toxicity of triphenyl phosphate to zebrafish in the presence of micro- and nano-plastics.</t>
  </si>
  <si>
    <t>He J and Yang X and Liu H</t>
  </si>
  <si>
    <t>https://pubmed.ncbi.nlm.nih.gov/33307501/</t>
  </si>
  <si>
    <t>Co-occurrence of microplastics and chemicals was a complex environmental issue, whereas little concerned on the effect of microplastics on the toxicity of chemicals. In this study, we studied the changes of toxicity of triphenyl phosphate (TPhP) to zebrafish, in the presence of micro-polystyrene (MPS, 5.8Â Î¼m) and nano-polystyrene (NPS, 46Â nm). Results indicated that separate MPS and NPS had no acute toxicity and little reproductive toxicity on zebrafish. TPhP alone was a highly toxic substance with a median lethal concentration (LC(50)) of 976Â Î¼g/L, the presence of MPS and NPS did not have significant effect on the acute toxicity of TPhP. TPhP alone stimulated the enlargement of liver and gonad of fish (except the testis) by 1.25-2.12 fold, and the presence of NPS further aggravated this stimulation by 1.23-2.84 fold, while MPS did not. The gonadal histology indicated that comparing with TPhP alone, the addition of MPS and NPS further inhibited the process of spermatogenesis and oogenesis, even causing obvious lacunas in testis and atretic follicles oocytes in ovary. Meanwhile, TPhP did not significantly disturb the hormone homeostasis (E(2)/T) and vitellogenin (Vtg) content in fish, but the presence of NPS increased the E(2)/T ratio and Vtg content in male fish, while slightly decreased those in female fish, which implying that effects of PS was sex-dependent. As a result, the egg production, the fertilization rate and hatchability of eggs significantly reduced after combined TPhP+PS exposure, demonstrating that co-occurrence of TPhP and PS, especially NPS, could greatly impaired the reproductive performance of zebrafish.</t>
  </si>
  <si>
    <t>rayyan-684570412</t>
  </si>
  <si>
    <t>Enhancing malaria control using Lagenaria siceraria and its mediated zinc oxide nanoparticles against the vector Anopheles stephensi and its parasite Plasmodium falciparum.</t>
  </si>
  <si>
    <t>Kalpana VN and Alarjani KM and Rajeswari VD</t>
  </si>
  <si>
    <t>https://pubmed.ncbi.nlm.nih.gov/33298984/</t>
  </si>
  <si>
    <t>In many developing countries, there are certain health problems faced by the public, one among them is Malaria. This tropical disease is mainly caused by Plasmodium falciparum. It is categorized as a disaster to public health, which increases both mortality and morbidity. Numerous drugs are in practice to control this disease and their vectors. Eco-friendly control tools are required to battle against vector of this significant disease. Nanotechnology plays a major role in fighting against malaria. The present paper synthesized Zinc oxide nanoparticles (ZnO NPs) using zinc nitrate via simple green routes with the help of aqueous peel extract of Lagenaria siceraria (L. siceraria). The synthesized ZnO NPs were characterized by various biophysical methods. Moreover, the extract of L. siceraria and their mediated ZnO NPs was experimented against III instar larvae of An. stephensi. The impact of the treatment based on ZnO NPs concerning histology and morphology of mosquito larval was further observed. In the normal laboratory environment, the efficiency of predation of Poeciliareticulata (P. reticulata) against An. Stephensi larvae was found to be 44%, whereas in aqueous L. siceraria extract and its mediated ZnO NPs contaminated environment, P. reticulate showed predation efficiency of about 45.8% and 61.13% against An. Stephensi larva. L. siceraria synthesized ZnO NPs were examined against the Plasmodium falciparum CQ-sensitive strains. The L. siceraria extract and its mediated ZnO NPs showed the cytotoxic effects against HeLa cell lines with an IC(50) value of 62.5Â Âµg/mL. This study concludes that L. siceraria peel extract and L. siceraria synthesized ZnO NPs represent a valuable green option to fight against malarial vectors and parasites.</t>
  </si>
  <si>
    <t>PMC7726141</t>
  </si>
  <si>
    <t>rayyan-684570413</t>
  </si>
  <si>
    <t>Evaluation of fish skin as a biological dressing for metacarpal wounds in donkeys.</t>
  </si>
  <si>
    <t>BMC veterinary research</t>
  </si>
  <si>
    <t>1746-6148 (Electronic)</t>
  </si>
  <si>
    <t>Ibrahim A and Soliman M and Kotb S and Ali MM</t>
  </si>
  <si>
    <t>https://pubmed.ncbi.nlm.nih.gov/33272259/</t>
  </si>
  <si>
    <t>BACKGROUND: The use of biological dressings has recently emerged in the management of burns and wounds. The aim of the present study was to evaluate the Nile tilapia skin as a biological dressing for full-thickness cutaneous metacarpal wounds in donkeys. The study was conducted on nine clinically healthy donkeys (nâ€‰=â€‰9). Here, fish skin dressings were obtained from fresh Nile tilapia (Oreochromis niloticus and sterilized by immersion in silver nanoparticles (AgNPs) solution for 5â€‰min, with no change in collagen content. Bilateral, circular full-thickness excisional skin wounds (2â€‰cm in diameter) were created on the dorsal aspect of the mid-metacarpals of each donkey. Wounds on the right metacarpals (treated wounds, nâ€‰=â€‰9) were dressed with sterile fish skins, while wounds on the left metacarpals (control wounds, nâ€‰=Â 9) were dressed with sterile non-adherent dressing pads without any topical applications. Wound dressings were changed weekly. Wounds were evaluated microbiologically, grossly, and histologically on days 7, 14, and 21 post-wound inductions. RESULTS: Fish skin-dressed wounds showed a significant (P &lt; 0.0001) reduction in microbial counts (Total viable bacterial count, Staphylococcal count, and Coliform count), a significant (P &lt; 0.0001) decrease in the wound size, and a significant reduction (P &lt; 0.0001) in the epithelial gap compared to the untreated wounds. No frequent dressing changes were needed. CONCLUSIONS: Fish skin dressing accelerated the wound healing process and efficiently inhibited the local microbial activity and exuberant granulation tissue formation suggesting its reliable and promising application for metacarpal wounds of donkeys.</t>
  </si>
  <si>
    <t>PMC7713020</t>
  </si>
  <si>
    <t>rayyan-684570414</t>
  </si>
  <si>
    <t>Uptake, tissue distribution and toxicological effects of environmental microplastics in early juvenile fish Dicentrarchus labrax.</t>
  </si>
  <si>
    <t>Zitouni N and Bousserrhine N and Missawi O and Boughattas I and ChÃ¨vre N and Santos R and Belbekhouche S and Alphonse V and Tisserand F and Balmassiere L and Dos Santos SP and Mokni M and Guerbej H and Banni M</t>
  </si>
  <si>
    <t>https://pubmed.ncbi.nlm.nih.gov/33265060/</t>
  </si>
  <si>
    <t>As the smallest environmental microplastics (EMPs), even at nanoscale, are increasingly present in the environment, their availability and physical and chemical effects on marine organisms are poorly documented. In the present study, we primarily investigated the uptake and accumulation of a mixture of environmental microplastics (EMPs) obtained during an artificial degradation process in early-juvenile sea bass (Dicentrarchus labrax). Moreover, we evaluated their hazardous effects using biochemical markers of cytotoxicity. Polymer distribution and composition in gill, gut, and liver were analyzed using polarized light microscopy (PLM) and Raman microspectroscopy (RMS). Our findings revealed the size-dependent ingestion and accumulation of smaller MPs (0.45-3Â Âµm) in fish tissues even after a short-term exposure (3 and 5 days). In addition to MPs, our results showed the presence of plastic additives including plasticizers, flame retardants, curing agents, heat stabilizers, and fiber-reinforced plastic materials in fish tissues, which contributed mostly to the larger-sized range (â‰¥ 1.2Â Âµm). Our data showed that significant oxidative alterations were highly correlated with MPs size range. Our results emphasized that the toxicity of smaller EMPs (â‰¤ 3Â Âµm) was closely related to different factors, including the target tissue, exposure duration, size range of MPs, and their chemical properties.</t>
  </si>
  <si>
    <t>rayyan-684570415</t>
  </si>
  <si>
    <t>Microfluidic-Based Detection of AML-Specific Biomarkers Using the Example of Promyelocyte Leukemia.</t>
  </si>
  <si>
    <t>International journal of molecular sciences</t>
  </si>
  <si>
    <t>1422-0067 (Electronic)</t>
  </si>
  <si>
    <t>Emde B and Kreher H and BÃ¤umer N and BÃ¤umer S and Bouwes D and Tickenbrock L</t>
  </si>
  <si>
    <t>https://pubmed.ncbi.nlm.nih.gov/33255664/</t>
  </si>
  <si>
    <t>A microfluidic assay for the detection of promyelocytic leukemia (PML)-retinoic acid receptor Î± (RARÎ±) fusion protein was developed. This microfluidic-based system can be used for rapid personalized differential diagnosis of acute promyelocyte leukemia (APL) with the aim of early initiation of individualized therapy. The fusion protein PML-RARÎ± occurs in 95% of acute promyelocytic leukemia cases and is considered as diagnostically relevant. The fusion protein is formed as a result of translocation t(15,17) and is detected in the laboratory by fluorescence in situ hybridization (FISH) or reverse transcriptase polymerase chain reaction (RT-PCR). Diagnostic methods require many laboratory steps with specialized staff. The developed microfluidic assay includes a sandwich enzyme-linked immunosorbent assay (ELISA) system for PML-RARÎ± on surface of magnetic microparticles in a microfluidic chip. A rapid detection of PML-RARÎ± in cell lysates is achieved in less than one hour. A biotinylated PML-antibody on the surface of magnetic streptavidin coated microparticles is used as capture antibody. The bound translocation product is detected by a RARÎ± antibody conjugated with horseradish peroxidase and the substrate QuantaRed. The analysis is performed in microfluidic channels which involves automated liquid processing with stringent washing and short incubation times. The results of the developed assay show that cell lysates of PML-RARÎ±-positive cells (NB-4) can be clearly distinguished from PML-RARÎ±-negative cells (HL-60, MV4-11).</t>
  </si>
  <si>
    <t>PMC7728129</t>
  </si>
  <si>
    <t>rayyan-684570416</t>
  </si>
  <si>
    <t>All that glitters is litter? Ecological impacts of conventional versus biodegradable glitter in a freshwater habitat.</t>
  </si>
  <si>
    <t>Green DS and Jefferson M and Boots B and Stone L</t>
  </si>
  <si>
    <t>https://pubmed.ncbi.nlm.nih.gov/33254837/</t>
  </si>
  <si>
    <t>Biodegradable plastics are becoming increasingly popular due to global concerns about plastic pollution. In this study, the impacts of glitter manufactured of conventional, non-biodegradable polyethylene terephthalate (PET) versus glitter of alternative materials (modified regenerated cellulose (MRC), mica or synthetic mica) on the biodiversity and ecosystem functioning of freshwater, lotic habitats were compared using a semi-natural mesocosm experiment. After 36 days, there was no effect of glitter on overall assemblage structure or diversity indices, however there was a two-fold increase in the abundance of New Zealand mud snails (Potamopyrgus antipodarum) in response to MRC glitter. In addition, the root length of common duckweed (Lemna minor) and phytoplankton biomass (based on chlorophyll content) were significantly reduced by exposure to any type of glitter. On the contrary, the chlorophyll content in the sediment (indicating microphytobenthos biomass) was significantly greater in those exposed to synthetic mica glitter. Organic matter content of sediment did not differ amongst any of the treatments. However initially, on days 8 and 15, NO(3)(2-) concentration in the control treatment were significantly greater than in all glitter treatments, but this observation disappeared over time. Overall, results indicate that both conventional and alternative glitters can cause ecological impacts in aquatic ecosystems.</t>
  </si>
  <si>
    <t>rayyan-684570417</t>
  </si>
  <si>
    <t>High-Density Lipoproteins as Homeostatic Nanoparticles of Blood Plasma.</t>
  </si>
  <si>
    <t>Kudinov VA and Alekseeva OY and Torkhovskaya TI and Baskaev KK and Artyushev RI and Saburina IN and Markin SS</t>
  </si>
  <si>
    <t>https://pubmed.ncbi.nlm.nih.gov/33228032/</t>
  </si>
  <si>
    <t>It is well known that blood lipoproteins (LPs) are multimolecular complexes of lipids and proteins that play a crucial role in lipid transport. High-density lipoproteins (HDL) are a class of blood plasma LPs that mediate reverse cholesterol transport (RCT)-cholesterol transport from the peripheral tissues to the liver. Due to this ability to promote cholesterol uptake from cell membranes, HDL possess antiatherogenic properties. This function was first observed at the end of the 1970s to the beginning of the 1980s, resulting in high interest in this class of LPs. It was shown that HDL are the prevalent class of LPs in several types of living organisms (from fishes to monkeys) with high resistance to atherosclerosis and cardiovascular disorders. Lately, understanding of the mechanisms of the antiatherogenic properties of HDL has significantly expanded. Besides the contribution to RCT, HDL have been shown to modulate inflammatory processes, blood clotting, and vasomotor responses. These particles also possess antioxidant properties and contribute to immune reactions and intercellular signaling. Herein, we review data on the structure and mechanisms of the pleiotropic biological functions of HDL from the point of view of their evolutionary role and complex dynamic nature.</t>
  </si>
  <si>
    <t>PMC7699323</t>
  </si>
  <si>
    <t>rayyan-684570418</t>
  </si>
  <si>
    <t>Effects of polystyrene microparticles on inflammation, antioxidant enzyme activities, and related gene expression in Nile tilapia (Oreochromis niloticus).</t>
  </si>
  <si>
    <t>14909-14916</t>
  </si>
  <si>
    <t>Ahmadifar E and Kalhor N and Dawood MAO and Ahmadifar M and Moghadam MS and Abarghouei S and Hedayati A</t>
  </si>
  <si>
    <t>https://pubmed.ncbi.nlm.nih.gov/33222065/</t>
  </si>
  <si>
    <t>Due to the importance of Nile tilapia in the aquaculture sector, the present study aimed to evaluate the adverse impacts of the polystyrene microparticles (PS-MPs) on inflammation, immune, and antioxidative responses. For this reason, fish were exposed to waterborne PS-MPs at two sizes (9 Î¼m and 0.35 Î¼m) beside the control group for 28 days. Regardless of particle size, the final weight, weight gain, specific growth rate, and feed conversion ratio of Nile tilapia were not influenced by the PS-MPs exposure (P &gt; 0.05). Superoxide dismutase (SOD), glutathione peroxidase (GPX), and malondialdehyde (MDA) levels were significantly increased in the group exposed to 9 Î¼m and followed by those exposed to 0.35 Î¼m while the lowest SOD, GPX, and MDA were in the control group. The expression of catalase (CAT) and lysozyme genes were upregulated in the group of fish exposed to 9 Î¼m (P &lt; 0.05). The expression of the interferon-gamma (IFN-Î³) gene was upregulated in fish exposed to 9 Î¼m and 0.35 Î¼m when compared with the control (P &lt; 0.05). The expression of interleukin 8 (IL8), interleukin (IL-1Î²), and tumor necrosis factor (TNF-Î±) genes was upregulated in the group of fish exposed to 9 Î¼m (P &lt; 0.05). The hepatic mRNA levels of cytochrome P450 (CYP450) gene were significantly upregulated in the group of fish exposed to 9 Î¼m when compared with the control (P &lt; 0.05) without significant differences with those exposed to 0.35 Î¼m (P &gt; 0.05). The obtained results refer to the adverse effects of PS-MPs on the antioxidative, inflammatory, and detoxification-related genes of Nile tilapia.</t>
  </si>
  <si>
    <t>rayyan-684570419</t>
  </si>
  <si>
    <t>Study of a stream in Argentina with a high concentration of microplastics: Preliminary analysis of the methodology.</t>
  </si>
  <si>
    <t>Montecinos S and Tognana S and Pereyra M and Silva L and Tomba JP</t>
  </si>
  <si>
    <t>https://pubmed.ncbi.nlm.nih.gov/33213909/</t>
  </si>
  <si>
    <t>This study presents for the first time results about the microplastic concentration and their origin in a stream of the Pampas region in Argentina, receiving wastewater of an intermediate city. The most appropriate procedure to analyze and quantify the microplastics in the studied system is the use of an oxidative digestion process using a 30% H(2)O(2) solution to eliminate the organic matter in the samples. A high quantity of MPs, on the order of millions of microplastics per m(3) of water, was estimated in the LangueyÃº stream. 56% of the microplastics correspond to fibers with diameters between 10 and 15Â Î¼m and lengths less than 500Â Î¼m, while 44% are fragments with sizes of tens of micrometers. Raman microspectroscopy was used to identify the type of fibers. The characteristics of the microplastic fibers released in a wash load test are comparable with those observed in the LangueyÃº stream, in particular, the average sizes and the distribution of the diameters of the MPFs are similar. The processes in the sewage treatment plant, prior to their discharge in the stream, would affect the color of the fibers and their length.</t>
  </si>
  <si>
    <t>rayyan-684570420</t>
  </si>
  <si>
    <t>A comparison of microplastic contamination in freshwater fish from natural and farmed sources.</t>
  </si>
  <si>
    <t>14488-14497</t>
  </si>
  <si>
    <t>Garcia AG and SuÃ¡rez DC and Li J and Rotchell JM</t>
  </si>
  <si>
    <t>https://pubmed.ncbi.nlm.nih.gov/33211292/</t>
  </si>
  <si>
    <t>Contamination of aquatic systems mainly by urbanization and poor sanitation, deficient or lack of wastewater treatments, dumping of solid residues, and run off has led to the presence of particles, including manmade polymers, in tissues of many marine and freshwater species. In this study, the prevalence of microplastics (MPs) in freshwater fish from farmed and natural sources was investigated. Oreochromis niloticus from aquaculture farms in the Huila region in Colombia, and two local species (Prochilodus magdalenae and Pimelodus grosskopfii), naturally present in surface waters were sampled. Of the particles identified, fragments were the predominant type in the three tissue types (stomach, gill, and flesh) derived from farmed and natural fishes. MicroFT-IR spectroscopy was conducted on 208 randomly selected samples, with 22% of particles identified as MPs based on spectra with a match rateâ€‰â‰¥â€‰70%. A total of 53% of identified particles corresponded to cellophane/cellulose, the most abundant particle found in all fish. Not all fish contained MPs: 44% of Oreochromis farmed fish contained MPs, while 75% of natural source fish contained MPs in any of its tissues. Overall, polyethylene terephthalate (PET), polyester (PES), and polyethylene (PE) were the prevalent MPs found in the freshwater fish. A broader variety of polymer types was observed in farmed fish. The edible flesh part of fish presented the lower prevalence of MPs compared to gill and stomach (gut), with gut displaying a higher frequency and diversity of MPs. This preliminary study suggests that the incidence and type of MPs varies in farmed verses natural fish sources as well as across different tissue types, with significantly less detected within the edible flesh tissues compared with stomach and gill tissues.</t>
  </si>
  <si>
    <t>rayyan-684570421</t>
  </si>
  <si>
    <t>Worldwide contamination of fish with microplastics: A brief global overview.</t>
  </si>
  <si>
    <t>Sequeira IF and Prata JC and da Costa JP and Duarte AC and Rocha-Santos T</t>
  </si>
  <si>
    <t>https://pubmed.ncbi.nlm.nih.gov/33181954/</t>
  </si>
  <si>
    <t>Widespread contamination of microplastics may lead to internalization in fish. This literature review from March 2019 to March 2020 details that a median of 60% of fish, belonging to 198 species captured in 24 countries, contain microplastics in their organs. Carnivores species ingested more microplastics than omnivores. Only 14% of fish were from aquaculture. Most studies focused on digestive systems, with presence in other organs currently being insufficiently assessed. Based on this assessment, knowledge gaps that should be addressed in future studies were identified.</t>
  </si>
  <si>
    <t>rayyan-684570422</t>
  </si>
  <si>
    <t>Abundance, composition, and potential intake of microplastics in canned fish.</t>
  </si>
  <si>
    <t>Akhbarizadeh R and Dobaradaran S and Nabipour I and Tajbakhsh S and Darabi AH and Spitz J</t>
  </si>
  <si>
    <t>https://pubmed.ncbi.nlm.nih.gov/33181921/</t>
  </si>
  <si>
    <t>The existence of microplastics (MPs) in canned fish (tuna and mackerel) samples was investigated and their composition, possible sources and potential intake were assessed. Light and fluorescence microscopy were used for the quantification of potential MPs. Furthermore, micro-Raman microscopy, and scanning electron microscopy coupled with an energy dispersive X-ray were used to identify the polymer types and composition of MPs. The results showed that 80% of samples had at least one plastic particle and fibers were the most abundant shapes of MPs. Moreover, polyethylene terephthalate (32.8%) was the most common polymer type in canned fish samples. The fish, food additives, and contact materials during the cleaning and canning process are possible sources of MPs. Human intake estimation of MPs showed the possibility of plastics absorption by humans who consume canned fish several times/week. Hence, the results of this study showed the importance of MPs' guidelines for food safety and hygiene.</t>
  </si>
  <si>
    <t>rayyan-684570423</t>
  </si>
  <si>
    <t>Microplastics decrease the toxicity of triphenyl phosphate (TPhP) in the marine medaka (Oryzias melastigma) larvae.</t>
  </si>
  <si>
    <t>Zhang YT and Chen M and He S and Fang C and Chen M and Li D and Wu D and Chernick M and Hinton DE and Bo J and Xie L and Mu J</t>
  </si>
  <si>
    <t>https://pubmed.ncbi.nlm.nih.gov/33129518/</t>
  </si>
  <si>
    <t>Plastics have been recognized as a serious threat to the environment. Besides their own toxicity, microplastics can interact with other environmental pollutants, acting as carriers and potentially modulating their toxicity. In this study, the toxicity of polystyrene (PS) microplastic fragments (plain PS; carboxylated PS, PS-COOH and aminated PS, PS-NH(2)) and triphenyl phosphate (TPhP) (an emerging organophosphate flame retardant) at the environmentally relevant concentrations to the marine medaka (Oryzias melastigma) larvae was investigated. Larvae were exposed to 20Â Î¼g/L of microplastic fragments or 20 and 100Â Î¼g/L of TPhP or a combination of both for 7Â days. The results showed that the three microplastics did not affect the larval locomotor activity. For TPhP, the larval moving duration and distance moved were significantly decreased by the TPhP exposure, with a maximum decrease of 43.5% and 59.4% respectively. Exposure to 100Â Î¼g/L TPhP respectively down-regulated the expression levels of sine oculis homeobox homologue 3 (six3) and short wavelength-sensitive type 2 (sws2) by 19.1% and 41.7%, suggesting that TPhP might disturb eye development and photoreception and consequently the low locomotor activity in the larvae. Interestingly, during the binary mixture exposure, the presence of PS, PS-COOH or PS-NH(2) reversed the low locomotor activity induced by 100Â Î¼g/L TPhP to the normal level. Relative to the larvae from the 100Â Î¼g/L TPhP group, the movement duration and distance moved were increased by approximately 60% and 100%, respectively, in the larvae from the TPhPÂ +Â PS, TPhPÂ +Â PS-COOH and TPhPÂ +Â PS-NH(2) groups. However, the gene expression profiles were distinct among the fish from the TPhPÂ +Â PS, TPhPÂ +Â PS-COOH and TPhPÂ +Â PS-NH(2) groups, implying different mechanisms underlying the reversal of the locomotor activity. The findings in this study challenge the general view that microplastics aggravate the toxicity of the adsorbed pollutants, and help better understand the environmental risk of microplastic pollution.</t>
  </si>
  <si>
    <t>rayyan-684570424</t>
  </si>
  <si>
    <t>Abundance and characteristics of microplastics in municipal wastewater treatment plant effluent: a case study of Guangzhou, China.</t>
  </si>
  <si>
    <t>11572-11585</t>
  </si>
  <si>
    <t>Zou Y and Ye C and Pan Y</t>
  </si>
  <si>
    <t>https://pubmed.ncbi.nlm.nih.gov/33128151/</t>
  </si>
  <si>
    <t>Wastewater treatment plants (WWTPs) have been proposed as significant sources of microplastics (MPs) in freshwater and estuarine environments. WWTPs, even those with high removal efficiencies, release millions of MPs per plant daily. China is the largest plastic producer worldwide, but only a few studies of MP pollution from WWTPs have been carried out in China. In this work, we present a comprehensive report concerning the MPs in effluent from six WWTPs in Guangzhou, which is the third largest city in China. The six WWTPs employ different treatment processes and serve different populations and types of factories. The average abundance of MPs in the effluents of all six WWTPs was 1.719 Â± 1.035 MP/L. Fiber was the most common type of MP in the effluent, accounting for 39.48 Â± 6.37% of all MPs. Fourier transform infrared spectroscopy confirmed that 35.7% of the particles were plastics, including polyethylene terephthalate (31.9%), polypropylene (26.6%), and polyethylene (9.7%). The results showed that advanced or tertiary treatment technologies could substantially remove MPs and that the size of the population served was positively associated with the abundance of MPs. The number of textile factories was a key factor contributing to the total release of MPs. In addition, the MP shapes and polymer compositions showed that the occurrence of MP types is regional, varies regionally, and is related to the types of factories in the vicinity. More studies on the effects of specific industries are suggested in order to improve the management of wastewater discharge and reduce MPs presence in the natural environment.</t>
  </si>
  <si>
    <t>rayyan-684570425</t>
  </si>
  <si>
    <t>[Public health issues associated with seafood consumption].</t>
  </si>
  <si>
    <t>Bulletin de l'Academie nationale de medecine</t>
  </si>
  <si>
    <t>0001-4079 (Print)</t>
  </si>
  <si>
    <t>1017-1033</t>
  </si>
  <si>
    <t>Lupo C and Angot JL</t>
  </si>
  <si>
    <t>https://pubmed.ncbi.nlm.nih.gov/33100345/</t>
  </si>
  <si>
    <t>fre</t>
  </si>
  <si>
    <t>Seafood could be a solution to meet global food demand that will double by 2050. Seafood includes a wide variety of edible marine organisms, except fish and mammals. These are molluscs, crustaceans, echinoderms and algae. Like any food, seafood can involve hazards transmitted to humans through food, which affect the health of the consumer. These hazards are both biological (viruses, bacteria, parasites) and chemical (toxins, allergens, chemicals, microplastics). The exposure of populations to these hazards through seafood consumption can be notably explained by their mode of production and the dietary habits. Firstly, the sanitary quality of products reflects the quality of the aquatic environment from which they are taken, which can be contaminated by various types of pollution (faecal or chemical, chronic or accidental). The products are then handled, often treated without using additives or chemical preservatives, and finally distributed without any other means of preservation than refrigeration or freezing. Finally, the dietary habits of seafood favour exposure to certain hazards. Seafood safety must be integrated throughout the food chain, under the responsibility shared by all stakeholders. Seafood safety appears to be an emerging public health issue of global scope, because the sea does not stop at borders.</t>
  </si>
  <si>
    <t>PMC7566693</t>
  </si>
  <si>
    <t>rayyan-684570426</t>
  </si>
  <si>
    <t>Fate of lost fishing gears: Experimental evidence of biofouling colonization patterns from the northwestern Mediterranean Sea.</t>
  </si>
  <si>
    <t>Enrichetti F and Bavestrello G and Betti F and Rindi F and Tregrosso A and Bo M</t>
  </si>
  <si>
    <t>https://pubmed.ncbi.nlm.nih.gov/33069040/</t>
  </si>
  <si>
    <t>ALDFGs (abandoned, lost or otherwise discharged fishing gears) represent a major pollutant in the world's oceans, including the Mediterranean Sea, but very little is known about their long-term fate in the underwater environment. Here we investigate the destiny of ALDFGs in a coralligenous benthic community by studying the biofouling growing on them at 30Â m depth over a three-year period. Results indicate that ALDFGs are quickly covered by biofouling, reaching maximum values of cover in one year. At this depth, the biofouling community results highly influenced by light-dependent seasonal cycles and a general four-steps colonization scheme is tentatively depicted: i) biofouling community is initially dominated by fast-growing organisms, with algae and hydrozoans settling after two weeks; ii) small-sized carbonatic organisms (e.g. bryozoans) appear after two months; iii) the same organisms (including coralline algae) become abundant after five to eight months; iv) conspicuous carbonatic skeletons (serpulids, bivalves and bryozoans) occur after one year increasing in complexity in the following months. The biofouling settled on ALDFGs, as well as growth rates of large carbonatic species, could provide useful information to estimate the age of lost lines and nets in retrieved material and in situ photo footage complementing the overview of the fishing impact in this specific environment. Finally, no signs of nylon degradation are reported, suggesting that the prevailing physical conditions and the biofouling cover extent could alter microplastics release from nylon ALDFGs.</t>
  </si>
  <si>
    <t>rayyan-684570427</t>
  </si>
  <si>
    <t>Microplastics in the edible tissues of shellfishes sold for human consumption.</t>
  </si>
  <si>
    <t>Daniel DB and Ashraf PM and Thomas SN and Thomson KT</t>
  </si>
  <si>
    <t>https://pubmed.ncbi.nlm.nih.gov/33049503/</t>
  </si>
  <si>
    <t>Microplastics in seafood are an emerging area of seafood safety concern. In this study, we investigated the presence of microplastics (100Â Î¼m - 5Â mm) in the edible tissues of four species of shellfishes - two species of shrimp, Metapenaeus dobsoni and Fenneropenaeus indicus; one species of crab, Portunus pelagicus; and one species of squid Uroteuthis (Photololigo) duvaucelii -all bought from fishing harbours of Kerala, India. An average of 2.7Â Â±Â 12 microplastic particles kg(-1) of edible tissue (wet weight) and 0.07Â Â±Â 0.3 microplastic particles/individual were obtained from the sampled shellfishes. No microplastics were found in the edible tissues of shrimps examined, while U.Â (P) duvaucelii had the highest microplastic content with an average of 7.7Â Â±Â 20 microplastic particles kg(-1) of edible tissue, followed by P.Â pelagicus with an average of 3.2Â Â±Â 10 microplastic particles kg(-1) of edible tissue. There was significant species variation in the microplastic contamination of shellfish soft tissues (pÂ &lt;Â 0.05). The study is the first of its kind to report the detection of microplastics in edible tissues of a squid species. Results suggested an annual dietary intake of about 13Â Â±Â 58 microplastic particles per year by shellfish consumers, which can vary based on the species, quantity, and extent of gut removal of seafood consumed.</t>
  </si>
  <si>
    <t>rayyan-684570428</t>
  </si>
  <si>
    <t>Quantifying the vector effects of polyethylene microplastics on the accumulation of anthracene to Japanese medaka (Oryzias latipes).</t>
  </si>
  <si>
    <t>Qiu X and Saovany S and Takai Y and Akasaka A and Inoue Y and Yakata N and Liu Y and Waseda M and Shimasaki Y and Oshima Y</t>
  </si>
  <si>
    <t>https://pubmed.ncbi.nlm.nih.gov/33017738/</t>
  </si>
  <si>
    <t>To better assess the risk of microplastics (MPs) as a vector for contaminants, it is essential to understand the relative importance of MPs compared to other pathways for chemical transfer as well as the consequences of co-exposure. In this study, we exposed Japanese medaka (Oryzias latipes) to anthracene (ANT, 0.1 mg/L) in the presence or absence of pristine polyethylene MPs (PE-MPs, 10(6) beads/L), to quantify the vector effect of PE-MPs on ANT accumulation. Under the ANT-MPs co-exposure conditions, PE-MPs rapidly accumulated in the gastrointestinal tract of the medaka during a 14-day uptake phase, with an average bioconcentration factor of 171.4 L/kg. The PE-MPs could absorb and accumulate approximately 70 % of the ANT from the water sample. The PE-MPs changed the pharmacokinetic profile of ANT in medaka by decreasing both the uptake and depuration rate constants. The one compartment with first-order elimination model estimated that the amounts of ANT in the water phase and absorbed by PE-MPs (i.e., a vector effect) contributed about 67 % and 33 % of the ANT accumulation in medaka, respectively. At the end of the uptake (exposure) phase, however, the presence of PE-MPs did not significantly alter the final ANT concentrations in the fish body or alter the behavioral impacts of ANT. Thus, PE-MPs ingestion may act as a vector to concentrate and transfer ANT to medaka, but the presence of these particles may have limited adverse effects on fish under co-exposure systems of the type used in this study.</t>
  </si>
  <si>
    <t>rayyan-684570429</t>
  </si>
  <si>
    <t>In vivo assessment of the antischistosomal activity of curcumin loaded nanoparticles versus praziquantel in the treatment of Schistosoma mansoni.</t>
  </si>
  <si>
    <t>Mokbel KEM and Baiuomy IR and Sabry AEA and Mohammed MM and El-Dardiry MA</t>
  </si>
  <si>
    <t>https://pubmed.ncbi.nlm.nih.gov/32978497/</t>
  </si>
  <si>
    <t>Schistosomiasis is a serious parasitic infection affecting millions worldwide. This study aimed to explore the anti-schistosomal activity of curcumin and curcumin loaded gold-nanoparticles (Cur-GNPs) with or without praziquantel (PZQ). We used six groups of the C57BL/6 mice in which five groups were infected with Schistosoma Mansoni (S. mansoni) cercariae and exhibited, separately, to different treatment regimens of curcumin, curcumin loaded nanoparticle, and PZQ, in addition to one untreated group which acts as a control. Mice were sacrificed at the 8th week where both worms and eggs were counted in the hepatic and porto-mesenteric vessels in the liver and intestine, respectively, in addition to a histopathological examination of the liver granuloma. Curcumin caused a significant reduction in the worms and egg count (45.45%) at the 3rd week. A significant schistosomicidal effect of PZQ was found in all groups. Cur-GNPs combined with PZQ 97.4% reduction of worm burden in the 3rd week and the highest reduction in the intestinal and hepatic egg content, as well, besides 70.1% reduction of the granuloma size. The results suggested the curcumin in combination with PZQ as a strong schistosomicidal regimen against S. mansoni as it alters the hematological, biochemical, and immunological changes induced.</t>
  </si>
  <si>
    <t>PMC7519097</t>
  </si>
  <si>
    <t>rayyan-684570430</t>
  </si>
  <si>
    <t>Development and Application of a Mass Spectrometry Method for Quantifying Nylon Microplastics in Environment.</t>
  </si>
  <si>
    <t>Analytical chemistry</t>
  </si>
  <si>
    <t>1520-6882 (Electronic)</t>
  </si>
  <si>
    <t>13930-13935</t>
  </si>
  <si>
    <t>Peng C and Tang X and Gong X and Dai Y and Sun H and Wang L</t>
  </si>
  <si>
    <t>https://pubmed.ncbi.nlm.nih.gov/32969220/</t>
  </si>
  <si>
    <t>The quantitative detection methods for many microplastic (MP) polymers in the environment are inadequate. For example, effective detection methods for nylon (polyamide, PA), a widely used plastic, in different environmental samples are still lacking. In the present study, a method based on acid depolymerization-liquid chromatography-tandem mass spectrometry (LC-MS/MS) and without the separation of MPs from samples was developed to quantify nylon MPs. After removing the background monomer compounds, PA6 and PA66 were efficiently depolymerized to 6-aminocaproic acid and adipic acid, respectively, and detected by LC-MS/MS. Accordingly, the quantity of nylon MPs was accurately calculated. By using the proposed method, the recovery of spiked PA6 and PA66 MPs in the environmental samples ranged from 90.8 to 98.8%. The limits of quantification for PA6 and PA66 MPs were 0.680 and 4.62 mg/kg, respectively. PA MPs were widely detected in indoor dust, sludge, marine sediment, freshwater sediment, fishery sediment, and fish guts and gills with concentrations of 0.725-321 mg/kg. Extremely high concentrations of PA66 MPs were detected in indoor dust and fish guts and gills, indicating the unequivocal risk of human exposure through dust ingestion and dietary exposure.</t>
  </si>
  <si>
    <t>rayyan-684570431</t>
  </si>
  <si>
    <t>Microplastic-associated biofilms in lentic Italian ecosystems.</t>
  </si>
  <si>
    <t>Di Pippo F and Venezia C and Sighicelli M and Pietrelli L and Di Vito S and Nuglio S and Rossetti S</t>
  </si>
  <si>
    <t>https://pubmed.ncbi.nlm.nih.gov/32961457/</t>
  </si>
  <si>
    <t>In this study, 16S rRNA gene high throughput sequencing and Fluorescence In Situ Hybridization (FISH) combined with confocal laser scanning microscopy (CLSM) were used to assess for the first time biodiversity and structure of microplastic-associated biofilms (plastisphere) collected from Italian lentic ecosystems. The analysis revealed clear differences in microbial community composition among biofilms and corresponding planktonic populations indicating a selective adhesion on microplastics (MP). Although geographical variations in taxa composition were observed, a plastisphere core microbiome, composed by known biofilm formers found in freshwater ecosystems (e.g. Sphingorhabdus, Sphingomonas, Rhodobacter, Aquabacterium and Acidovorax genera) was found. Species composition of plastisphere did not substantially differ between the diverse polymers, while a clear link with the MP exposure time was found by Fourier Transform Infrared spectroscopy (FT-IR) and Scanning Electron Microscopy (SEM) analysis. Generalist planktonic taxa (e.g. members of the families Sphingomonadaceae and Rhodobacteraceae) were found on MPs with the lowest degradation level whereas the biodiversity increased with the increase of MP degradation. FISH-CLSM analysis confirmed the Burkolderiaceae dominance in most of the analyzed plastisphere samples and revealed a patchy microbial colonization and a complex biofilm architecture with bacterial micro-colonies and cyanobacterial aggregates occurring together with microalgae assemblages.</t>
  </si>
  <si>
    <t>rayyan-684570432</t>
  </si>
  <si>
    <t>Cathepsin B-Responsive Liposomes for Controlled Anticancer Drug Delivery in Hep G2 Cells.</t>
  </si>
  <si>
    <t>Pharmaceutics</t>
  </si>
  <si>
    <t>1999-4923 (Print)</t>
  </si>
  <si>
    <t>Lee S and Song SJ and Lee J and Ha TH and Choi JS</t>
  </si>
  <si>
    <t>https://pubmed.ncbi.nlm.nih.gov/32937915/</t>
  </si>
  <si>
    <t>In recent decades, several types of anticancer drugs that inhibit cancer cell growth and cause cell death have been developed for chemotherapeutic application. However, these agents are usually associated with side effects resulting from nonspecific delivery, which may induce cytotoxicity in healthy cells. To reduce the nonspecific delivery issue, nanoparticles have been successfully used for the delivery of anticancer drugs to specific target sites. In this study, a functional polymeric lipid, PEG-GLFG-K(C(16))(2) (PEG-GLFG, polyethylene glycol-Gly-Leu-Phe-Gly-Lys(C(16))(2)), was synthesized to enable controlled anticancer drug delivery using cathepsin B enzyme-responsive liposomes. The liposomes composed of PEG-GLFG/DOTAP (1,2-dioleoyl-3-trimethylammonium-propane (chloride salt))/DPPC (dipalmitoylphosphatidylcholine)/cholesterol were prepared and characterized at various ratios. The GLFG liposomes formed were stable liposomes and were degraded when acted upon by cathepsin B enzyme. Doxorubicin (Dox) loaded GLFG liposomes (GLFG/Dox) were observed to exert an effective anticancer effect on Hep G2 cells in vitro and inhibit cancer cell proliferation in a zebrafish model.</t>
  </si>
  <si>
    <t>PMC7558574</t>
  </si>
  <si>
    <t>rayyan-684570433</t>
  </si>
  <si>
    <t>Low level of microplastic contamination in wild fish from an urban estuary.</t>
  </si>
  <si>
    <t>Lin L and Ma LS and Li HX and Pan YF and Liu S and Zhang L and Peng JP and Fok L and Xu XR and He WH</t>
  </si>
  <si>
    <t>https://pubmed.ncbi.nlm.nih.gov/32920257/</t>
  </si>
  <si>
    <t>Microplastic accumulation in estuarine environments is considered the dominant input of land-based plastics into the oceans. In this study, the level of microplastic contamination was evaluated in 26 species of wild fish from the Pearl River Estuary, South China. Results showed that microplastics abundance ranged from 0.17 items individual(-1) (Boleophthalmus pectinirostris &amp; Acanthogobius flavimanus) to 1.33 items individual(-1) (Plectorhynchus cinctus) among different species. The distribution of microplastic abundance in the gills and gastrointestinal tracts was not significantly different. Microplastics in gills are strongly related to the filtration area of gills in 15 fish species. Fibers were the dominant shapes accounting for 93.45% of the total shapes. The majority of microplastics were &lt;3Â mm in size. The most common polymer composition was polyethylene terephthalate (38.2%) and the most common color was black (30.36%). The findings of this study provide baseline data for microplastic contamination in wild fish from an urban estuary.</t>
  </si>
  <si>
    <t>rayyan-684570434</t>
  </si>
  <si>
    <t>Micro- and nano-plastics activation of oxidative and inflammatory adverse outcome pathways.</t>
  </si>
  <si>
    <t>Redox biology</t>
  </si>
  <si>
    <t>2213-2317 (Electronic)</t>
  </si>
  <si>
    <t>Hu M and PaliÄ‡ D</t>
  </si>
  <si>
    <t>https://pubmed.ncbi.nlm.nih.gov/32863185/</t>
  </si>
  <si>
    <t>Microplastics (MPs) and nanoplastics (NPs) have attracted considerable attention in the recent years as potential threats to the ecosystem and public health. This review summarizes current knowledge of pathological events triggered by micro- and nano-plastics (MP/NPs) with focus on oxidative damages at different levels of biological complexity (molecular, cellular, tissue, organ, individual and population). Based on published information, we matched the apical toxicity endpoints induced by MP/NPs with key event (KE) or adverse outcomes (AO) and categorized them according to the Adverse Outcome Pathway (AOP) online knowledgebase. We used existing AOPs and applied them to highlight formal mechanistic links between identified KEs and AOs in two possible scenarios: first from ecological, and second from public health perspective. Ecological perspective AOP based literature analysis revealed that MP/NPs share formation of reactive oxygen species as their molecular initiating event, leading to adverse outcomes such as growth inhibition and behavior alteration through oxidative stress cascades and inflammatory responses. Application of AOP on literature data related to public health perspective of MP/NPs showed that oxidative stress and its responding pathways, including inflammatory responses, could play the role of key events. However insufficient information prevented precise definitions of AOPs at this level. To overcome this knowledge gap, further mammalian model and epidemiological studies are necessary to support development and construction of detailed AOPs with public health focus.</t>
  </si>
  <si>
    <t>PMC7767742</t>
  </si>
  <si>
    <t>rayyan-684570435</t>
  </si>
  <si>
    <t>No evidence of microplastics in Antarctic fur seal scats from a hotspot of human activity in Western Antarctica.</t>
  </si>
  <si>
    <t>Garcia-Garin O and GarcÃ­a-Cuevas I and Drago M and Rita D and Parga M and Gazo M and Cardona L</t>
  </si>
  <si>
    <t>https://pubmed.ncbi.nlm.nih.gov/32783841/</t>
  </si>
  <si>
    <t>Microplastics are present in almost all seas and oceans, including the Southern Ocean. To the south of the Antarctic Polar Front, microplastics are present mainly west to the Antarctic Peninsula, but information is scarce about their impact on the pelagic food web. Here, we analysed 42 scats of male Antarctic fur seals (Arctocephalus gazella) collected in late summer at Deception Island (South Shetland Islands), which allowed us to assess the presence of microplastics in the pelagic food web of the Bransfield Strait (Western Antarctica). Furthermore, we analysed the hard remains of prey in the scats to characterize the diet of fur seals. Hard remains recovered from the scats revealed that male Antarctic fur seals foraged on krill and myctophid fishes during late summer. Fourier-transform infrared spectroscopy (FT-IR) revealed that none of the seven fragments and three fibres recovered from their scats were microplastics, but rather were silicate minerals and chitin. These results suggest that the levels of microplastic pollution in the pelagic food web of the Bransfield Strait are extremely low.</t>
  </si>
  <si>
    <t>rayyan-684570436</t>
  </si>
  <si>
    <t>Multi-biomarker approach to assess the acute effects of cerium dioxide nanoparticles in gills, liver and kidney of Oncorhynchus mykiss.</t>
  </si>
  <si>
    <t>Correia AT and Rodrigues S and Ferreira-Martins D and Nunes AC and Ribeiro MI and Antunes SC</t>
  </si>
  <si>
    <t>https://pubmed.ncbi.nlm.nih.gov/32777470/</t>
  </si>
  <si>
    <t>Cerium oxide nanoparticles (CeO(2)-NP) have already been detected in the aquatic compartment, however, the evaluation of potential ecotoxicological effects on biota are scarce. The present study aimed to assess the toxic effects of CeO(2)-NP in Oncorhynchus mykiss in different organs/tissues (gills, liver and kidney) after acute exposure (96Â h) to three concentrations: 0.25, 2.5 and 25Â mg/L. Oxidative stress response (catalase - CAT; glutathione S-transferases - GSTs), lipid peroxidation (thiobarbituric acid reactive substances - TBARS), Na(+)/K(+)-ATPase activity, genotoxicity (genetic damage index - GDI) and histopathology (organ's pathological indices) were evaluated. CAT activity was increased in gills and decreased in liver of fish exposed to the highest CeO(2)-NPs concentration tested. However, GSTs and Na(+)/K(+)-ATPase activities and TBARS levels were not significantly altered in analysed organs. CeO(2)-NP caused marked changes in the gills (aneurysms, blood capillary congestion, lamellar hypertrophy and hyperplasia, secondary lamella fusion and epithelial lifting), in liver (pyknotic nucleus, hyperemia, enlargement of sinusoids and leucocyte infiltration) and kidney (shrinkage of the glomeruli, enlargement of the Bowman space, tubular degeneration and nuclear hypertrophy). Moreover, a semi-quantitative histopathological scoring system (pathological index) confirmed significant alterations in the three organs of all exposed fish. Furthermore, a significant increase of GDI indices observed in gills and liver, for all tested concentrations, indicated a dose-dependent effect. The present study suggests that the release of CeO(2)-NP into the aquatic environment promotes biochemical, genotoxic and histopathological damages in fish. However, the mechanisms underlying the occurrence of such effects require further investigation.</t>
  </si>
  <si>
    <t>rayyan-684570437</t>
  </si>
  <si>
    <t>High levels of microplastic pollution in aquaculture water of fish ponds in the Pearl River Estuary of Guangzhou, China.</t>
  </si>
  <si>
    <t>Ma J and Niu X and Zhang D and Lu L and Ye X and Deng W and Li Y and Lin Z</t>
  </si>
  <si>
    <t>https://pubmed.ncbi.nlm.nih.gov/32755771/</t>
  </si>
  <si>
    <t>Microplastics (MPs) have caused great concern worldwide recently due to their ubiquity in the aquatic environment. The current knowledge on the occurrence of MPs in aquaculture fish ponds in a typical estuary system remains meagre. This study investigated the abundance and characteristics (shape, color, size and composition) of MPs in aquaculture water and pond influents in the Pearl River Estuary of Guangzhou, China, using an improved separation method. The bulk sampling and improved separation method by the combination of ethanol and polyaluminum chloride (PAC) significantly increased the MP separation efficiency, especially for particles with size less than &lt;333Â Î¼m. The investigation results showed that MPs were detected in all water samples of fish ponds at two experimental stations with abundances of 10.3-60.5 particles/L (S1) and 33.0-87.5 particles/L (S2), respectively. Moreover, the average abundance of MPs in aquaculture water (42.1 particles/L) exhibited higher value than that in pond influents (32.1 particles/L). Most of MPs were colored and fibrous in appearance. MPs with the size range of &lt;1000Â Î¼m (56.3-87.7%) prevailed in aquaculture water. MPs with size &lt;333Â Î¼m that usually ignored in most studies were detected with percentage of 43.7% at S1station and 33.2% at S2 station, respectively. The small-sized MPs (&lt;100Â Î¼m) in aquaculture water (23.7% at S1 station and 14.6% at S2 station) were more abundant than those in pond influents (7.2% at S1 station and 2.5% at S2 station). The main composition of MPs was polypropylene (PP) and polyethylene (PE). These findings indicated a high level of MP pollution in aquaculture fish ponds. The MPs originated from the Pearl River Estuary were accumulated in aquaculture fish ponds. This study provides an insight into MP pollution in aquaculture fish ponds at a typical estuarine system and highlights the load of MPs in the pond influents.</t>
  </si>
  <si>
    <t>rayyan-684570438</t>
  </si>
  <si>
    <t>Bioaccumulation and reproductive effects of fluorescent microplastics in medaka fish.</t>
  </si>
  <si>
    <t>Assas M and Qiu X and Chen K and Ogawa H and Xu H and Shimasaki Y and Oshima Y</t>
  </si>
  <si>
    <t>https://pubmed.ncbi.nlm.nih.gov/32753222/</t>
  </si>
  <si>
    <t>This study was performed to elucidate the uptake and bioaccumulation of polystyrene microplastics (PS-MPs) in Japanese medaka (freshwater fish) and Java medaka (marine fish), and to assess its impacts on the survival, reproduction, and gene expression of Japanese medaka. Both species were exposed to 2-Î¼m fluorescent PS-MPs (10(7) beads/L) for 3Â weeks. The bioaccumulation factor of PS-MPs for Java medaka was calculated at about 4Â Ã—Â 10(2), higher than that for Japanese medaka (about 1Â Ã—Â 10(2)). The exposure had no significant effects on the survival and reproduction of Japanese medaka. The mRNA sequencing analysis showed that the expression of a few genes involved in the cell adhesion, xenobiotic metabolic process, brain development, and other functions in medaka intestines significantly changed after exposure. These results suggest that virgin PS-MPs can potentially accumulate in medaka intestines, but has limited toxicity to Japanese medaka at the concentration up to 10(7) beads/L.</t>
  </si>
  <si>
    <t>rayyan-684570439</t>
  </si>
  <si>
    <t>Occurrence and distribution of microplastics in commercial fishes from estuarine areas of Guangdong, South China.</t>
  </si>
  <si>
    <t>Zhang C and Wang S and Pan Z and Sun D and Xie S and Zhou A and Wang J and Zou J</t>
  </si>
  <si>
    <t>https://pubmed.ncbi.nlm.nih.gov/32679373/</t>
  </si>
  <si>
    <t>The widespread presence of microplastics in global aquatic ecosystems has aroused growing concerns regarding their potential impact on aquatic biota. Data show an extensive plastic pollution in coastal areas of Guangdong, China, however, to date there has been no quantitative study on the ingestion of microplastics by commercial fishes from the estuarine areas. In this study, we analyzed the abundance, characteristics, species-specific and spatial distribution of microplastics in six species of commercial fish from estuarine areas of Guangdong. Sixty-four fish samples from nineteen sampling sites were investigated. The average abundance of microplastics in the gastrointestinal tracts of the commercial fishes was 5.4 items/individual, indicating potential food safety. The majority of microplastics were fibers, white in color and less than 1Â mm in size. Species-specific and spatial distribution of the microplastics were observed in terms of abundance, shape, color and size. Sillago japonica had the highest (6.9 items/individual), while Alepes djedaba had the lowest (3 items/individual) abundance of microplastics in the gastrointestinal tract. We recommend demersal Mugil cephalus and pelagic Konosirus punctatus to be considered as two species suitable for monitoring microplastics ingestion in the seafloor and water column communities.</t>
  </si>
  <si>
    <t>rayyan-684570440</t>
  </si>
  <si>
    <t>Preparation of chitosan/curcumin nanoparticles based zein and potato starch composite films for Schizothorax prenati fillet preservation.</t>
  </si>
  <si>
    <t>211-221</t>
  </si>
  <si>
    <t>Xin S and Xiao L and Dong X and Li X and Wang Y and Hu X and Sameen DE and Qin W and Zhu B</t>
  </si>
  <si>
    <t>https://pubmed.ncbi.nlm.nih.gov/32679329/</t>
  </si>
  <si>
    <t>The aim of this study was to develop a zein/potato starch (PS) film based on chitosan nanoparticles incorporated with curcumin (CCN). The CCN film was characterized for encapsulation efficiency, particle size, zeta potential, polydispersity index (PDI), relative release, and DPPH radical scavenging test. Our results showed that the CCN encapsulated effectively curcumin (CUR) (84.8%Â Â±Â 1.1%) and presented with high oxidation resistance and relative release efficiency. The CCN/zein/PS composite films were round, smooth, and compact. We measured and compared the mechanical properties, oxygen permeability (OP), water vapor permeability (WVP), relative release efficiency, and DPPH radical scavenging properties of the composite films of different mass ratios. We observed that the composite film had good mechanical and barrier properties. Further, we evaluated the preservative efficacy of the composite film on Schizothorax prenati fillets by measuring pH, total volatile basic nitrogen (TVB-N), thiobarbituric acid-reactive substances (TBARS), hardness, microbial counts, organoleptic characteristics, and other fillet quality parameters. The CCN/zein/PS composite film delayed physicochemical changes in the Schizothorax prenati fillets and prolonged their shelf life by up to 15Â days. In conclusion, our work shows that CCN/zein/PS composite film holds promise as a potential bioactive packaging material for Schizothorax prenati fillets.</t>
  </si>
  <si>
    <t>rayyan-684570441</t>
  </si>
  <si>
    <t>Effects of pollution on marine organisms.</t>
  </si>
  <si>
    <t>Water environment research : a research publication of the Water Environment           Federation</t>
  </si>
  <si>
    <t>1554-7531 (Electronic)</t>
  </si>
  <si>
    <t>1510-1532</t>
  </si>
  <si>
    <t>Mearns AJ and Morrison AM and Arthur C and Rutherford N and Bissell M and Rempel-Hester MA</t>
  </si>
  <si>
    <t>https://pubmed.ncbi.nlm.nih.gov/32671886/</t>
  </si>
  <si>
    <t>This review covers selected 2019 articles on the biological effects of pollutants, including human physical disturbances, on marine and estuarine plants, animals, ecosystems, and habitats. The review, based largely on journal articles, covers field, and laboratory measurement activities (bioaccumulation of contaminants, field assessment surveys, toxicity testing, and biomarkers) as well as pollution issues of current interest including endocrine disrupters, emerging contaminants, wastewater discharges, marine debris, dredging, and disposal. Special emphasis is placed on effects of oil spills and marine debris due largely to the 2010 Deepwater Horizon oil blowout in the Gulf of Mexico and proliferation of data on the assimilation and effects of marine debris microparticulates. Several topical areas reviewed in the past (e.g., mass mortalities ocean acidification) were dropped this year. The focus of this review is on effects, not on pollutant sources, chemistry, fate, or transport. There is considerable overlap across subject areas (e.g., some bioaccumulation data may be appeared in other topical categories such as effects of wastewater discharges, or biomarker studies appearing in oil toxicity literature). Therefore, we strongly urge readers to use keyword searching of the text and references to locate related but distributed information. Although nearly 400 papers are cited, these now represent a fraction of the literature on these subjects. Use this review mainly as a starting point. And please consult the original papers before citing them.</t>
  </si>
  <si>
    <t>rayyan-684570442</t>
  </si>
  <si>
    <t>[Characterization of Microplastic Pollution of Sediments from Urban Lakes].</t>
  </si>
  <si>
    <t>3240-3248</t>
  </si>
  <si>
    <t>Wang X and Niu SP and Song XL and Rao Z and Zhan N</t>
  </si>
  <si>
    <t>https://pubmed.ncbi.nlm.nih.gov/32608897/</t>
  </si>
  <si>
    <t>In recent years, microplastics (MPs) in the environment has become a topic of increasing concern. In this study, typical urban lakes, such as Yushan Lake and Nanhu Lake in Maanshan City, were selected to study the physical morphology and spatial distribution characteristics of MPs in sediments in spring and summer and to explore the sources of MPs in the lakes. On average, MPs in sediments occurred with a content of (0.0284Â±0.0597) gÂ·kg(-1) and abundance of (278.9Â±529.1) nÂ·kg(-1) in spring, and (0.0317Â±0.0778) gÂ·kg(-1) and (277.1Â±395.6) nÂ·kg(-1) in summer, respectively. Using a paired sample T-test, it was found that there was no significant correlation difference between the content (N=22, t=-0.269, P=0.791) and the abundance (N=22, t=0.035, P=0.973) of MPs in the spring and summer sediments. Regarding shape, the MPs in the sediments in the study area were divided into three types:fiber, film, and particle, accounting for 52.9%, 28.9%, and 18.2%, respectively. Size-fraction analysis indicated MPs&lt;1 mm made up the majority, accounting for 83.9% of the total number. It was found that the MPs were mainly polyethylene (PE) and polypropylene (PP) polymers with seriously weathered surfaces. The sediments, which were adjacent either to land with a large stream of people and vehicles or to areas with frequent watersports, had notably high abundance of MPs, revealing the close correlation between the spatial distribution of MPs in lake sediments and human activities. It is thought that atmospheric precipitation (fiber), stormwater, washing of clothes (fiber), degradation of large plastics in the lake, and fishing activities (fishing nets, foam) are the main sources of MPs in lake sediments.</t>
  </si>
  <si>
    <t>rayyan-684570443</t>
  </si>
  <si>
    <t>Biomarker responses in New Zealand green-lipped mussels Perna canaliculus exposed to microplastics and triclosan.</t>
  </si>
  <si>
    <t>Webb S and Gaw S and Marsden ID and McRae NK</t>
  </si>
  <si>
    <t>https://pubmed.ncbi.nlm.nih.gov/32559692/</t>
  </si>
  <si>
    <t>Microplastics (MPs) are of increasing concern for filter feeding marine and freshwater species. Additionally MPs can sorb hydrophobic contaminants from the water, potentially providing an additional pathway of exposure of aquatic species to contaminants. An acute 48Â h laboratory study was conducted to investigate the effects of microplastics and triclosan, both individually and combined, on New Zealand's green-lipped mussel, Perna canaliculus. Biomarkers included clearance rate, oxygen uptake, byssus production; and superoxide dismutase (SOD) activity, glutathione-S-transferase (GST) activity and lipid peroxidation in the gill tissue. Microplastics and triclosan, both individually and combined significantly decreased oxygen uptake and byssus production. These physiological responses were not observed when the microplastics were spiked with triclosan. Triclosan, both alone and spiked to microplastics, increased mussel oxidative stress markers including SOD activity and lipid peroxidation. An enhanced effect was observed on the SOD enzyme activity when mussels were exposed to microplastics spiked with triclosan. No effects on the biochemical biomarkers were observed for mussels exposed to microplastic only. Microplastics enhanced the uptake of triclosan in mussel tissue compared with triclosan only treatments indicating that microplastics potentially provide an additional pathway of exposure to hydrophobic contaminants.</t>
  </si>
  <si>
    <t>rayyan-684570444</t>
  </si>
  <si>
    <t>Integrated response of growth, antioxidant defense and isotopic composition to microplastics in juvenile guppy (Poecilia reticulata).</t>
  </si>
  <si>
    <t>Huang JN and Wen B and Meng LJ and Li XX and Wang MH and Gao JZ and Chen ZZ</t>
  </si>
  <si>
    <t>https://pubmed.ncbi.nlm.nih.gov/32521315/</t>
  </si>
  <si>
    <t>Microplastics (MPs) pollution becomes a research hotspot and many studies focus on threats of MPs, but few have integrated multi-level indicators to assess response to MPs of organisms. Here we exposed guppy (Poecilia reticulata) to MPs (polystyrene; 32-40â€‰Î¼m diameter) with two concentrations (100 and 1000â€‰Î¼g/L) for 28 days. We found that higher accumulation of MPs appeared in guppy gill than that in gut. MPs had no obvious effect on guppy growth but significantly inhibited the condition factor. Oxidative stress presented in guppy viscera with activated antioxidants. The decline of Na(+)/K(+)-ATP activity in guppy indicated that MPs might interfere with the osmotic balance of gills. MPs reduced body molar ratio of C:N and Î´(13)C value, but no apparent impact on Î´(15)N. It implied that MPs probably altered elemental transition. Eventually, through integrated biomarkers response index (IBR) of guppy, we found that catalase activity was the highest index in response to MPs, and the response of growth performance to MPs was lower than that of oxidative stress and element alteration. Risks of MPs aggravated in a concentration-dependent manner. These findings suggested that multi-level IBR approach should be adopted to quantify effects of MPs on aquatic organisms, especially on fish.</t>
  </si>
  <si>
    <t>rayyan-684570445</t>
  </si>
  <si>
    <t>Microplastics in fishes of commercial and ecological importance from the Western Arabian Gulf.</t>
  </si>
  <si>
    <t>Baalkhuyur FM and Qurban MA and Panickan P and Duarte CM</t>
  </si>
  <si>
    <t>https://pubmed.ncbi.nlm.nih.gov/32479293/</t>
  </si>
  <si>
    <t>Microplastic particles (MPs) in the gastrointestinal tracts of nine fish species of commercial importance from different habitats (coastal, pelagic, and reef-associated) in the Saudi EEZ of the Arabian Gulf were quantified and classified. A total of eight MPs were retrieved from a total of 140 individual fish examined, with an average of 0.057Â Â±Â 0.019 microplastic items per fish (excluding possible plastic fibers). On average, 5.71%, of the fish dissected contained MPs, ranging from 5 to 15% of individual fish examined containing MPs among species (Siganus canaliculatus and Rastrelliger kanagurta, respectively). Ingested plastic consisted primarily of fishing threads (1.04Â Â±Â 0.06Â mm), followed by fragments (1.16Â Â±Â 0.11Â mm). It is likely that the fibers, originated from the fisheries, recreational boating, laundry, domestic wastewater, and other human activities, which is also widespread and abundant (found in 58.58% of the fish studied). Polyethylene (PE) and polypropylene (PP) were identified as the most abundant polymers ingested by the fishes. There was no significant difference (pÂ &lt;Â 0.05) between the presence of microplastic in fish depending on their habitat. The prevalence of MPs is relatively low compared to those in other regions, despite the massive industrialization of the Saudi Arabian Gulf.</t>
  </si>
  <si>
    <t>rayyan-684570446</t>
  </si>
  <si>
    <t>In vivo effects on the immune function of fathead minnow (Pimephales promelas) following ingestion and intraperitoneal injection of polystyrene nanoplastics.</t>
  </si>
  <si>
    <t>Elizalde-VelÃ¡zquez A and Crago J and Zhao X and Green MJ and CaÃ±as-Carrell JE</t>
  </si>
  <si>
    <t>https://pubmed.ncbi.nlm.nih.gov/32470671/</t>
  </si>
  <si>
    <t>Nanoplastics (1-100â€¯nm) are potentially the most hazardous litter in the environment. Recent scientific studies have documented their toxic effects at the cellular and molecular levels, but knowledge underlying mechanisms of their toxicity is still scarce. Nanoplastics are known for their ability to induce immune and inflammatory responses as well as generating reactive oxygen species. While some studies have addressed the immunotoxicity of nanoplastics in vitro and on in vivo in fish after intraperitoneal injection, no information is available on adult fish after ingestion of a contaminated prey. The present study is the first to attempt to address the immunotoxicity of nanoplastics in adult fish after trophic transfer. Pimephales promelas is a well-established bioindicator species to study the immunotoxicity of nanoparticles and the innate immune responses of fish. This study aims to assess the in vivo innate immune response of adult P. promelas following exposure to polystyrene nanoplastics by measuring the gene expression of ncf, nox2, mst1 and c3; these genes are related with the immune function of neutrophils, macrophages and complement in fish. Two target organs (liver and head kidney) and two routes of exposure (IP- injection and ingestion) were analyzed. After 48â€¯h of exposure, polystyrene nanoplastics were encountered in the liver and kidney of both IP-injection and ingestion exposed fish, and significantly affected the innate immune system of P. promelas by downregulating the gene expression ncf, mst1, and c3 in liver and kidney. Significant difference between treatments was only observed for the gene expression of nfc in liver. Results of this study indicate that polystyrene nanoplastics can exhibit immunotoxicity in fish through an environmentally relevant route of exposure, interfering with the synthesis and function of neutrophils, macrophages, and complement of P. promelas in their principal hematopoietic tissues, which may potentially compromise its ability to survive in nature.</t>
  </si>
  <si>
    <t>rayyan-684570447</t>
  </si>
  <si>
    <t>Environmental status of (micro)plastics contamination in Portugal.</t>
  </si>
  <si>
    <t>Prata JC and da Costa JP and Lopes I and Duarte AC and Rocha-Santos T</t>
  </si>
  <si>
    <t>https://pubmed.ncbi.nlm.nih.gov/32450440/</t>
  </si>
  <si>
    <t>Plastics and microplastics are ubiquitous contaminants in aquatic ecosystems. This critical review is the first attempt at analyzing sources, concentration, impacts and solutions of (micro)plastic litter in Portugal based on all currently available literature. We found that, besides sea-based sources (e.g. shipping, fishing), 5717Â t of mismanaged waste and 4.1 trillion microplastics from wastewater, mostly from untreated wastewater, are released to the environment every year. The highest concentrations are found in the North, Center and Lisbon regions, mostly comprised of consumer products, fishing gear and microplastics (&lt;5Â mm), especially fragments and pellets. This contamination has resulted in ingestion of plastics by organisms, including mussels, fishes, birds and turtles. Thus, every Portuguese citizen may consume 1440 microplastics a year based on the consumption of mollusks. Awareness campaigns, improvements in waste management and reductions in the release of untreated wastewater are recommended measures to reduce plastic pollution in Portugal.</t>
  </si>
  <si>
    <t>rayyan-684570448</t>
  </si>
  <si>
    <t>Mobilisation kinetics of Br, Cd, Cr, Hg, Pb and Sb in microplastics exposed to simulated, dietary-adapted digestive conditions of seabirds.</t>
  </si>
  <si>
    <t>Smith EC and Turner A</t>
  </si>
  <si>
    <t>https://pubmed.ncbi.nlm.nih.gov/32447075/</t>
  </si>
  <si>
    <t>Samples of beached plastics and historical and contemporary consumer plastics containing hazardous elements derived from reaction residues or functional additives have been micronised and subject to extraction conditions representative of the digestive environment of seabirds. Mobilisation of Br, Cd, Cr, Hg, Pb and Sb into NaCl solution, an avian physiologically-based extraction test (PBET) and a dietary-adapted PBET (DA-PBET) incorporating fish oil as part of the avian diet was monitored by ICP-MS over a 168-h period. Kinetic data were subsequently fitted using pseudo-first-order and parabolic diffusion models in order to derive rate constants for the release of hazardous elements during avian digestion of microplastics. Rate constants were variable and dependent on the nature and origin of plastic, type of residue or additive, extractant solution employed and model applied. Resulting estimates of bioaccessibility, defined as the equilibrium or maximum concentration of an element mobilised over the time course relative to its total concentration, were variable but considerable in many cases. Specifically, maximum values of about 65% of Cd and 100% of Pb were observed in consumer polycarbonate-acrylonitrile butadiene styrene exposed to the avian PBET and beached polyurethane exposed to the DA-PBET, respectively. The potential health risks of hazardous elements in microplastics are addressed and criteria for classification based on the European Toy Safety Directive migration (mobilisation) limits are proposed.</t>
  </si>
  <si>
    <t>rayyan-684570449</t>
  </si>
  <si>
    <t>Detection and occurrence of microplastics in the stomach of commercial fish species from a municipal water supply lake in southwestern Nigeria.</t>
  </si>
  <si>
    <t>31035-31045</t>
  </si>
  <si>
    <t>Adeogun AO and Ibor OR and Khan EA and Chukwuka AV and Omogbemi ED and Arukwe A</t>
  </si>
  <si>
    <t>https://pubmed.ncbi.nlm.nih.gov/32394264/</t>
  </si>
  <si>
    <t>Microplastics (MPs) are physical anthropogenic pollutants and their ability to act as contaminant vectors in biological matrices is of serious ecosystem and human health concern. In the present study, we have, for the first time, screened and detected MPs in the stomach of a select group of commonly consumed fish species from a municipal water supply lake (Eleyele) in Nigeria. A total of 109 fish samples consisting of eight (8) species: Coptodon zillii (CZ: nâ€‰=â€‰38), Oreochromis niloticus (ON: nâ€‰=â€‰43), Sarotheron melanotheron (SM: nâ€‰=â€‰19), Chrysicthys nigrodigitatus (CN: nâ€‰=â€‰3), Lates niloticus (LN: nâ€‰=â€‰3), Paranchanna obscura (PO: nâ€‰=â€‰1), Hemichromis fasiatus (HF: nâ€‰=â€‰1), and Hepsetus odoe (HO: nâ€‰=â€‰1) were collected between February-April, 2018. Fish stomach content was screened for the presence of MPs using the density gradient separation technique (NaCl hypersaline solution) and examined using a fluorescence microscope. MPs were present in all the species screened (except H. fasciatus) with a frequency of 69.7% positive individuals in the examined species. MP prevalence was highest in ON (34%)â€‰&gt;â€‰CZ (32%)â€‰&gt;â€‰SM (13%)â€‰&gt;â€‰CN (6%) and 5% each, for PO HO, and LN. On average, 1-6 MPs with sizes ranging between 124Â Î¼m and 1.53Â mm were detected per individual. However, the highest number (34) of MPs was detected in the stomach of SM. Principal coordinate analysis (PCA) identified ecological variables such as habitat, feeding mode, and trophic levels as critical factors that may determine and influence MP uptake in fish population. The PCA showed stronger association between fish habitat, feeding mode, and trophic level with MP size and number in the benthopelagic species (ON CZ and SM), compared to demersal species (PO CN HO and LN). Given that MPs can act as vectors for the transfer of pathogens and environmental contaminants (both legacy and emerging), in addition to direct health risks to aquatic organisms, our findings raise concerns on the potential human/wildlife health effects of MPs in these economically and ecologically important food fishes.</t>
  </si>
  <si>
    <t>PMC7392946</t>
  </si>
  <si>
    <t>rayyan-684570450</t>
  </si>
  <si>
    <t>Microplastic accumulation in the gastrointestinal tracts in birds of prey in central Florida, USA.</t>
  </si>
  <si>
    <t>Carlin J and Craig C and Little S and Donnelly M and Fox D and Zhai L and Walters L</t>
  </si>
  <si>
    <t>https://pubmed.ncbi.nlm.nih.gov/32388295/</t>
  </si>
  <si>
    <t>A study was conducted to quantify the abundance of plastic pollution in the gastrointestinal tracts in birds of prey. Data was collected from all birds retrieved from the Audubon Center for Birds of Prey in central Florida, USA from January to May 2018. Individuals were either dead prior to reaching the Center or died within 24Â h of arrival with no food consumed during captivity. Sixty-three individuals representing eight species were dissected to extract the gastrointestinal (GI) tract from the esophagus to the large intestine. Microplastics were found in the GI tracts in all examined species and in all individual birds. The overall mean number (Â±S.E.) of microplastics for species of bird of prey in central Florida was 11.9 (Â±2.8), and the overall mean number of microplastics per gram of GI tract tissue was 0.3 (Â±0.1). A total of 1197 pieces of plastic were recorded. Microfibers accounted for 86% of total plastics followed by microfragments (13%), macroplastics (0.7%) and microbeads (0.3%). Most fibers were either clear or royal blue in color. Micro-Fourier-transform infrared spectroscopy (Î¼-FTIR) found that processed cellulose was the most common polymer identified in birds (37%), followed by polyethylene terephthalate (16%) and a polymer blend (4:1) of polyamide-6 and poly(ethylene-co-polypropylene) (11%). Two bird species, Buteo lineatus (red-shouldered hawk, nÂ =Â 28) and Pandion haliaetus (osprey, nÂ =Â 16), were sufficiently abundant to enable statistical analyses. Microplastics were significantly more abundant per gram in the gastrointestinal tract tissue of B.Â lineatus, that consumes small mammals, snakes, and amphibians, than in fish-feeding P.Â haliaetus (ANOVA: pÂ =Â 0.013). If raptors in terrestrial food webs have higher densities of microplastics than aquatic top predators, then it potentially could be due to a combination of direct intake of plastics and indirect consumption via trophic transfer.</t>
  </si>
  <si>
    <t>rayyan-684570451</t>
  </si>
  <si>
    <t>Individual and combined toxicogenetic effects of microplastics and heavy metals (Cd, Pb, and Zn) perturb gut microbiota homeostasis and gonadal development in marine medaka (Oryzias melastigma).</t>
  </si>
  <si>
    <t>Yan W and Hamid N and Deng S and Jia PP and Pei DS</t>
  </si>
  <si>
    <t>https://pubmed.ncbi.nlm.nih.gov/32388101/</t>
  </si>
  <si>
    <t>Currently, microplastics (MPs) attracted increased attention for their ubiquity and toxic properties. In this study, marine medaka was used to explore the individual and combined toxicity of heavy metals (HMs) and MPs on intestinal bacteria and gonadal development. After exposure to environmentally relevant concentrations of MPs and HMs, significant alterations of intestinal microbiota were found. The MPs treatment reduced the diversity and abundance of intestinal microbiota, while the HMs and MPs-HMs treatments increased them, which were confirmed by the abundance changes of Proteobacteria. According to the KEGG analysis, the metabolism and environmental information processing (EIP) pathways in the microbial community were significantly affected. This study showed that the MPs-HMs treatment caused a higher pollution load on the gut of the marine medaka, and triggered more significant changes of specific bacterial species and gut function in the males. However, during the gonadal development, HMs and MPs-HMs treatments resulted in empty follicles (EF) and follicular atresia (FA), and altered the gene expression levels related to hypothalamic-pituitary-gonadal (HPG) axis. In short, this study demonstrated that the reproductive disturbance was mainly due to HMs, but the combination of MPs and HMs did not strengthen the risk to the gonad development of the marine medaka.</t>
  </si>
  <si>
    <t>rayyan-684570452</t>
  </si>
  <si>
    <t>A new digestion approach for the extraction of microplastics from gastrointestinal tracts (GITs) of the common dolphinfish (Coryphaena hippurus) from the western Mediterranean Sea.</t>
  </si>
  <si>
    <t>Schirinzi GF and PedÃ  C and Battaglia P and Laface F and Galli M and Baini M and Consoli P and Scotti G and Esposito V and Faggio C and FarrÃ© M and BarcelÃ³ D and Fossi MC and Andaloro F and Romeo T</t>
  </si>
  <si>
    <t>https://pubmed.ncbi.nlm.nih.gov/32387826/</t>
  </si>
  <si>
    <t>Plastic ingestion is one of the main impacts of marine litter on organisms. The occurrence of microplastics (MPs &lt; 5â€¯mm) in the stomachs of Mediterranean species was already reported in several studies. In this context, the present study aims to develop a new approach of digestion for the identification of MPs in the gastrointestinal tracts (GITs) of marine organisms. The new approach combines two digestion protocols, including potassium hydroxide (KOH) and nitric acid (HNO(3)), to remove most organic and inorganic materials. This digestion allows recording small MPs that are difficult to find via routinely stomach content analysis and also to minimize the overestimation of the phenomenon trough the control of airborne contamination. The new approach was tested on a voracious pelagic opportunistic predator, the common dolphinfish, a fishery resource exploited in several Mediterranean areas. The results showed that a large amount of ingested meso- and microplastics, such as fragments or sheets, was recorded in GITs (Fâ€¯=â€¯65.5 %). The FTIR analysis on litter samples allowed to identify polyethylene, polypropylene and polystyrene as dominant constituent polymers of microplastics. These results confirmed that our novel combined digestion protocol represents a reliable approach to detect MPs in opportunistic pelagic predators.</t>
  </si>
  <si>
    <t>rayyan-684570453</t>
  </si>
  <si>
    <t>Microplastic particles in the Persian/Arabian Gulf - A review on sampling and identification.</t>
  </si>
  <si>
    <t>Uddin S and Fowler SW and Saeed T</t>
  </si>
  <si>
    <t>https://pubmed.ncbi.nlm.nih.gov/32319924/</t>
  </si>
  <si>
    <t>Microplastics are ubiquitous, persistent pollutants that are reported in abundance within the marine environment. Their presence in seawater and marine sediments poses a legitimate environmental and ecological concern for toxicity and food chain transfer via marine organisms. Their capability for sorption of other hydrophobic contaminants and the inability of the wastewater treatment plants to completely remove them pose additional risks. This review highlights the methodologies for sampling, sample preparation, and identification used in the Persian/Arabian Gulf region, which is possibly one of the least studied marginal seas with only sixteen papers published on microplastics. The review highlights the several orders of magnitude variations in microplastic concentrations among different studies; e.g. in seawater, only 12 microplastic particles were reported from 40 transects of one km length in Kuwait to 0.71Â microplasticsÂ m(-3) in Qatar. Concentrations in beach sediments also show the significant difference between the northern and southern Gulf coasts, with 13 particles in 24 samples reported in Qatar, and 15 particles within 44 samples across Kuwait, to 3252Â Â±Â 2766Â particlesÂ m(-2) from Bandar Abbas, Iran. The biota samples also show similar variances, with only three particles identified from 87 gut samples in Kuwait to 828 particles in 58 samples that include 46 fish and 12 shrimps from Iran. Some extremely high concentrations in biota are also reported from Iran, with concentrations as high as 0.251Â particlesÂ g(-1) of muscle and 0.931Â particlesÂ g(-1) in gills. It is evident that there is no consensus in the Gulf region on the sampling techniques (mesh size of plankton nets and sieves), use of fluidization solutions and very different units used in data reporting such as particlesÂ m(-3) and particlesÂ m(-2) in water samples. In sediments units like particlesÂ g(-1) and particlesÂ m(-2) have been used, and for biota it is the number of particles present in the sample, while others have quantified data as particlesÂ g(-1) of tissue. Considering the higher densities of PET, PVC, nylon and polyester than seawater, they are likely to migrate downwards into marine sediments, a transfer process that has not been studied in detail. Thus the review underscores the need to adopt harmonized protocols for microplastic studies in the region, and identifies certain aspects of microplastics that require further study.</t>
  </si>
  <si>
    <t>rayyan-684570454</t>
  </si>
  <si>
    <t>Prevalence of microplastic contamination in the digestive tract of fishes from mangrove ecosystem in Cispata, Colombian Caribbean.</t>
  </si>
  <si>
    <t>GarcÃ©s-OrdÃ³Ã±ez O and MejÃ­a-Esquivia KA and Sierra-Labastidas T and PatiÃ±o A and BlandÃ³n LM and Espinosa DÃ­az LF</t>
  </si>
  <si>
    <t>https://pubmed.ncbi.nlm.nih.gov/32319915/</t>
  </si>
  <si>
    <t>Plastics in Colombian marine-coastal ecosystems are being fragmented by various environmental factors, generating microplastics (sizeâ€¯&lt;â€¯5â€¯mm), an emerging pollutant that is ingested by marine organisms, representing a threat to ecosystems and potentially also to humans. This study aims to evaluate the incidence of microplastic ingestion by fishes from mangrove ecosystems in Cispata, Colombian Caribbean. The digestive tract content of 302 specimens of 22 fish species were analyzed using the KOH digestion method (500â€¯g/5â€¯L), stereoscopic visual identification and infrared spectroscopy. A total of 69 microplastics were found in the digestive tract of 7% of the analyzed fishes. 55% of the ingested microplastics were filaments, 23% fragments, 19% films, and 3% foam. The results of this study raised concerns about microplastic contamination in the marine environments, a threat to the fishery resource and to public health, which requires actions to prevent and reduce its negative effects.</t>
  </si>
  <si>
    <t>rayyan-684570455</t>
  </si>
  <si>
    <t>Microplastic pollution around remote uninhabited coral reefs of Nansha Islands, South China Sea.</t>
  </si>
  <si>
    <t>Tan F and Yang H and Xu X and Fang Z and Xu H and Shi Q and Zhang X and Wang G and Lin L and Zhou S and Huang L and Li H</t>
  </si>
  <si>
    <t>https://pubmed.ncbi.nlm.nih.gov/32283309/</t>
  </si>
  <si>
    <t>Microplastic (MP) pollution is a growing environmental problem in the global oceans. However, there is relatively little evidence of the extent of MP pollution around remote islands, such as coral reefs, in the open ocean. In this study, we conducted a large-scale investigation of MP pollution in the surface waters around the remote uninhabited coral reefs of Nansha Islands in South China Sea. Microplastics were widespread in the surface waters with an average abundance of 0.0556Â Â±Â 0.0355 items/m(3), although this varied among the coral reefs. The MPs were predominantly composed of polypropylene (PP) and polyethylene (PE), andÂ &gt;Â 70% of them were &lt;3Â mm in size. Fragments and fibers comprised the most common MP types. The similarity between macro plastic and MP compositions provided evidence for the tracing of MP sources in the study area. The main pollutants (transparent PP fibers and PE fibers) around these remote coral reefs may originate from fishing gear abrasions. The plastic waste released from nearby residential islands and high-intensity fishing activities around Nansha Islands likely represented important local sources. Overall, the abundance of MPs found in the surface waters surrounding these remote coral reefs in the South China Sea was relatively low; however, these levels of MP pollution should not be disregarded given the importance of coral reef ecosystems.</t>
  </si>
  <si>
    <t>rayyan-684570456</t>
  </si>
  <si>
    <t>Plastic intake does not depend on fish eating habits: Identification of microplastics in the stomach contents of fish on an urban beach in Brazil.</t>
  </si>
  <si>
    <t>Dantas NCFM and Duarte OS and Ferreira WC and Ayala AP and Rezende CF and Feitosa CV</t>
  </si>
  <si>
    <t>https://pubmed.ncbi.nlm.nih.gov/32275522/</t>
  </si>
  <si>
    <t>This study aims to identify, classify, quantify the ingested microplastic by marine teleost fish, in order to analyze the relationship between microplastic and trophic guilds. Food items of 214 individuals of Opisthonema oglinum, Bagre marinus, Cathorops spixii, Sciades herzbergii, Chloroscombrus chrysurus, Conodon nobilis, Haemulopsis corvinaeformis were analyzed. The species were classified according to their trophic guilds (zoobenthivorous or opportunistic/omnivorous). All species ingested microplastic and contamination occurred independently of the trophic guild. Of the sampled fish, 55% were contaminated by microplastic. The most consumed categories were blue (28%) and transparent filaments (20%). Raman spectroscopy measurements detected that most sampled filament corresponds to blue synthetic fiber (polyester). This study can contribute by filling gaps in knowledge regarding sandy beach impacts, which are environments so highly threatened by human activities around the world and are neglected in terms of use and conservation plans.</t>
  </si>
  <si>
    <t>rayyan-684570457</t>
  </si>
  <si>
    <t>Assessment of organophosphate flame retardants in Mediterranean Boops boops and their relationship to anthropization levels and microplastic ingestion.</t>
  </si>
  <si>
    <t>Garcia-Garin O and Vighi M and Sala B and Aguilar A and Tsangaris C and Digka N and Kaberi H and Eljarrat E and Borrell A</t>
  </si>
  <si>
    <t>https://pubmed.ncbi.nlm.nih.gov/32220724/</t>
  </si>
  <si>
    <t>Plastic litter pollution is increasing in the seas and oceans worldwide, raising concern on the potential effects of plasticizer additives on marine fauna. In this study, muscle samples of 30 bogues (Boops boops; Linneaus, 1758) from the North Western Mediterranean Sea were analysed to assess the concentrations of 19 organophosphate flame retardant (OPFR) compounds and to inspect any relationship with microplastic ingestion and relative levels of anthropization. Out of the 19 OPFRs analysed, 6 compounds were detected, being tri-n-butyl phosphate (TNBP), 2-ethylhexyldiphenyl phosphate (EHDPP) and triphenylphosphine oxide (TPPO) the most abundant. As expected, OPFR concentrations were higher in samples collected off the most anthropized area of the city of Barcelona than in those from the Cap de Creus Marine Protected Area, while no significant correlation was detected between OPFR concentrations and microplastic ingestion. The results of this manuscript provide a first evidence of OPFR presence in the muscle of the bogue and identify the coastal area off Barcelona as a possible concentration area for contaminants, further supporting the use of the bogue as an indicator species of plastic pollution in the Mediterranean Sea.</t>
  </si>
  <si>
    <t>rayyan-684570458</t>
  </si>
  <si>
    <t>Natural history matters: Plastics in estuarine fish and sediments at the mouth of an urban watershed.</t>
  </si>
  <si>
    <t>e0229777</t>
  </si>
  <si>
    <t>Talley TS and Venuti N and Whelan R</t>
  </si>
  <si>
    <t>https://pubmed.ncbi.nlm.nih.gov/32187189/</t>
  </si>
  <si>
    <t>The extent to which small plastics and potentially associated compounds are entering coastal food webs, especially in estuarine systems, is only beginning to be realized. This study examined an estuarine reach at the mouth of urbanized Chollas Creek in San Diego, California to determine: 1) the extent and magnitude of microplastics pollution in estuarine sediments and fish, 2) the extent and magnitude of SVOC contamination in estuarine fish, and 3) whether fish preferentially ingested certain types of microplastics, when compared with the microplastic composition of creekbed sediments. Surface sediments (0-5 cm depth) contained about 10,000 small plastic pieces per m2, consisting mostly (90%) of fibers, and hard and soft pieces. Nearly 25% of fish contained small plastics, but prevalence varied with size and between species. Of the 25 types of small plastics found in sediment, fish preferred about 10 types (distinct colors and forms). Several SVOCs, both water soluble and sediment-associated compounds, were found in the two species of fish tested. This study revealed that a species' natural history may influence contamination levels, and warrants further study to better understand the pathways of plastics and associated contaminants into and throughout coastal food webs, and the potential health risks for small and/or low-trophic level organisms.</t>
  </si>
  <si>
    <t>PMC7080253</t>
  </si>
  <si>
    <t>rayyan-684570459</t>
  </si>
  <si>
    <t>Occurrence of microplastics in epipelagic and mesopelagic fishes from Tuticorin, Southeast coast of India.</t>
  </si>
  <si>
    <t>Sathish MN and Jeyasanta I and Patterson J</t>
  </si>
  <si>
    <t>https://pubmed.ncbi.nlm.nih.gov/32143031/</t>
  </si>
  <si>
    <t>This study investigated the microplastic (MP) contamination of seawater and fishes from different habitats so as to understand the level of human exposure to microplastics. Samples of Harpodon nehereus, Chirocentrus dorab, Sardinella albella, Rastrelliger kanagurta, Katsuwonus pelamis and Istiophorus platypterus were collected from Tuticorin, southeast coast of India. The MPs in seawater and the gastrointestinal tracts of fish were identified using Stereomicroscope and characterized by FTIR and SEM-EDAX analysis. The abundance of MPs varied from 3.1Â Â±Â 2.3 to 23.7Â Â±Â 4.2 itemsÂ L(-1) in water, from 0.11Â Â±Â 0.06 to 3.64Â Â±Â 1.7 items/individual, and from 0.0002Â Â±Â 0.0001 to 0.2Â Â±Â 0.03 items/g gut weight. The epipelagic fishes had higher levels of MP contamination than the mesopelagic ones. Most of the MPs identified were of blue color, of fiber type and with their size &lt;500Â Î¼m. Polyethylene was the most commonly detected MP, followed by polyester and polyamide, and this fact could be attributed to the inflow of domestic sewage and to the intensive fisheries activities in the area. SEM-EDAX spectra revealed the weathered MP surfaces which could adsorb/leach inorganic elements (colorants and fillers) from/to the environment. We may conclude that the concentration of MPs in fishes is a function of the concentration of MPs in their environment.</t>
  </si>
  <si>
    <t>rayyan-684570460</t>
  </si>
  <si>
    <t>Nanoplastics Cause Neurobehavioral Impairments, Reproductive and Oxidative Damages, and Biomarker Responses in Zebrafish: Throwing up Alarms of Wide Spread Health Risk of Exposure.</t>
  </si>
  <si>
    <t>Sarasamma S and Audira G and Siregar P and Malhotra N and Lai YH and Liang ST and Chen JR and Chen KH and Hsiao CD</t>
  </si>
  <si>
    <t>https://pubmed.ncbi.nlm.nih.gov/32093039/</t>
  </si>
  <si>
    <t>Plastic pollution is a growing global emergency and it could serve as a geological indicator of the Anthropocene era. Microplastics are potentially more hazardous than macroplastics, as the former can permeate biological membranes. The toxicity of microplastic exposure on humans and aquatic organisms has been documented, but the toxicity and behavioral changes of nanoplastics (NPs) in mammals are scarce. In spite of their small size, nanoplastics have an enormous surface area, which bears the potential to bind even bigger amounts of toxic compounds in comparison to microplastics. Here, we used polystyrene nanoplastics (PS-NPs) (diameter size at ~70 nm) to investigate the neurobehavioral alterations, tissue distribution, accumulation, and specific health risk of nanoplastics in adult zebrafish. The results demonstrated that PS-NPs accumulated in gonads, intestine, liver, and brain with a tissue distribution pattern that was greatly dependent on the size and shape of the NPs particle. Importantly, an analysis of multiple behavior endpoints and different biochemical biomarkers evidenced that PS-NPs exposure induced disturbance of lipid and energy metabolism as well as oxidative stress and tissue accumulation. Pronounced behavior alterations in their locomotion activity, aggressiveness, shoal formation, and predator avoidance behavior were exhibited by the high concentration of the PS-NPs group, along with the dysregulated circadian rhythm locomotion activity after its chronic exposure. Moreover, several important neurotransmitter biomarkers for neurotoxicity investigation were significantly altered after one week of PS-NPs exposure and these significant changes may indicate the potential toxicity from PS-NPs exposure. In addition, after ~1-month incubation, the fluorescence spectroscopy results revealed the accumulation and distribution of PS-NPs across zebrafish tissues, especially in gonads, which would possibly further affect fish reproductive function. Overall, our results provided new evidence for the adverse consequences of PS-NPs-induced behavioral dysregulation and changes at the molecular level that eventually reduce the survival fitness of zebrafish in the ecosystem.</t>
  </si>
  <si>
    <t>PMC7073134</t>
  </si>
  <si>
    <t>rayyan-684570461</t>
  </si>
  <si>
    <t>Single-Cell RNA Sequencing Reveals Size-Dependent Effects of Polystyrene Microplastics on Immune and Secretory Cell Populations from Zebrafish Intestines.</t>
  </si>
  <si>
    <t>3417-3427</t>
  </si>
  <si>
    <t>Gu W and Liu S and Chen L and Liu Y and Gu C and Ren HQ and Wu B</t>
  </si>
  <si>
    <t>https://pubmed.ncbi.nlm.nih.gov/32092251/</t>
  </si>
  <si>
    <t>Microplastics (MPs) as widespread contamination pose a high risk for aquatic organisms. However, the current understanding of MP toxicity is based on cell population-averaged measurements. Our aim was to gain a comprehensive understanding of the size-dependent effects of polystyrene MPs (PS-MPs) on intestinal cell populations in zebrafish and characterize the interplay of MPs, intestinal cells, and intestinal microbiota. Here, we used single-cell RNA sequencing to determine the transcriptome heterogeneity of 12â€¯000 intestinal cells obtained from zebrafish exposed to 100 nm, 5 Î¼m, and 200 Î¼m PS-MPs for 21 days. Eight intestinal cell populations were identified. Combined with changes in intestinal microbiota, our findings highlight a previously unrecognized end point that all three sizes of PS-MPs induced dysfunction of intestinal immune cells (including effects on phagosomes and the regulation of immune system processes) and increased the abundance of pathogenic bacteria. However, only 100 nm PS-MPs altered the expression of genes related to phagocyte-produced reactive oxygen species (ROS) generation and increased mucus secretion by secretory cells. Microsize PS-MPs specifically changed the lysosome (5 Î¼m) and cell surface receptor signaling (200 Î¼m) processes of the macrophages. Our findings pinpoint to cell-specific and size-dependent responses to PS-MPs in fish intestine, which can provide a reference for future study directions.</t>
  </si>
  <si>
    <t>rayyan-684570462</t>
  </si>
  <si>
    <t>Microplastics in freshwater fish from Central European lowland river (Widawa R., SW Poland).</t>
  </si>
  <si>
    <t>11438-11442</t>
  </si>
  <si>
    <t>KuÅ›mierek N and PopioÅ‚ek M</t>
  </si>
  <si>
    <t>https://pubmed.ncbi.nlm.nih.gov/32077024/</t>
  </si>
  <si>
    <t>In contrast to marine organisms, the presence of microplastics (MPs) in freshwater animals remains insufficiently studied. The aim of this study was to identify the occurrence of MPs in the digestive tracts of two fish species from a small lowland river (Widawa R., SW Poland). In total, 202 gudgeons and 187 roaches were collected, of which 54.5% and 53.9% had ingested MP-like particles, respectively. Feeding type and behaviour, sex and capture site (above or below the dam reservoir) did not affect the number of fish with MP-like particles.</t>
  </si>
  <si>
    <t>PMC7118040</t>
  </si>
  <si>
    <t>rayyan-684570463</t>
  </si>
  <si>
    <t>Microplastic contamination in Auckland (New Zealand) beach sediments.</t>
  </si>
  <si>
    <t>Bridson JH and Patel M and Lewis A and Gaw S and Parker K</t>
  </si>
  <si>
    <t>https://pubmed.ncbi.nlm.nih.gov/32056647/</t>
  </si>
  <si>
    <t>We report the first large-scale investigation of microplastic contamination in beach sediments across Auckland, New Zealand's most populous region. Sediment samples were taken from the high tide and intertidal zones at 39 sites across estuary, harbour and ocean environments of the East and West Coasts. Microplastic contamination was present at the majority of beaches studied with a mean abundance of 459 particles.m(-)(2) ranging from 0 to 2615 particles.m(-)(2). High variability was observed between the sites, indicating the importance of small-scale factors on microplastic contamination. Samples from high and intertidal zones showed no significant difference in microplastic contamination (pÂ =Â 0.225). The West Coast beaches exhibited higher microplastic contamination compared with East Coast beaches (pÂ =Â 0.004). Microplastics were predominately fibres (88%), with lower proportions of fragments (8%) and films (4%). The majority of the microplastics analysed were regenerated cellulose (34%), polyethylene terephthalate (22%) and polyethylene (15%).</t>
  </si>
  <si>
    <t>rayyan-684570464</t>
  </si>
  <si>
    <t>Sustained-release Griffithsin nanoparticle-fiber composites against HIV-1 and HSV-2 infections.</t>
  </si>
  <si>
    <t>84-99</t>
  </si>
  <si>
    <t>Tyo KM and Lasnik AB and Zhang L and Mahmoud M and Jenson AB and Fuqua JL and Palmer KE and Steinbach-Rankins JM</t>
  </si>
  <si>
    <t>https://pubmed.ncbi.nlm.nih.gov/32035194/</t>
  </si>
  <si>
    <t>Human immunodeficiency virus (HIV-1) and herpes simplex virus 2 (HSV-2) affect hundreds of millions of people worldwide. The antiviral lectin, Griffithsin (GRFT), has been shown to be both safe and efficacious against HSV-2 and HIV-1 infections in vivo. The goal of this work was to develop a multilayered nanoparticle (NP)-electrospun fiber (EF) composite to provide sustained-release of GRFT, and to examine its safety and efficacy in a murine model of lethal HSV-2 infection. Composites were fabricated from polycaprolactone (PCL) fibers surrounding polyethylene oxide (PEO) fibers that incorporated methoxy poly(ethylene glycol)-b-poly(lactide-co-glycolide) (mPEG-PLGA) GRFT NPs. GRFT loading and release were determined via ELISA, showing that NP-EF composites achieved high GRFT loading, and provided sustained-release of GRFT for up to 90 d. The in vitro efficacy of GRFT NP-EFs was assessed using HIV-1 pseudovirus assays, demonstrating complete in vitro protection against HIV-1 infection. Additionally, sustained-release NP-EFs, administered 24Â h prior to infection, prevented against a lethal dose of HSV-2 infection in a murine model. In parallel, histology and cytokine expression from murine reproductive tracts and vaginal lavages collected 24 and 72Â h post-administration were similar to untreated mice, suggesting that NP-EF composites may be a promising and safe sustained-delivery platform to prevent HSV-2 infection. Future work will evaluate the ability to provide prolonged protection against multiple virus challenges, and different administration times with respect to infection.</t>
  </si>
  <si>
    <t>PMC7170769</t>
  </si>
  <si>
    <t>rayyan-684570465</t>
  </si>
  <si>
    <t>Benefits of nanotechnology: Dietary supplementation with nerolidol-loaded nanospheres increases survival rates, reduces bacterial loads and prevents oxidative damage in brains of Nile tilapia experimentally infected by Streptococcus agalactiae.</t>
  </si>
  <si>
    <t>Microbial pathogenesis</t>
  </si>
  <si>
    <t>1096-1208 (Electronic)</t>
  </si>
  <si>
    <t>Baldissera MD and Souza CF and da Silva AS and Velho MC and Ourique AF and Baldisserotto B</t>
  </si>
  <si>
    <t>https://pubmed.ncbi.nlm.nih.gov/31982567/</t>
  </si>
  <si>
    <t>Rampant and uncontrolled use of antibiotics is a major concern for aquaculture; the practice foments the emergence of resistant strains of Streptococcus agalactiae, among other negative impacts. Constituents of plant essential oils such as nerolidol are being considered as replacements for synthetic drugs to support fish nutrition and health. There is evidence to suggest that nanotechnology may enhance the efficacy of natural bioactive compounds; this is a substantial advance for the development and sustainability of aquaculture. Against the backdrop of this evidence, we aimed determine whether dietary supplementation with free nerolidol and nerolidol-loaded nanospheres would exert bactericidal effects against S. agalactiae, as well as prevent S. agalactiae-induced brain oxidative damage. In Experiment I, we measured the antimicrobial properties of dietary supplementation of nerolidol and nerolidol nanosphere in terms of mortality, longevity and relative percent survival. Fish infected with S. agalactiae fed 0.5 and 1.0Â mL nerolidol nanospheres kg/diet demonstrated lower mortality and higher relative percent survival than the control group, while longevity was higher in all infected plus supplementation groups. Experiment II showed significantly lower microbial loads in brains of fish infected with S. agalactiae that were fed 1.0Â mL nerolidol nanospheres kg/diet than in the control group. Brain nerolidol levels were significantly higher in uninfected as well as infected fish supplemented with nerolidol nanospheres than in fish supplemented with free nerolidol. Finally, brain reactive oxygen species and lipid peroxidation levels were higher in infected fish supplemented with basal diet compared to uninfected fish and supplemented with basal diet, and the supplementation with 1.0Â mL/kg nerolidol nanospheres prevented this augmentation caused by infection. These data suggest that dietary supplementation with nerolidol nanospheres (1.0Â mL/kg diet) has potent bactericidal effects in terms of augmentation of fish longevity and survival, and reduction of brain microbial loads. Also, S. agalactiae-induced brain oxidative damage that contributed to disease pathogenesis, and the dietary supplementation with nerolidol nanospheres (1.0Â mL/kg diet) prevented this alteration. In summary, nanotechnology is a compelling approach to enhancing the efficacy of nerolidol, giving rise to reduction of S. agalactiae loads in fish brains.</t>
  </si>
  <si>
    <t>rayyan-684570466</t>
  </si>
  <si>
    <t>Polyvinyl chloride microplastics induce growth inhibition and oxidative stress in Cyprinus carpio var. larvae.</t>
  </si>
  <si>
    <t>Xia X and Sun M and Zhou M and Chang Z and Li L</t>
  </si>
  <si>
    <t>https://pubmed.ncbi.nlm.nih.gov/31982190/</t>
  </si>
  <si>
    <t>The occurrence and accumulation of microplastics in wildlife and humans have become a serious global scale concern over the last decade. To evaluate the potential toxic effects of PVC (polyvinyl chloride) microplastics in freshwater fish larvae, we conducted chronic 30-day and 60-day dietary exposure using Cyprinus carpio var. larvae. We exposed the larvae to four treatments with different microplastic concentrations (10%, 20%, and 30%) using food rationed diets, in conjunction with a non-plastic control. The results indicated that microplastics significantly inhibited weight gain and growth under all PVC treatments, compared to the control group. SOD (superoxide dismutase) and CAT (catalase) activities were analyzed, and an inverse relationship between them was observed. The activities of GPx (glutathione peroxidase) initially ascended and then descended with increased PVC concentrations following 30â€¯days of exposure. A dose dependent downtrend was observed after 60â€¯days of exposure. Malondialdehyde (MDA) levels were significantly reduced upon exposure to different concentrations of microplastics in various tissues. Altered antioxidant-related gene expression was observed in the livers of larvae exposed to the PVC microplastics. The transcription of CYP1A and GSTa initially increased, and then decreased under higher microplastics concentrations following 30â€¯days of exposure. Furthermore, histological studies revealed cytoplasmic vacuolation in the liver under exposure to 20% and 30% microplastics. This investigation provided basic toxicological data toward elucidating and quantifying the impacts of PVC microplastics on freshwater organisms.</t>
  </si>
  <si>
    <t>rayyan-684570467</t>
  </si>
  <si>
    <t>Translocation, trophic transfer, accumulation and depuration of polystyrene microplastics in Daphnia magna and Pimephales promelas.</t>
  </si>
  <si>
    <t>Elizalde-VelÃ¡zquez A and Carcano AM and Crago J and Green MJ and Shah SA and CaÃ±as-Carrell JE</t>
  </si>
  <si>
    <t>https://pubmed.ncbi.nlm.nih.gov/31952101/</t>
  </si>
  <si>
    <t>In recent years, reports of plastic debris in the gastrointestinal (GI) tract of fish have been well documented in the scientific literature. This, in turn, increased concerns regarding human health exposure to microplastics through the consumption of contaminated fish. Most of the available research regarding microplastic toxicity has focused on marine organisms through direct feeding or waterborne exposures at the individual level. However, little is known about the trophic transfer of microplastics through the aquatic food chain. Freshwater zooplankton Daphnia magna (hereafter Daphnia), and the fathead minnow Pimephales promelas (FHM), are well-known model species used in standard toxicological studies and ecological risk assessments that provide a simple model for trophic transfer. The aim of this study was to assess the tissue translocation, trophic transfer, and depuration of two concentrations (20 and 2000-part ml(-1)) of 6Â Î¼m polystyrene (PS) microplastics particles between Daphnia and FHM. Bioconcentration factors (BCF) and bioaccumulation factors (BAF) were determined. Fluorescent microscopy was used to determine the number of particles in the water media and within the organs of both species. Throughout the five days of exposure, PS particles were only found within the GI tract of both species. The BCF for Daphnia was 0.034Â Â±Â 0.005 for the low concentration and 0.026Â Â±Â 0.006 for the high concentration. The BAF for FHM was 0.094Â Â±Â 0.037 for the low concentration and 0.205Â Â±Â 0.051 for the high concentration. Between 72 and 96Â h after exposure all microplastic particles were depurated from both species. The presence of food had a significant effect on the depuration of microplastic particles from Daphnia but not for FHM. Based on the low BCF and BAF values for both species, rapid depuration rates, and null translocation of microplastic particles to organs and tissues from the GI tract, there is a low probability that microplastics will bioconcentrate and bioaccumulate under environmental conditions.</t>
  </si>
  <si>
    <t>rayyan-684570468</t>
  </si>
  <si>
    <t>Toxicity comparison of nano-sized and micron-sized microplastics to Goldfish Carassius auratus Larvae.</t>
  </si>
  <si>
    <t>Yang H and Xiong H and Mi K and Xue W and Wei W and Zhang Y</t>
  </si>
  <si>
    <t>https://pubmed.ncbi.nlm.nih.gov/31951993/</t>
  </si>
  <si>
    <t>Plastic pollution is one of the most serious environmental issues worldwide. The negative influence of plastics on aquatic organisms has increasingly concerned, especially the influence of microplastic (MPs). In the present study, the toxicology of nano-sized MPs (nMPs) and micron-sized MPs (mMPs) were comparatively studied. Goldfish larvae were exposed to 10, 100 and 1000 Î¼g/L nMPs and mMPs for 1, 3 and 7 days. The enrichment of MPs, body length, heart rate, motor ability, microscopic and ultrastructure of intestine, liver, gill and muscle tissue, as well as the oxidative stress were analyzed. Results showed that both 70 nm and 50 Î¼m MPs were accumulated in the digestive tract of larvae. MPs at high concentrations could induce oxidative stress, destroy intestine, liver and gill tissues, increase heart rate, and inhibit growth and swimming speed of the larvae. The most important finding was that nMPs could enter into the muscle tissue through the epidermis of the larvae. It could cause damage to muscle tissue, destroy nerve fibers, inhibit acetylcholinase (AchE) activity, and show great adverse effects on larval movement than mMPs. In conclusion, both nMPs and mMPs at higher concentrations can cause damage to fish larvae and nMPs are potentially more hazardous.</t>
  </si>
  <si>
    <t>rayyan-684570469</t>
  </si>
  <si>
    <t>Current Insights into Monitoring, Bioaccumulation, and Potential Health Effects of Microplastics Present in the Food Chain.</t>
  </si>
  <si>
    <t>Foods (Basel, Switzerland)</t>
  </si>
  <si>
    <t>2304-8158 (Print)</t>
  </si>
  <si>
    <t>van Raamsdonk LWD and van der Zande M and Koelmans AA and Hoogenboom RLAP and Peters RJB and Groot MJ and Peijnenburg AACM and Weesepoel YJA</t>
  </si>
  <si>
    <t>https://pubmed.ncbi.nlm.nih.gov/31936455/</t>
  </si>
  <si>
    <t>Microplastics (MPs) are considered an emerging issue as environmental pollutants and a potential health threat. This review will focus on recently published data on concentrations in food, possible effects, and monitoring methods. Some data are available on concentrations in seafood (fish, bivalves, and shrimps), water, sugar, salt, and honey, but are lacking for other foods. Bottled water is a considerable source with numbers varying between 2600 and 6300 MPs per liter. Particle size distributions have revealed an abundance of particles smaller than 25 Âµm, which are considered to have the highest probability to pass the intestinal border and to enter the systemic circulation of mammals. Some studies with mice and zebrafish with short- or medium-term exposure (up to 42 days) have revealed diverse results with respect to both the type and extent of effects. Most notable modifications have been observed in gut microbiota, lipid metabolism, and oxidative stress. The principal elements of MP monitoring in food are sample preparation, detection, and identification. Identified data gaps include a lack of occurrence data in plant- and animal-derived food, a need for more data on possible effects of different types of microplastics, a lack of in silico models, a lack of harmonized monitoring methods, and a further development of quality assurance.</t>
  </si>
  <si>
    <t>PMC7022559</t>
  </si>
  <si>
    <t>rayyan-684570470</t>
  </si>
  <si>
    <t>Distribution and characterization of microplastic particles and textile microfibers in Adriatic food webs: General insights for biomonitoring strategies.</t>
  </si>
  <si>
    <t>Avio CG and Pittura L and d'Errico G and Abel S and Amorello S and Marino G and Gorbi S and Regoli F</t>
  </si>
  <si>
    <t>https://pubmed.ncbi.nlm.nih.gov/31855672/</t>
  </si>
  <si>
    <t>This study provided a comprehensive characterization on ingestion of different typologies of microplastics in several fish and invertebrate species from the Adriatic Sea, considered as a preferential area of plastic accumulation in the Mediterranean. Almost 500 organisms were sampled in the three sectors of Northern, Central and Southern Adriatic, testing the hypothesis that area of collection, habitat and feeding strategy might influence the occurrence of plastic particles in biota. In this study, the overall characterization considered separately plastic microparticles (MPs) from textile microfibers (MFs) which also included natural and semi-synthetic ones. Ingestion of MPs was a widespread phenomenon, but their number (typically 1 or 2) did not reveal any significant relationship with biometric values, geographical areas or ecological features of the species. Conversely, the frequency of ingestion, ranging from 13 to 35% of organisms containing MPs, appeared a more reliable index to highlight such differences, revealing higher values in species from Central and Southern basins compared to the Northern one, as well as in benthopelagic compared to benthic or pelagic organisms. Geographical differences also occurred in terms of size and typology of ingested particles, suggesting the importance of local river runoffs and surface currents dynamics. Textile microfibers (MFs) were also abundant in Adriatic food webs occurring in all the analyzed species with average numbers (3-10) and frequencies (40-70%) higher than those reported for MPs; further, an elevated percentage of MFs (&gt;80%) was of natural or semi-synthetic origin. Overall, this study provided general insights toward the harmonization of a common biomonitoring strategy, as in the context of MSFD, including the suggestion of a frequency-based index and of a multi-species approach to increase the ecological relevance of assessment, as well as the comparability between different areas and trophic webs.</t>
  </si>
  <si>
    <t>rayyan-684570471</t>
  </si>
  <si>
    <t>Identification of microplastics in the sediments of southern coasts of the Caspian Sea, north of Iran.</t>
  </si>
  <si>
    <t>Mehdinia A and Dehbandi R and Hamzehpour A and Rahnama R</t>
  </si>
  <si>
    <t>https://pubmed.ncbi.nlm.nih.gov/31838395/</t>
  </si>
  <si>
    <t>Microplastic (MPs) pollution in the aquatic and terrestrial environments has caught many attentions in the scientific literatures. Currently, no information is available about MPs pollution in Caspian Sea, the largest lake in the world. This study indicates the first report on the MPs pollution in the sediments of the southern Caspian coastal zones, northern Iran. Density separation method was conducted on 17 surficial sediments. The combination of observation techniques including SEM-EDS analysis, polarized light microscopy and Raman micro-spectroscopy were used to identify MPs. The abundance and size of microplastics in the samples ranged between 25 and 330 items/kg and 250-500Â Î¼m, respectively. Fibers constituted the most common MPs shape and polystyrene (PS) and polyethylene (PE) were major polymer types in the samples. The distribution of MPs in the study area reflected a patchy and irregular spatial pattern implying that the higher MPs concentration are near mouth of permanent rivers and in the regions with higher level of the fishing and tourism activities. The results showed the wide occurrence of MPs in the sediments of the world's largest lake which extend the knowledge on MPs pollution in the marine system. We also recommend further research on microplastics in different compartments of Caspian Sea to inform policy discussions and the development of appropriate management responses.</t>
  </si>
  <si>
    <t>rayyan-684570472</t>
  </si>
  <si>
    <t>Accumulation of microplastics in typical commercial aquatic species: A case study at a productive aquaculture site in China.</t>
  </si>
  <si>
    <t>Wu F and Wang Y and Leung JYS and Huang W and Zeng J and Tang Y and Chen J and Shi A and Yu X and Xu X and Zhang H and Cao L</t>
  </si>
  <si>
    <t>https://pubmed.ncbi.nlm.nih.gov/31806295/</t>
  </si>
  <si>
    <t>The widespread occurrence of microplastics in the marine environment has drawn global attention because microplastics may impact the populations of marine organisms. As such, aquaculture industry may suffer from microplastic pollution, especially when plastic products are widely used for aquaculture. Here, we assessed the abundance and characteristics (type, size and composition) of microplastics in sediment and typical commercial species (fish, bivalves and shrimps) in an aquaculture site at Xiangshan Bay, which has been operated intensively for decades. Satellite remote sensing images revealed that aquaculture activities were associated with microplastic pollution in sediment, where the microplastics (51-88 items/kg dry weight) were mostly fibres (&gt;94%) and between 500 and 2000Â Âµm. Cellulose was the predominant polymer (60-88% of microplastic composition), followed by polypropylene. Microplastics accumulated in all the commercial species (0.95-2.1 items per individual), where shrimp (Parapenaeopsis hardwickii) had lower potential for microplastic accumulation than the other species. The predominance of fibres and cellulose in the commercial species implies their limited ability to recognize the type and composition of microplastics during ingestion. Given the limited accumulation of microplastics in these typical commercial species even at a productive aquaculture site, we suggest that microplastics may not increase the health risk of consuming seafood and their impacts on commercial species may be less deleterious than previously thought.</t>
  </si>
  <si>
    <t>rayyan-684570473</t>
  </si>
  <si>
    <t>Microplastics ingestion and heterotrophy in thermally stressed corals.</t>
  </si>
  <si>
    <t>Axworthy JB and Padilla-GamiÃ±o JL</t>
  </si>
  <si>
    <t>https://pubmed.ncbi.nlm.nih.gov/31796829/</t>
  </si>
  <si>
    <t>Rising sea temperatures and increasing pollution threaten the fate of coral reefs and millions of people who depend on them. Some reef-building corals respond to thermal stress and subsequent bleaching with increases in heterotrophy, which may increase the risk of ingesting microplastics. Whether this heterotrophic plasticity affects microplastics ingestion or whether ingesting microplastics affects heterotrophic feeding in corals is unknown. To determine this, two coral species, Montipora capitata and Pocillopora damicornis, were exposed to ambient (~27â€‰Â°C) and increased (~30â€‰Â°C) temperature and then fed microplastics, Artemia nauplii, or both. Following thermal stress, both species significantly reduced feeding on Artemia but no significant decrease in microplastics ingestion was observed. Interestingly, P. damicornis only ingested microplastics when Artemia were also present, providing evidence that microplastics are not selectively ingested by this species and are only incidentally ingested when food is available. As the first study to examine microplastics ingestion following thermal stress in corals, our results highlight the variability in the risk of microplastics ingestion among species and the importance of considering multiple drivers to project how corals will be affected by global change.</t>
  </si>
  <si>
    <t>PMC6890796</t>
  </si>
  <si>
    <t>rayyan-684570474</t>
  </si>
  <si>
    <t>Nondestructive Extraction and Identification of Microplastics from Freshwater Sport Fish Stomachs.</t>
  </si>
  <si>
    <t>Wagner J and Wang ZM and Ghosal S and Murphy M and Wall S and Cook AM and Robberson W and Allen H</t>
  </si>
  <si>
    <t>https://pubmed.ncbi.nlm.nih.gov/31790222/</t>
  </si>
  <si>
    <t>Microplastics were extracted from freshwater sport fish stomachs containing substantial biomass and identified using optical microscopy, scanning electron microscopy plus energy-dispersive X-ray spectroscopy (SEM/EDS), and Fourier transform infrared (FTIR) micro-spectroscopy with automated spectral mapping. An extraction method is presented that uses a negatively pressurized sieve stack and purified water to preserve plastic surface characteristics and any adsorbed persistent organic pollutants (POPs). This nondestructive extraction method for large predators' stomachs enables multiple trophic-level studies from one fish sampling event and provides other dietary and behavioral data. FTIR-identified microplastics 50-1500 Î¼m, including polyethylene (two with plastic additive POPs), styrene acrylonitrile, polystyrene, and nylon and polyethylene terephthalate fibers 10-50 Î¼m wide. SEM/EDS revealed characteristic surface weathering on the plastic surfaces. The nylon fibers appear to be from human fishing activities, suggesting options for management. Some particles visually identified as potential plastics were revealed by micro-spectroscopy to be mineralized, natural polyamide proteins, or nonplastic shell pieces. A low-cost, reflective sample preparation method with stable particle mounting was developed to enable automated mapping, improved FTIR throughput, and lower detection size limit. This study yielded 37 intact prey items set aside for future analyses.</t>
  </si>
  <si>
    <t>rayyan-684570475</t>
  </si>
  <si>
    <t>Microplastics in subsurface waters of the western equatorial Atlantic (Brazil).</t>
  </si>
  <si>
    <t>Garcia TM and Campos CC and Mota EMT and Santos NMO and Campelo RPS and Prado LCG and Melo Junior M and Soares MO</t>
  </si>
  <si>
    <t>https://pubmed.ncbi.nlm.nih.gov/31767205/</t>
  </si>
  <si>
    <t>We provide a baseline assessment of the density and types of microplastics in the western equatorial Atlantic. The highest microplastics density was found in coastal stations near urbanized sites, large tropical estuaries, and fishing grounds. With regard to microplastics composition, most of the identified particles were fibers/filaments, styrofoam, hard and soft plastic, paint, and glass/acrylic. Fibers/filaments were the most abundant (~80%) and occurred at all stations, in both types of mesh nets. Hard plastic particles were frequent (78%) only in the 120â€¯Î¼m mesh net. The mean density recorded in the 120â€¯Î¼m mesh net was about seven times greater than that in the 300â€¯Î¼m mesh net, suggesting that the larger mesh size net did not lead to an accurate description of microplastics density in the pelagic environment or the degree of risk to which organisms are exposed.</t>
  </si>
  <si>
    <t>rayyan-684570476</t>
  </si>
  <si>
    <t>Estimating a regional budget of marine plastic litter in order to advise on marine management measures.</t>
  </si>
  <si>
    <t>Turrell WR</t>
  </si>
  <si>
    <t>https://pubmed.ncbi.nlm.nih.gov/31753560/</t>
  </si>
  <si>
    <t>Using simple models, coupled with parameters extracted from published studies, the annual inputs of macro and micro plastics to the Scottish Atlantic Coast and the Scottish North Sea Coast regions are estimated. Two estimates of land-based sources are used, scaled by catchment area population size. The oceanic supply of floating plastic is estimated for wind-driven and general circulation sources. Minimum, typical and maximum values are computed to examine the magnitude of uncertainties. Direct inputs from fishing and the flux of macroplastic onto the seabed are also included. The modelled estimates reveal the importance of local litter sources to Scottish coastal regions, and hence local management actions can be effective. Estimates provide a scale against which removal efforts may be compared, and provide input data for future more complex modelling. Recommendations for research to improve the preliminary estimates are provided. Methods presented here may be useful elsewhere.</t>
  </si>
  <si>
    <t>rayyan-684570477</t>
  </si>
  <si>
    <t>PLGA nanocapsules improve the delivery of clarithromycin to kill intracellular Staphylococcus aureus and Mycobacterium abscessus.</t>
  </si>
  <si>
    <t>Nanomedicine : nanotechnology, biology, and medicine</t>
  </si>
  <si>
    <t>1549-9642 (Electronic)</t>
  </si>
  <si>
    <t>Anversa Dimer F and de Souza Carvalho-Wodarz C and Goes A and Cirnski K and Herrmann J and Schmitt V and PÃ¤tzold L and Abed N and De Rossi C and Bischoff M and Couvreur P and MÃ¼ller R and Lehr CM</t>
  </si>
  <si>
    <t>https://pubmed.ncbi.nlm.nih.gov/31751769/</t>
  </si>
  <si>
    <t>Drug delivery systems are promising for targeting antibiotics directly to infected tissues. To reach intracellular Staphylococcus aureus and Mycobacterium abscessus, we encapsulated clarithromycin in PLGA nanocapsules, suitable for aerosol delivery by nebulization of an aqueous dispersion. Compared to the same dose of free clarithromycin, nanoencapsulation reduced 1000 times the number of intracellular S. aureus in vitro. In RAW cells, while untreated S. aureus was located in acidic compartments, the treated ones were mostly situated in non-acidic compartments. Clarithromycin-nanocapsules were also effective against M. abscessus (70-80% killing efficacy). The activity of clarithromycin-nanocapsules against S. aureus was also confirmed in vivo, using a murine wound model as well as in zebrafish. The permeability of clarithromycin-nanocapsules across Calu-3 monolayers increased in comparison to the free drug, suggesting an improved delivery to sub-epithelial tissues. Thus, clarithromycin-nanocapsules are a promising strategy to target intracellular S. aureus and M. abscessus.</t>
  </si>
  <si>
    <t xml:space="preserve"> RAYYAN-INCLUSION: {"Querusche"=&gt;"Maybe", "Matheus"=&gt;"Maybe"} | RAYYAN-LABELS: ?</t>
  </si>
  <si>
    <t>rayyan-684570478</t>
  </si>
  <si>
    <t>Environmental samples of microplastics induce significant toxic effects in fish larvae.</t>
  </si>
  <si>
    <t>Pannetier P and Morin B and Le Bihanic F and Dubreil L and ClÃ©randeau C and Chouvellon F and Van Arkel K and Danion M and Cachot J</t>
  </si>
  <si>
    <t>https://pubmed.ncbi.nlm.nih.gov/31731002/</t>
  </si>
  <si>
    <t>Microplastics (MPs) are present throughout aquatic ecosystems, and can be ingested by a wide variety of organisms. At present, the physical and chemical effects of environmental MPs on aquatic organisms are poorly documented. This study aims to examine the physiological and behavioral effects caused by fish consuming environmental microplastics at different life stages. MP samples were collected from beaches on three islands (Easter Island, Guam and Hawaii) located near the North and South gyres of the Pacific Ocean. Larvae and juveniles of Japanese Medaka were fed for 30days with three doses of MPs (0.01, 0.1 and 1% w/w in fish food) approximate to the concentrations measured in moderately and heavily contaminated ocean areas. Ingestion of MPs by medaka larvae caused (variously) death, decreased head/body ratios, increased EROD activity and DNA breaks and, alterations to swimming behavior. A diet of 0.1% MPs was the most toxic. Two-month-old juveniles fed with 0.01% MPs did not exhibit any symptoms except an increase in DNA breaks. Our results demonstrate ingestion and mainly sublethal effects of environmental MPs in early life stages of fish at realistic MP concentrations. The toxicity of microplastics varies from one sample to another, depending on polymer composition, weathering and pollutant content. This study examines the ecological consequences microplastic build-up in aquatic ecosystems, more particularly in coastal marine areas, which serve as breeding and growing grounds for a number of aquatic species.</t>
  </si>
  <si>
    <t>rayyan-684570479</t>
  </si>
  <si>
    <t>Microplastic study reveals the presence of natural and synthetic fibres in the diet of King Penguins (Aptenodytes patagonicus) foraging from South Georgia.</t>
  </si>
  <si>
    <t>Le Guen C and Suaria G and Sherley RB and Ryan PG and Aliani S and Boehme L and Brierley AS</t>
  </si>
  <si>
    <t>https://pubmed.ncbi.nlm.nih.gov/31726359/</t>
  </si>
  <si>
    <t>Marine ecosystems are experiencing substantial disturbances due to climate change and overfishing, and plastic pollution is an additional growing threat. Microfibres are among the most pervasive pollutants in the marine environment, including in the Southern Ocean. However, evidence for microfibre contamination in the diet of top predators in the Southern Ocean is rare. King Penguins (Aptenodytes patagonicus) feed on mesopelagic fish, which undergo diel vertical migrations towards the surface at night. Microfibres are concentrated in surface waters and sediments but can also be concentrated in fish, therefore acting as contamination vectors for diving predators feeding at depth. In this study, we investigate microfibre contamination of King Penguin faecal samples collected in February and March 2017 at South Georgia across three groups: incubating, chick-rearing and non-breeding birds. After a KOH digestion to dissolve the organic matter and a density separation step using a NaCl solution, the samples were filtered to collect microfibres. A total of 77% of the penguin faecal samples (36 of 47) contained microfibres. Fibres were measured and characterized using Fourier-Transform Infrared spectroscopy to determine their polymeric identity. Most fibres (88%) were made of natural cellulosic materials (e.g. cotton, linen), with only 12% synthetic (e.g. polyester, nylon) or semi-synthetic (e.g. rayon). An average of 21.9â€¯Â±â€¯5.8 microfibres g(-1) of faeces (lab dried mass) was found, with concentrations more than twice as high in incubating penguins than in penguins rearing chicks. Incubating birds forage further north at the Antarctic Polar Front and travel longer distances from South Georgia than chick-rearing birds. This suggests that long-distance travelling penguins are probably more exposed to the risk of ingesting microfibres when feeding north of the Antarctic Polar Front, which might act as a semi-permeable barrier for microfibres. Microfibres could therefore provide a signature for foraging location in King Penguins.</t>
  </si>
  <si>
    <t>rayyan-684570480</t>
  </si>
  <si>
    <t>Microplastics induce transcriptional changes, immune response and behavioral alterations in adult zebrafish.</t>
  </si>
  <si>
    <t>Limonta G and Mancia A and Benkhalqui A and Bertolucci C and Abelli L and Fossi MC and Panti C</t>
  </si>
  <si>
    <t>https://pubmed.ncbi.nlm.nih.gov/31673028/</t>
  </si>
  <si>
    <t>Microplastics have become pervasive environmental pollutants in both freshwater and marine ecosystems. The presence of microplastics have been recorded in the tissues of many wild fish species, and laboratory studies have demonstrated that microplastics can exert adverse health effects. To further investigate the biological mechanisms underlying microplastics toxicity we applied an integrated approach, analyzing the effects of microplastics at transcriptomic, histological and behavioral level. Adult zebrafish have been exposed to two concentrations of high-density polyethylene and polystyrene microplastics for twenty days. Transcriptomic results indicate alterations in the expression of immune system genes and the down-regulation of genes correlated with epithelium integrity and lipid metabolism. The transcriptomic findings are supported by tissue alterations and higher occurrence of neutrophils observed in gills and intestinal epithelium. Even the daily rhythm of activity of zebrafish appears to be affected, although the regular pattern of activity is recovered over time. Considering the transcriptomic and histological findings reported, we hypothesize that the effects on mucosal epithelium integrity and immune response could potentially reduce the organism defense against pathogens, and lead to a different utilization of energy stores.</t>
  </si>
  <si>
    <t>PMC6823372</t>
  </si>
  <si>
    <t>rayyan-684570481</t>
  </si>
  <si>
    <t>Characteristics of microplastics on two beaches affected by different land uses in Salamina Island in Saronikos Gulf, east Mediterranean.</t>
  </si>
  <si>
    <t>Tziourrou P and Megalovasilis P and Tsounia M and Karapanagioti HK</t>
  </si>
  <si>
    <t>https://pubmed.ncbi.nlm.nih.gov/31450029/</t>
  </si>
  <si>
    <t>In the present study, samples were taken from two beaches of the Salamina Island. The results of microplastics characterization agree well with the predicted results based on the land uses both locally and from across the mainland. The first beach, Psili Ammos, is affected by increased anthropogenic and industrial activity. Based on the Attenuated Total Reflectance (ATR) - Fourier Transform Infra-Red spectroscopy (FTIR) analysis mainly polyethylene (PE) fragments are observed than in the second beach, Kanakia. A high percentage of plastic pellets from industrial activity among fragments are found as well as the most fresh and the most degraded particles (based on the ester, keto, and vinyl indices). The second beach, Kanakia, has a high percentage of expanded polystyrene (EPS) particles suggesting an impact from fishing activities rather than industrial ones and all PE samples are found to be degraded suggesting that sources of non-fishing microplastic pollution are further away.</t>
  </si>
  <si>
    <t>rayyan-684570482</t>
  </si>
  <si>
    <t>Cubic Liquid Crystalline Nanostructures Involving Catalase and Curcumin: BioSAXS Study and Catalase Peroxidatic Function after Cubosomal Nanoparticle Treatment of Differentiated SH-SY5Y Cells.</t>
  </si>
  <si>
    <t>Rakotoarisoa M and Angelov B and Espinoza S and Khakurel K and Bizien T and Angelova A</t>
  </si>
  <si>
    <t>https://pubmed.ncbi.nlm.nih.gov/31443533/</t>
  </si>
  <si>
    <t>The development of nanomedicines for the treatment of neurodegenerative disorders demands innovative nanoarchitectures for combined loading of multiple neuroprotective compounds. We report dual-drug loaded monoolein-based liquid crystalline architectures designed for the encapsulation of a therapeutic protein and a small molecule antioxidant. Catalase (CAT) is chosen as a metalloprotein, which provides enzymatic defense against oxidative stress caused by reactive oxygen species (ROS) such as hydrogen peroxide (H(2)O(2)). Curcumin (CU), solubilized in fish oil, is co-encapsulated as a chosen drug with multiple therapeutic activities, which may favor neuro-regeneration. The prepared self-assembled biomolecular nanoarchitectures are characterized by biological synchrotron small-angle X-ray scattering (BioSAXS) at multiple compositions of the lipid/co-lipid/water phase diagram. Constant fractions of curcumin (an antioxidant) and a PEGylated agent (TPEG(1000)) are included with regard to the lipid fraction. Stable cubosome architectures are obtained for several ratios of the lipid ingredients monoolein (MO) and fish oil (FO). The impact of catalase on the structural organization of the cubosome nanocarriers is revealed by the variations of the cubic lattice parameters deduced by BioSAXS. The outcome of the cellular uptake of the dual drug-loaded nanocarriers is assessed by performing a bioassay of catalase peroxidatic activity in lysates of nanoparticle-treated differentiated SH-SY5Y human cells. The obtained results reveal the neuroprotective potential of the in vitro studied cubosomes in terms of enhanced peroxidatic activity of the catalase enzyme, which enables the inhibition of H(2)O(2) accumulation in degenerating neuronal cells.</t>
  </si>
  <si>
    <t>PMC6749324</t>
  </si>
  <si>
    <t>rayyan-684570483</t>
  </si>
  <si>
    <t>Microplastic accumulation and biomagnification in a coastal marine reserve situated in a sparsely populated area.</t>
  </si>
  <si>
    <t>54-59</t>
  </si>
  <si>
    <t>Saley AM and Smart AC and Bezerra MF and Burnham TLU and Capece LR and Lima LFO and Carsh AC and Williams SL and Morgan SG</t>
  </si>
  <si>
    <t>https://pubmed.ncbi.nlm.nih.gov/31426191/</t>
  </si>
  <si>
    <t>Toxic chemicals within and adsorbed to microplastics (0.05-5â€¯mm) have the potential to biomagnify in food webs. However, microplastic concentrations in highly productive, coastal habitats are not well understood. Therefore, we quantified the presence of microplastics in a benthic community and surrounding environment of a remote marine reserve on the open coast of California, USA. Concentrations of microplastic particles in seawater were 36.59 plastics/L and in sediments were 0.227â€¯Â±â€¯0.135 plastics/g. Densities of microplastics on the surfaces of two morphologically distinct species of macroalgae were 2.34â€¯Â±â€¯2.19 plastics/g (Pelvetiopsis limitata) and 8.65â€¯Â±â€¯6.44 plastics/g (Endocladia muricata). Densities were highest in the herbivorous snail, Tegula funebralis, at 9.91â€¯Â±â€¯6.31 plastics/g, potentially due to bioaccumulation. This study highlights the need for further investigations of the prevalence and potential harm of microplastics in benthic communities at remote locations as well as human population centers.</t>
  </si>
  <si>
    <t>rayyan-684570484</t>
  </si>
  <si>
    <t>Microplastic in the sediments of a highly eutrophic tropical estuary.</t>
  </si>
  <si>
    <t>326-335</t>
  </si>
  <si>
    <t>Alves VEN and Figueiredo GM</t>
  </si>
  <si>
    <t>https://pubmed.ncbi.nlm.nih.gov/31426163/</t>
  </si>
  <si>
    <t>Given the implications of microplastics contamination in aquatic ecosystems and information scarcity about microplastic abundances in estuarine sediments, this study aimed to quantify and describe the microplastics in the sublittoral sediments from Guanabara Bay. Sediment samples were collected at four sites and three months, microplastics were separated and classified according to type, color, size, and polymer composition. High abundances of microplastic (160 to 1000 items kg(-1) or 4367 to 25,794 items m(-2)) occurred independent of area or period, indicating microplastics are widely spread in Guanabara Bay. The dominant microplastic in the sediment was the translucent polyester microfiber of &lt;1â€¯mm size; which is a secondary microplastic, possibly coming from washing machines wastes. The extremely high availability of microplastics in Guanabara Bay, compared to the majority of studies around the world, suggests high risk of contamination to benthic organisms and demersal fish, as they may be ingesting microplastics.</t>
  </si>
  <si>
    <t>rayyan-684570485</t>
  </si>
  <si>
    <t>Food-web transfer of microplastics between wild caught fish and crustaceans in East China Sea.</t>
  </si>
  <si>
    <t>173-182</t>
  </si>
  <si>
    <t>Zhang F and Wang X and Xu J and Zhu L and Peng G and Xu P and Li D</t>
  </si>
  <si>
    <t>https://pubmed.ncbi.nlm.nih.gov/31426144/</t>
  </si>
  <si>
    <t>Plastic pollution, including microplastics (MPs), poses a global threat to environmental and human health. Studies on the transference of MPs along marine food webs are limited. In the present study, we investigated MP pollution in 11 wild fish species (193 individuals) and 8 wild crustacean species (136 individuals) captured from the Zhoushan fishing ground, off the East China Sea. The average abundance of MPs found in two main tissues, the gill and gastrointestinal (GI) tract, were 0.77â€¯Â±â€¯1.25 and 0.52â€¯Â±â€¯0.90 items/individual, respectively. The MPs we found were predominantly fiber-shaped, blue, and composed of polyester polymers. Our results suggest that MP pollution is ubiquitous in the East China Sea. We suggest that MPs are likely aggregated in the higher trophic level fish species throughout the marine food web. Furthermore, we suggest that marine organisms which occupy higher trophic levels might be suitable MP indicator species.</t>
  </si>
  <si>
    <t>rayyan-684570486</t>
  </si>
  <si>
    <t>Microplastic prevalence in the beaches of Puducherry, India and its correlation with fishing and tourism/recreational activities.</t>
  </si>
  <si>
    <t>123-133</t>
  </si>
  <si>
    <t>Dowarah K and Devipriya SP</t>
  </si>
  <si>
    <t>https://pubmed.ncbi.nlm.nih.gov/31422297/</t>
  </si>
  <si>
    <t>The prevalence of microplastics in the sediments of six beaches of the Puducherry coast in India was studied and its correlation to fishing activities and recreational activities was analysed. On an average, 72.03â€¯Â±â€¯19.16 microplastic particles/100â€¯g dry weight of sediments is found to be the microplastic abundance in the study. A Strong positive correlation (Pearson's Râ€¯=â€¯0.92, pâ€¯=â€¯0.0103) between fishing activity and microplastic abundance and a weak correlation (Pearson's Râ€¯=â€¯0.04, pâ€¯=â€¯0.932) between microplastic abundance and recreational activities is found. Majority (65.12%) of the microplastics belongs to the size bracket of 300â€¯Î¼m-1â€¯mm and only 34.88% were large microplastics (&gt;1â€¯mm). The Polymers of the microplastics were identified as Polypropylene, HDPE, LDPE, Polystyrene, Polyurethane etc. using Raman spectroscopy. Microplastic fragments comprise 56.32% of the total particles. In terms of colour of the microplastics, white (26.92%) is the most abundant.</t>
  </si>
  <si>
    <t>rayyan-684570487</t>
  </si>
  <si>
    <t>Injectable mechanical pillows for attenuation of load-induced post-traumatic osteoarthritis.</t>
  </si>
  <si>
    <t>Regenerative biomaterials</t>
  </si>
  <si>
    <t>2056-3418 (Print)</t>
  </si>
  <si>
    <t>211-219</t>
  </si>
  <si>
    <t>Holyoak DT and Wheeler TA and van der Meulen MCH and Singh A</t>
  </si>
  <si>
    <t>https://pubmed.ncbi.nlm.nih.gov/31402982/</t>
  </si>
  <si>
    <t>Osteoarthritis (OA) of the knee joint is a degenerative disease initiated by mechanical stress that affects millions of individuals. The disease manifests as joint damage and synovial inflammation. Post-traumatic osteoarthritis (PTOA) is a specific form of OA caused by mechanical trauma to the joint. The progression of PTOA is prevented by immediate post-injury therapeutic intervention. Intra-articular injection of anti-inflammatory therapeutics (e.g. corticosteroids) is a common treatment option for OA before end-stage surgical intervention. However, the efficacy of intra-articular injection is limited due to poor drug retention time in the joint space and the variable efficacy of corticosteroids. Here, we endeavored to characterize a four-arm maleimide-functionalized polyethylene glycol (PEG-4MAL) hydrogel system as a 'mechanical pillow' to cushion the load-bearing joint, withstand repetitive loading and improve the efficacy of intra-articular injections of nanoparticles containing dexamethasone, an anti-inflammatory agent. PEG-4MAL hydrogels maintained their mechanical properties after physiologically relevant cyclic compression and released therapeutic payload in an on-demand manner under in vitro inflammatory conditions. Importantly, the on-demand hydrogels did not release nanoparticles under repetitive mechanical loading as experienced by daily walking. Although dexamethasone had minimal protective effects on OA-like pathology in our studies, the PEG-4MAL hydrogel functioned as a mechanical pillow to protect the knee joint from cartilage degradation and inhibit osteophyte formation in an in vivo load-induced OA mouse model.</t>
  </si>
  <si>
    <t>PMC6683954</t>
  </si>
  <si>
    <t>rayyan-684570488</t>
  </si>
  <si>
    <t>Evaluation of the infiltration of polystyrene nanobeads in zebrafish embryo tissues after short-term exposure and the related biochemical and behavioural effects.</t>
  </si>
  <si>
    <t>Parenti CC and Ghilardi A and Della Torre C and Magni S and Del Giacco L and Binelli A</t>
  </si>
  <si>
    <t>https://pubmed.ncbi.nlm.nih.gov/31400664/</t>
  </si>
  <si>
    <t>One of the current main challenges faced by the scientific community is concerning the fate and toxicity of plastics, due to both the well-known threats made by larger plastic items spreading in ecosystems and their fragmentation into micro- and nanoparticles. Since the chemical and physical characteristics of these smaller plastic fragments are markedly different with respect to their bulk product, the potential toxicological effects in the environment need to be deeply investigated. To partially fill this gap of knowledge, the aim of this study was to evaluate the polystyrene nanobead intake in the tissues of zebrafish (Danio rerio) embryos and their related toxicity. Embryos at 72â€¯h post fertilization (hpf) were exposed for 48â€¯h to 0.5â€¯Î¼m fluorescent polystyrene nanobeads at a concentration of 1â€¯mgâ€¯L(-1). Confocal microscopy was employed to investigate nanoplastic ingestion and tissue infiltration, while potential sub-lethal effects were evaluated by measuring several endpoints, which covered the adverse effects at the molecular (protein carbonylation), cellular (P-glycoprotein, activity of several antioxidant/detoxifying enzymes) and organism levels by evaluating of possible changes in the embryos' swimming behaviour. Imaging observations clearly highlighted the nanoplastics' uptake, showing nanobeads not only in the digestive tract, but also migrating to other tissues through the gut epithelium. Biomarker analyses revealed a significant decrease in cyclooxygenase activity and an induction of superoxide dismutase. The behavioural test highlighted a significant (pâ€¯&lt;â€¯0.05) variation in the turn angle between the control and exposed embryos. This study points out the capability of nanoplastics to infiltrate zebrafish embryo tissues, even after a short exposure, thus suggesting the need for deeper investigations following longer exposure times, and highlighting the potential of nanoplastics to cause toxicological effects on freshwater organisms, at the organism level.</t>
  </si>
  <si>
    <t>rayyan-684570489</t>
  </si>
  <si>
    <t>Biomarkers of Exposure to Chemical Contamination in the Commercial Fish Species Lepidopus caudatus (Euphrasen, 1788): A Particular Focus on Plastic Additives.</t>
  </si>
  <si>
    <t>Frontiers in physiology</t>
  </si>
  <si>
    <t>1664-042X (Print)</t>
  </si>
  <si>
    <t>Salvaggio A and Tiralongo F and Krasakopoulou E and Marmara D and Giovos I and Crupi R and Messina G and Lombardo BM and Marzullo A and Pecoraro R and Scalisi EM and Copat C and Zuccarello P and Ferrante M and Brundo MV</t>
  </si>
  <si>
    <t>https://pubmed.ncbi.nlm.nih.gov/31379607/</t>
  </si>
  <si>
    <t>In recent years, the Mediterranean Sea has become an accumulation zone for waste generated by the 22 countries bordering its shores. Although the effects of plastic litter on the marine environment and on organisms have recently been studied in other areas, further information is needed for the Mediterranean Sea and, in particular, about plastics additives inputs and interactions with the biota and the trophic network, such as phthalates and bisphenol A. Plastic material production, use and disposal contribute also to the release of heavy metals into the environment, such as mercury (Hg), often used during the production of chlorine, the primary ingredient in PVC, lead (Pb) and cadmium (Cd), which are used as stabilizers in PVC and leach out of products during use and disposal. Our research aims to evaluate phthalates, bisphenol A and heavy metals contamination in Lepidopus caudatus (Pisces, Trichiuridae), which could be considered as a potential sentinel species. For the evaluation of toxicological effects, we evaluated the expression of vitellogenin and metallothioneins 1. In all samples analyzed, we have not found microplastics in the gastrointestinal tract but chemical analysis revealed the presence of high content of phthalates, and in particular high quantities of DIDP, DEHP, bis-benzylester phthalate, bis-butyl ester phthalate and mono-N-butyl ester phthalate in different organs. Instead, trace elements detected in tissue revealed a trend of concentrations generally higher in liver and intestine than gill and muscle tissues. Immunohistochemical analysis for anti-metallothionein 1 antibody showed a strong positivity of liver cells, both in females and males. Analysis for the anti-vitellogenin antibody showed in females a strong positivity both in the liver cells and in the gonads, in male specimens was found to be always negative except for a specimen, in which it was highlighted a positivity in some areas of the liver and of the gonad.</t>
  </si>
  <si>
    <t xml:space="preserve"> RAYYAN-INCLUSION: {"Querusche"=&gt;"Excluded", "Matheus"=&gt;"Maybe"} | RAYYAN-LABELS: QUE: Abstract | RAYYAN-EXCLUSION-REASONS: 1 - Type of study</t>
  </si>
  <si>
    <t>PMC6646597</t>
  </si>
  <si>
    <t>rayyan-684570490</t>
  </si>
  <si>
    <t>Acute toxic effects of polyethylene microplastic on adult zebrafish.</t>
  </si>
  <si>
    <t>Mak CW and Ching-Fong Yeung K and Chan KM</t>
  </si>
  <si>
    <t>https://pubmed.ncbi.nlm.nih.gov/31352214/</t>
  </si>
  <si>
    <t>To identify the physical effects, behavioral changes, and gene expression profiles of the phase 1 detoxification-related gene (cyp 1a) and oogenesis-related gene (vtg 1) induced by microplastics, high-density polyethylene microplastics of various sizes were used because of their dominance in coastal areas and effluent samples in Hong Kong. Adult zebrafish were used as the model organism to identify the upper and lower boundaries of microplastics ingestion and were exposed to individual polyethylene microplastics in five size ranges (10-22â€¯Î¼m, 45-53â€¯Î¼m, 90-106â€¯Î¼m, 212-250â€¯Î¼m, and 500-600â€¯Î¼m) at a concentration of 2â€¯mg/L for 96â€¯h. To study behavioral changes and targeted gene expression profiles via real-time PCR (qPCR), a mixture of microplastics in three size ranges at effluent-related (11 particles/L), moderate (110 particles/L), and high concentrations (1,100 particles/L) were applied for 96â€¯h. The zebrafish behavior was recorded by a video camera and by two observers (interrater reliability, &gt;85%). The results implied that the upper and lower size boundaries for microplastic ingestion were 558.4â€¯Â±â€¯26.2â€¯Î¼m (yellow) and 19.7â€¯Â±â€¯3.1â€¯Î¼m (red), respectively. In addition, 61â€¯Â±â€¯10% of fish in medium concentration treatments and 61â€¯Â±â€¯10% of fish in high concentration treatments were found with the microplastic ingestion and remaining in their intestine. In addition, 28â€¯Â±â€¯10% of fish in high concentration treatments were found with microplastic retaining in their gills (No. of fishesâ€¯=â€¯18 in each treatment). The presence of microplastics, which occupied 89â€¯Â±â€¯6% of intestine area, reduced the voids inside the intestine for feed. The expression of cyp1a in the intestine (medium concentration) and vtg1 in the liver (medium and high concentration) showed significant up-regulation, and abnormal behavior (i.e., seizures and tail bent downward) was observed (medium and high concentration). In summary, the effects on the aryl hydrocarbon receptor (AHR) pathway, disruption of the oogenesis process, and neurotoxicity could be caused by acute exposure of adult zebrafish to microplastics.</t>
  </si>
  <si>
    <t>rayyan-684570491</t>
  </si>
  <si>
    <t>Retraction Note: Effects of Nano-particles on Histo-pathological changes of the fish.</t>
  </si>
  <si>
    <t>https://pubmed.ncbi.nlm.nih.gov/31321057/</t>
  </si>
  <si>
    <t>[This retracts the article DOI: 10.1186/s40201-015-0216-9.].</t>
  </si>
  <si>
    <t xml:space="preserve"> RAYYAN-INCLUSION: {"Querusche"=&gt;"Excluded", "Matheus"=&gt;"Excluded"} | RAYYAN-LABELS: Correction,QUE: Title,MAT: Correction | RAYYAN-EXCLUSION-REASONS: 1 - Type of study</t>
  </si>
  <si>
    <t>PMC6582103</t>
  </si>
  <si>
    <t>rayyan-684570492</t>
  </si>
  <si>
    <t>Microplastics in fishes from the Northern Bay of Bengal.</t>
  </si>
  <si>
    <t>821-830</t>
  </si>
  <si>
    <t>Hossain MS and Sobhan F and Uddin MN and Sharifuzzaman SM and Chowdhury SR and Sarker S and Chowdhury MSN</t>
  </si>
  <si>
    <t>https://pubmed.ncbi.nlm.nih.gov/31302547/</t>
  </si>
  <si>
    <t>Microplastics were determined in pink Bombay-duck (Harpadon nehereus), white Bombay-duck (H. translucens) and gold-stripe sardine (Sardinella gibbosa) collected from the Northern Bay of Bengal at Bangladesh. Gastrointestinal tracts of fishes (nâ€¯=â€¯25 per species) were examined for microplastics following alkali digestion protocol, microscopic observations and chemical analysis by micro-Fourier Transformed Infrared Spectroscope (Î¼-FTIR). A total of 443 microplastic items were found in the intestines of H. nehereus, H. translucens and S. gibbosa, averaging in the range of 3.20-8.72 items per species. Among various shapes, colours and types of microplastics, irregular (37-43%), white/transparent (26-68%) and fiber (50-55%) were dominant. The size fraction of microplastics ranging between 1â€¯Î¼m and 5â€¯mm was 68-84 items/kg biomass, and Î¼-FTIR analysis identified 13 particles of polyethylene terephthalate and 66 particles of polyamide. The study findings raised concern that microplastics in marine fish could be a threat to public health via the food chain.</t>
  </si>
  <si>
    <t>rayyan-684570493</t>
  </si>
  <si>
    <t>The influence of human activity and morphological characteristics of beaches on plastic debris distribution along the Caspian Sea as a closed water body.</t>
  </si>
  <si>
    <t>25712-25724</t>
  </si>
  <si>
    <t>Ghaffari S and Bakhtiari AR and Ghasempouri SM and Nasrolahi A</t>
  </si>
  <si>
    <t>https://pubmed.ncbi.nlm.nih.gov/31267384/</t>
  </si>
  <si>
    <t>The Caspian Sea is the largest land-locked lake in the world that includes numerous endemic species. Because of its enclosed nature, the pollutants entering this water body become entrapped. The present paper examines the influence of human activity and beach morphology on the abundance and distribution of stranded plastic debris along the Caspian Sea coastlines. It would be possible by relating some characteristics of these beaches (population, urbanization, substrate type, and slope of beaches) with the abundance of plastic debris through a PCo analysis. The results showed that in our study area, the most effective factors on plastic debris distribution were urbanization and population followed by the slope and substrate of beaches. Three size classes of plastic debris were defined as "large microplastic" (1 to &lt;â€‰5Â mm), "mesoplastic" (5 to &lt;â€‰25Â mm), and "macroplastic" (&gt;â€‰25Â mm). The density of the large microplastic, mesoplastic, and macroplastic materials on the Caspian Sea coastline was 8.43â€‰Â±â€‰0.54, 8.74â€‰Â±â€‰0.42, and 7.53â€‰Â±â€‰0.30 particles/m(2), respectively. Foam was the most abundant microplastic debris along the study area (47.58%), followed by resin pellets (33.93%) and fragments (16.30%), respectively. We also selected the Boujagh National Park with limited accessibility as an appropriate area for the study of marine debris as one sampling station. Cigarette butts and film pieces displayed a different distribution pattern compared to other debris types in the Boujagh National Park station likely due to their distinct buoyancy specification.</t>
  </si>
  <si>
    <t>rayyan-684570494</t>
  </si>
  <si>
    <t>Microplastics in the Coral Reef Systems from Xisha Islands of South China Sea.</t>
  </si>
  <si>
    <t>8036-8046</t>
  </si>
  <si>
    <t>Ding J and Jiang F and Li J and Wang Z and Sun C and Wang Z and Fu L and Ding NX and He C</t>
  </si>
  <si>
    <t>https://pubmed.ncbi.nlm.nih.gov/31204475/</t>
  </si>
  <si>
    <t>The impacts of microplastics on coral reefs are gaining attention due to findings that microplastics affect coral health. This work investigated the distribution and characteristics of microplastics in the seawater, fish, and corals in 3 atolls from the Xisha Islands of South China Sea. In the seawater samples, microplastics were detected in the outer reef slopes, reef flats, and lagoons with abundances ranging from 0.2 to 11.2, 1.0 to 12.2, and 1.0 to 45.2 items L(-1), respectively. Microplastic abundance was 0-12.0 items individual(-1) (0-4.7 items g(-1)) in fish and 1.0-44.0 items individual(-1)(0.02-1.3 items g(-1)) in coral. The predominant shape and polymer of microplastics in seawater, fish, and coral were fibrous rayon and polyethylene terephthalate (PET). Microplastic sizes primarily ranged from 20-330 Î¼m in both the seawater and fish, while there were relatively more 1-5 mm microplastics in the corals. The shape, size, color, and polymer type distribution patterns of microplastics in seawater more closely resembled those in fish gills than those in fish gastrointestinal tracts or coral samples. This study shows that microplastics are abundant in these coral reef systems and they are captured by fish or "trapped" by corals.</t>
  </si>
  <si>
    <t>rayyan-684570495</t>
  </si>
  <si>
    <t>Ingestion of microplastics by fish and other prey organisms of cetaceans, exemplified for two large baleen whale species.</t>
  </si>
  <si>
    <t>224-234</t>
  </si>
  <si>
    <t>Burkhardt-Holm P and N'Guyen A</t>
  </si>
  <si>
    <t>https://pubmed.ncbi.nlm.nih.gov/31179992/</t>
  </si>
  <si>
    <t>Knowledge on microplastic (MP) ingestion by cetaceans is difficult to obtain. We infer the potential for MP uptake by cetaceans from the occurrence of MP in prey species. First, we reviewed information on whale prey species, focussing on common minke (Balaenoptera acutorostrata) and sei whale (B. borealis), for which the most comprehensive quantitative datasets exist. Second, evidence of MP ingestion by their prey species was reviewed. We found common minke whales forage opportunistically on fish from various families: Ammodytidae, Clupeidae, Gadidae, Engraulidae and Osmeridae. Sei whales mostly feed on copepods, Engraulidae, Clupeidae and Scombridae. High levels of MP contamination are reported for Scombridae in the Atlantic and Engraulidae in the Northwest Pacific Ocean. Copepods exhibit low levels of MP ingestion in the Northeast Pacific Ocean. Species-specific prey preferences and feeding strategies imply different cetaceans have varied potential for MP uptake, even if they feed in similar geographic areas.</t>
  </si>
  <si>
    <t>rayyan-684570496</t>
  </si>
  <si>
    <t>Use of Porphysomes to detect primary tumour, lymph node metastases, intra-abdominal metastases and as a tool for image-guided lymphadenectomy: proof of concept in endometrial cancer.</t>
  </si>
  <si>
    <t>2727-2738</t>
  </si>
  <si>
    <t>Philp L and Chan H and Rouzbahman M and Overchuk M and Chen J and Zheng G and Bernardini MQ</t>
  </si>
  <si>
    <t>https://pubmed.ncbi.nlm.nih.gov/31131064/</t>
  </si>
  <si>
    <t>Objective: To investigate Porphysome fluorescence image-guided resection (PYRO-FGR) for detection of uterine tumour, metastatic lymph nodes and abdominal metastases in a model of endometrial cancer. Methods: White New Zealand rabbits were inoculated with VX2 cells via intra-myometrial injection. At 30 days, Porphysomes were administered intravenously. At 24 h the abdomen was imaged and fluorescent tissue identified (PYRO-FGR). After complete resection of fluorescent tissue, fluorescence-negative lymph nodes and peritoneal biopsies were removed. Histopathology including ultra-staging and analysis by a pathologist was used to detect tumour. Fluorescence signal to background ratio (SBR) was calculated and VX2 (+) tissue compared to VX2 (-) tissue. Biodistribution was calculated and Porphysome accumulation in fluorescent VX2 (+) tissue compared to fluorescent VX2 (-) and non-fluorescent VX2 (-) tissue. Results: Of 17 VX2 models, 10 received 4 mg/kg of Porphysomes and 7 received 1 mg/kg. Seventeen tumours (UT), 81 lymph nodes (LN) and 54 abdominal metastases (AM) were fluorescence-positive and resected. Of these, 17 UT, 60 LN and 45 AM were VX2 (+), while 16 LN and 5 AM were VX2 (-). Nine specimens were excluded from analysis. Thirty-one LN and 53 peritoneal biopsies were fluorescence-negative and resected. Of these, all LN and 51/53 biopsies were VX2 (-) with only 2 false-negative biopsies. Sensitivity and specificity of PYRO-FGR for VX2 (+) tissue was 98.4% / 80.0% overall, 100% / 100% for UT, 100% / 66.0 % for LN and 95.7% / 91.4% for AM. Increased SBR and biodistribution was observed in VX2 (+) tissue vs. VX2 (-) tissue. Conclusions: Porphysomes are a highly sensitive imaging agent for intra-operative detection and resection of uterine tumour, metastatic lymph nodes and abdominal metastases.</t>
  </si>
  <si>
    <t>PMC6525988</t>
  </si>
  <si>
    <t>rayyan-684570497</t>
  </si>
  <si>
    <t>Microbial Poly-3-Hydroxybutyrate (PHB) as a Feed Additive for Fishes and Piglets.</t>
  </si>
  <si>
    <t>Biotechnology journal</t>
  </si>
  <si>
    <t>1860-7314 (Electronic)</t>
  </si>
  <si>
    <t>e1900132</t>
  </si>
  <si>
    <t>Wang X and Jiang XR and Wu F and Ma Y and Che X and Chen X and Liu P and Zhang W and Ma X and Chen GQ</t>
  </si>
  <si>
    <t>https://pubmed.ncbi.nlm.nih.gov/31119892/</t>
  </si>
  <si>
    <t>The large-scale use of petrochemical-based plastics is damaging our environment. Discarded plastics are harmful to both marine and land animals, sometimes causing death when ingested. Biodegradable plastics have gained attentions from the public and the academia to reduce environmental burdens. Poly-3-hydroxybutyrate (PHB), the simplest and the best-studied bioplastic member of the polyhydroxyalkanoate (PHA) family synthesized by many bacteria, has been studied as a feed additive for large yellow croaker fish and weaned piglets. The fish grow faster and gain more weight when 1% and 2% PHB is added as a feed additive, accompanied by increased survival rates. Weaned piglets are found to grow normally and showed no significant change in average daily weight gains, average daily feed intakes, feed efficiency, and organ developments when 0.5% PHB is added to the feed. It can therefore be concluded that biodegradable and biocompatible PHB is not harmful as a feed additive for marine large yellow croakers and sensitive weaned piglets. PHB therefore holds great promise as a plastic that combines biodegradability and biocompatibility with good tolerability as a feed supplement for animals.</t>
  </si>
  <si>
    <t>rayyan-684570498</t>
  </si>
  <si>
    <t>Metabolomic method to detect a metabolite corona on amino-functionalized polystyrene nanoparticles.</t>
  </si>
  <si>
    <t>783-794</t>
  </si>
  <si>
    <t>Grintzalis K and Lawson TN and Nasser F and Lynch I and Viant MR</t>
  </si>
  <si>
    <t>https://pubmed.ncbi.nlm.nih.gov/31094641/</t>
  </si>
  <si>
    <t>Protein coronas on nanoparticles (NPs) affect their physicochemical properties, cellular uptake, and toxicity, and have been described extensively. To date, studies of the occurrence of small molecule (metabolite) coronas are limited. We sought to determine whether a metabolite corona forms on NPs, using high-sensitivity metabolomics combined with a model system for freshwater ecotoxicology (Daphnia magna feeding on Chlorella vulgaris). Using amino-functionalized polystyrene NPs (NH(2)-pNPs), we showed the impact of this material on Daphnia feeding to provide a rationale for the detailed molecular investigations. We then employed a targeted LC-MS/MS approach for sodium dodecyl sulfate (SDS) as an analog to signaling molecules known to occur in our freshwater model system and optimized a corona extraction method for this representative metabolite. Next, we performed an untargeted discovery-based metabolomics study - using high-sensitivity nanoelectrospray direct infusion mass spectrometry (DIMS) - to enable an unbiased assessment of the metabolite corona of NH(2)-pNPs in the freshwater model system. Our results demonstrate that SDS was successfully recovered from NH(2)-pNPs, confirming that the extraction protocol was fit-for-purpose. Untargeted DIMS metabolomics reproducibly detected 100â€‰s of small molecule peaks extracted from NH(2)-pNPs exposed to conditioned media from the D. magna-C. vulgaris model system. Attempts to annotate these extracted metabolites, including by using van Krevelen and Kendrick Mass Defect plots, indicate a diverse range of metabolites that were not clustered into any particular class. Overall we demonstrate the existence of an ecologically relevant metabolite corona on the surface of NPs through application of a high-sensitivity, untargeted mass spectrometry metabolomics workflow.</t>
  </si>
  <si>
    <t xml:space="preserve"> RAYYAN-INCLUSION: {"Querusche"=&gt;"Excluded", "Matheus"=&gt;"Excluded"} | RAYYAN-LABELS: MAT: Abstract,QUE: Abstract | RAYYAN-EXCLUSION-REASONS: 2 - Population,1 - Type of study</t>
  </si>
  <si>
    <t>rayyan-684570499</t>
  </si>
  <si>
    <t>Photo-Cross-Linked Poly(ethylene glycol) Diacrylate Hydrogels: Spherical Microparticles to Bow Tie-Shaped Microfibers.</t>
  </si>
  <si>
    <t>18797-18807</t>
  </si>
  <si>
    <t>Sharifi F and Patel BB and McNamara MC and Meis PJ and Roghair MN and Lu M and Montazami R and Sakaguchi DS and Hashemi NN</t>
  </si>
  <si>
    <t>https://pubmed.ncbi.nlm.nih.gov/31042026/</t>
  </si>
  <si>
    <t>Bow tie-shaped fibers and spherical microparticles with controlled dimensions and shapes were fabricated with poly(ethylene glycol) diacrylate hydrogel utilizing hydrodynamic shear principles and a photopolymerization strategyÂ under a microfluidic regime. Decreasing the flow rate ratio between the core and sheath fluids from 25 (50:2) to 1.25 (100:80) resulted in increasing the particles size and reducing the production rate by 357 and 86%, respectively. The width of the fibers increased by a factor of 1.4 when the flow rate ratio was reduced from 2.5 to 1 due to the decrease of the shear force at the fluid/fluid interface. The stress at break and Young's modulus of the fibers were enhanced by 32 and 63%, respectively, when the sheath-to-core flow rate ratio decreased from 100:40 to 100:80. The fiber fabrication was simulated using the finite element method, and the numerical and experimental results were in agreement. Adult hippocampal stem/progenitor cells and bone-marrow-derived multipotent mesenchymal stromal cells were seeded onto the fibrous scaffolds in vitro, and cellular adhesion, proliferation, and differentiation were investigated. Microgrooves on the fibers' surface were shown to positively affect cell adhesion when compared to flat fibers and planar controls.</t>
  </si>
  <si>
    <t xml:space="preserve"> RAYYAN-INCLUSION: {"Querusche"=&gt;"Excluded", "Matheus"=&gt;"Excluded"} | RAYYAN-LABELS: QUE: Title,MAT: Abstract | RAYYAN-EXCLUSION-REASONS: 2 - Population,1 - Type of study</t>
  </si>
  <si>
    <t>rayyan-684570500</t>
  </si>
  <si>
    <t>Ingestion, egestion and post-exposure effects of polystyrene microspheres on marine medaka (Oryzias melastigma).</t>
  </si>
  <si>
    <t>Cong Y and Jin F and Tian M and Wang J and Shi H and Wang Y and Mu J</t>
  </si>
  <si>
    <t>https://pubmed.ncbi.nlm.nih.gov/31026634/</t>
  </si>
  <si>
    <t>Microplastics (MPs) are of environmental concern due to their bioavailability and potential impacts on a wide range of marine biota. In this study, we investigated the ingestion, bioaccumulation and egestion of fluorescent polystyrene (PS) micospheres (10â€¯Î¼m) in both larvae and adults of marine medaka (Oryzias melastigma), with or without food supply. The post-exposure effects of non-fluorescent PS (10â€¯Î¼m) on the survival, growth and reproduction of medaka larvae were also explored. Results showed that the PS microspheres could be ingested by both larvae and adults during the 48 h-exposure. Notably, feeding status was found to significantly affect the ingestion in medaka adults, which was not observed in the larvae. The egestion process of PS was rapid during the first recovery day but there was still certain percent of particles retained in digestive tracts at the end of 7â€¯d recovery for either larvae or adults. After a 14â€¯d pre-exposure with the non-fluorescent PS microspheres, the subsequent survival, growth and reproduction of medaka larvae were all significantly affected at the end of 120â€¯d of experiment without PS. Overall, these results indicate that fishes might ingest or retain more MPs if the environmental abundance of MPs continues to increase while the available food decreases. Medaka fishes in larval stage have no capacity to select natural food sources like the adults. The chronic and "legacy effect" of MPs might also be a problem worthy paid more attention in future research instead of acute and immediate effect studies.</t>
  </si>
  <si>
    <t>rayyan-684570501</t>
  </si>
  <si>
    <t>Contrast Agent Enhanced Multimodal Photoacoustic Microscopy and Optical Coherence Tomography for Imaging of Rabbit Choroidal and Retinal Vessels in vivo.</t>
  </si>
  <si>
    <t>Nguyen VP and Li Y and Qian W and Liu B and Tian C and Zhang W and Huang Z and Ponduri A and Tarnowski M and Wang X and Paulus YM</t>
  </si>
  <si>
    <t>https://pubmed.ncbi.nlm.nih.gov/30976009/</t>
  </si>
  <si>
    <t>Multimodal imaging with photoacoustic microscopy (PAM) and optical coherence tomography (OCT) can be an effective method to evaluate the choroidal and retinal microvasculature. To improve the efficiency for visualizing capillaries, colloidal gold nanoparticles (AuNPs) have been applied as a multimodal contrast agent for both OCT and PAM imaging by taking advantage of the strong optical scattering and the strong optical absorption of AuNPs due to their surface plasmon resonance. Ultra-pure AuNPs were fabricated by femtosecond laser ablation, capped with polyethylene glycol (PEG), and administered to 13 New Zealand white rabbits and 3 Dutch Belted pigmented rabbits. The synthesized PEG-AuNPs (20.0â€‰Â±â€‰1.5â€‰nm) were demonstrated to be excellent contrast agents for PAM and OCT, and do not demonstrate cytotoxicity to bovine retinal endothelial cells in cell studies. The image signal from the retinal and choroidal vessels in living rabbits was enhanced by up to 82% for PAM and up to 45% for OCT, respectively, by the administered PEG-AuNPs, which enables detection of individual blood vessels by both imaging modalities. The biodistribution study demonstrated the AuNP accumulated primarily in the liver and spleen. Histology and TUNEL staining did not indicate cell injury or death in the lung, liver, kidney, spleen, heart, or eyes up to seven days after AuNP administration. PEG-AuNPs offer an efficient and safe contrast agent for multimodal ocular imaging to achieve improved characterization of microvasculature.</t>
  </si>
  <si>
    <t>PMC6459908</t>
  </si>
  <si>
    <t>rayyan-684570502</t>
  </si>
  <si>
    <t>Characteristics and retention of microplastics in the digestive tracts of fish from the Yellow Sea.</t>
  </si>
  <si>
    <t>878-885</t>
  </si>
  <si>
    <t>Sun X and Li Q and Shi Y and Zhao Y and Zheng S and Liang J and Liu T and Tian Z</t>
  </si>
  <si>
    <t>https://pubmed.ncbi.nlm.nih.gov/30965539/</t>
  </si>
  <si>
    <t>Microplastics (MPs) are a major global issue in the marine environment, and fish inhabiting coastal environments are susceptible to the ingestion of MPs. Knowledge regarding MPs in fish along the coast of China is very limited. In this study, the characteristics and retention of MPs in 19 fish species in the Yellow Sea were systematically studied. MPs were detected in all of the fish species sampled. Overall, 34% (444/1320) of fish retained plastic, and 552 pieces of plastic were removed from these fish, among which 546 pieces (99%) were microplastics (i.e., &lt;5â€¯mm). Three MP types were found: fibers, pellets, and fragments, which accounted for 67%, 22%, and 11% of the total, respectively. MP length ranged from 16 to 4740â€¯Î¼m, with an average of 941â€¯Â±â€¯43â€¯Î¼m. The average lengths of the fibers, pellets, and fragments were 1233â€¯Â±â€¯57â€¯Î¼m, 263â€¯Â±â€¯24â€¯Î¼m, and 503â€¯Â±â€¯91â€¯Î¼m, respectively, and MP length was positively correlated with fish length. Fourteen polymers were detected, with organic oxidation polymers (40%) being most abundant, followed by polyethylene (22%) and polyamide (11%). The retention of MPs in fish was affected by sampling areas and fish weight. Fish collected from the area adjacent to the Bohai Sea and the Yangtze River Estuary were found to possess higher levels of MPs than those collected from the center of the Yellow Sea. The average MP/fish for fish with plastic was negatively correlated with fish body weight. The retention of MPs may affect the quality and quantity of fishery resources in the Yellow Sea, especially the commercial fish. It is suggested that future studies be conducted to determine the ingestion rate, retention time, and egestion rate of MPs by fish to enable a rational risk assessment by combining the field results.</t>
  </si>
  <si>
    <t>rayyan-684570503</t>
  </si>
  <si>
    <t>Presence and characterization of microplastics in fish of commercial importance from the BiobÃ­o region in central Chile.</t>
  </si>
  <si>
    <t>315-319</t>
  </si>
  <si>
    <t>Pozo K and Gomez V and Torres M and Vera L and NuÃ±ez D and OyarzÃºn P and Mendoza G and Clarke B and Fossi MC and Baini M and PÅ™ibylovÃ¡ P and KlÃ¡novÃ¡ J</t>
  </si>
  <si>
    <t>https://pubmed.ncbi.nlm.nih.gov/30803650/</t>
  </si>
  <si>
    <t>In this study we have identified and characterized microplastic particles (MPs) found in six fish species of commercial importance in central Chile. The fish species belong to different trophic levels and were obtained from the oceanic and coastal habitats. To analyze MPs, the fish gastrointestinal content was extracted, analyzed and characterized using a microscopy equipped with Fourier-transform infrared spectroscopy (FT-IR). The MPs found in fish samples were mainly constituted by red microfibers (70-100%) with sizes ranging between 176 and 2842â€¯Î¼m. Polyester, polyethylene (PE) and polyethylene terephthalate (PET) were identified as the prevalent polymers detected. The coastal species showed the presence of microfibers with a higher size and abundance (71%) compared to oceanic species (29%), suggesting there is a greater exposure risk. These findings are consistent with results found in other investigations worldwide. However, further research is still needed to accurately establish the potential exposure risk for the public consuming these fish and the impact of MPs in the Chilean fishery activities.</t>
  </si>
  <si>
    <t>rayyan-684570504</t>
  </si>
  <si>
    <t>Evaluation of microplastic ingestion by tropical fish from Moorea Island, French Polynesia.</t>
  </si>
  <si>
    <t>165-170</t>
  </si>
  <si>
    <t>Garnier Y and Jacob H and Guerra AS and Bertucci F and Lecchini D</t>
  </si>
  <si>
    <t>https://pubmed.ncbi.nlm.nih.gov/30803630/</t>
  </si>
  <si>
    <t>Microplastics are ubiquitous throughout the oceans, yet few studies have documented their occurrence in marine organisms associated with coral reefs. Four genera of adult fish were sampled (Myripristis spp., Siganus spp., Epinephelus merra and Cheilopogon simus) from different trophic guilds around the tropical island of Moorea, French Polynesia. Digestive tracts from 133 adult fish were surveyed and microplastics were found in 28 tracts (21%). Abundance of ingested microplastic pieces per individual fish varied from 1 to 3 pieces, with an average of 1.25â€¯Â±â€¯0.13 ingested microplastic pieces. Microplastics size ranged from 0.031 to 2.44â€¯mm and 70% of microplastics did not exceed 0.3â€¯mm in size. Overall, this study shows that the number and size of microplastic ingested per trophic groups are independent of trophic guild. Additional studies are needed to sample in other tropical regions in order to have a better assessment of microplastic occurrence in coral reefs.</t>
  </si>
  <si>
    <t>rayyan-684570505</t>
  </si>
  <si>
    <t>Microplastics are ubiquitous on California beaches and enter the coastal food web through consumption by Pacific mole crabs.</t>
  </si>
  <si>
    <t>231-237</t>
  </si>
  <si>
    <t>Horn D and Miller M and Anderson S and Steele C</t>
  </si>
  <si>
    <t>https://pubmed.ncbi.nlm.nih.gov/30686424/</t>
  </si>
  <si>
    <t>Microplastics are commonly found in marine ecosystems, but their distribution, prevalence, and impacts on resident fauna are still not well understood. Microplastics in coastal sediments expose invertebrate infauna to the risk of ingestion of plastic debris and associated toxicants. We assessed the prevalence of microplastics in beach sediments and ingested by Pacific mole crabs (Emerita analoga) at sandy beaches spanning &gt;900â€¯km of the California coast. Microplastics were present in sediments of every one of 51 beaches sampled. At a subset of 38 beaches Pacific mole crabs were collected and crabs at every beach had ingested microplastics. Across all beaches sampled, an average of 35% of Pacific mole crabs examined had microplastics in their guts. Our study demonstrates that microplastics are ubiquitous in sediments on California beaches and they are frequently consumed by a filter-feeding crustacean that is a common prey item in the diet of a wide variety of taxa, including fishes and birds.</t>
  </si>
  <si>
    <t>rayyan-684570506</t>
  </si>
  <si>
    <t>Minimal information for studies of extracellular vesicles 2018 (MISEV2018): a position statement of the International Society for Extracellular Vesicles and update of the MISEV2014 guidelines.</t>
  </si>
  <si>
    <t>Journal of extracellular vesicles</t>
  </si>
  <si>
    <t>2001-3078 (Print)</t>
  </si>
  <si>
    <t>ThÃ©ry C and Witwer KW and Aikawa E and Alcaraz MJ and Anderson JD and Andriantsitohaina R and Antoniou A and Arab T and Archer F and Atkin-Smith GK and Ayre DC and Bach JM and Bachurski D and Baharvand H and Balaj L and Baldacchino S and Bauer NN and Baxter AA and Bebawy M and Beckham C and Bedina Zavec A and Benmoussa A and Berardi AC and Bergese P and Bielska E and Blenkiron C and Bobis-Wozowicz S and Boilard E and Boireau W and Bongiovanni A and BorrÃ s FE and Bosch S and Boulanger CM and Breakefield X and Breglio AM and Brennan MÃ_x0081_ and Brigstock DR and Brisson A and Broekman ML and Bromberg JF and Bryl-GÃ³recka P and Buch S and Buck AH and Burger D and Busatto S and Buschmann D and Bussolati B and BuzÃ¡s EI and Byrd JB and Camussi G and Carter DR and Caruso S and Chamley LW and Chang YT and Chen C and Chen S and Cheng L and Chin AR and Clayton A and Clerici SP and Cocks A and Cocucci E and Coffey RJ and Cordeiro-da-Silva A and Couch Y and Coumans FA and Coyle B and Crescitelli R and Criado MF and D'Souza-Schorey C and Das S and Datta Chaudhuri A and de Candia P and De Santana EF and De Wever O and Del Portillo HA and Demaret T and Deville S and Devitt A and Dhondt B and Di Vizio D and Dieterich LC and Dolo V and Dominguez Rubio AP and Dominici M and Dourado MR and Driedonks TA and Duarte FV and Duncan HM and Eichenberger RM and EkstrÃ¶m K and El Andaloussi S and Elie-Caille C and ErdbrÃ¼gger U and FalcÃ³n-PÃ©rez JM and Fatima F and Fish JE and Flores-Bellver M and FÃ¶rsÃ¶nits A and Frelet-Barrand A and Fricke F and Fuhrmann G and Gabrielsson S and GÃ¡mez-Valero A and Gardiner C and GÃ¤rtner K and Gaudin R and Gho YS and Giebel B and Gilbert C and Gimona M and Giusti I and Goberdhan DC and GÃ¶rgens A and Gorski SM and Greening DW and Gross JC and Gualerzi A and Gupta GN and Gustafson D and Handberg A and Haraszti RA and Harrison P and Hegyesi H and Hendrix A and Hill AF and Hochberg FH and Hoffmann KF and Holder B and Holthofer H and Hosseinkhani B and Hu G and Huang Y and Huber V and Hunt S and Ibrahim AG and Ikezu T and Inal JM and Isin M and Ivanova A and Jackson HK and Jacobsen S and Jay SM and Jayachandran M and Jenster G and Jiang L and Johnson SM and Jones JC and Jong A and Jovanovic-Talisman T and Jung S and Kalluri R and Kano SI and Kaur S and Kawamura Y and Keller ET and Khamari D and Khomyakova E and Khvorova A and Kierulf P and Kim KP and Kislinger T and Klingeborn M and Klinke DJ 2nd and Kornek M and KosanoviÄ‡ MM and KovÃ¡cs Ã_x0081_F and KrÃ¤mer-Albers EM and Krasemann S and Krause M and Kurochkin IV and Kusuma GD and Kuypers S and Laitinen S and Langevin SM and Languino LR and Lannigan J and LÃ¤sser C and Laurent LC and Lavieu G and LÃ¡zaro-IbÃ¡Ã±ez E and Le Lay S and Lee MS and Lee YXF and Lemos DS and Lenassi M and Leszczynska A and Li IT and Liao K and Libregts SF and Ligeti E and Lim R and Lim SK and LinÄ“ A and LinnemannstÃ¶ns K and Llorente A and Lombard CA and Lorenowicz MJ and LÃ¶rincz Ã_x0081_M and LÃ¶tvall J and Lovett J and Lowry MC and Loyer X and Lu Q and Lukomska B and Lunavat TR and Maas SL and Malhi H and Marcilla A and Mariani J and Mariscal J and Martens-Uzunova ES and Martin-Jaular L and Martinez MC and Martins VR and Mathieu M and Mathivanan S and Maugeri M and McGinnis LK and McVey MJ and Meckes DG Jr and Meehan KL and Mertens I and Minciacchi VR and MÃ¶ller A and MÃ¸ller JÃ¸rgensen M and Morales-Kastresana A and Morhayim J and Mullier F and Muraca M and Musante L and Mussack V and Muth DC and Myburgh KH and Najrana T and Nawaz M and Nazarenko I and Nejsum P and Neri C and Neri T and Nieuwland R and Nimrichter L and Nolan JP and Nolte-'t Hoen EN and Noren Hooten N and O'Driscoll L and O'Grady T and O'Loghlen A and Ochiya T and Olivier M and Ortiz A and Ortiz LA and Osteikoetxea X and Ã˜stergaard O and Ostrowski M and Park J and Pegtel DM and Peinado H and Perut F and Pfaffl MW and Phinney DG and Pieters BC and Pink RC and Pisetsky DS and Pogge von Strandmann E and Polakovicova I and Poon IK and Powell BH and Prada I and Pulliam L and Quesenberry P and Radeghieri A and Raffai RL and Raimondo S and Rak J and Ramirez MI and Raposo G and Rayyan MS and Regev-Rudzki N and Ricklefs FL and Robbins PD and Roberts DD and Rodrigues SC and Rohde E and Rome S and Rouschop KM and Rughetti A and Russell AE and SaÃ¡ P and Sahoo S and Salas-Huenuleo E and SÃ¡nchez C and Saugstad JA and Saul MJ and Schiffelers RM and Schneider R and SchÃ¸yen TH and Scott A and Shahaj E and Sharma S and Shatnyeva O and Shekari F and Shelke GV and Shetty AK and Shiba K and Siljander PR and Silva AM and Skowronek A and Snyder OL 2nd and Soares RP and SÃ³dar BW and Soekmadji C and Sotillo J and Stahl PD and Stoorvogel W and Stott SL and Strasser EF and Swift S and Tahara H and Tewari M and Timms K and Tiwari S and Tixeira R and Tkach M and Toh WS and Tomasini R and Torrecilhas AC and Tosar JP and Toxavidis V and Urbanelli L and Vader P and van Balkom BW and van der Grein SG and Van Deun J and van Herwijnen MJ and Van Keuren-Jensen K and van Niel G and van Royen ME and van Wijnen AJ and Vasconcelos MH and Vechetti IJ Jr and Veit TD and Vella LJ and Velot Ã‰ and Verweij FJ and Vestad B and ViÃ±as JL and Visnovitz T and Vukman KV and Wahlgren J and Watson DC and Wauben MH and Weaver A and Webber JP and Weber V and Wehman AM and Weiss DJ and Welsh JA and Wendt S and Wheelock AM and Wiener Z and Witte L and Wolfram J and Xagorari A and Xander P and Xu J and Yan X and YÃ¡Ã±ez-MÃ³ M and Yin H and Yuana Y and Zappulli V and Zarubova J and Å½Ä—kas V and Zhang JY and Zhao Z and Zheng L and Zheutlin AR and Zickler AM and Zimmermann P and Zivkovic AM and Zocco D and Zuba-Surma EK</t>
  </si>
  <si>
    <t>https://pubmed.ncbi.nlm.nih.gov/30637094/</t>
  </si>
  <si>
    <t>The last decade has seen a sharp increase in the number of scientific publications describing physiological and pathological functions of extracellular vesicles (EVs), a collective term covering various subtypes of cell-released, membranous structures, called exosomes, microvesicles, microparticles, ectosomes, oncosomes, apoptotic bodies, and many other names. However, specific issues arise when working with these entities, whose size and amount often make them difficult to obtain as relatively pure preparations, and to characterize properly. The International Society for Extracellular Vesicles (ISEV) proposed Minimal Information for Studies of Extracellular Vesicles ("MISEV") guidelines for the field in 2014. We now update these "MISEV2014" guidelines based on evolution of the collective knowledge in the last four years. An important point to consider is that ascribing a specific function to EVs in general, or to subtypes of EVs, requires reporting of specific information beyond mere description of function in a crude, potentially contaminated, and heterogeneous preparation. For example, claims that exosomes are endowed with exquisite and specific activities remain difficult to support experimentally, given our still limited knowledge of their specific molecular machineries of biogenesis and release, as compared with other biophysically similar EVs. The MISEV2018 guidelines include tables and outlines of suggested protocols and steps to follow to document specific EV-associated functional activities. Finally, a checklist is provided with summaries of key points.</t>
  </si>
  <si>
    <t>PMC6322352</t>
  </si>
  <si>
    <t>rayyan-684570507</t>
  </si>
  <si>
    <t>Correction: Bioaccumulation of polystyrene nanoplastics and their effect on the toxicity of Au ions in zebrafish embryos.</t>
  </si>
  <si>
    <t>Lee WS and Cho HJ and Kim E and Huh YH and Kim HJ and Kim B and Kang T and Lee JS and Jeong J</t>
  </si>
  <si>
    <t>https://pubmed.ncbi.nlm.nih.gov/30608099/</t>
  </si>
  <si>
    <t>rayyan-684570508</t>
  </si>
  <si>
    <t>Albumin Based Iohexol Nanoparticles for Computed Tomography: An In Vivo Study.</t>
  </si>
  <si>
    <t>236-247</t>
  </si>
  <si>
    <t>Kale T and Bendale K and Singh KK and Chaudhari P</t>
  </si>
  <si>
    <t>https://pubmed.ncbi.nlm.nih.gov/30596547/</t>
  </si>
  <si>
    <t>Iohexol is a commonly used second generation non-ionic iodinated contrast agent with a multitude of advantages such as low osmolarity and competent intravenous countenance having minimum adverse reactions. Our study anticipated to improve the efficacy of Iohexol as a contrast enhancing agent for Computed Tomography, by envisaging bio-compatible albumin based Iohexol nanoparticles. This nanoparticulate system was developed primarily to enhance the anatomic imaging while increasing its residence time in the blood pool. Towards this goal, we developed Iohexol albumin nanoparticles using glutaraldehyde as a cross linking agent, and Polyethylene glyocol Iohexol albumin nanoparticles by physical adsorption to ameliorate its circulation time. These formulations were studied in comparison to the clinically available Iopamidol(â„¢). Both Iohexol albumin nanoparticles and Polyethylene glyocol Iohexol albumin nanoparticles were characterized for its size, physicochemical properties and entrapment efficiency. Iohexol albumin nanoparticles showed a size range of 254Â±5 nm and post surface modification the size of Polyethylene glyocol Iohexol albumin nanoparticles was found to be 283Â±7 nm in diameter, with and entrapment efficiency Iohexol as of 85%. Further, In vivo computed tomography imaging in New Zealand white rabbits for the developed formulations manifested an enhancement in the anatomical structures of heart, liver and kidneys along with an increased residence time in the blood pool of 3 h in contrast to Iopamidol(â„¢). Our study interprets that Polyethylene glyocol Iohexol albumin nanoparticles have prolonged residence time producing much greater conspicuity of anatomic features and warrants further detail study of the formulation in disease models.</t>
  </si>
  <si>
    <t>rayyan-684570509</t>
  </si>
  <si>
    <t>Effect of drug-loaded microbubbles combined with ultrasound on the apoptosis of cancer cells and the expression of Bax and Bcl-2 in a rabbit VX2 liver tumor model.</t>
  </si>
  <si>
    <t>Bioscience reports</t>
  </si>
  <si>
    <t>1573-4935 (Electronic)</t>
  </si>
  <si>
    <t>Chen K and Zhang L</t>
  </si>
  <si>
    <t>https://pubmed.ncbi.nlm.nih.gov/30578377/</t>
  </si>
  <si>
    <t>The aim of the present study was to investigate whether the use of drug-loaded microbubbles combined with ultrasound promotes the apoptosis of cancer cells by regulating B-cell lymphoma-2 (Bcl-2) and Bcl-2-associated X protein (Bax) expression. Adriamycin-loaded PLGA nanoparticles (ADM-NP) were fabricated using a modified emulsification process. Lipid microbubbles (NH(2)-MB) were prepared by mechanical vibration. The carboxyl groups of ADM-NP and NH(2)-MB underwent a condensation reaction after 48 h, and adriamycin-loaded PLGA nanoparticles microbubble complexes (ADM-NMC) were obtained. High-performance liquid chromatography demonstrated that the entrapment efficiency and drug loading of ADM-NMC were 85.32 Â± 5.41% and 7.91 Â± 0.27%, respectively. The VX2 liver cancer model was established in 30 New Zealand rabbits, which were subsequently divided into three groups (n=10): a control group that received 5 ml of saline, an ADM-NP group that received 5 ml of ADM-NP and an ADM-NMC group that received 5 ml of ADM-NMC. Rabbits in the ADM-NP and ADM-NMC groups underwent irradiation 120 s with low frequency ultrasound (1 MHz, 0.5 W/cm(2)) for 120 s following injection. The echogenicity of tumors markedly increased following ADM-NP and ADM-NMC treatment. Staining with hematoxylin and eosin demonstrated that the tumor shape became more normal in the ADM-NP and ADM-NMC groups compared with the control group. Immunohistochemical staining and Western blotting determined that the expression of Bax increased and the expression of Bcl-2 decreased following treatment with ADM-NP and ADM-NMC. Cancer cell apoptosis was detected by flow cytometry and it was determined that apoptosis significantly increased following treatment with ADM-NP and ADM-NMC (P&lt;0.01). Therefore, the present study demonstrated that the use of drug-loaded microbubbles combined with ultrasound may enhance the efficiency of tumor inhibition. This may be due to the promotion of cancer cell apoptosis via regulation of Bax and Bcl-2 expression.</t>
  </si>
  <si>
    <t>PMC6533209</t>
  </si>
  <si>
    <t>rayyan-684570510</t>
  </si>
  <si>
    <t>Bioaccumulation of polystyrene nanoplastics and their effect on the toxicity of Au ions in zebrafish embryos.</t>
  </si>
  <si>
    <t>3173-3185</t>
  </si>
  <si>
    <t>https://pubmed.ncbi.nlm.nih.gov/30534785/</t>
  </si>
  <si>
    <t>As nano- and micro-sized plastics accumulate in the environment and the food chain of animals, including humans, it is imperative to assess the effects of nanoplastics in living organisms in a systematic manner, especially because of their ability to adsorb potential toxicants such as pollutants, heavy metals, and organic macromolecules that coexist in the environment. Using the zebrafish embryo as an animal model, we investigated the bioaccumulation and in vivo toxicity of polystyrene (PS) nanoplastics individually or in combination with the Au ion. We showed that smaller PS nanoplastics readily penetrated the chorion and developing embryos and accumulated throughout the whole body, mostly in lipid-rich regions such as in yolk lipids. We also showed that PS nanoplastics induced only marginal effects on the survival, hatching rate, developmental abnormalities, and cell death of zebrafish embryos but that these effects were synergistically exacerbated by the Au ion in a dose- and size-dependent manner. Such exacerbation of toxicity was well correlated with the production of reactive oxygen species and the pro-inflammatory responses synergized by the presence of PS, supporting the combined toxicity of PS and Au ions. The synergistic effect of PS on toxicity appeared to relate to mitochondrial damage as determined by ultrastructural analysis. Taken together, the effects of PS nanoplastics were marginal but could be a trigger for exacerbating the toxicity induced by other toxicants such as metal ions.</t>
  </si>
  <si>
    <t>rayyan-684570511</t>
  </si>
  <si>
    <t>Evaluation of the Effects of Carbon 60 Nanoparticle Exposure to Adult Zebrafish: A Behavioral and Biochemical Approach to Elucidate the Mechanism of Toxicity.</t>
  </si>
  <si>
    <t>Sarasamma S and Audira G and Juniardi S and Sampurna BP and Lai YH and Hao E and Chen JR and Hsiao CD</t>
  </si>
  <si>
    <t>https://pubmed.ncbi.nlm.nih.gov/30513951/</t>
  </si>
  <si>
    <t>There is a growing concern for the potential toxicity of engineered nanomaterials that have made their way into virtually all novel applications in the electronics, healthcare, cosmetics, technology, and engineering industries, and in particular, biomedical products. However, the potential toxicity of carbon 60 (C(60)) at the behavioral level has not been properly evaluated. In this study, we used idTracker, a multitracking algorithm to quantitatively assess behavioral toxicity induced by C(60) nanoparticles (C(60) NPs) in adult zebrafish. We demonstrated that locomotion, novel tank exploration, aggression, shoaling, and color preference activities of the C(60) NPs-treated fish was significantly reduced. In addition, the C(60) NPs-treated fish also displayed dysregulation of the circadian rhythm by showing lower locomotion activities in both day and night cycles. The biochemical results showed that C(60) NPs exposure at low concentration induced oxidative stress and DNA damage, reduced anti-oxidative capacity and ATP (adenosine triphosphate) levels, and induced stress-associated hormones, hypoxia, as well as inflammation marker upregulation in muscle and gill tissues. Together, this work, for the first time, provide direct evidence showing that the chronic exposure of C(60) NPs induced multiple behavioral abnormalities in adult zebrafish. Our findings suggest that the ecotoxicity of C(60) NPs towards aquatic vertebrates should be carefully evaluated.</t>
  </si>
  <si>
    <t xml:space="preserve"> RAYYAN-INCLUSION: {"Querusche"=&gt;"Excluded", "Matheus"=&gt;"Excluded"} | RAYYAN-LABELS: QUE: Title,MAT: Abstract | RAYYAN-EXCLUSION-REASONS: 3 - Intervention</t>
  </si>
  <si>
    <t>PMC6321281</t>
  </si>
  <si>
    <t>rayyan-684570512</t>
  </si>
  <si>
    <t>Use of estuarine resources by top predator fishes. How do ecological patterns affect rates of contamination by microplastics?</t>
  </si>
  <si>
    <t>292-304</t>
  </si>
  <si>
    <t>Ferreira GVB and Barletta M and Lima ARA</t>
  </si>
  <si>
    <t>https://pubmed.ncbi.nlm.nih.gov/30471597/</t>
  </si>
  <si>
    <t>This study assessed the seasonal patterns of habitat utilization, feeding ecology and microplastic contamination in different ontogenetic phases of sympatric snooks (Centropomus undecimalis and C. mexicanus) inhabiting a tropical estuary. More than 50% of snooks, in all ontogenetic phases, ingested microplastics (1.5â€¯Â±â€¯0.1 and 1.4â€¯Â±â€¯0.1â€¯particlesâ€¯ind(-1)). Juveniles migrated to nursery grounds in the upper estuary, during the early dry (C. undecimalis 6.5â€¯Â±â€¯2.8â€¯ind(-1)) (pâ€¯&lt;â€¯0.01) and early rainy seasons (C. mexicanus 4.1â€¯Â±â€¯1.9â€¯ind(-1)). There, they fed mostly on invertebrates (Polychaeta) (pâ€¯&lt;â€¯0.01), and became contaminated by microplastics (C. undecimalis: 0.8â€¯Â±â€¯0.4â€¯particlesâ€¯ind(-1); C. mexicanus: 1.7â€¯Â±â€¯0.5â€¯particlesâ€¯ind(-1)). Sub-adults of both species forage principally in the estuarine habitats after shifting their diet from invertebrates (shrimps) in the upper reaches (1806.4â€¯Â±â€¯1729.6â€¯mgâ€¯ind(-1)) to pelagic fishes (R. bahiensis) in seaward habitats (2507.7â€¯Â±â€¯1758.4â€¯mgâ€¯ind(-1)). During feeding continues the contamination by microplastics (3.1â€¯Â±â€¯0.8â€¯part.â€¯ind(-1)). Adults use the adjacent coastal as feeding and spawning grounds during the rainy season. In this phase, snooks are mostly piscivorous (R. bahiensis: up to 5303.8â€¯Â±â€¯3213.4â€¯mgâ€¯ind(-1)), but also ingest penaeid shrimp as complementary item (up to 175.9â€¯Â±â€¯156.7). Microplastics contamination rates increased towards the adult phase, with maximum contamination coinciding with peaks of fish ingestion, suggesting trophic transfer of microplastics. The lower estuary and adjacent coastal zone were important contamination sites, especially during the rainy season (up to 3.1â€¯Â±â€¯0.8â€¯part.â€¯ind(-1)) (pâ€¯&lt;â€¯0.01), when fishery activities is intense and river basin runoff increases. Consequently, the availability of microplastics is higher during this time of year in the lower portion of the estuary. Snooks had similar prey preferences, but the use of different habitats along the life cycle of each species avoids overlaps in estuarine use and minimizes competition.</t>
  </si>
  <si>
    <t>rayyan-684570513</t>
  </si>
  <si>
    <t>Visualizing Photodynamic Therapy in Transgenic Zebrafish Using Organic Nanoparticles with Aggregation-Induced Emission.</t>
  </si>
  <si>
    <t>Nano-micro letters</t>
  </si>
  <si>
    <t>2150-5551 (Electronic)</t>
  </si>
  <si>
    <t>Manghnani PN and Wu W and Xu S and Hu F and Teh C and Liu B</t>
  </si>
  <si>
    <t>https://pubmed.ncbi.nlm.nih.gov/30393709/</t>
  </si>
  <si>
    <t>Photodynamic therapy (PDT) employs accumulation of photosensitizers (PSs) in malignant tumor tissue followed by the light-induced generation of cytotoxic reactive oxygen species to kill the tumor cells. The success of PDT depends on optimal PS dosage that is matched with the ideal power of light. This in turn depends on PS accumulation in target tissue and light administration time and period. As theranostic nanomedicine is driven by multifunctional therapeutics that aim to achieve targeted tissue delivery and image-guided therapy, fluorescent PS nanoparticle (NP) accumulation in target tissues can be ascertained through fluorescence imaging to optimize the light dose and administration parameters. In this regard, zebrafish larvae provide a unique transparent in vivo platform to monitor fluorescent PS bio-distribution and their therapeutic efficiency. Using fluorescent PS NPs with unique aggregation-induced emission characteristics, we demonstrate for the first time the real-time visualization of polymeric NP accumulation in tumor tissue and, more importantly, the best time to conduct PDT using transgenic zebrafish larvae with inducible liver hyperplasia as an example.</t>
  </si>
  <si>
    <t>PMC6199111</t>
  </si>
  <si>
    <t>rayyan-684570514</t>
  </si>
  <si>
    <t>First account of plastic pollution impacting freshwater fishes in the Amazon: Ingestion of plastic debris by piranhas and other serrasalmids with diverse feeding habits.</t>
  </si>
  <si>
    <t>766-773</t>
  </si>
  <si>
    <t>Andrade MC and Winemiller KO and Barbosa PS and Fortunati A and Chelazzi D and Cincinelli A and Giarrizzo T</t>
  </si>
  <si>
    <t>https://pubmed.ncbi.nlm.nih.gov/30388680/</t>
  </si>
  <si>
    <t>Reported here is the first evidence of plastic ingestion by freshwater fishes in the Amazon. Plastic bags, bottles, fishing gear, and other products are entering Amazonian water bodies and degrade into meso- and micro-plastic particles that may be ingested, either directly or indirectly via food chains, by fishes. Examination of stomach contents from 172 specimens of 16 serrasalmid species from lower Xingu River Basin revealed consumption of plastic particles by fishes in each of three trophic guilds (herbivores, omnivores, carnivores). Overall, about one quarter of specimens and 80% of species analyzed had ingested plastic particles ranging from 1 to 15â€¯mm in length. Fourier transform infrared spectroscopy indicated 12 polymer types, including 27% identified as polyethylene, 13% polyvinyl chloride, 13% polyamide, 13% polypropylene, 7% poly(methyl methacrylate), 7% rayon, 7% polyethylene terephtalate, and 13% a blend of polyamide and polyethylene terephtalate. Dimensions of ingested plastic particles varied among trophic guilds, even though the frequency and mass of ingested particles were not significantly different among fishes with different feeding habits.</t>
  </si>
  <si>
    <t>rayyan-684570515</t>
  </si>
  <si>
    <t>High levels of microplastic pollution in the sediments and benthic organisms of the South Yellow Sea, China.</t>
  </si>
  <si>
    <t>1661-1669</t>
  </si>
  <si>
    <t>Wang J and Wang M and Ru S and Liu X</t>
  </si>
  <si>
    <t>https://pubmed.ncbi.nlm.nih.gov/30316086/</t>
  </si>
  <si>
    <t>Microplastics, emerging contaminants in the ocean, are thought to sink and accumulate in sediments, and thus may pose a potential ecological risk to benthic communities. In this study, abundances and characteristics of microplastics in sediments and benthic organisms from the South Yellow Sea were investigated. First, we optimized the sediment sampling for microplastic analysis and found that the top layer (0-5â€¯cm) had the highest abundance, and microplastic abundances decreased significantly with increase in sediment depth. The abundance of microplastics was 560-4205â€¯n/kg dry weight in the surface sediments (the topmost 3â€¯cm) of 14 sites and 1.7-47.0â€¯n/g wet weight in the tissues of benthic organisms. Moreover, microplastic abundances in sediments and benthic organisms were both positively correlated with water depth. Fibers, transparent microplastics, and small microplastics (&lt;0.5â€¯mm) were the most dominant types in sediments and organisms. FTIR analysis showed that polypropylene (PP, 31%), polyester (PE, 24%), nylon (19%), and polystyrene (PS, 15%) were the most abundant polymers in sediments. The results of SEM showed rough surfaces and obvious cracks on the microplastics isolated from sediments. In addition, characteristics of microplastics in Ophiura sarsii, Crangon affinis, and Acila mirabilis were compared. Our results demonstrate that a comprehensive investigation of microplastics in sediments and benthic communities will help to fully understand the ecological risk of microplastic pollution.</t>
  </si>
  <si>
    <t>rayyan-684570516</t>
  </si>
  <si>
    <t>Occurrence of microplastics in fishes from two landing sites in Tuticorin, South east coast of India.</t>
  </si>
  <si>
    <t>889-894</t>
  </si>
  <si>
    <t>Kumar VE and Ravikumar G and Jeyasanta KI</t>
  </si>
  <si>
    <t>https://pubmed.ncbi.nlm.nih.gov/30301111/</t>
  </si>
  <si>
    <t>Microplastics pollution of the marine environment has been reported worldwide. Here, we investigate the occurrence of microplastics in two species of fishes namely Rastrilleger kanagurta and Epinephalus merra bought from Thirespuram and Punnakayal fish landing sites at Tuticorin. Out of the total 40 fish, 12 fish showed the presence of microplastic particulates in the intestine. The particulates included microfibers (80%) in red, black and translucent colors and irregularly shaped microplastic fragments (20%). The microplastics were identified as Polyethylene and Polypropylene by Fourier Transform Infrared Radiation analysis. Though microplastics were detected in the gut of the species, the risk of transfer due to consumption can be safely ruled out as the fish are degutted prior to consumption here. Presence of microplastics in the Tuticorin coast is a matter of concern due to its proximity to the Gulf of Mannar, a sensitive coral reef patch already threatened by marine pollution.</t>
  </si>
  <si>
    <t>rayyan-684570517</t>
  </si>
  <si>
    <t>Estimating microplastic-bound intake of hydrophobic organic chemicals by fish using measured desorption rates to artificial gut fluid.</t>
  </si>
  <si>
    <t>162-170</t>
  </si>
  <si>
    <t>Lee H and Lee HJ and Kwon JH</t>
  </si>
  <si>
    <t>https://pubmed.ncbi.nlm.nih.gov/30227286/</t>
  </si>
  <si>
    <t>One of the most important concerns about marine microplastics is their role in delivery of chemical contaminants to biota. The contribution of microplastic ingestion to the overall uptake of five hydrophobic organic chemicals (HOCs) [Î±-, Î²-, and Î³-hexachlorocyclohexanes (HCHs), pentachlorobenzene (PeCB), and hexachlorobenzene (HeCB)] by fish is evaluated in this study. Partition coefficients of all five HOCs between surfactant micelles and simulated intestinal fluid (SIF), as well as between protein and SIF, were experimentally determined. Desorption of model HOCs from a polyethylene film into an artificial gut solution was measured to estimate the fraction of HOCs that can be absorbed from microplastics during their gut retention time. Monte-Carlo simulation (nâ€¯=â€¯100,000) showed that the uptake via microplastic ingestion will be negligible for HCHs as compared to uptake via other exposure routes, water ventilation and food ingestion. On the other hand, microplastic ingestion might increase the total uptake rate of PeCB and HeCB due to their accelerated desorption from microplastics into the artificial gut solution under the model scenario, assuming an extremely high intake of microplastics. However, the steady-state bioaccumulation factor was predicted to decrease with increasing ingestion of microplastics, showing a dilution effect by microplastic ingestion. Results indicate that HOCs that are close to be at phase equilibrium between microplastics and environmental media are not likely to be further accumulated via ingestion of microplastics; this is true even for cases, where ingestion of microplastics contributes significantly to the total uptake of HOCs. Therefore, future studies need to focus on hydrophobic plastic additives that may exist in microplastics at a concentration higher than their equilibrium concentration with water.</t>
  </si>
  <si>
    <t>rayyan-684570518</t>
  </si>
  <si>
    <t>Ingestion and contact with polyethylene microplastics does not cause acute toxicity on marine zooplankton.</t>
  </si>
  <si>
    <t>452-460</t>
  </si>
  <si>
    <t>Beiras R and Bellas J and Cachot J and Cormier B and Cousin X and Engwall M and Gambardella C and Garaventa F and Keiter S and Le Bihanic F and LÃ³pez-IbÃ¡Ã±ez S and Piazza V and Rial D and Tato T and Vidal-LiÃ±Ã¡n L</t>
  </si>
  <si>
    <t>https://pubmed.ncbi.nlm.nih.gov/30142596/</t>
  </si>
  <si>
    <t>Toxicity of polyethylene microplastics (PE-MP) of size ranges similar to their natural food to zooplanktonic organisms representative of the main taxa present in marine plankton, including rotifers, copepods, bivalves, echinoderms and fish, was evaluated. Early life stages (ELS) were prioritized as testing models in order to maximize sensitivity. Treatments included particles spiked with benzophenone-3 (BP-3), a hydrophobic organic chemical used in cosmetics with direct input in coastal areas. Despite documented ingestion of both virgin and BP-3 spiked microplastics no acute toxicity was found at loads orders of magnitude above environmentally relevant concentrations on any of the invertebrate models. In fish tests some effects, including premature or reduced hatching, were observed after 12 d exposure at 10â€‰mgâ€‰L(-1) of BP-3 spiked PE-MP. The results obtained do not support environmentally relevant risk of microplastics on marine zooplankton. Similar approaches testing more hydrophobic chemicals with higher acute toxicity are needed before these conclusions could be extended to other organic pollutants common in marine ecosystems. Therefore, the replacement of these polymers in consumer products must be carefully considered.</t>
  </si>
  <si>
    <t xml:space="preserve"> RAYYAN-INCLUSION: {"Querusche"=&gt;"Excluded", "Matheus"=&gt;"Maybe"} | RAYYAN-LABELS: QUE: Title | RAYYAN-EXCLUSION-REASONS: 2 - Population</t>
  </si>
  <si>
    <t>rayyan-684570519</t>
  </si>
  <si>
    <t>Effect of Microplastic Amendment to Food on Diet Assimilation Efficiencies of PCBs by Fish.</t>
  </si>
  <si>
    <t>10796-10802</t>
  </si>
  <si>
    <t>Grigorakis S and Drouillard KG</t>
  </si>
  <si>
    <t>https://pubmed.ncbi.nlm.nih.gov/30113827/</t>
  </si>
  <si>
    <t>Diet assimilation efficiencies (AEs) of polychlorinated biphenyls (PCBs) absorbed to microplastics and food were determined in goldfish ( Carassius auratus). Microplastics were spiked with 14 environmentally rare PCBs and incorporated into fish pellets previously spiked with a technical PCB mixture (Aroclor 1254). Five diet treatments were created having microplastic contents of 0, 5, 10, 15, 20, and 25% and fed to fish within 24 h of the diet creation. Fish from each treatment were fed a microplastic amended food pellet and PCB AEs were determined by mass balance. Microplastic-associated PCBs had lower AEs (geomean 13.36%) compared to food matrix-associated PCBs (geomean 51.64%). There were interactions between PCB AEs and the microplastic content of the diet. PCBs affiliated with microplastics became more bioavailable with increasing microplastic content of food while food matrix-associated PCB bioavailability declined when microplastic contents exceeded 5%. Despite controlling for microplastic-food contact time, there was some evidence for redistribution of lower K(OW) food matrix-associated PCBs onto microplastics causing a decrease in their AE relative to nonplastic and low plastic containing diets. The low bioavailability of microplastic-associated PCBs observed in the present study provides further support to indicate that microplastics are unlikely to increase POPs bioaccumulation by fish in aquatic systems.</t>
  </si>
  <si>
    <t>rayyan-684570520</t>
  </si>
  <si>
    <t>Microplastic in riverine fish is connected to species traits.</t>
  </si>
  <si>
    <t>McNeish RE and Kim LH and Barrett HA and Mason SA and Kelly JJ and Hoellein TJ</t>
  </si>
  <si>
    <t>https://pubmed.ncbi.nlm.nih.gov/30076314/</t>
  </si>
  <si>
    <t>Microplastic is a contaminant of concern worldwide. Rivers are implicated as major pathways of microplastic transport to marine and lake ecosystems, and microplastic ingestion by freshwater biota is a risk associated with microplastic contamination, but there is little research on microplastic ecology within freshwater ecosystems. Microplastic uptake by fish is likely affected by environmental microplastic abundance and aspects of fish ecology, but these relationships have rarely been addressed. We measured the abundance and composition of microplastic in fish and surface waters from 3 major tributaries of Lake Michigan, USA. Microplastic was detected in fish and surface waters from all 3 sites, but there was no correlation between microplastic concentrations in fish and surface waters. Rather, there was a significant effect of functional feeding group on microplastic concentration in fish. Neogobius melanostomus (round goby, a zoobenthivore) had the highest concentration of gut microplastic (19 particles fish(-1)) compared to 10 other fish taxa measured, and had a positive linear relationship between body size and number of microplastic particles. Surface water microplastic concentrations were lowest in the most northern, forested watershed, and highest in the most southern, agriculturally dominated watershed. Results suggest microplastic pollution is common in river food webs and is connected to species feeding characteristics. Future research should focus on understanding the movement of microplastic from point-source and diffuse sources and into aquatic ecosystems, which will support pollution management efforts on inland waters.</t>
  </si>
  <si>
    <t>PMC6076259</t>
  </si>
  <si>
    <t>rayyan-684570521</t>
  </si>
  <si>
    <t>First evidence of microplastic ingestion by fishes from the Amazon River estuary.</t>
  </si>
  <si>
    <t>814-821</t>
  </si>
  <si>
    <t>Pegado TSES and Schmid K and Winemiller KO and Chelazzi D and Cincinelli A and Dei L and Giarrizzo T</t>
  </si>
  <si>
    <t>https://pubmed.ncbi.nlm.nih.gov/30041381/</t>
  </si>
  <si>
    <t>This study investigated occurrence of microplastic particles in digestive tracts of fishes from the Amazon River estuary. A total of 189 fish specimens representing 46 species from 22 families was sampled from bycatch of the shrimp fishery. Microplastic particles removed from fish gastrointestinal tracts were identified using Attenuated Total Reflectance - Fourier Transform Infrared (ATR-FTIR). In total, 228 microplastic particles were removed from gastrointestinal tracts of 26 specimens representing 14 species (30% of those examined). Microplastic particles were categorized as pellets (97.4%), sheets (1.3%), fragments (0.4%) and threads (0.9%), with size ranging from 0.38 to 4.16â€¯mm. There was a positive correlation between fish standard length and number of particles found in gastrointestinal tracts. The main polymers identified by ATR-FTIR were polyamide, rayon and polyethylene. These findings provide the first evidence of microplastic contamination of biota from the Amazon estuary and northern coast of Brazil.</t>
  </si>
  <si>
    <t>rayyan-684570522</t>
  </si>
  <si>
    <t>Dietary uptake, biodistribution, and depuration of microplastics in the freshwater diving beetle Cybister japonicus: Effects on predacious behavior.</t>
  </si>
  <si>
    <t>839-844</t>
  </si>
  <si>
    <t>Kim SW and Kim D and Chae Y and An YJ</t>
  </si>
  <si>
    <t>https://pubmed.ncbi.nlm.nih.gov/30036837/</t>
  </si>
  <si>
    <t>Microplastics (MPs) have adverse effects on aquatic organisms in marine environments; however, there is a lack of information on freshwater environments. This study investigated the dietary uptake, and biodistribution and depuration of MPs in the freshwater diving beetle Cybister japonicus (Coleoptera: Dytiscidae) after consumption of zebrafish (Danio rerio) exposed to MPs. The transfer of MPs in diving beetles after consumption of zebrafish was assessed to determine whether the presence of MPs affected diving beetle behavior and predation. We found that diving beetles that consumed MP-exposed fish had a significantly lower ingestion rate than the control. In addition, the trophic transfer rate of MPs was 13-18%. However, MPs were found only in the crop and proventriculus of the beetles, and all particles were depurated within 48â€¯h, likely via regurgitation. As diving beetle is a top predator in freshwater ecosystems and could facilitate transfer from aquatic to terrestrial ecosystems via predation, its behavior towards indigestible MPs in its digestive organs (i.e., filtering and vomiting) could represent a meaningful phenomenon as a potential vector for MP transport. This is the first report of the trophic transfer of MPs from fish to dytiscid species, which helps clarify the effects and mechanisms of MPs in freshwater systems.</t>
  </si>
  <si>
    <t>rayyan-684570523</t>
  </si>
  <si>
    <t>Targeted Treatment of Ischemic and Fibrotic Complications of Myocardial Infarction Using a Dual-Delivery Microgel Therapeutic.</t>
  </si>
  <si>
    <t>7826-7837</t>
  </si>
  <si>
    <t>Mihalko E and Huang K and Sproul E and Cheng K and Brown AC</t>
  </si>
  <si>
    <t>https://pubmed.ncbi.nlm.nih.gov/30016078/</t>
  </si>
  <si>
    <t>Myocardial infarction (MI), commonly known as a heart attack, affects millions of people worldwide and results in significant death and disabilities. A major cause of MI is fibrin-rich thrombus formation that occludes the coronary arteries, blocking blood flow to the heart and causing fibrin deposition. In treating MI, re-establishing blood flow is critical. However, ischemia reperfusion (I/R) injury itself can also occur and contributes to cardiac fibrosis. Fibrin-specific poly( N-isopropylacrylamide) nanogels (FSNs) comprised of a core-shell colloidal hydrogel architecture are utilized in this study to design a dual-delivery system that simultaneously addresses the need to (1) re-establish blood flow and (2) inhibit cardiac fibrosis following I/R injury. These therapeutic needs are met by controlling the release of a fibrinolytic protein, tissue plasminogen activator (tPA), and a small molecule cell contractility inhibitor (Y-27632). In vitro, tPA and Y-27632-loaded FSNs rapidly degrade fibrin and decrease cardiac cell stress fiber formation and connective tissue growth factor expression, which are both upregulated in cardiac fibrosis. In vivo, FSNs localize to fibrin in injured heart tissue and, when loaded with tPA and Y-27632, showed significant improvement in left ventricular ejection fraction 2 and 4 weeks post-I/R as well as significantly decreased infarct size, Î±-smooth muscle actin expression, and connective tissue growth factor expression 4 weeks post-I/R. Together, these data demonstrate the feasibility of this targeted therapeutic strategy to improve cardiac function following MI.</t>
  </si>
  <si>
    <t xml:space="preserve"> RAYYAN-INCLUSION: {"Querusche"=&gt;"Excluded", "Matheus"=&gt;"Excluded"} | RAYYAN-LABELS: QUE: Title,MAT: Abstract | RAYYAN-EXCLUSION-REASONS: 3 - Intervention,1 - Type of study</t>
  </si>
  <si>
    <t>rayyan-684570524</t>
  </si>
  <si>
    <t>Microplastics in different tissues of fish and prawn from the Musa Estuary, Persian Gulf.</t>
  </si>
  <si>
    <t>80-87</t>
  </si>
  <si>
    <t>Abbasi S and Soltani N and Keshavarzi B and Moore F and Turner A and Hassanaghaei M</t>
  </si>
  <si>
    <t>https://pubmed.ncbi.nlm.nih.gov/29684694/</t>
  </si>
  <si>
    <t>Commercially-important species of fish and a crustacean from four sites in the Musa estuary and a site in the Persian Gulf have been analysed for the presence and location of microplastics (MPs). A total of 828â€¯MPs were detected in the guts (gastrointestinal tracts), skin, muscle, gills and liver of demersal and pelagic fish (Platycephalus indicus, Saurida tumbil, Sillago sihama, Cynoglossus abbreviatus) from all five sites and in the exoskeleton and muscle of the tiger prawn, Penaeus semisulcatus, from three sites. On an individual basis, MPs were most abundant in P.Â indicus (meanâ€¯=â€¯21.8) and least frequently encountered in P.Â semisulcatus (meanâ€¯=â€¯7.8), but when normalized on a mass basis, MPs ranged from 0.16â€¯g(-1) for C.Â abbreviatus to 1.5â€¯g(-1) for P.Â semisulcatus. Microscopic analyses (polarized light, fluorescence, SEM/EDS) revealed that MPs were mainly fibrous fragments (with a few angular fragments) of various colour and size (&lt;100â€¯Î¼m toâ€¯&gt;â€¯1000â€¯Î¼m) and with strong C and O signatures. Additional particles detected that were distinctly different in colour, morphology, brittleness and elemental composition (part-metallic, and containing Cu) were suspected of being fragments of antifouling paint. The means of entry of MPs into tissues not involved in digestion are unclear but could be related to translocation or adherence. Regardless of the mode of accumulation, the presence of MPs in heavily fished species of fish and crustacean raises concerns about the potential transfer of synthetic materials into humans.</t>
  </si>
  <si>
    <t>rayyan-684570525</t>
  </si>
  <si>
    <t>The unaccountability case of plastic pellet pollution.</t>
  </si>
  <si>
    <t>Karlsson TM and Arneborg L and BrostrÃ¶m G and Almroth BC and Gipperth L and HassellÃ¶v M</t>
  </si>
  <si>
    <t>https://pubmed.ncbi.nlm.nih.gov/29680567/</t>
  </si>
  <si>
    <t>Plastic preproduction pellets are found in environmental samples all over the world and their presence is often linked to spills during production and transportation. To better understand how these pellets end up in the environment we assessed the release of plastic pellets from a polyethylene production site in a case study area on the Swedish west coast. The case study encompasses; field measurements to evaluate the level of pollution and pathways, models and drifters to investigate the potential spread and a revision of the legal framework and the company permits. This case study show that millions of pellets are released from the production site annually but also that there are national and international legal frameworks that if implemented could help prevent these spills. Bearing in mind the negative effects observed by plastic pollution there is an urgent need to increase the responsibility and accountability of these spills.</t>
  </si>
  <si>
    <t>rayyan-684570526</t>
  </si>
  <si>
    <t>Toxicological effects of irregularly shaped and spherical microplastics in a marine teleost, the sheepshead minnow (Cyprinodon variegatus).</t>
  </si>
  <si>
    <t>231-240</t>
  </si>
  <si>
    <t>Choi JS and Jung YJ and Hong NH and Hong SH and Park JW</t>
  </si>
  <si>
    <t>https://pubmed.ncbi.nlm.nih.gov/29680542/</t>
  </si>
  <si>
    <t>The increasing global contamination of plastics in marine environments is raising public concerns about the potential hazards of microplastics to environmental and human health. Microplastics formed by the breakdown of larger plastics are typically irregular in shape. The objective of this study was to compare the effects of spherical or irregular shapes of microplastics on changes in organ distribution, swimming behaviors, gene expression, and enzyme activities in sheepshead minnow (Cyprinodon variegatus). Both types of microplastics accumulated in the digestive system, causing intestinal distention. However, when compared to spherical microplastics, irregular microplastics decreased swimming behavior (i.e., total distance travelled and maximum velocity) of sheepshead minnow. Both microplastics generated cellular reactive oxygen species (ROS), while ROS-related molecular changes (i.e., transcriptional and enzymatic characteristics) differed. This study provides toxicological insights into the impacts of environmentally relevant (fragmented) microplastics on fish and improves our understanding of the environmental effects of microplastics in the ecosystem.</t>
  </si>
  <si>
    <t>rayyan-684570527</t>
  </si>
  <si>
    <t>Characterization of microplastic litter in the gastrointestinal tract of Solea solea from the Adriatic Sea.</t>
  </si>
  <si>
    <t>943-952</t>
  </si>
  <si>
    <t>Pellini G and Gomiero A and Fortibuoni T and FerrÃ  C and Grati F and Tassetti AN and Polidori P and Fabi G and Scarcella G</t>
  </si>
  <si>
    <t>https://pubmed.ncbi.nlm.nih.gov/29665634/</t>
  </si>
  <si>
    <t>Micro-plastic particles in the world's oceans represent a serious threat to both human health and marine ecosystems. Once released into the aquatic environment plastic litter is broken down to smaller pieces through photo-degradation and the physical actions of waves, wind, etc. The resulting particles may become so small that they are readily taken up by fish, crustaceans and mollusks. There is mounting evidence for the uptake of plastic particles by marine organisms that form part of the human food chain and this is driving urgent calls for further and deeper investigations into this pollution issue. The present study aimed at investigating for the first time the occurrence, amount, typology of microplastic litter in the gastrointestinal tract of Solea solea and its spatial distribution in the northern and central Adriatic Sea. This benthic flatfish was selected as it is a species of high commercial interest within the FAO GFCM (General Fisheries Commission for the Mediterranean) area 37 (Mediterranean and Black Sea) where around 15% of the overall global Solea solea production originates. The digestive tract contents of 533 individuals collected in fall during 2014 and 2015 from 60 sampling sites were examined for microplastics. These were recorded in 95% of sampled fish, with more than one microplastic item found in around 80% of the examined specimens. The most commonly found polymers were polyvinyl chloride, polypropylene, polyethylene, polyester, and polyamide, 72% as fragments and 28% as fibers. The mean number of ingested microplastics was 1.73Â Â±Â 0.05 items per fish in 2014 and 1.64Â Â±Â 0.1 in 2015. PVC and PA showed the highest densities in the northern Adriatic Sea, both inshore and off-shore while PE, PP and PET were more concentrated in coastal areas with the highest values offshore from the port of Rimini.</t>
  </si>
  <si>
    <t>rayyan-684570528</t>
  </si>
  <si>
    <t>Influence of microplastics on the accumulation and chronic toxic effects of cadmium in zebrafish (Danio rerio).</t>
  </si>
  <si>
    <t>514-520</t>
  </si>
  <si>
    <t>Lu K and Qiao R and An H and Zhang Y</t>
  </si>
  <si>
    <t>https://pubmed.ncbi.nlm.nih.gov/29587232/</t>
  </si>
  <si>
    <t>As the accumulation of microplastics (MPs) in the environment continues to rise, more concerns focus on the health risk of combined exposure to MPs and other contaminants. The aim of this study is to investigate the influences of MPs on the tissue-accumulation of cadmium (Cd) in zebrafish and explore the related chronic toxic effects induced by combined exposure of Cd and MPs. After co-exposure to MPs and Cd for 3 weeks, 20 and 200â€¯Î¼g/L MPs increased the accumulation of Cd in zebrafish livers (46% and 184%), guts (10% and 25%) and gills (9% and 46%). The Cd accumulation was gillâ€¯&gt;â€¯gutâ€¯&gt;â€¯liver. Comprehensive analyzes of biochemical biomarkers, histopathological observation and functional gene expression firstly demonstrated that the presence of MPs enhanced the toxicity of Cd on zebrafish and the combined exposure caused oxidative damage and inflammation in zebrafish tissues. Collectively, our results highlight the chronic effects of combined exposure to MPs and heavy metals.</t>
  </si>
  <si>
    <t>rayyan-684570529</t>
  </si>
  <si>
    <t>The influence of microplastics and halogenated contaminants in feed on toxicokinetics and gene expression in European seabass (Dicentrarchus labrax).</t>
  </si>
  <si>
    <t>430-443</t>
  </si>
  <si>
    <t>Granby K and Rainieri S and Rasmussen RR and Kotterman MJJ and Sloth JJ and Cederberg TL and Barranco A and Marques A and Larsen BK</t>
  </si>
  <si>
    <t>https://pubmed.ncbi.nlm.nih.gov/29573718/</t>
  </si>
  <si>
    <t>When microplastics pollute fish habitats, it may be ingested by fish, thereby contaminating fish with sorbed contaminants. The present study investigates how combinations of halogenated contaminants and microplastics associated with feed are able to alter toxicokinetics in European seabass and affect the fish. Microplastic particles (2%) were added to the feed either with sorbed contaminants or as a mixture of clean microplastics and chemical contaminants, and compared to feed containing contaminants without microplastics. For the contaminated microplastic diet, the accumulation of polychlorinated biphenyls (PCBs) and brominated flame retardants (BFRs) in fish was significantly higher, increasing up to 40 days of accumulation and then reversing to values comparable to the other diets at the end of accumulation. The significant gene expression results of liver (cyp1a, il1Î², gstÎ±) after 40 days of exposure indicate that microplastics might indeed exacerbate the toxic effects (liver metabolism, immune system, oxidative stress) of some chemical contaminants sorbed to microplastics. Seabass quickly metabolised BDE99 to BDE47 by debromination, probably mediated by deiodinase enzymes, and unlike other contaminants, this metabolism was unaffected by the presence of microplastics. For the other PCBs and BFRs, the elimination coefficients were significantly lower in fish fed the diet with contaminants sorbed to microplastic compared to the other diets. The results indicate that microplastics affects liver detoxification and lipid distribution, both of which affect the concentration of contaminants.</t>
  </si>
  <si>
    <t>rayyan-684570530</t>
  </si>
  <si>
    <t>Development of tannin-inspired antimicrobial bioadhesives.</t>
  </si>
  <si>
    <t>Guo J and Sun W and Kim JP and Lu X and Li Q and Lin M and Mrowczynski O and Rizk EB and Cheng J and Qian G and Yang J</t>
  </si>
  <si>
    <t>https://pubmed.ncbi.nlm.nih.gov/29555464/</t>
  </si>
  <si>
    <t>Tissue adhesives play an important role in surgery to close wounds, seal tissues, and stop bleeding, but existing adhesives are costly, cytotoxic, or bond weakly to tissue. Inspired by the water-resistant adhesion of plant-derived tannins, we herein report a new family of bioadhesives derived from a facile, one-step Michael addition of tannic acid and gelatin under oxidizing conditions and crosslinked by silver nitrate. The oxidized polyphenol groups of tannic acid enable wet tissue adhesion through catecholamine-like chemistry, while both tannic acid and silver nanoparticles reduced from silver nitrate provide antimicrobial sources inherent within the polymeric network. These tannin-inspired gelatin bioadhesives are low-cost and readily scalable and eliminate the concerns of potential neurological effect brought by mussel-inspired strategy due to the inclusion of dopamine; variations in gelatin source (fish, bovine, or porcine) and tannic acid feeding ratios resulted in tunable gelation times (36â€¯s-8â€¯min), controllable degradation (up to 100% degradation within a month), considerable wet tissue adhesion strengths (up to 3.7 times to that of fibrin glue), excellent cytocompatibility, as well as antibacterial and antifungal properties. The innate properties of tannic acid as a natural phenolic crosslinker, molecular glue, and antimicrobial agent warrant a unique and significant approach to bioadhesive design. STATEMENT OF SIGNIFICANCE: This manuscript describes the development of a new family of tannin-inspired antimicrobial bioadhesives derived from a facile, one-step Michael addition of tannic acid and gelatin under oxidizing conditions and crosslinked by silver nitrate. Our strategy is new and can be easily extended to other polymer systems, low-cost and readily scalable, and eliminate the concerns of potential neurological effect brought by mussel-inspired strategy due to the inclusion of dopamine. The tannin-inspired gelatin bioadhesives hold great promise for a number of applications in wound closure, tissue sealant, hemostasis, antimicrobial and cell/drug delivery, and would be interested to the readers from biomaterials, tissue engineering, and drug delivery area.</t>
  </si>
  <si>
    <t>PMC6328059</t>
  </si>
  <si>
    <t>rayyan-684570531</t>
  </si>
  <si>
    <t>A meta-analysis of the effects of exposure to microplastics on fish and aquatic invertebrates.</t>
  </si>
  <si>
    <t>550-559</t>
  </si>
  <si>
    <t>Foley CJ and Feiner ZS and Malinich TD and HÃ¶Ã¶k TO</t>
  </si>
  <si>
    <t>https://pubmed.ncbi.nlm.nih.gov/29529442/</t>
  </si>
  <si>
    <t>Microplastics are present in aquatic ecosystems the world over and may influence the feeding, growth, reproduction, and survival of freshwater and marine biota; however, the extent and magnitude of potential effects of microplastics on aquatic organisms is poorly understood. In the current study, we conducted a meta-analysis of published literature to examine impacts of exposure to microplastics on consumption (and feeding), growth, reproduction, and survival of fish and aquatic invertebrates. While we did observe within-taxa negative effects for all four categories of responses, many of the effects summarized in our study were neutral, indicating that the effects of exposure to microplastics are highly variable across taxa. The most consistent effect was a reduction in consumption of natural prey when microplastics were present. For some taxa, negative effects on growth, reproduction and even survival were also evident. Organisms that serve as prey to larger predators, e.g., zooplankton, may be particularly susceptible to negative impacts of exposure to microplastic pollution, with potential for ramifications throughout the food web. Future work should focus on whether microplastics may be affecting aquatic organisms more subtly, e.g., by influencing exposure to contaminants and pathogens, or by acting at a molecular level.</t>
  </si>
  <si>
    <t xml:space="preserve"> RAYYAN-INCLUSION: {"Querusche"=&gt;"Excluded", "Matheus"=&gt;"Excluded"} | RAYYAN-LABELS: !,MAT: Title,QUE: Title | RAYYAN-EXCLUSION-REASONS: 1 - Type of study</t>
  </si>
  <si>
    <t>rayyan-684570532</t>
  </si>
  <si>
    <t>Investigating microplastic trophic transfer in marine top predators.</t>
  </si>
  <si>
    <t>999-1007</t>
  </si>
  <si>
    <t>Nelms SE and Galloway TS and Godley BJ and Jarvis DS and Lindeque PK</t>
  </si>
  <si>
    <t>https://pubmed.ncbi.nlm.nih.gov/29477242/</t>
  </si>
  <si>
    <t>Microplastics are highly bioavailable to marine organisms, either through direct ingestion, or indirectly by trophic transfer from contaminated prey. The latter has been observed for low-trophic level organisms in laboratory conditions, yet empirical evidence in high trophic-level taxa is lacking. In natura studies face difficulties when dealing with contamination and differentiating between directly and indirectly ingested microplastics. The ethical constraints of subjecting large organisms, such as marine mammals, to laboratory investigations hinder the resolution of these limitations. Here, these issues were resolved by analysing sub-samples of scat from captive grey seals (Halichoerus grypus) and whole digestive tracts of the wild-caught Atlantic mackerel (Scomber scombrus) they are fed upon. An enzymatic digestion protocol was employed to remove excess organic material and facilitate visual detection of synthetic particles without damaging them. Polymer type was confirmed using Fourier-Transform Infrared (FTIR) spectroscopy. Extensive contamination control measures were implemented throughout. Approximately half of scat subsamples (48%; nâ€¯=â€¯15) and a third of fish (32%; nâ€¯=â€¯10) contained 1-4 microplastics. Particles were mainly black, clear, red and blue in colour. Mean lengths were 1.5â€¯mm and 2â€¯mm in scats and fish respectively. Ethylene propylene was the most frequently detected polymer type in both. Our findings suggest trophic transfer represents an indirect, yet potentially major, pathway of microplastic ingestion for any species whose feeding ecology involves the consumption of whole prey, including humans.</t>
  </si>
  <si>
    <t>rayyan-684570533</t>
  </si>
  <si>
    <t>Effective and easy to use extraction method shows low numbers of microplastics in offshore planktivorous fish from the northern Baltic Sea.</t>
  </si>
  <si>
    <t>586-592</t>
  </si>
  <si>
    <t>Budimir S and SetÃ¤lÃ¤ O and Lehtiniemi M</t>
  </si>
  <si>
    <t>https://pubmed.ncbi.nlm.nih.gov/29475701/</t>
  </si>
  <si>
    <t>Although the presence of microplastics in marine biota has been widely recorded, extraction methods, method validation and approaches to monitoring are not standardized. In this study a method for microplastic extraction from fish guts based on a chemical alkaline digestion is presented. The average particle retrieval rate from spiked fish guts, used for method validation, was 84%. The weight and shape of the test particles (PET, PC, HD-PE) were also analysed with no noticeable changes in any particle shapes and only minor weight change in PET (2.63%). Microplastics were found in 1.8% of herrings (n=164) and in 0.9% of sprat (n=154). None of the three-spined sticklebacks (n=355) contained microplastic particles.</t>
  </si>
  <si>
    <t>rayyan-684570534</t>
  </si>
  <si>
    <t>Co-delivery nanoparticle to overcome metastasis promoted by insufficient chemotherapy.</t>
  </si>
  <si>
    <t>67-77</t>
  </si>
  <si>
    <t>Zhou Q and Li Y and Zhu Y and Yu C and Jia H and Bao B and Hu H and Xiao C and Zhang J and Zeng X and Wan Y and Xu H and Li Z and Yang X</t>
  </si>
  <si>
    <t>https://pubmed.ncbi.nlm.nih.gov/29471038/</t>
  </si>
  <si>
    <t>Heterogeneous distribution of drug inside tumor is ubiquitous, causing regional insufficient chemotherapy, which might be the hotbed for drug resistance, tumor cell repopulation and metastasis. Herein, we verify, for the first time, that heterogeneous drug distribution induced insufficient chemotherapy would accelerate the process of epithelial mesenchymal transition (EMT), consequently resulting in the promotion of tumor metastasis. To eliminate the insufficient chemotherapy promoted metastasis, we conceived a co-delivery strategy by hydroxyethyl starch-polylactide (HES-PLA) nanoparticle, in which DOX and TGF-Î² receptor inhibitor, LY2157299 (LY), were administered together. In vitro and in vivo studies demonstrate that this co-delivery strategy can simultaneously suppress primary tumor and distant metastasis. Further study on immunofluorescence images of primary tumor verifies that low dose of DOX exasperates the EMT process, whereas the co-delivery nanoparticle can dramatically inhibit the progression of EMT. We reveal the impact of heterogeneous drug distribution on tumor metastasis and develop an effective co-delivery strategy to suppress the metastasis, providing guidance for clinical cancer therapy.</t>
  </si>
  <si>
    <t xml:space="preserve"> RAYYAN-INCLUSION: {"Querusche"=&gt;"Maybe", "Matheus"=&gt;"Excluded"} | RAYYAN-LABELS: MAT: Abstract | RAYYAN-EXCLUSION-REASONS: 1 - Type of study</t>
  </si>
  <si>
    <t>rayyan-684570535</t>
  </si>
  <si>
    <t>The influence of exposure and physiology on microplastic ingestion by the freshwater fish Rutilus rutilus (roach) in the River Thames, UK.</t>
  </si>
  <si>
    <t>188-194</t>
  </si>
  <si>
    <t>Horton AA and JÃ¼rgens MD and Lahive E and van Bodegom PM and Vijver MG</t>
  </si>
  <si>
    <t>https://pubmed.ncbi.nlm.nih.gov/29414339/</t>
  </si>
  <si>
    <t>Microplastics are widespread throughout aquatic environments. However, there is currently insufficient understanding of the factors influencing ingestion of microplastics by organisms, especially higher predators such as fish. In this study we link ingestion of microplastics by the roach Rutilus rutilus, within the non-tidal part of the River Thames, to exposure and physiological factors. Microplastics were found within the gut contents of roach from six out of seven sampling sites. Of sampled fish, 33% contained at least one microplastic particle. The majority of particles were fibres (75%), with fragments and films also seen (22.7% and 2.3% respectively). Polymers identified were polyethylene, polypropylene and polyester, in addition to a synthetic dye. The maximum number of ingested microplastic particles for individual fish was strongly correlated to exposure (based on distance from the source of the river). Additionally, at a given exposure, the size of fish correlated with the actual quantity of microplastics in the gut. Larger (mainly female) fish were more likely to ingest the maximum possible number of particles than smaller (mainly male) fish. This study is the first to show microplastic ingestion within freshwater fish in the UK and provides valuable new evidence of the factors influencing ingestion that can be used to inform future studies on exposure and hazard of microplastics to fish.</t>
  </si>
  <si>
    <t>rayyan-684570536</t>
  </si>
  <si>
    <t>Low hazard of silver nanoparticles and silver nitrate to the haematopoietic system of rainbow trout.</t>
  </si>
  <si>
    <t>121-131</t>
  </si>
  <si>
    <t>Clark NJ and Shaw BJ and Handy RD</t>
  </si>
  <si>
    <t>https://pubmed.ncbi.nlm.nih.gov/29407778/</t>
  </si>
  <si>
    <t>Silver nanoparticles (Ag NPs) are known for their antibacterial properties and are used in a growing number of nano-enabled products, with inevitable concerns for releases to the environment. Nanoparticles may also be antigenic and toxic to the haematopoietic system, but the immunotoxic effect of Ag NPs on non-target species such as fishes is poorly understood. This study aimed to assess the effect of Ag NP exposure via the water on the haematopoietic system of rainbow trout, Oncorhynchus mykiss, and to determine whether or not the hazard from Ag NPs was different from that of AgNO(3). Fish were exposed for 7 days to a control (dechlorinated Plymouth freshwater), dispersant control, 1Âµgl(-1) Ag as AgNO(3) or 100Âµgl(-1) Ag NPs. Animals were sampled on days 0, 4 and 7 for haematology, tissue trace metal concentration, biochemistry for evidence of oxidative stress/inflammation in the spleen and histopathology of the blood cells and spleen. The Ag NP treatment significantly increased the haematocrit, but the haematological changes were within the normal physiological range of the animal. Thrombocytes in spleen prints at day 4, and melanomacrophage deposits at day 7 in the spleen, of Ag NP exposed-fish displayed significant increases compared to all the other treatments within the time point. A dialysis experiment confirmed that dissolution rates were very low and any pathology observed is likely from the NP form rather than dissolved metal released from it. Overall, the data showed subtle differences in the effects of Ag NPs compared to AgNO(3) on the haematopoietic system. The lack of pathology in the circulating blood cells and melanomacrophage deposits in the spleen suggests a compensatory physiological effort by the spleen to maintain normal circulating haematology during Ag NP exposure.</t>
  </si>
  <si>
    <t>rayyan-684570537</t>
  </si>
  <si>
    <t>Environmental Impacts by Fragments Released from Nanoenabled Products: A Multiassay, Multimaterial Exploration by the SUN Approach.</t>
  </si>
  <si>
    <t>1514-1524</t>
  </si>
  <si>
    <t>Amorim MJB and Lin S and Schlich K and Navas JM and Brunelli A and Neubauer N and Vilsmeier K and Costa AL and Gondikas A and Xia T and Galbis L and Badetti E and Marcomini A and Hristozov D and Kammer FV and Hund-Rinke K and Scott-Fordsmand JJ and Nel A and Wohlleben W</t>
  </si>
  <si>
    <t>https://pubmed.ncbi.nlm.nih.gov/29376638/</t>
  </si>
  <si>
    <t>Nanoenabled products (NEPs) have numerous outdoor uses in construction, transportation or consumer scenarios, and there is evidence that their fragments are released in the environment at low rates. We hypothesized that the lower surface availability of NEPs fragment reduced their environmental effects with respect to pristine nanomaterials. This hypothesis was explored by testing fragments generated by intentional micronisation ("the SUN approach"; Nowack et al. Meeting the Needs for Released Nanomaterials Required for Further Testing: The SUN Approach. Environmental Science &amp; Technology, 2016 (50), 2747). The NEPs were composed of four matrices (epoxy, polyolefin, polyoxymethylene, and cement) with up to 5% content of three nanomaterials (carbon nanotubes, iron oxide, and organic pigment). Regardless of the type of nanomaterial or matrix used, it was observed that nanomaterials were only partially exposed at the NEP fragment surface, indicating that mostly the intrinsic and extrinsic properties of the matrix drove the NEP fragment toxicity. Ecotoxicity in multiple assays was done covering relevant media from terrestrial to aquatic, including sewage treatment plant (biological activity), soil worms (Enchytraeus crypticus), and fish (zebrafish embryo and larvae and trout cell lines). We designed the studies to explore the possible modulation of ecotoxicity by nanomaterial additives in plastics/polymer/cement, finding none. The results support NEPs grouping by the matrix material regarding ecotoxicological effect during the use phase. Furthermore, control results on nanomaterial-free polymer fragments representing microplastic had no significant adverse effects up to the highest concentration tested.</t>
  </si>
  <si>
    <t>rayyan-684570538</t>
  </si>
  <si>
    <t>Sources and distribution of microplastics in China's largest inland lake - Qinghai Lake.</t>
  </si>
  <si>
    <t>899-906</t>
  </si>
  <si>
    <t>Xiong X and Zhang K and Chen X and Shi H and Luo Z and Wu C</t>
  </si>
  <si>
    <t>https://pubmed.ncbi.nlm.nih.gov/29353805/</t>
  </si>
  <si>
    <t>Microplastic pollution was studied in China's largest inland lake - Qinghai Lake in this work. Microplastics were detected with abundance varies from 0.05â€¯Ã—â€¯10(5) to 7.58â€¯Ã—â€¯10(5) items km(-2) in the lake surface water, 0.03â€¯Ã—â€¯10(5) to 0.31â€¯Ã—â€¯10(5) items km(-2) in the inflowing rivers, 50 to 1292 items m(-2) in the lakeshore sediment, and 2 to 15 items per individual in the fish samples, respectively. Small microplastics (0.1-0.5â€¯mm) dominated in the lake surface water while large microplastics (1-5â€¯mm) are more abundant in the river samples. Microplastics were predominantly in sheet and fiber shapes in the lake and river water samples but were more diverse in the lakeshore sediment samples. Polymer types of microplastics were mainly polyethylene (PE) and polypropylene (PP) as identified using Raman Spectroscopy. Spatially, microplastic abundance was the highest in the central part of the lake, likely due to the transport of lake current. Based on the higher abundance of microplastics near the tourist access points, plastic wastes from tourism are considered as an important source of microplastics in Qinghai Lake. As an important area for wildlife conservation, better waste management practice should be implemented, and waste disposal and recycling infrastructures should be improved for the protection of Qinghai Lake.</t>
  </si>
  <si>
    <t>rayyan-684570539</t>
  </si>
  <si>
    <t>Trophic transfer and individual impact of nano-sized polystyrene in a four-species freshwater food chain.</t>
  </si>
  <si>
    <t>Chae Y and Kim D and Kim SW and An YJ</t>
  </si>
  <si>
    <t>https://pubmed.ncbi.nlm.nih.gov/29321604/</t>
  </si>
  <si>
    <t>This study investigated the trophic transfer, individual impact, and embryonic uptake of fluorescent nano-sized polystyrene plastics (nanoplastics) through direct exposure in a freshwater ecosystem, with a food chain containing four species. The alga Chlamydomonas reinhardtii, water flea Daphnia magna, secondary-consumer fish Oryzias sinensis, and end-consumer fish Zacco temminckii were used as test species. In the trophic transfer test, algae were exposed to 50â€‰mg/L nanoplastics, defined as plastic particles &lt;100â€‰nm in diameter; higher trophic level organisms were exposed through their diet. In the direct exposure test, each species was directly exposed to nanoplastics. Microscopic analysis confirmed that the nanoplastics adhered to the surface of the primary producer and were present in the digestive organs of the higher trophic level species. Nanoplastics also negatively affected fish activity, as measured by distance traveled and area covered, and induced histopathological changes in the livers of fish that were directly exposed. Additionally, nanoplastics penetrated the embryo walls and were present in the yolk sac of hatched juveniles. These observations clearly show that nanoplastics are easily transferred through food chain, albeit because of high experimental dosages. Nevertheless, the results strongly point to the potential health risks of nanoplastic exposure.</t>
  </si>
  <si>
    <t>PMC5762726</t>
  </si>
  <si>
    <t>rayyan-684570540</t>
  </si>
  <si>
    <t>Combined effects of microplastics and chemical contaminants on the organ toxicity of zebrafish (Danio rerio).</t>
  </si>
  <si>
    <t>135-143</t>
  </si>
  <si>
    <t>Rainieri S and Conlledo N and Larsen BK and Granby K and Barranco A</t>
  </si>
  <si>
    <t>https://pubmed.ncbi.nlm.nih.gov/29306661/</t>
  </si>
  <si>
    <t>Microplastics contamination of the aquatic environment is considered a growing problem. The ingestion of microplastics has been documented for a variety of aquatic animals. Studies have shown the potential of microplastics to affect the bioavailability and uptake route of sorbed co-contaminants of different nature in living organisms. Persistent organic pollutants and metals have been the co-contaminants majorly investigated in this field. The combined effect of microplastics and sorbed co-contaminants in aquatic organisms still needs to be properly understood. To address this, we have subjected zebrafish to four different feeds: A) untreated feed; B) feed supplemented with microplastics (LD-PE 125-250Âµm of diameter); C) feed supplemented with 2% microplastics to which a mixture of PCBs, BFRs, PFCs and methylmercury were sorbed; and D) feed supplemented with the mixture of contaminants only. After 3 weeks of exposure fish were dissected and liver, intestine, muscular tissue and brain were extracted. After visual observation, evaluation of differential gene expression of some selected biomarker genes in liver, intestine and brain were carried out. Additionally, quantification of perfluorinated compounds in liver, brain, muscular tissue and intestine of some selected samples were performed. The feed supplemented with microplastics with sorbed contaminants produced the most evident effects especially on the liver. The results indicate that microplastics alone does not produce relevant effects on zebrafish in the experimental conditions tested; on the contrary, the combined effect of microplastics and sorbed contaminants altered significantly their organs homeostasis in a greater manner than the contaminants alone.</t>
  </si>
  <si>
    <t>rayyan-684570541</t>
  </si>
  <si>
    <t>Chitosan-silver nanocomposites in goldfish aquaria: A new perspective in Lernaea cyprinacea control.</t>
  </si>
  <si>
    <t>614-622</t>
  </si>
  <si>
    <t>Abu-Elala NM and Attia MM and Abd-Elsalam RM</t>
  </si>
  <si>
    <t>https://pubmed.ncbi.nlm.nih.gov/29292144/</t>
  </si>
  <si>
    <t>Nanomedicine is a promising new research area in human and veterinary science. Metal nanoparticles have shown high biocidal activity against bacteria, fungi and viruses, few studies have focused on antiparasitic action. Therefore, this study aims to investigate the influence of chitosan-silver nanocomposites on the fish crustacean parasite Lernaea cyprinacea. The disease was detected in goldfish (Carassius auratus) aquaria during the spring. Molecular and morphometric characterizations of the parasite were performed using polymerase chain reaction for rRNA and scanning electron microscopy. Chitosan-silver nanocomposites were characterized using transmission electron microscopy and Zetasizer. Probit analysis of parasite mortality versus the logarithmic concentrations of the composites indicated that the 1h/LC50 was 5.495ppm. Parasites exposed to the chitosan-silver nanocomposites showed severe pathological alterations and adsorbed the composite particles on their cuticles. After aqueous exposure of the infected fish to the compound at its LC50 for 24h, the female lernaeids were completely dislodged. Moreover, the pathological findings indicated rapid skin wound healing and renewal at the parasitic injury site. Therefore, we concluded that chitosan-silver nanocomposites are potential parasitic control agents for ornamental glass aquaria, as they have detrimental effects on aquatic predators, such as copepods.</t>
  </si>
  <si>
    <t>rayyan-684570542</t>
  </si>
  <si>
    <t>Plastic ingestion by juvenile polar cod (Boreogadus saida) in the Arctic Ocean.</t>
  </si>
  <si>
    <t>Polar biology</t>
  </si>
  <si>
    <t>0722-4060 (Print)</t>
  </si>
  <si>
    <t>1269-1278</t>
  </si>
  <si>
    <t>KÃ¼hn S and Schaafsma FL and van Werven B and Flores H and Bergmann M and Egelkraut-Holtus M and Tekman MB and van Franeker JA</t>
  </si>
  <si>
    <t>https://pubmed.ncbi.nlm.nih.gov/31007367/</t>
  </si>
  <si>
    <t>One of the recently recognised stressors in Arctic ecosystems concerns plastic litter. In this study, juvenile polar cod (Boreogadus saida) were investigated for the presence of plastics in their stomachs. Polar cod is considered a key species in the Arctic ecosystem. The fish were collected both directly from underneath the sea ice in the Eurasian Basin and in open waters around Svalbard. We analysed the stomachs of 72 individuals under a stereo microscope. Two stomachs contained non-fibrous microplastic particles. According to ÂµFTIR analysis, the particles consisted of epoxy resin and a mix of Kaolin with polymethylmethacrylate (PMMA). Fibrous objects were excluded from this analysis to avoid bias due to contamination with airborne micro-fibres. A systematic investigation of the risk for secondary micro-fibre contamination during analytical procedures showed that precautionary measures in all procedural steps are critical. Based on the two non-fibrous objects found in polar cod stomachs, our results show that ingestion of microplastic particles by this ecologically important fish species is possible. With increasing human activity, plastic ingestion may act as an increasing stressor on polar cod in combination with ocean warming and sea-ice decline in peripheral regions of the Arctic Ocean. To fully assess the significance of this stressor and its spatial and temporal variability, future studies must apply a rigorous approach to avoid secondary pollution.</t>
  </si>
  <si>
    <t>PMC6445488</t>
  </si>
  <si>
    <t>rayyan-684570543</t>
  </si>
  <si>
    <t>Quantification of Nucleic Acid Concentration in the Nanoparticle or Polymer Conjugates Using Circular Dichroism Spectroscopy.</t>
  </si>
  <si>
    <t>2255-2262</t>
  </si>
  <si>
    <t>Peng Z and Li J and Li S and Pardo J and Zhou Y and Al-Youbi AO and Bashammakh AS and El-Shahawi MS and Leblanc RM</t>
  </si>
  <si>
    <t>https://pubmed.ncbi.nlm.nih.gov/29281251/</t>
  </si>
  <si>
    <t>The interface of nucleic acids and nanomaterials is among the most promising fields in recent years. Considerable efforts have been devoted to the development of novel systems based on the two components for various promising applications such as sensing, bioimaging, drug delivery, and theranostics. However, the determination of nucleic acid concentration in these systems remains as a challenge due to the interference of nanoparticles. To this end, we developed a simple, yet reliable, method to quantify the nucleic acid concentration in their nanoparticle or polymer conjugates based on circular dichroism (CD) spectroscopy. In this paper, three nucleic acids, namely, DNA sodium salt from calf thymus (NaDNA), DNA from herring sperm (hsDNA), and ribonucleic acid from torula yeast (tyRNA), were noncovalently conjugated to three nanoparticles. The concentrations of the three nucleic acids in their nanoparticle conjugates were successfully determined on the basis of CD spectra calibration curves.</t>
  </si>
  <si>
    <t>rayyan-684570544</t>
  </si>
  <si>
    <t>Characterization of an Olive Flounder Bone Gelatin-Zinc Oxide Nanocomposite Film and Evaluation of Its Potential Application in Spinach Packaging.</t>
  </si>
  <si>
    <t>Journal of food science</t>
  </si>
  <si>
    <t>1750-3841 (Electronic)</t>
  </si>
  <si>
    <t>2643-2649</t>
  </si>
  <si>
    <t>Beak S and Kim H and Song KB</t>
  </si>
  <si>
    <t>https://pubmed.ncbi.nlm.nih.gov/29044518/</t>
  </si>
  <si>
    <t>Olive flounder bone gelatin (OBG) was used for a film base material in this study. In addition, zinc oxide nanoparticles (ZnO) were incorporated into the OBG film to prepare a nanocomposite film and to impart antimicrobial activity to it. The tensile strength of the OBG film increased by 6.62 MPa, and water vapor permeability and water solubility decreased by 0.93 Ã— 10(-9) g/m s Pa and 13.79%, respectively, by the addition of ZnO to the OBG film. In particular, the OBG-ZnO film exhibited antimicrobial activity against Listeria monocytogenes. To investigate the applicability of the OBG-ZnO packaging film, fresh spinach was wrapped in this film and stored for a week. The results indicated that the OBG-ZnO film showed antimicrobial activity against L. monocytogenes inoculated on spinach without affecting the quality of spinach, such as vitamin C content and color. Thus, the OBG-ZnO nanocomposite film can be applied as an efficient antimicrobial food packaging material. PRACTICAL APPLICATION: As a base material of edible films, gelatin was extracted from olive flounder bone, which is fish processing by-product. Olive flounder bone gelatin (OBG) nanocomposite films were prepared with zinc oxide nanoparticles (ZnO). For an application to antimicrobial packaging, spinach was wrapped with the OBG-ZnO nanocomposite film.</t>
  </si>
  <si>
    <t>rayyan-684570545</t>
  </si>
  <si>
    <t>In vivo study of a bioactive nanoparticle-gelatin composite scaffold for bone defect repair in rabbits.</t>
  </si>
  <si>
    <t>Journal of materials science. Materials in medicine</t>
  </si>
  <si>
    <t>1573-4838 (Electronic)</t>
  </si>
  <si>
    <t>Hou G and Zhou F and Guo Y and Yang Z and Li A and Wang C and Qiu D</t>
  </si>
  <si>
    <t>https://pubmed.ncbi.nlm.nih.gov/29022190/</t>
  </si>
  <si>
    <t>The purpose is to study the in vivo bioactivity of this scaffold and verify its ability to simulate the characteristics of cancellous bone. Twenty-four adult New Zealand white rabbits were divided into three groups. Bone defects above the femoral condylar of both sides were created. A newly designed bioactive nanoparticle-gelatin composite scaffold was implanted to the experimental side, while the control side was left without implantation. The repair of bone defect was monitored by X-ray examination, gross observation, Micro-CT examination and histological observation of the area of bone defect 4, 8 and 12 weeks after surgery. There was void of new bone tissue in medullary cavity in the bone defect area of the control side. In the experimental side, the composite scaffold displayed excellent biodegradability, bioactivity and cyto-compatibility. With the time laps, new bone tissue grew from the edge to center as revealed by both Micro-CT image and staining biopsy, which complies with the "creeping substitution" process. The mechanical properties of the newly designed bioactive nanoparticle-gelatin composite scaffold and the 3-D structure of new bone tissue are comparable to the surrounding cancellous bones. This newly developed bioactive nanoparticle-gelatin composite scaffold possesses good biocompatibility and in vivo osteogenic capability for bone defect repair. It may be a promising artificial bone grafts.</t>
  </si>
  <si>
    <t>rayyan-684570546</t>
  </si>
  <si>
    <t>Nanotoxicological and teratogenic effects: A linkage between dendrimer surface charge and zebrafish developmental stages.</t>
  </si>
  <si>
    <t>Calienni MN and Feas DA and IgartÃºa DE and Chiaramoni NS and Alonso SDV and Prieto MJ</t>
  </si>
  <si>
    <t>https://pubmed.ncbi.nlm.nih.gov/28993268/</t>
  </si>
  <si>
    <t>This article reports novel results about nanotoxicological and teratogenic effects of the PAMAM dendrimers DG4 and DG4.5 in zebrafish (Danio rerio). Zebrafish embryos and larvae were used as a rapid, high-throughput, cost-effective whole-animal model. The objective was to provide a more comprehensive and predictive developmental toxicity screening of DG4 and DG4.5 and test the influence of their surface charge. Nanotoxicological and teratogenic effects were assessed at developmental, morphological, cardiac, neurological and hepatic level. The effect of surface charge was determined in both larvae and embryos. DG4 with positive surface charge was more toxic than DG4.5 with negative surface charge. DG4 and DG4.5 induced teratogenic effects in larvae, whereas DG4 also induced lethal effects in both zebrafish embryos and larvae. However, larvae were less sensitive than embryos to the lethal effects of DG4. The platform of assays proposed and data obtained may contribute to the characterization of hazards and differential effects of these nanoparticles.</t>
  </si>
  <si>
    <t xml:space="preserve"> RAYYAN-INCLUSION: {"Querusche"=&gt;"Maybe", "Matheus"=&gt;"Excluded"} | RAYYAN-LABELS: ?,MAT: Abstract | RAYYAN-EXCLUSION-REASONS: 3 - Intervention</t>
  </si>
  <si>
    <t>rayyan-684570547</t>
  </si>
  <si>
    <t>Application of the allogenic mesenchymal stem cells in the therapy of the bladder tuberculosis.</t>
  </si>
  <si>
    <t>Journal of tissue engineering and regenerative medicine</t>
  </si>
  <si>
    <t>1932-7005 (Electronic)</t>
  </si>
  <si>
    <t>e1580-e1593</t>
  </si>
  <si>
    <t>Yudintceva NM and Bogolyubova IO and Muraviov AN and Sheykhov MG and Vinogradova TI and Sokolovich EG and Samusenko IA and Shevtsov MA</t>
  </si>
  <si>
    <t>https://pubmed.ncbi.nlm.nih.gov/28990734/</t>
  </si>
  <si>
    <t>Urogenital tuberculosis (TB) often leads to contraction of the bladder, a reduction of the urinary reservoir capacity, and, in the latest stage, to real microcystitis up to full obliteration. Bladder TB Stage 4 is unsuitable for conservative therapy, and cystectomy with subsequent enteroplasty is indicated. In this study, using a model of bladder TB in New Zealand rabbits, the therapeutic efficacy of the interstitial injection of autologous bone-derived mesenchymal stem cells (MSCs) combined with standard anti-TB treatment in the restoration of the bladder function was demonstrated. For analysis of the MSC distribution in tissues, the latter were labelled with superparamagnetic iron oxide nanoparticles. In vitro studies demonstrated the high intracellular incorporation of nanoparticles and the absence of cytotoxicity on MSC viability and proliferation. A single-dose administration of MSCs into the bladder mucosal layer significantly reduced the wall deformation and inflammation and hindered the development of fibrosis, which was proven by the subsequent histological assay. Confocal microscopy studies of the bladder cryosections confirmed the presence of superparamagnetic iron oxide nanoparticle-labelled MSCs in different bladder layers of the treated animals, thus indicating the role of stem cells in bladder regeneration.</t>
  </si>
  <si>
    <t>rayyan-684570548</t>
  </si>
  <si>
    <t>Histological alterations in the hepatic tissues of Al(2)O(3) nanoparticles exposed freshwater fish Oreochromis mossambicus.</t>
  </si>
  <si>
    <t>Journal of trace elements in medicine and biology : organ of the Society for           Minerals and Trace Elements (GMS)</t>
  </si>
  <si>
    <t>1878-3252 (Electronic)</t>
  </si>
  <si>
    <t>125-131</t>
  </si>
  <si>
    <t>Murali M and Suganthi P and Athif P and Sadiq Bukhari A and Syed Mohamed HE and Basu H and Singhal RK</t>
  </si>
  <si>
    <t>https://pubmed.ncbi.nlm.nih.gov/28965567/</t>
  </si>
  <si>
    <t>Adverse effects of nanoparticles on aquatic environment and organisms have drawn much special attention to many researches. Aluminium oxide nanoparticles (Al(2)O(3)-NPs) have potential uses in varied fields and are seen entering into the ecosystem. Their potential toxicity to the freshwater fish is not much studied. Hence this study was framed to investigate the effect Al(2)O(3) NPs on freshwater fish Oreochromis mossambicus in terms of sub lethal toxicity, histological changes and hepato somatic index (HSI) under laboratory conditions. Fishes were exposed to varying concentrations of Al(2)O(3) NPs for 96hr. LC(50) value was found to be in between 235 and 245ppm. The findings of the present work showed that the NPs were accumulated in the fish liver and caused major histological anomalies such as structural alterations in the portal vein, necrotic hepatocytes, vacuolation, aggregation of blood cells and melanomacrophages. Significant histological alterations were observed in the highest concentration. Our results evidenced that the Al(2)O(3) NPs in the aquatic environment affects the health condition of the fishes.</t>
  </si>
  <si>
    <t>rayyan-684570549</t>
  </si>
  <si>
    <t>Investigating a probable relationship between microplastics and potentially toxic elements in fish muscles from northeast of Persian Gulf.</t>
  </si>
  <si>
    <t>154-163</t>
  </si>
  <si>
    <t>https://pubmed.ncbi.nlm.nih.gov/28943346/</t>
  </si>
  <si>
    <t>Although weekly consumption of fish is recommended, the presence of contaminants in seafood has raised many concerns regarding the benefits of fish intake. In the present study microplastics (MPs) and metals' concentration in muscles of both benthic and pelagic fish species from northeast of Persian Gulf were investigated and the risk/benefit of their consumption was assessed. The results demonstrated that MPs and Hg in all species and Se in benthic species increase with size, while relationship between other metals, and fish size is not consistent. Consumption of a meal ration of 300 andÂ &lt;Â 100Â g/week for adults and children, respectively, is recommended since it would provide the required essential elements with no human health risk. On the other hand, the estimated intake of MPs from fish muscles revealed that the mean intake of MPs for P.Â indicus, E. coioides, A. djedaba, and S.Â jello consumption is 555, 240, 233, and 169 items/300Â g-week, respectively. Moreover, the relationship between MPs and metals in fish muscles were positive for A.Â djedaba, and negative for E.Â coioides. Considering the chemical toxicity of MPs and metals, and their good linear relationships in some species, consumption of high doses of the studied fish may pose a health threat to the consumers.</t>
  </si>
  <si>
    <t>rayyan-684570550</t>
  </si>
  <si>
    <t>Cavin-2 regulates the activity and stability of endothelial nitric-oxide synthase (eNOS) in angiogenesis.</t>
  </si>
  <si>
    <t>The Journal of biological chemistry</t>
  </si>
  <si>
    <t>1083-351X (Electronic)</t>
  </si>
  <si>
    <t>17760-17776</t>
  </si>
  <si>
    <t>Boopathy GTK and Kulkarni M and Ho SY and Boey A and Chua EWM and Barathi VA and Carney TJ and Wang X and Hong W</t>
  </si>
  <si>
    <t>https://pubmed.ncbi.nlm.nih.gov/28912276/</t>
  </si>
  <si>
    <t>Angiogenesis is a highly regulated process for formation of new blood vessels from pre-existing ones. Angiogenesis is dysregulated in various pathologies, including age-related macular degeneration, arthritis, and cancer. Inhibiting pathological angiogenesis therefore represents a promising therapeutic strategy for treating these disorders, highlighting the need to study angiogenesis in more detail. To this end, identifying the genes essential for blood vessel formation and elucidating their function are crucial for a complete understanding of angiogenesis. Here, focusing on potential candidate genes for angiogenesis, we performed a morpholino-based genetic screen in zebrafish and identified Cavin-2, a membrane-bound phosphatidylserine-binding protein and critical organizer of caveolae (small microdomains in the plasma membrane), as a regulator of angiogenesis. Using endothelial cells, we show that Cavin-2 is required for in vitro angiogenesis and also for endothelial cell proliferation, migration, and invasion. We noted a high level of Cavin-2 expression in the neovascular tufts in the mouse model of oxygen-induced retinopathy, suggesting a role for Cavin-2 in pathogenic angiogenesis. Interestingly, we also found that Cavin-2 regulates the production of nitric oxide (NO) in endothelial cells by controlling the stability and activity of the endothelial nitric-oxide synthase (eNOS) and that Cavin-2 knockdown cells produce much less NO than WT cells. Also, mass spectrometry, flow cytometry, and electron microscopy analyses indicated that Cavin-2 is secreted in endothelial microparticles (EMPs) and is required for EMP biogenesis. Taken together, our results indicate that in addition to its function in caveolae biogenesis, Cavin-2 plays a critical role in endothelial cell maintenance and function by regulating eNOS activity.</t>
  </si>
  <si>
    <t>PMC5663877</t>
  </si>
  <si>
    <t>rayyan-684570551</t>
  </si>
  <si>
    <t>Microplastic and mesoplastic contamination in canned sardines and sprats.</t>
  </si>
  <si>
    <t>1380-1386</t>
  </si>
  <si>
    <t>Karami A and Golieskardi A and Choo CK and Larat V and Karbalaei S and Salamatinia B</t>
  </si>
  <si>
    <t>https://pubmed.ncbi.nlm.nih.gov/28898945/</t>
  </si>
  <si>
    <t>No report was found on the occurrence of microplastics in processed seafood products that are manufactured for direct human consumption. This study investigates the potential presence of micro- and mesoplastics in 20 brands of canned sardines and sprats originating from 13 countries over 4 continents followed by their chemical composition determination using micro-Raman spectroscopy. The particles were further inspected for their inorganic composition through energy-dispersive X-ray spectroscopy (EDX). Plastic particles were absent in 16 brands while between 1 and 3 plastic particles per brand were found in the other 4 brands. The most abundant plastic polymers were polypropylene (PP) and polyethylene terephthalate (PET). The presence of micro- and mesoplastics in the canned sardines and sprats might be due to the translocation of these particles into the edible tissues, improper gutting, or the result of contamination from the canneries. The low prevalence of micro- and mesoplastics sized &gt;149Î¼m, and the absence of potentially hazardous inorganic elements on them, might indicate the limited health risks associated with their presence in canned sardines and sprats. Due to the possible increase in micro- and mesoplastic loads in seafood products over time, the findings of this study suggest their quantification to be included as one of the components of food safety management systems.</t>
  </si>
  <si>
    <t>rayyan-684570552</t>
  </si>
  <si>
    <t>Widespread detection of a brominated flame retardant, hexabromocyclododecane, in expanded polystyrene marine debris and microplastics from South Korea and the Asia-Pacific coastal region.</t>
  </si>
  <si>
    <t>785-794</t>
  </si>
  <si>
    <t>Jang M and Shim WJ and Han GM and Rani M and Song YK and Hong SH</t>
  </si>
  <si>
    <t>https://pubmed.ncbi.nlm.nih.gov/28865384/</t>
  </si>
  <si>
    <t>The role of marine plastic debris and microplastics as a carrier of hazardous chemicals in the marine environment is an emerging issue. This study investigated expanded polystyrene (EPS, commonly known as styrofoam) debris, which is a common marine debris item worldwide, and its additive chemical, hexabromocyclododecane (HBCD). To obtain a better understanding of chemical dispersion via EPS pollution in the marine environment, intensive monitoring of HBCD levels in EPS debris and microplastics was conducted in South Korea, where EPS is the predominant marine debris originate mainly from fishing and aquaculture buoys. At the same time, EPS debris were collected from 12 other countries in the Asia-Pacific region, and HBCD concentrations were measured. HBCD was detected extensively in EPS buoy debris and EPS microplastics stranded along the Korean coasts, which might be related to the detection of a quantity of HBCD in non-flame-retardant EPS bead (raw material). The wide detection of the flame retardant in sea-floating buoys, and the recycling of high-HBCD-containing EPS waste inside large buoys highlight the need for proper guidelines for the production and use of EPS raw materials, and the recycling of EPS waste. HBCD was also abundantly detected in EPS debris collected from the Asia-Pacific coastal region, indicating that HBCD contamination via EPS debris is a common environmental issue worldwide. Suspected tsunami debris from Alaskan beaches indicated that EPS debris has the potential for long-range transport in the ocean, accompanying the movement of hazardous chemicals. The results of this study indicate that EPS debris can be a source of HBCD in marine environments and marine food web.</t>
  </si>
  <si>
    <t>rayyan-684570553</t>
  </si>
  <si>
    <t>Partitioning of hydrophobic organic contaminants between polymer and lipids for two silicones and low density polyethylene.</t>
  </si>
  <si>
    <t>948-957</t>
  </si>
  <si>
    <t>Smedes F and Rusina TP and Beeltje H and Mayer P</t>
  </si>
  <si>
    <t>https://pubmed.ncbi.nlm.nih.gov/28830066/</t>
  </si>
  <si>
    <t>Polymers are increasingly used for passive sampling of neutral hydrophobic organic substances (HOC) in environmental media including water, air, soil, sediment and even biological tissue. The equilibrium concentration of HOC in the polymer can be measured and then converted into equilibrium concentrations in other (defined) media, which however requires appropriate polymer to media partition coefficients. We determined thus polymer-lipid partition coefficients (K(PL)) of various PCB, PAH and organochlorine pesticides by equilibration of two silicones and low density polyethylene (LDPE) with fish oil and Triolein at 4Â Â°C and 20Â Â°C. We observed (i) that K(PL) was largely independent of lipid type and temperature, (ii) that lipid diffusion rates in the polymers were higher compared to predictions based on their molecular volume, (iii) that silicones showed higher lipid diffusion and lower lipid sorption compared to LDPE and (iv) that absorbed lipid behaved like a co-solute and did not affect the partitioning of HOC at least for the smaller molecular size HOC. The obtained K(PL) can convert measured equilibrium concentrations in passive sampling polymers into equilibrium concentrations in lipid, which then can be used (1) for environmental quality monitoring and assessment, (2) for thermodynamic exposure assessment and (3) for assessing the linkage between passive sampling and the traditionally measured lipid-normalized concentrations in biota. LDPE-lipid partition coefficients may also be of use for a thermodynamically sound risk assessment of HOC contained in microplastics.</t>
  </si>
  <si>
    <t>rayyan-684570554</t>
  </si>
  <si>
    <t>Assessment of the permeability and toxicity of polymeric nanocapsules using the zebrafish model.</t>
  </si>
  <si>
    <t>Nanomedicine (London, England)</t>
  </si>
  <si>
    <t>1748-6963 (Electronic)</t>
  </si>
  <si>
    <t>2069-2082</t>
  </si>
  <si>
    <t>Teijeiro-ValiÃ±o C and Yebra-Pimentel E and Guerra-Varela J and Csaba N and Alonso MJ and SÃ¡nchez L</t>
  </si>
  <si>
    <t>https://pubmed.ncbi.nlm.nih.gov/28805098/</t>
  </si>
  <si>
    <t>AIM: To assess the capacity of a new drug delivery nanocapsule (NC) with a double shell of hyaluronic acid and protamine to overcome biological barriers using the zebrafish model. MATERIALS &amp; METHODS: NCs were prepared by the solvent displacement method, tagged with fluorescent makers and physicochemically characterized. Toxicity was evaluated according to the Fish Embryo Acute Toxicity test, and permeability was tested by exposing zebrafish, with and without chorion, to the fluorescent NCs. RESULTS: Toxicity of NCs was very low as compared with that of a control nanoemulsion. Double-shell NCs were able to cross chorion and skin. CONCLUSION: Beyond the potential value of hyaluronic acid:protamine NCs for overcoming epithelial barriers, this works highlights the utility of zebrafish for fast screening of nanocarriers.</t>
  </si>
  <si>
    <t xml:space="preserve"> RAYYAN-INCLUSION: {"Querusche"=&gt;"Maybe", "Matheus"=&gt;"Excluded"} | RAYYAN-LABELS: MAT: Abstract | RAYYAN-EXCLUSION-REASONS: 3 - Intervention</t>
  </si>
  <si>
    <t>rayyan-684570555</t>
  </si>
  <si>
    <t>Enhanced uptake of BPA in the presence of nanoplastics can lead to neurotoxic effects in adult zebrafish.</t>
  </si>
  <si>
    <t>1312-1321</t>
  </si>
  <si>
    <t>Chen Q and Yin D and Jia Y and Schiwy S and Legradi J and Yang S and Hollert H</t>
  </si>
  <si>
    <t>https://pubmed.ncbi.nlm.nih.gov/28793400/</t>
  </si>
  <si>
    <t>Plastic particles have been proven to be abundant in the aquatic environment, raising concerns about their potential toxic effects. In the present study, we determined the bioaccumulation potential of bisphenol A (BPA) in adult zebrafish (Danio rerio) in the absence and presence of nano-sized plastic particles (nanoplastics, NPPs). Results show that BPA can accumulate in the viscera, gill, head and muscle of zebrafish with 85, 43, 20, and 3Î¼g/g ww after 1d exposure. NPPs were also found to accumulate in different tissues of the fish. Relative equilibrium was reached after 1d exposure in different tissues with 39 to 636mg/kg ww. Co-exposure of NPPs and BPA led to a 2.2 and 2.6-fold significant increment of BPA uptake in the head and viscera, if compared with BPA alone treatment after 3d exposure. As such, we further investigated several neurotoxic biomarker alterations in the fish head. It was found that either BPA or NPPs can cause myelin basic protein (MBP)/gene up-regulation in the central nervous system (CNS); meanwhile, both contaminants exhibited significant inhibition of acetylcholinesterase (AChE) activity, which is a well-known representative biomarker for neurotoxicity. Moreover, for the co-exposure treatment, biomarkers of myeline and tubulin protein/gene expressions, dopamine content, and the mRNA expression of mesencephalic astrocyte derived neurotrophic factor (MANF) were all significantly up-regulated, suggesting that an enhanced neurotoxic effects in both CNS and dopaminergic system occurred. However, AChE activity was no more inhibited in the co-exposure treatment, which implies that solely AChE measurement may not be sufficient to identify neurotoxic effects in the cholinergic system. Overall, the present study demonstrates that the presence of NPPs can increase BPA bioavailability and cause neurotoxicity in adult zebrafish.</t>
  </si>
  <si>
    <t>rayyan-684570556</t>
  </si>
  <si>
    <t>Efficient siRNA Delivery by Lipid Nanoparticles Modified with a Nonstandard Macrocyclic Peptide for EpCAM-Targeting.</t>
  </si>
  <si>
    <t>3290-3298</t>
  </si>
  <si>
    <t>Sakurai Y and Mizumura W and Murata M and Hada T and Yamamoto S and Ito K and Iwasaki K and Katoh T and Goto Y and Takagi A and Kohara M and Suga H and Harashima H</t>
  </si>
  <si>
    <t>https://pubmed.ncbi.nlm.nih.gov/28789523/</t>
  </si>
  <si>
    <t>The development of a specific, effective method for the delivery of therapeutics including small molecules and nucleic acids to tumor tissue remains to be solved. Numerous types of lipid nanoparticles (LNPs) have been developed in attempts to achieve this goal. However, LNPs are probably not taken up by target cells because cancer-targeting LNPs are typically modified with poly(ethylene glycol) (PEG), which inhibits the cellular uptake of LNPs, to passively accumulate in tumor tissue via the enhanced permeability and retention (EPR) effect. It would clearly be important to develop a LNP with both a prolonged circulation and cancer-specific efficient uptake for use in an innovative nanodrug delivery system. Herein, we assessed the effect of nonstandard macrocyclic peptides against the epithelial cell adhesion molecule (EpCAM) Epi-1, which was discovered by a random nonstandard peptides integrated discovery (RaPID) system, on the cellular uptake and therapeutics delivery of LNPs. A liposomal siRNA delivery system (MEND) was modified with an Epi-1 lipid-derivative (EpCAM-targeting MEND; ET-MEND). The resulting ET-MEND showed a more than 27-fold increase in cellular uptake in EpCAM-positive cell lines. In the case of negative cells, cellular uptake and the efficiency of the ET-MEND for delivering therapeutics were comparable with those of nonmodified MEND. In addition, when systemically injected, the ET-MEND successfully inhibited gene expression in the tumor tissue at a dose of 0.5 mg siRNA/kg without any obvious toxicity. These results suggest that a combination of a specific peptide ligand can be used to identify a RaPID system and that the use of such a MEND for liposomal drug delivery has the potential for use in developing a system for the efficacious delivery of pharmaceuticals to various cancer cells.</t>
  </si>
  <si>
    <t xml:space="preserve"> RAYYAN-INCLUSION: {"Querusche"=&gt;"Excluded", "Matheus"=&gt;"Excluded"} | RAYYAN-LABELS: ?,MAT: Abstract,QUE: Abstract | RAYYAN-EXCLUSION-REASONS: 2 - Population</t>
  </si>
  <si>
    <t>rayyan-684570557</t>
  </si>
  <si>
    <t>Screening for microplastics in sediment, water, marine invertebrates and fish: Method development and microplastic accumulation.</t>
  </si>
  <si>
    <t>403-408</t>
  </si>
  <si>
    <t>Karlsson TM and Vethaak AD and Almroth BC and Ariese F and van Velzen M and HassellÃ¶v M and Leslie HA</t>
  </si>
  <si>
    <t>https://pubmed.ncbi.nlm.nih.gov/28689849/</t>
  </si>
  <si>
    <t>Measurements of microplastics in biota and abiotic matrices are key elements of exposure and risk assessments for this emerging environmental pollutant. We investigated the abundance of microplastics in field-collected biota, sediment and water. An improved sediment extraction method, based on density separation was developed. For analysis of microplastics in biota we found that an adapted enzymatic digestion protocol using proteinase K performed best, with a 97% recovery of spiked plastic particles and no observed degradation effects on the plastics in subsequent Raman analysis. Field analysis revealed that 8 of 9 tested invertebrate species from the North Sea and 68% of analyzed individuals of brown trout (Salmo trutta) from the Swedish West Coast had microplastics in them. Based on the number of plastic particles per kg d.w. the microplastic concentrations found in mussels were approximately a thousand-fold higher compared to those in sediment and surface water samples from the same location.</t>
  </si>
  <si>
    <t>rayyan-684570558</t>
  </si>
  <si>
    <t>SEM/EDS and optical microscopy analyses of microplastics in ocean trawl and fish guts.</t>
  </si>
  <si>
    <t>616-626</t>
  </si>
  <si>
    <t>Wang ZM and Wagner J and Ghosal S and Bedi G and Wall S</t>
  </si>
  <si>
    <t>https://pubmed.ncbi.nlm.nih.gov/28646780/</t>
  </si>
  <si>
    <t>Microplastic particles from Atlantic and Pacific Ocean trawls, lab-fed fish guts and ocean fish guts have been characterized using optical microscopy and SEM/EDS in terms of size, morphology, and chemistry. We assessed whether these measurements could serve as a rapid screening process for subsequent identification of the likely microplastic candidates by micro-spectroscopy. Optical microscopy enabled morphological classification of the types of particles or fibers present in the sample, as well as the quantification of particle size ranges and fiber lengths. SEM/EDS analysis was used to rule out non-plastic particles and screen the prepared samples for potential microplastic, based on their element signatures and surface characteristics. Chlorinated plastics such as polyvinyl chloride (PVC) could be easily identified with SEM/EDS due to their unique elemental signatures including chlorine, as could mineral species that are falsely identified as plastics by optical microscopy. Particle morphology determined by optical microscopy and SEM suggests the fish ingested particles contained both degradation fragments from larger plastic pieces and also manufactured microplastics. SEM images of microplastic particle surfaces revealed characteristic cracks consistent with environmental exposure, as well as pigment particles consistent with manufactured materials. Most of the microplastic surfaces in the fish guts and ocean trawls were covered with biofilms, radiolarians, and crustaceans. Many of the fish stomachs contained micro-shell pieces which visually resembled microplastics.</t>
  </si>
  <si>
    <t>rayyan-684570559</t>
  </si>
  <si>
    <t>Microplastics in gut contents of coastal freshwater fish from RÃ­o de la Plata estuary.</t>
  </si>
  <si>
    <t>85-90</t>
  </si>
  <si>
    <t>Pazos RS and Maiztegui T and Colautti DC and Paracampo AH and GÃ³mez N</t>
  </si>
  <si>
    <t>https://pubmed.ncbi.nlm.nih.gov/28633946/</t>
  </si>
  <si>
    <t>The presence of microplastics (MPs) in gut contents of coastal freshwater fish of the Rio de la Plata estuary was studied. Samples were taken in six sites where 87 fish belonging to 11 species and four feeding habits were captured. Presence of MPs was verified in the 100% of fish. The fibres represented the 96% of MPs found. The number of MPs in gut contents was significantly higher close to sewage discharge. There was not found relationship between number of MPs and fish length, weight or feeding habit. The spatial differences in mean number of MPs in fish observed in this study, suggest that environmental availability of MPs could be of great importance to explain the differences found among sampling sites analysed. This work represents the first study about the interaction between MPs and aquatic organisms in this important estuarine ecosystem of South America.</t>
  </si>
  <si>
    <t>rayyan-684570560</t>
  </si>
  <si>
    <t>Peptide-MHC-based nanomedicines for autoimmunity function as T-cell receptor microclustering devices.</t>
  </si>
  <si>
    <t>Nature nanotechnology</t>
  </si>
  <si>
    <t>1748-3395 (Electronic)</t>
  </si>
  <si>
    <t>701-710</t>
  </si>
  <si>
    <t>Singha S and Shao K and Yang Y and Clemente-Casares X and SolÃ© P and Clemente A and Blanco J and Dai Q and Song F and Liu SW and Yamanouchi J and Umeshappa CS and Nanjundappa RH and Detampel P and Amrein M and Fandos C and Tanguay R and Newbigging S and Serra P and Khadra A and Chan WCW and Santamaria P</t>
  </si>
  <si>
    <t>https://pubmed.ncbi.nlm.nih.gov/28436959/</t>
  </si>
  <si>
    <t>We have shown that nanoparticles (NPs) can be used as ligand-multimerization platforms to activate specific cellular receptors in vivo. Nanoparticles coated with autoimmune disease-relevant peptide-major histocompatibility complexes (pMHC) blunted autoimmune responses by triggering the differentiation and expansion of antigen-specific regulatory T cells in vivo. Here, we define the engineering principles impacting biological activity, detail a synthesis process yielding safe and stable compounds, and visualize how these nanomedicines interact with cognate T cells. We find that the triggering properties of pMHC-NPs are a function of pMHC intermolecular distance and involve the sustained assembly of large antigen receptor microclusters on murine and human cognate T cells. These compounds show no off-target toxicity in zebrafish embryos, do not cause haematological, biochemical or histological abnormalities, and are rapidly captured by phagocytes or processed by the hepatobiliary system. This work lays the groundwork for the design of ligand-based NP formulations to re-program in vivo cellular responses using nanotechnology.</t>
  </si>
  <si>
    <t>rayyan-684570561</t>
  </si>
  <si>
    <t>Bioturbation transports secondary microplastics to deeper layers in soft marine sediments of the northern Baltic Sea.</t>
  </si>
  <si>
    <t>255-261</t>
  </si>
  <si>
    <t>NÃ¤kki P and SetÃ¤lÃ¤ O and Lehtiniemi M</t>
  </si>
  <si>
    <t>https://pubmed.ncbi.nlm.nih.gov/28427773/</t>
  </si>
  <si>
    <t>Microplastics (MPs) are observed to be present on the seafloor ranging from coastal areas to deep seas. Because bioturbation alters the distribution of natural particles on inhabited soft bottoms, a mesocosm experiment with common benthic invertebrates was conducted to study their effect on the distribution of secondary MPs (different-sized pieces of fishing line&lt;1mm). During the study period of three weeks, the benthic community increased MP concentration in the depth of 1.7-5.1cm in the sediment. The experiment revealed a clear vertical gradient in MP distribution with their abundance being highest in the uppermost parts of the sediment and decreasing with depth. The Baltic clam Macoma balthica was the only study animal that ingested MPs. This study highlights the need to further examine the vertical distribution of MPs in natural sediments to reliably assess their abundance on the seafloor as well as their potential impacts on benthic communities.</t>
  </si>
  <si>
    <t>rayyan-684570562</t>
  </si>
  <si>
    <t>Selective Localization of a Novel Dendrimer Nanoparticle in Myocardial Ischemia-Reperfusion Injury.</t>
  </si>
  <si>
    <t>The Annals of thoracic surgery</t>
  </si>
  <si>
    <t>1552-6259 (Electronic)</t>
  </si>
  <si>
    <t>891-898</t>
  </si>
  <si>
    <t>Magruder JT and Crawford TC and Lin YA and Zhang F and Grimm JC and Kannan RM and Kannan S and Sciortino CM</t>
  </si>
  <si>
    <t>https://pubmed.ncbi.nlm.nih.gov/28366468/</t>
  </si>
  <si>
    <t>BACKGROUND: Dendrimer nanoparticle therapies representÂ promising new approaches to drug delivery, particularly in diseases associated with inflammatory injury. However, their application has not been fully explored in models of acute myocardial ischemia (MI) and reperfusion injury. METHODS: White male New Zealand rabbits underwent left thoracotomy with 30-minute temporary left anterior descending artery occlusion and MI confirmed by electrocardiography and histology (MI rabbits, nÂ = 9), or left thoracotomy and pericardial opening for 30 minutes but no left anterior descending artery occlusion (control [C] rabbits, nÂ = 9) rabbits. Following the 30-minute period, a dendrimer (generation 6 dendrimer conjugated to cyanine-5 fluorescent dye [G6-Cy5], 6.7 nm diameter) was administered intravenously and the chest closed in layers. Animals were sacrificed at 3 hours (3 MI, 3 C), 24 hours (3 MI, 3 C), or 48 hours (3 MI, 3 C) postsurgery. RESULTS: As compared to controls, MI rabbits had twofold G6-Cy5 uptake in the myocardial anterior wall as compared to the same region in nonischemic control rabbits at 24 hours postsurgery (6.01 Â± 0.57 Î¼g/g versus 2.85 Â± 0.85 Î¼g/g; pÂ = 0.04). This trend was also present atÂ 48 hours (6.38 Â± 1.53 Î¼g/g versus 3.95 Â± 0.60 Î¼g/g, pÂ =Â 0.21) and was qualitatively evident on confocal microscopy. G6-Cy5 half-life in serum was approximately 12 hours, with 22% of the injected G6-Cy5 dose remaining at 48 hours. CONCLUSIONS: This study demonstrates for the first time that dendrimer nanodevices selectively localize in ischemic as compared to healthy myocardium. This indicates that dendrimer nanodevices are promising agents to deliver drugs specifically to the ischemic myocardium to attenuate the injury. Subsequent studies will assess the efficacy of a dendrimer-drug conjugate in ameliorating reperfusion injury following MI.</t>
  </si>
  <si>
    <t>rayyan-684570563</t>
  </si>
  <si>
    <t>Are whale sharks exposed to persistent organic pollutants and plastic pollution in the Gulf of California (Mexico)? First ecotoxicological investigation using skin biopsies.</t>
  </si>
  <si>
    <t>48-58</t>
  </si>
  <si>
    <t>Fossi MC and Baini M and Panti C and Galli M and JimÃ©nez B and MuÃ±oz-Arnanz J and Marsili L and Finoia MG and RamÃ­rez-MacÃ­as D</t>
  </si>
  <si>
    <t>https://pubmed.ncbi.nlm.nih.gov/28274762/</t>
  </si>
  <si>
    <t>The whale shark (Rhincodon typus) is an endangered species that may be exposed to micro- and macro-plastic ingestion as a result of their filter-feeding activity, particularly on the sea surface. In this pilot project we perform the first ecotoxicological investigation on whale sharks sampled in the Gulf of California exploring the potential interaction of this species with plastic debris (macro-, micro-plastics and related sorbed contaminants). Due to the difficulty in obtaining stranded specimens of this endangered species, an indirect approach, by skin biopsies was used for the evaluation of the whale shark ecotoxicological status. The levels of organochlorine compounds (PCBs, DDTs), polybrominated diphenyl ethers (PBDEs) plastic additives, and related biomarkers responses (CYP1A) were investigated for the first time in the whale shark. Twelve whale shark skin biopsy samples were collected in January 2014 in La Paz Bay (BCS, Mexico) and a preliminary investigation on microplastic concentration and polymer composition was also carried out in seawater samples from the same area. The average abundance pattern for the target contaminants was PCBs&gt;DDTs&gt;PBDEs&gt;HCB. Mean concentration values of 8.42ng/g w.w. were found for PCBs, 1.31ng/g w.w. for DDTs, 0.29ng/g w.w. for PBDEs and 0.19ng/g w.w. for HCB. CYP1A-like protein was detected, for the first time, in whale shark skin samples. First data on the average density of microplastics in the superficial zooplankton/microplastic samples showed values ranging from 0.00items/m(3) to 0.14items/m(3). A focused PCA analysis was performed to evaluate a possible correlation among the size of the whale sharks, contaminants and CYP1A reponses. Further ecotoxicological investigation on whale shark skin biopsies will be carried out for a worldwide ecotoxicological risk assessment of this endangerd species.</t>
  </si>
  <si>
    <t>rayyan-684570564</t>
  </si>
  <si>
    <t>Degradation of common polymer ropes in a sublittoral marine environment.</t>
  </si>
  <si>
    <t>248-253</t>
  </si>
  <si>
    <t>Welden NA and Cowie PR</t>
  </si>
  <si>
    <t>https://pubmed.ncbi.nlm.nih.gov/28267994/</t>
  </si>
  <si>
    <t>Contamination by microplastic particles and fibres has been observed in sediment and animals sampled from the Firth of Clyde, West Scotland. In addition to microplastics released during clothes washing, a probable source is polymer ropes in abandoned, lost and discarded fishing and recreational sailing gear. The fragmentation of polypropylene, polyethylene, and nylon exposed to benthic conditions at 10m depth over 12months was monitored using changes in weight and tensile properties. Water temperature and light levels were continuously monitored. The degree of biofouling was measured using chlorophyll a, the weight of attached macroalgae, and colonising fauna. Results indicate microplastic fibres and particles may be formed in benthic environments despite reduced photodegradation. Polypropylene, Nylon, and polyethylene lost an average of 0.39%, 1.02%, and 0.45% of their mass per month respectively. Microscope images of the rope surface revealed notable surface roughening believed to be caused by abrasion by substrate and the action of fouling organisms.</t>
  </si>
  <si>
    <t>rayyan-684570565</t>
  </si>
  <si>
    <t>Maternal exposure to titanium dioxide nanoparticles during pregnancy and lactation alters offspring hippocampal mRNA BAX and Bcl-2 levels, induces apoptosis and decreases neurogenesis.</t>
  </si>
  <si>
    <t>Experimental and toxicologic pathology : official journal of the Gesellschaft fur           Toxikologische Pathologie</t>
  </si>
  <si>
    <t>1618-1433 (Electronic)</t>
  </si>
  <si>
    <t>329-337</t>
  </si>
  <si>
    <t>Ebrahimzadeh Bideskan A and Mohammadipour A and Fazel A and Haghir H and Rafatpanah H and Hosseini M and Rajabzadeh A</t>
  </si>
  <si>
    <t>https://pubmed.ncbi.nlm.nih.gov/28254502/</t>
  </si>
  <si>
    <t>INTRODUCTION: The usage of Titanium dioxide nanoparticles (TiO(2)-NPs) covers a vast area in different fields ranging from cosmetics and food to the production of drugs. Maternal exposure to TiO(2)-NPs during developmental period has been associated with hippocampal injury and with a decrease in learning and memory status of the offspring. However, little is known about its injury mechanism. This paper describes the in vivo neurotoxic effects of TiO(2)-NPs on rat offspring hippocampus during developmental period. MATERIAL AND METHODS: Pregnant and lactating Wistar rats received intragastric TiO(2)-NPs (100mg/kg body weight) daily from gestational day (GD) 2 to (GD) 21 and postnatal day (PD) 2 to (PD) 21 respectively. Animals in the control groups received an equal volume of distilled water via gavage. At the end of the treatment process, offspring were deeply anesthetized and sacrificed. Then brains of each group were collected and sections of the rat offspring's brains were stained using TUNEL staining (for detection of apoptotic cells) and immunostaining (for neurogenesis). Moreover, the right hippocampus (n=6 per each group) were removed from the right hemisphere for evaluating the expression of Bax and Bcl-2 level. RESULTS: Results of histopatological examination by TUNEL staining showed that maternal exposure to TiO(2)-NPs during pregnancy and lactation periods increased apoptotic cells significantly (P&lt;0.01) in the offspring hippocampus. The immunolabeling of double cortin (DCX) protein as neurogenesis marker also showed that TiO(2)-NPs reduced neurogenesis in the hippocampus of the offspring (P&lt;0.05). Moreover, in comparison with the control group, the mRNA levels of Bax and Bcl-2 in the TiO(2)-NPs group significantly increased and decreased, respectively (P&lt;0.01). CONCLUSION: These findings provide strong evidence that maternal exposure to TiO(2)-NPs significantly impact hippocampal neurogenesis and apoptosis in the offspring. The potential impact of nanoparticle exposure for millions of pregnant mothers and their offspring across the world is potentially devastating.</t>
  </si>
  <si>
    <t>rayyan-684570566</t>
  </si>
  <si>
    <t>Enhancement of scutellarin oral delivery efficacy by vitamin B12-modified amphiphilic chitosan derivatives to treat type II diabetes induced-retinopathy.</t>
  </si>
  <si>
    <t>Wang J and Tan J and Luo J and Huang P and Zhou W and Chen L and Long L and Zhang LM and Zhu B and Yang L and Deng DY</t>
  </si>
  <si>
    <t>https://pubmed.ncbi.nlm.nih.gov/28249594/</t>
  </si>
  <si>
    <t>BACKGROUND: Diabetic retinopathy is the most common complication in diabetic patients relates to high expression of VEGF and microaneurysms. Scutellarin (Scu) turned out to be effective against diabetes related vascular endothelial cell dysfunction. However, its clinical applications have been limited by its low bioavailability. In this study, we formulated and characterized a novel intestinal target nanoparticle carrier based on amphiphilic chitosan derivatives (Chit-DC-VB12) loaded with scutellarin to enhance its bioavailability and then evaluated its therapeutic effect in experimental diabetic retinopathy model. RESULTS: Chit-DC-VB12 nanoparticles showed low toxicity toward the human colon adenocarcinoma (Caco-2) cells and zebra fish within concentration of 250Â Î¼g/ml, owing to good biocompatibility of chitosan. The scutellarin-loaded Chit-DC-VB12 nanoparticles (Chit-DC-VB12-Scu) were then prepared by self-assembly in aqueous solution. Scanning electron microscopy and dynamic light scattering analysis indicated that the Chit-DC-VB12-Scu nanoparticles were spherical particles in the sizes ranging from 150 to 250Â nm. The Chit-DC-VB12-Scu nanoparticles exhibited high permeation in Caco-2 cell, indicated it could be beneficial to be absorbed in humans. We also found that Chit-DC-VB12 nanoparticles had a high cellular uptake. Bioavailability studies were performed in Sprague-Dawley rats, which present the area under the curve of scutellarin of Chit-DC-VB12-Scu was two to threefolds greater than that of free scutellarin alone. Further to assess the therapeutic efficacy of diabetic retinopathy, we showed Chit-DC-VB12-Scu down-regulated central retinal artery resistivity index and the expression of angiogenesis proteins (VEGF, VEGFR2, and vWF) of retinas in type II diabetic rats. CONCLUSIONS: Chit-DC-VB12 nanoparticles loaded with scutellarin have better bioavailability and cellular uptake efficiency than Scu, while Chit-DC-VB12-Scu nanoparticles alleviated the structural disorder of intraretinal neovessels in the retina induced by diabetes, and it also inhibited the retinal neovascularization via down-regulated the expression of angiogenesis proteins. In conclusion, the Chit-DC-VB12 nanoparticles enhanced scutellarin oral delivery efficacy and exhibited potential as small intestinal target promising nano-carriers for treatment of type II diabetes induced-retinopathy.</t>
  </si>
  <si>
    <t>PMC5333415</t>
  </si>
  <si>
    <t>rayyan-684570567</t>
  </si>
  <si>
    <t>Microplastics in freshwater and terrestrial environments: Evaluating the current understanding to identify the knowledge gaps and future research priorities.</t>
  </si>
  <si>
    <t>127-141</t>
  </si>
  <si>
    <t>Horton AA and Walton A and Spurgeon DJ and Lahive E and Svendsen C</t>
  </si>
  <si>
    <t>https://pubmed.ncbi.nlm.nih.gov/28169032/</t>
  </si>
  <si>
    <t>Plastic debris is an environmentally persistent and complex contaminant of increasing concern. Understanding the sources, abundance and composition of microplastics present in the environment is a huge challenge due to the fact that hundreds of millions of tonnes of plastic material is manufactured for societal use annually, some of which is released to the environment. The majority of microplastics research to date has focussed on the marine environment. Although freshwater and terrestrial environments are recognised as origins and transport pathways of plastics to the oceans, there is still a comparative lack of knowledge about these environmental compartments. It is highly likely that microplastics will accumulate within continental environments, especially in areas of high anthropogenic influence such as agricultural or urban areas. This review critically evaluates the current literature on the presence, behaviour and fate of microplastics in freshwater and terrestrial environments and, where appropriate, also draws on relevant studies from other fields including nanotechnology, agriculture and waste management. Furthermore, we evaluate the relevant biological and chemical information from the substantial body of marine microplastic literature, determining the applicability and comparability of this data to freshwater and terrestrial systems. With the evidence presented, the authors have set out the current state of the knowledge, and identified the key gaps. These include the volume and composition of microplastics entering the environment, behaviour and fate of microplastics under a variety of environmental conditions and how characteristics of microplastics influence their toxicity. Given the technical challenges surrounding microplastics research, it is especially important that future studies develop standardised techniques to allow for comparability of data. The identification of these research needs will help inform the design of future studies, to determine both the extent and potential ecological impacts of microplastic pollution in freshwater and terrestrial environments.</t>
  </si>
  <si>
    <t>rayyan-684570568</t>
  </si>
  <si>
    <t>Histologic and histomorphometric evaluation of bone regeneration using nanocrystalline hydroxyapatite and human freeze-dried bone graft : An experimental study in rabbit.</t>
  </si>
  <si>
    <t>Journal of orofacial orthopedics = Fortschritte der Kieferorthopadie :           Organ/official journal Deutsche Gesellschaft fur Kieferorthopadie</t>
  </si>
  <si>
    <t>1615-6714 (Electronic)</t>
  </si>
  <si>
    <t>144-152</t>
  </si>
  <si>
    <t>Sadeghi R and Najafi M and Semyari H and Mashhadiabbas F</t>
  </si>
  <si>
    <t>https://pubmed.ncbi.nlm.nih.gov/28130564/</t>
  </si>
  <si>
    <t>PURPOSE: Bone regeneration is an important concern in periodontal treatment and implant dentistry. Different biomaterials and surgical techniques have been used for this purpose. The aim of the present study was to compare the effect of nanocrystalline hydroxyapatite and human freeze-dried bone graft (FDBG) in regeneration of rabbit calvarium bony defects by histologic and histomorphometric evaluation. METHODS: In this experimental study, three similar defects, measuring 8Â mm in diameter, were created in the calvaria of 16 white New Zealand rabbits. Two defects were filled with FDBG and nanocrystalline hydroxyapatite silica gel, while the other one remained unfilled to be considered as control. All the defects were covered with collagen membranes. During the healing period, two animals perished; so 14 rabbits were divided into two groups: half of them were euthanized after 6Â weeks of healing and the other half after 12Â weeks. The specimens were subjected to histologic and histomorphometric examinations for assessment of the following variables: percentage of bone formation and residual graft material, inflammation scores, patterns of bone formation and type of newly formed bone. RESULTS: The percentages of new bone formation after 6Â weeks were 14.22Â Â±Â 7.85, 21.57Â Â±Â 6.91, and 20.54Â Â±Â 10.07% in FDBG, NanoBone, and control defects. These values were 27.54Â Â±Â 20.19, 23.86Â Â±Â 6.27, and 26.48Â Â±Â 14.18% in 12-week specimens, respectively. No significant differences were found in the amount of bone formation between the groups. With regard to inflammation, the control and NanoBone groups showed significantly less inflammation compared to FDBG at the 6-week healing phase (PÂ =Â 0.04); this difference was not significant in the 12-week specimens. CONCLUSIONS: Based on the results of this experimental study, both NanoBone and FDBG exhibited a similar effect on bone formation.</t>
  </si>
  <si>
    <t>rayyan-684570569</t>
  </si>
  <si>
    <t>Evidence of microplastic ingestion in the shark Galeus melastomus Rafinesque, 1810 in the continental shelf off the western Mediterranean Sea.</t>
  </si>
  <si>
    <t>223-229</t>
  </si>
  <si>
    <t>Alomar C and Deudero S</t>
  </si>
  <si>
    <t>https://pubmed.ncbi.nlm.nih.gov/28117184/</t>
  </si>
  <si>
    <t>Microplastic (&lt;5Â mm) ingestion has been recorded in Galeus melastomus, the blackmouth catshark, around the Balearic Islands. In total 125 individuals were analyzed for microplastic ingestion. Results have shown that 16.80% of the specimens had ingested a mean value of 0.34Â Â±Â 0.07 microplastics/individual. Stomach fullness index ranged from 0.86 to 38.89% and regression analyses showed that fuller stomachs contained more microplastics. A higher quantity of filament type microplastics were identified compared to granular or hard plastic type. No significant differences were given between ingestion values of two locations over the continental shelf providing further evidence of the ubiquitous distribution of microplastics. The findings in this study reflect the availability of this man made contaminant to marine species in seafloor habitats. Based on results from this study, data on microplastic ingestion could be used to study trends in the amount and composition of litter ingested by marine animals in accordance with descriptor 10 of the Marine Strategy Framework Directive.</t>
  </si>
  <si>
    <t>rayyan-684570570</t>
  </si>
  <si>
    <t>Mechanisms of silver_nanoparticles induced hypopigmentation in embryonic zebrafish.</t>
  </si>
  <si>
    <t>49-60</t>
  </si>
  <si>
    <t>Xu L and Xu QH and Zhou XY and Yin LY and Guan PP and Zhang T and Liu JX</t>
  </si>
  <si>
    <t>https://pubmed.ncbi.nlm.nih.gov/28104549/</t>
  </si>
  <si>
    <t>Silver_nanoparticles (AgNPs) have been reported to inhibit specification of erythroid cells and to induce spinal cord deformities and cardiac arrhythmia in vertebrates, but have not been implicated in development of neural crest (NC) and pigment cells in an in vivo model yet. In current study, down-regulated expressions of NC genes pax7 and foxd3, melanophore genes mitfa and dct, and xanthophore gene gch2 in AgNPs-exposed embryos were revealed by microarray, qRT-PCR and whole-mount in situ hybridization (WISH). Then, the down-regulated expressions of melanophore genes mitfa and dct but not xanthophore gene gch2 in AgNPs-exposed embryos were found to be recovered by melanogenesis agonists palmitic acid and dibutyryl cyclic AMP (dbcAMP). Finally, Ag(+) chelating and AgNPs coating compound l-cysteine was found to neutralize AgNPs-induced hypopigmentation in AgNPs-exposed embryos, and to recover the down-regulated expressions of both dct and gch2 to nearly normal level in embryos, suggesting that AgNPs-releasing Ag(+) might mediate their biological effects on zebrafish pigmentation mostly. This study was firstly to unveil that AgNPs might specifically act up-stream of mitfa and pax7 genes to suppress specification and differentiation of melanophore and xanthophore lineages respectively by their releasing Ag(+) during vertebrate embryogenesis.</t>
  </si>
  <si>
    <t>rayyan-684570571</t>
  </si>
  <si>
    <t>In vivo bone tunnel evaluation of nanoparticle-grafts using an ACL reconstruction rabbit model.</t>
  </si>
  <si>
    <t>Journal of biomedical materials research. Part A</t>
  </si>
  <si>
    <t>1552-4965 (Electronic)</t>
  </si>
  <si>
    <t>1071-1082</t>
  </si>
  <si>
    <t>Grant SA and Smith SE and Schmidt H and Pfeiffer F and Kuroki K and Sherman S and White R and Grant DA</t>
  </si>
  <si>
    <t>https://pubmed.ncbi.nlm.nih.gov/28076887/</t>
  </si>
  <si>
    <t>Acellular human gracilis tendons conjugated with gold nanoparticles (AuNP) and hydroxyapatite nanoparticles (nano-HAp) were used as a graft in an anterior cruciate ligament (ACL) reconstruction rabbit model. The ACLs of 11 New Zealand rabbits were reconstructed using grafts conjugated without nanoparticles, with AuNP only, and with both AuNP and nano-HAp. Semi-quantitative histological scoring of bone tunnel portion of grafts was performed after 14 weeks. Bone tunnels were scored for graft degeneration, graft remodeling, percentage of new host fibrous connective, collateral connection, head-to-head connection, graft collagen fiber organization, new host fibrous connective tissue organization, and graft and interface vascularity. All grafts were intact at 14 weeks. Results of bone tunnel scoring indicate remodeling in all graft types with new organized host fibrous connective tissue, head-to-head connection to bone and mild inflammation associated with remodeling. Components of the 20 nm AuNP grafts have significantly more graft degeneration, more new host fibrous connective tissue, and more vascularity compared to crosslinked grafts. Comparison between femoral and tibial tunnel scores indicate more degeneration in femoral tunnels compared to tibial tunnels. Overall results indicated potentially enhanced remodeling from the use of 20 nm AuNP grafts. Â© 2017 Wiley Periodicals, Inc. J Biomed Mater Res Part A: 105A: 1071-1082, 2017.</t>
  </si>
  <si>
    <t>rayyan-684570572</t>
  </si>
  <si>
    <t>Enhancement of the bioavailability of a novel anticancer compound (acetyltanshinone IIA) by encapsulation within mPEG-PLGA nanoparticles: a study of formulation optimization, toxicity, and pharmacokinetics.</t>
  </si>
  <si>
    <t>Oncotarget</t>
  </si>
  <si>
    <t>1949-2553 (Electronic)</t>
  </si>
  <si>
    <t>12013-12030</t>
  </si>
  <si>
    <t>Wang Q and Wei N and Liu X and Chang A and Luo KQ</t>
  </si>
  <si>
    <t>https://pubmed.ncbi.nlm.nih.gov/28061455/</t>
  </si>
  <si>
    <t>The Poly (ethylene glycol) methyl ether-block-poly (lactide-co-glycolide) (mPEG-PLGA) nanoparticles carrying acetyltanshinone IIA (ATA), a novel anti-breast cancer agent, were prepared by ultrasonic emulsion method to enhance the bioavailability and reduce the toxicity. Systematic optimization of encapsulation process was achieved using an orthogonal design. Drug efficacy analysis showed that ATA nanoparticles were as effective as free ATA against estrogen receptor positive breast cancer cells, but much less toxic towards human endothelial cells. Furthermore, in zebrafish, ATA nanoparticles displayed much lower toxicity than free ATA. More importantly, the blood concentration of ATA nanoparticles indicated by 24 hour-area under the curve (AUC0-24h) was 10 times higher than free ATA. These results indicated the potential of ATA-loaded mPEG-PLGA nanoparticles for the delivery of ATA in a clinical formulation, and their potential for use in tumor therapy in the future.</t>
  </si>
  <si>
    <t>PMC5355322</t>
  </si>
  <si>
    <t>rayyan-684570573</t>
  </si>
  <si>
    <t>Ingestion of microplastics by natural zooplankton groups in the northern South China Sea.</t>
  </si>
  <si>
    <t>217-224</t>
  </si>
  <si>
    <t>Sun X and Li Q and Zhu M and Liang J and Zheng S and Zhao Y</t>
  </si>
  <si>
    <t>https://pubmed.ncbi.nlm.nih.gov/27964856/</t>
  </si>
  <si>
    <t>The ingestion of microplastics by five natural zooplankton groups in the northern South China Sea was studied for the first time and two types of sampling nets (505Î¼m and 160Î¼m in mesh size) were compared. The microplastics were detected in zooplankton sampled from 16 stations, with the fibrous microplastics accounting for the largest proportion (70%). The main component of the found microplastics was polyester. The average length of the microplastics was 125Î¼m and 167Î¼m for Nets I and II, respectively. The encounter rates of microplastics/zooplankton increased with trophic levels. The average encounter rate of microplastics/zooplankton was 5%, 15%, 34%, 49%, and 120% for Net I, and 8%, 21%, 47%, 60%, and 143% for Net II for copepods, chaetognaths, jellyfish, shrimp, and fish larvae, respectively. The average abundance of microplastics that were ingested by zooplankton was 4.1pieces/m(3) for Net I and 131.5pieces/m(3) for Net II.</t>
  </si>
  <si>
    <t>rayyan-684570574</t>
  </si>
  <si>
    <t>Determination of the gut retention of plastic microbeads and microfibers in goldfish (Carassius auratus).</t>
  </si>
  <si>
    <t>233-238</t>
  </si>
  <si>
    <t>Grigorakis S and Mason SA and Drouillard KG</t>
  </si>
  <si>
    <t>https://pubmed.ncbi.nlm.nih.gov/27880921/</t>
  </si>
  <si>
    <t>Microplastics are ubiquitous pollutants in aquatic habitats and commonly found in the gut contents of fish yet relatively little is known about the retention of these particles by fish. In this study, goldfish were fed a commercial fish food pellet amended with 50 particles of one of two microplastics types, microbeads and microfibers. Microbeads were obtained from a commercial facial cleanser while microfibers were obtained from washed synthetic textile. Following consumption of the amended pellet, fish were allowed to feed to satiation on non-amended food followed by fasting for periods ranging from 1.5Â h to 6 days. Fish sacrificed at different time points were dissected to remove gut contents and the digesta contents retention and microplastic retention was determined. Although a small number of microplastic particles were retained in fish GI-tracts after 6 days (0-3 particles/50), the retention of microplastics was generally similar to the retention of bulk digesta contents. According to a breakpoint regression model fitted to digesta contents and microplastic particles, the 50% and 90% evacuation times were 10Â h and 33.4Â h, respectively. The results of this study indicate that neither microbeads nor microfibers are likely to accumulate within the gut contents of fish over successive meals.</t>
  </si>
  <si>
    <t>rayyan-684570575</t>
  </si>
  <si>
    <t>Docosahexaenoic acid liposomes for targeting chronic inflammatory diseases and cancer: an in vitro assessment.</t>
  </si>
  <si>
    <t>5027-5040</t>
  </si>
  <si>
    <t>Alaarg A and Jordan NY and Verhoef JJ and Metselaar JM and Storm G and Kok RJ</t>
  </si>
  <si>
    <t>https://pubmed.ncbi.nlm.nih.gov/27785012/</t>
  </si>
  <si>
    <t>Inflammation, oxidative stress, and uncontrolled cell proliferation are common key features of chronic inflammatory diseases, such as atherosclerosis and cancer. Ï‰3 polyunsaturated fatty acids (PUFAs; also known as omega3 fatty acids or fish oil) have beneficial effects against inflammation upon dietary consumption. However, these effects cannot be fully exploited unless diets are enriched with high concentrations of fish oil supplements over long periods of time. Here, a nanomedicine-based approach is presented for delivering effective levels of PUFAs to inflammatory cells. Nanoparticles are internalized by immune cells, and hence can adequately deliver bioactive lipids into these target cells. The Ï‰3 FA docosahexaenoic acid was formulated into liposomes (Ï‰-liposomes), and evaluated for anti-inflammatory effects in different types of immune cells. Ï‰-Liposomes strongly inhibited the release of reactive oxygen species and reactive nitrogen species from human neutrophils and murine macrophages, and also inhibited the production of the proinflammatory cytokines TNFÎ± and MCP1. Moreover, Ï‰-liposomes inhibited tumor-cell proliferation when evaluated in FaDu head and neck squamous carcinoma and 4T1 breast cancer cells in in vitro cultures. We propose that Ï‰-liposomes are a promising nanonutraceutical formulation for intravenous delivery of fish oil FAs, which may be beneficial in the treatment of inflammatory disorders and cancer.</t>
  </si>
  <si>
    <t>PMC5063558</t>
  </si>
  <si>
    <t>rayyan-684570576</t>
  </si>
  <si>
    <t>Temperature rise and microplastics interact with the toxicity of the antibiotic cefalexin to juveniles of the common goby (Pomatoschistus microps): Post-exposure predatory behaviour, acetylcholinesterase activity and lipid peroxidation.</t>
  </si>
  <si>
    <t>173-185</t>
  </si>
  <si>
    <t>Fonte E and Ferreira P and Guilhermino L</t>
  </si>
  <si>
    <t>https://pubmed.ncbi.nlm.nih.gov/27721112/</t>
  </si>
  <si>
    <t>The goal of this study was to investigate the toxicity of cefalexin to Pomatoschistus microps juveniles in relation to the presence of microplastics in the water and temperature rise. After acclimatization, groups of wild juveniles were exposed for 96h to artificial salt water (control), microplastics alone (0.184mg/l), cefalexin alone (1.3-10mg/l) and in mixture with microplastics (cefalexin: 1.3-10mg/l; microplastics: 0.184mg/l) at 20 and 25Â°C. Effect criteria were mortality, post-exposure predatory performance (PEPP), acetylcholinesterase activity (AChE) and lipid peroxidation levels (LPO). At 20Â°C, concentrations of cefalexin aloneâ‰¥5mg/l significantly reduced PEPP (up to 56%; 96h-EC(50)=8.4mg/l), indicating toxicity of the antibiotic to juveniles after short-term exposure to water concentrations in the low ppm range. At 20Â°C, fish exposed to microplastics alone did not have significant differences in any of the parameters tested relative to the control group but tended to have an inhibition of the PEPP (23%) and AChE (21%); at 25Â°C, microplastics alone caused mortality (33%) and PEPP inhibition (28%). Thus, microplastics are toxic to P. microps juveniles. At 20Â°C, under simultaneous exposure to cefalexin and microplastics, the PEPP was significantly reduced (at cefalexin concentrationsâ‰¥1.25mg/l). Moreover, at 25Â°C, the toxicity curves of cefalexin (PEPP based), alone and in mixture with microplastics, were significantly different (p&lt;0.05; 96h-EC(50) of 3.8 and 5.2mg/l, respectively), and the integrated data analysis indicated significant interactions between the two substances for all biomarkers. Thus, the presence of microplastics in the water influenced the toxicity of cefalexin. The rise of water temperature (from 20Â°C to 25Â°C), increased the microplastics-induced mortality (from 8 to 33%), and the inhibitory effects of cefalexin on the PEPP (up to 70%). Significant differences (p&lt;0.05) between the toxicity curves of cefalexin alone at distinct temperatures were found, with a lower 96h-EC(50) at 25Â°C (3.8mg/l) than at 20Â°C (8.4mg/l). Moreover, at 25Â°C, increases of AChE activity (14%) and LPO (72%) in fish exposed to the mixture treatment containing the highest cefalexin concentration were found, and the integrated analysis of data indicated significant interactions between cefalexin and temperature for PEPP, and among all stressors for LPO. Thus, the temperature rise increased the toxicity of microplastics and of cefalexin, alone and in mixture with microplastics, to P. microps juveniles. These findings raise concern on the long-term exposure of wild populations to complex mixtures of pollutants, likely decreasing their fitness, and highlight the need of more research on the combined effects of widely used pharmaceuticals, microplastics and temperature increase on wild species to improve environmental and human risk assessments of chemicals and their safe use under a global warming scenario.</t>
  </si>
  <si>
    <t>rayyan-684570577</t>
  </si>
  <si>
    <t>Utilization of iron (III)-doped nanoshells for inÂ vivo marking of nonpalpable tumors using a VX2 rabbit model.</t>
  </si>
  <si>
    <t>American journal of surgery</t>
  </si>
  <si>
    <t>1879-1883 (Electronic)</t>
  </si>
  <si>
    <t>1140-1146</t>
  </si>
  <si>
    <t>Ward EP and Wang J and Mendez N and Yang J and Barback C and Wang-Rodriguez J and Trogler W and Kummel AC and Blair S</t>
  </si>
  <si>
    <t>https://pubmed.ncbi.nlm.nih.gov/27776757/</t>
  </si>
  <si>
    <t>BACKGROUND: We aimed to evaluate the potential for ultrasound (US) visible biodegradable nanoshells (NS) as an alternative to wire-guided localization for nonpalpable tumors inÂ vivo. METHODS: VX2 tumor was injected in bilateral thighs of 22 New Zealand rabbits and after 5 to 10Â days, 1 tumor was marked with a wire as a control and the contralateral tumor was injected with 1Â mL of 500Â nm gas-filled silica NS under Doppler US. Tumors were excised after 24Â hours. Chi-square was used for significance, P = .05. RESULTS: One rabbit was excluded on postoperative day 1 due to equipment failure, no ill effects were observed from the NS. The NS were used to localize and resect 100% of marked tissue, 4/21 wires were displaced (P &lt; .05). CONCLUSIONS: We have shown that preoperatively injected US visible silica NS can be successfully used to mark nonpalpable tumors inÂ vivo more consistently than WL.</t>
  </si>
  <si>
    <t>PMC5138116</t>
  </si>
  <si>
    <t>rayyan-684570578</t>
  </si>
  <si>
    <t>Low plastic ingestion rate in Atlantic cod (Gadus morhua) from Newfoundland destined for human consumption collected through citizen science methods.</t>
  </si>
  <si>
    <t>428-437</t>
  </si>
  <si>
    <t>Liboiron M and Liboiron F and Wells E and RichÃ¡rd N and Zahara A and Mather C and Bradshaw H and Murichi J</t>
  </si>
  <si>
    <t>https://pubmed.ncbi.nlm.nih.gov/27771096/</t>
  </si>
  <si>
    <t>Marine microplastics are a contaminant of concern because their small size allows ingestion by a wide range of marine life. Using citizen science during the Newfoundland recreational cod fishery, we sampled 205 Atlantic cod (Gadus morhua) destined for human consumption and found that 5 had eaten plastic, an ingestion prevalence rate of 2.4%. This ingestion rate for Atlantic cod is the second lowest recorded rate in the reviewed published literature (the lowest is 1.4%), and the lowest for any fish in the North Atlantic. This is the first report for plastic ingestion in fish in Newfoundland, Canada, a province dependent on fish for sustenance and livelihoods.</t>
  </si>
  <si>
    <t>rayyan-684570579</t>
  </si>
  <si>
    <t>Presence of microplastic in the digestive tracts of European flounder, Platichthys flesus, and European smelt, Osmerus eperlanus, from the River Thames.</t>
  </si>
  <si>
    <t>744-751</t>
  </si>
  <si>
    <t>McGoran AR and Clark PF and Morritt D</t>
  </si>
  <si>
    <t>https://pubmed.ncbi.nlm.nih.gov/27697381/</t>
  </si>
  <si>
    <t>Like many urban catchments, the River Thames in London is contaminated with plastics. This pollutant is recorded on the river banks, in the benthic environment and in the water column. The present study was conducted to assess the extent of microplastic ingestion in two River Thames fish species, the European flounder (Platichthys flesus) and European smelt (Osmerus eperlanus). Samples were collected from two sites in Kent, England; Erith and Isle of Grain/Sheppey, near Sheerness, with the latter being more estuarine. The results revealed that up to 75% of sampled European flounder had plastic fibres in the gut compared with only 20% of smelt. This difference may be related to their diverse feeding behaviours: European flounder are benthic feeders whilst European smelt are pelagic predators. The fibres were predominantly red or black polyamides and other fibres included acrylic, nylon, polyethylene and polyethylene terephthalate and there was no difference in occurrence between the sites sampled.</t>
  </si>
  <si>
    <t>rayyan-684570580</t>
  </si>
  <si>
    <t>Nanostructured recombinant cytokines: A highly stable alternative to short-lived prophylactics.</t>
  </si>
  <si>
    <t>102-14</t>
  </si>
  <si>
    <t>Torrealba D and Parra D and Seras-Franzoso J and Vallejos-Vidal E and Yero D and Gibert I and Villaverde A and Garcia-FruitÃ³s E and Roher N</t>
  </si>
  <si>
    <t>https://pubmed.ncbi.nlm.nih.gov/27614162/</t>
  </si>
  <si>
    <t>Cytokines have been widely used as adjuvants and therapeutic agents in treatments of human diseases. Despite their recognized potential as drugs, the medical use of cytokines has considerable drawbacks, mainly related to their low stability and short half-life. Such intrinsic limitations imply the administration of high doses, often prompting toxicity, undesirable side effects and greater production costs. Here, we describe a new category of mechanically stable nanostructured cytokines (TNFÎ± and CCL4/MIP-1Î²) that resist harsh physicochemical conditions inÂ vitro (pH and temperature), while maintaining functionality. These bio-functional materials are produced in recombinant cell factories through cost-effective and fully scalable processes. Notably, we demonstrate their prophylactic potential inÂ vivo showing they protect zebrafish from a lethal infection by Pseudomonas aeruginosa.</t>
  </si>
  <si>
    <t>rayyan-684570581</t>
  </si>
  <si>
    <t>Delivery of Antipsychotics with Nanoparticles.</t>
  </si>
  <si>
    <t>Drug development research</t>
  </si>
  <si>
    <t>1098-2299 (Electronic)</t>
  </si>
  <si>
    <t>393-399</t>
  </si>
  <si>
    <t>Sun Y and Kang C and Liu F and Song L</t>
  </si>
  <si>
    <t>https://pubmed.ncbi.nlm.nih.gov/27546713/</t>
  </si>
  <si>
    <t>Preclinical Research Psychosis remains one of the most challenging health problems for society, affecting hundreds of millions of people worldwide. Although current antipsychotics can alleviate the symptoms of psychosis, they are still far away from being perfect, often causing significant and even fatal side effects such as involuntary movement disorders and metabolic syndrome. With the lack of precise knowledge of the underlying mechanisms of psychosis, a rational approach to improve the efficiency of current antipsychotics is by nanoparticle-based administration. Nanoparticles with the size of 1-500 nm can be used in drug formulations to pass through many biological barriers including the blood-brain barrier, which makes them excellent candidates for the delivery of antipsychotics. Besides that, nanoparticles loaded with antipsychotics can solve the common aqueous solubility issues for most brain targeting drugs, and enable a slow-release profile for the encapsulated drugs. This research overview provides a brief summary and discussion of the progress and development in the delivery of antipsychotics with nanoparticle formulations over the past five years (2011-2016). Drug Dev Res 77 : 393-399, 2016. Â© 2016 Wiley Periodicals, Inc.</t>
  </si>
  <si>
    <t>rayyan-684570582</t>
  </si>
  <si>
    <t>Histopathological alterations in the gills of Nile tilapia exposed to carbofuran and multiwalled carbon nanotubes.</t>
  </si>
  <si>
    <t>481-8</t>
  </si>
  <si>
    <t>Campos-Garcia J and Martinez DS and Rezende KF and da Silva JR and Alves OL and Barbieri E</t>
  </si>
  <si>
    <t>https://pubmed.ncbi.nlm.nih.gov/27543744/</t>
  </si>
  <si>
    <t>Carbofuran is a nematicide insecticide with a broad spectrum of action. Carbofuran has noxious effects in several species and has been banned in the USA and Europe; however, it is still used in Brazil. Aquatic organisms are not only exposed to pesticides but also to manufactured nanoparticles, and the potential interaction of these compounds therefore requires investigation. The aim of this study was to examine the histopathological alterations in the gills of Nile tilapia (Oreochromis niloticus) to determine possible effects of exposure to carbofuran, nitric acid-treated multiwalled carbon nanotubes (HNO3-MWCNTs) and the combination of carbofuran with nanotubes. Juvenile fish were exposed to different concentrations of carbofuran (0.1, 0.5, 2.0, 4.0 and 8.0mg/L), different concentrations of HNO3-MWCNTs (0.5, 1.0 and 2.0mg/L) or different concentrations of carbofuran (0.1, 0.5, 2.0, 4.0 and 8.0mg/L) with 1.0mg/L of HNO3-MWCNTs. After 24h of exposure, the animals were removed from the aquarium, the spinal cord was transversely sectioned, and the second gill arch was removed for histological evaluation. Common histological changes included dislocation of the epithelial cells, hyperplasia of the epithelial cells along the secondary lamellae, aneurism, and dilation and disarrangement of the capillaries. All the groups exposed to carbofuran demonstrated a dose-dependent correlation in the Histological Alteration Index; the values found for carbofuran and carbon nanotubes were up to 25% greater than for carbofuran alone. This result indicates an interaction between these toxicants, with enhanced ecotoxic effects. This work contributes to the understanding of the environmental impacts of nanomaterials on aquatic organisms, which is necessary for the sustainable development of nanotechnologies.</t>
  </si>
  <si>
    <t>rayyan-684570583</t>
  </si>
  <si>
    <t>H2O2-responsive antioxidant polymeric nanoparticles as therapeutic agents for peripheral arterial disease.</t>
  </si>
  <si>
    <t>1022-32</t>
  </si>
  <si>
    <t>Kwon B and Kang C and Kim J and Yoo D and Cho BR and Kang PM and Lee D</t>
  </si>
  <si>
    <t>https://pubmed.ncbi.nlm.nih.gov/27521705/</t>
  </si>
  <si>
    <t>Peripheral artery disease (PAD) is a common circulatory disorder in which narrowed arteries limit blood flow to the lower extremity and affect millions of people worldwide. Therapeutic angiogenesis has emerged as a promising strategy to treat PAD patients because surgical intervention has been showing limited success. Leg muscles of PAD patients have significantly high level of ROS (reactive oxygen species) and the increased production of ROS is a key mechanism of initiation and progression of PAD. We have recently developed H2O2-responsive polymer PVAX, which is designed to rapidly scavenge H2O2 and release vanillyl alcohol with antioxidant and anti-inflammatory activity. In this study, we investigated the therapeutic efficacy of PVAX nanoparticles for PAD using a cell culture model and a mouse model of hindlimb ischemia. PVAX nanoparticles significantly enhanced the expression of angiogenic inducers such as vascular endothelial growth factor (VEGF) and platelet endothelial cell adhesion molecule (PECAM)-1 in human umbilical vein endothelial cells (HUVEC). PVAX nanoparticles promoted revascularization and restoration of blood perfusion into ischemic tissues by upregulating angiogenic VEGF and PECAM-1. This work demonstrates that H2O2-responsive PVAX nanoparticles facilitate therapeutic angiogenesis and hold tremendous translational potential as therapeutic systems for ischemic diseases such as PAD.</t>
  </si>
  <si>
    <t>rayyan-684570584</t>
  </si>
  <si>
    <t>Smoking and Cerebral Oxidative Stress andÂ Air Pollution: A Dreadful Equation withÂ Particulate Matter Involved and One More Powerful Reason Not to Smoke Anything!</t>
  </si>
  <si>
    <t>109-12</t>
  </si>
  <si>
    <t>CalderÃ³n-GarcidueÃ±as L</t>
  </si>
  <si>
    <t>https://pubmed.ncbi.nlm.nih.gov/27447427/</t>
  </si>
  <si>
    <t>Smoking has serious health effects. Cigarettes, including tobacco, marijuana, and electronic nicotine delivery systems are very effective ways to inhale harmful amounts of fine and ultrafine particulate matter. Does size matter? Yes, indeed! The smaller the particle you inhale, the higher the ability to produce reactive oxygen species and to readily access the brain. In this issue of the Journal of Alzheimer's Disease, Durazzo provides evidence of an association between active cigarette tobacco smoking in cognitively-normal elders and increased cerebral oxidative stress, while in actively smoking Alzheimer's disease (AD) patients, the association was also seen with smaller left and total hippocampal volumes. This paper has highly relevant results of interest across the US and the world because millions of people are active smokers and they have other genetic and environmental risk factors that could play a key role in the development/worsening of brain oxidative stress and neurodegeneration. Smoking basically anything producing aerosols with particulate matter in the fine and ultrafine size range is detrimental to your brain. Marijuana and e-cigarette use has grown steadily among adolescents and young adults. Smoking-related cerebral oxidative stress is a potential mechanism promoting AD pathology and increased risk for AD. Current knowledge also relates fine and ultrafine particles exposures influencing neurodevelopmental processes in utero. The results from Durazzo et al. should be put in a broader context, a context that includes evaluating the oxidative stress of nano-aerosols associated with cigarette emissions and their synergistic effects with air pollution exposures. AD is expected to increase in the US threefold by the year 2050, and some of these future AD patients are smoking and vaping right now. Understanding the impact of everyday exposures to long-term harmful consequences for brain health is imperative.</t>
  </si>
  <si>
    <t>rayyan-684570585</t>
  </si>
  <si>
    <t>Microplastics in seafood: Benchmark protocol for their extraction and characterization.</t>
  </si>
  <si>
    <t>223-233</t>
  </si>
  <si>
    <t>Dehaut A and Cassone AL and FrÃ¨re L and Hermabessiere L and Himber C and Rinnert E and RiviÃ¨re G and Lambert C and Soudant P and Huvet A and Duflos G and Paul-Pont I</t>
  </si>
  <si>
    <t>https://pubmed.ncbi.nlm.nih.gov/27209243/</t>
  </si>
  <si>
    <t>Pollution of the oceans by microplastics (&lt;5Â mm) represents a major environmental problem. To date, a limited number of studies have investigated the level of contamination of marine organisms collected in situ. For extraction and characterization of microplastics in biological samples, the crucial step is the identification of solvent(s) or chemical(s) that efficiently dissolve organic matter without degrading plastic polymers for their identification in a time and cost effective way. Most published papers, as well as OSPAR recommendations for the development of a common monitoring protocol for plastic particles in fish and shellfish at the European level, use protocols containing nitric acid to digest the biological tissues, despite reports of polyamide degradation with this chemical. In the present study, six existing approaches were tested and their effects were compared on up to 15 different plastic polymers, as well as their efficiency in digesting biological matrices. Plastic integrity was evaluated through microscopic inspection, weighing, pyrolysis coupled with gas chromatography and mass spectrometry, and Raman spectrometry before and after digestion. Tissues from mussels, crabs and fish were digested before being filtered on glass fibre filters. Digestion efficiency was evaluated through microscopical inspection of the filters and determination of the relative removal of organic matter content after digestion. Five out of the six tested protocols led to significant degradation of plastic particles and/or insufficient tissue digestion. The protocol using a KOH 10% solution and incubation at 60Â Â°C during a 24Â h period led to an efficient digestion of biological tissues with no significant degradation on all tested polymers, except for cellulose acetate. This protocol appeared to be the best compromise for extraction and later identification of microplastics in biological samples and should be implemented in further monitoring studies to ensure relevance and comparison of environmental and seafood product quality studies.</t>
  </si>
  <si>
    <t>rayyan-684570586</t>
  </si>
  <si>
    <t>Effects of copper oxide nanoparticles on developing zebrafish embryos and larvae.</t>
  </si>
  <si>
    <t>905-18</t>
  </si>
  <si>
    <t>Sun Y and Zhang G and He Z and Wang Y and Cui J and Li Y</t>
  </si>
  <si>
    <t>https://pubmed.ncbi.nlm.nih.gov/27022258/</t>
  </si>
  <si>
    <t>Copper oxide nanoparticles (CuO NPs) are used for a variety of purposes in a wide range of commercially available products. Some CuO NPs probably end up in the aquatic systems, thus raising concerns about aqueous exposure toxicity, and the impact of CuO NPs on liver development and neuronal differentiation remains unclear. In this study, particles were characterized using Fourier transform infrared spectra, scanning electron microscopy, and transmission electron microscopy. Zebrafish embryos were continuously exposed to CuO NPs from 4 hours postfertilization at concentrations of 50, 25, 12.5, 6.25, or 1 mg/L. The expression of gstp1 and cyp1a was examined by quantitative reverse transcription polymerase chain reaction. The expression of tumor necrosis factor alpha and superoxide dismutase 1 was examined by quantitative reverse transcription polymerase chain reaction and Western blotting. Liver development and retinal neurodifferentiation were analyzed by whole-mount in situ hybridization, hematoxylin-eosin staining, and immunohistochemistry, and a behavioral test was performed to track the movement of larvae. We show that exposure of CuO NPs at low doses has little effect on embryonic development. However, exposure to CuO NPs at concentrations of 12.5 mg/L or higher leads to abnormal phenotypes and induces an inflammatory response in a dose-dependent pattern. Moreover, exposure to CuO NPs at high doses results in an underdeveloped liver and a delay in retinal neurodifferentiation accompanied by reduced locomotor ability. Our data demonstrate that short-term exposure to CuO NPs at high doses shows hepatotoxicity and neurotoxicity in zebrafish embryos and larvae.</t>
  </si>
  <si>
    <t>PMC4788362</t>
  </si>
  <si>
    <t>rayyan-684570587</t>
  </si>
  <si>
    <t>Inflammatory response and blood hypercoagulable state induced by low level co-exposure with silica nanoparticles and benzo[a]pyrene in zebrafish (Danio rerio) embryos.</t>
  </si>
  <si>
    <t>152-62</t>
  </si>
  <si>
    <t>Duan J and Yu Y and Li Y and Wang Y and Sun Z</t>
  </si>
  <si>
    <t>https://pubmed.ncbi.nlm.nih.gov/26943738/</t>
  </si>
  <si>
    <t>Given the severe situation of world-wide particulate matter air pollution, it is urgent to explore the combined effects of particulate matter components on cardiovascular system. Using zebrafish model, this study was aimed to determine whether the low level co-exposure to silica nanoparticles (SiNPs) and benzo[a]pyrene (B[a]P) had a pronounced cardiovascular toxicity than the single exposure to either SiNPs or B[a]P alone. The FTIR and TGA analysis showed that the co-exposure system possessed of high absorption and thermal stability. Embryos exposed to SiNPs or B[a]P alone did not show cardiac toxicity phenotype at the NOAEL level. However, embryos co-exposed to SiNPs and B[a]P exhibited pericardial edema and bradycardia. While ROS generation remained unaffected, the co-exposure induced significant neutrophil-mediated inflammation and caused erythrocyte aggregation in caudal vein of embryos. Microarray analysis and STC analysis were performed to screen the cardiovascular-related differential expression genes and the expression trend of genes in each group. The co-exposure of SiNPs and B[a]P significantly enhanced the expression of proinflammatory and procoagulant genes. Moreover, the co-exposure markedly increased the phosphorylated AP-1/c-Jun and induced TF expression, but not NF-ÎºB p65. This study for the first time demonstrated the inflammatory response and blood hypercoagulable state were triggered by the combination of SiNPs and B[a]P at low level exposure.</t>
  </si>
  <si>
    <t xml:space="preserve"> RAYYAN-INCLUSION: {"Querusche"=&gt;"Maybe", "Matheus"=&gt;"Excluded"} | RAYYAN-LABELS: QUE: Title,MAT: Abstract | RAYYAN-EXCLUSION-REASONS: 3 - Intervention</t>
  </si>
  <si>
    <t>rayyan-684570588</t>
  </si>
  <si>
    <t>Earthworm-mediated synthesis of silver nanoparticles: A potent tool against hepatocellular carcinoma, Plasmodium falciparum parasites and malaria mosquitoes.</t>
  </si>
  <si>
    <t>Parasitology international</t>
  </si>
  <si>
    <t>1873-0329 (Electronic)</t>
  </si>
  <si>
    <t>276-84</t>
  </si>
  <si>
    <t>Jaganathan A and Murugan K and Panneerselvam C and Madhiyazhagan P and Dinesh D and Vadivalagan C and Aziz AT and Chandramohan B and Suresh U and Rajaganesh R and Subramaniam J and Nicoletti M and Higuchi A and Alarfaj AA and Munusamy MA and Kumar S and Benelli G</t>
  </si>
  <si>
    <t>https://pubmed.ncbi.nlm.nih.gov/26873539/</t>
  </si>
  <si>
    <t>The development of parasites and pathogens resistant to synthetic drugs highlighted the needing of novel, eco-friendly and effective control approaches. Recently, metal nanoparticles have been proposed as highly effective tools towards cancer cells and Plasmodium parasites. In this study, we synthesized silver nanoparticles (EW-AgNP) using Eudrilus eugeniae earthworms as reducing and stabilizing agents. EW-AgNP showed plasmon resonance reduction in UV-vis spectrophotometry, the functional groups involved in the reduction were studied by FTIR spectroscopy, while particle size and shape was analyzed by FESEM. The effect of EW-AgNP on in vitro HepG2 cell proliferation was measured using MTT assays. Apoptosis assessed by flow cytometry showed diminished endurance of HepG2 cells and cytotoxicity in a dose-dependent manner. EW-AgNP were toxic to Anopheles stephensi larvae and pupae, LC(50) were 4.8 ppm (I), 5.8 ppm (II), 6.9 ppm (III), 8.5 ppm (IV), and 15.5 ppm (pupae). The antiplasmodial activity of EW-AgNP was evaluated against CQ-resistant (CQ-r) and CQ-sensitive (CQ-s) strains of Plasmodium falciparum. EW-AgNP IC(50) were 49.3 Î¼g/ml (CQ-s) and 55.5 Î¼g/ml (CQ-r), while chloroquine IC(50) were 81.5 Î¼g/ml (CQ-s) and 86.5 Î¼g/ml (CQ-r). EW-AgNP showed a valuable antibiotic potential against important pathogenic bacteria and fungi. Concerning non-target effects of EW-AgNP against mosquito natural enemies, the predation efficiency of the mosquitofish Gambusia affinis towards the II and II instar larvae of A. stephensi was 68.50% (II) and 47.00% (III), respectively. In EW-AgNP-contaminated environments, predation was boosted to 89.25% (II) and 70.75% (III), respectively. Overall, this research highlighted the EW-AgNP potential against hepatocellular carcinoma, Plasmodium parasites and mosquito vectors, with little detrimental effects on mosquito natural enemies.</t>
  </si>
  <si>
    <t>rayyan-684570589</t>
  </si>
  <si>
    <t>Titanium dioxide nanoparticles exacerbate DSS-induced colitis: role of the NLRP3 inflammasome.</t>
  </si>
  <si>
    <t>Gut</t>
  </si>
  <si>
    <t>1468-3288 (Electronic)</t>
  </si>
  <si>
    <t>1216-1224</t>
  </si>
  <si>
    <t>Ruiz PA and MorÃ³n B and Becker HM and Lang S and Atrott K and Spalinger MR and Scharl M and Wojtal KA and Fischbeck-Terhalle A and Frey-Wagner I and Hausmann M and Kraemer T and Rogler G</t>
  </si>
  <si>
    <t>https://pubmed.ncbi.nlm.nih.gov/26848183/</t>
  </si>
  <si>
    <t>OBJECTIVE: Western lifestyle and diet are major environmental factors playing a role in the development of IBD. Titanium dioxide (TiO(2)) nanoparticles are widely used as food additives or in pharmaceutical formulations and are consumed by millions of people on a daily basis. We investigated the effects of TiO(2) in the development of colitis and the role of the nucleotide-binding oligomerisation domain receptor, pyrin domain containing (NLRP)3 inflammasome. DESIGN: Wild-type and NLRP3-deficient mice with dextran sodium sulfate-induced colitis were orally administered with TiO(2) nanoparticles. The proinflammatory effects of TiO(2) particles in cultured human intestinal epithelial cells (IECs) and macrophages were also studied, as well as the ability of TiO(2) crystals to traverse IEC monolayers and accumulate in the blood of patients with IBD using inductively coupled plasma mass spectrometry. RESULTS: Oral administration of TiO(2) nanoparticles worsened acute colitis through a mechanism involving the NLRP3 inflammasome. Importantly, crystals were found to accumulate in spleen of TiO(2)-administered mice. In vitro, TiO(2) particles were taken up by IECs and macrophages and triggered NLRP3-ASC-caspase-1 assembly, caspase-1 cleavage and the release of NLRP3-associated interleukin (IL)-1Î² and IL-18. TiO(2) also induced reactive oxygen species generation and increased epithelial permeability in IEC monolayers. Increased levels of titanium were found in blood of patients with UC having active disease. CONCLUSION: These findings indicate that individuals with a defective intestinal barrier function and pre-existing inflammatory condition, such as IBD, might be negatively impacted by the use of TiO(2) nanoparticles.</t>
  </si>
  <si>
    <t>PMC5530483</t>
  </si>
  <si>
    <t>rayyan-684570590</t>
  </si>
  <si>
    <t>Research highlights: impacts of microplastics on plankton.</t>
  </si>
  <si>
    <t>Environmental science. Processes &amp; impacts</t>
  </si>
  <si>
    <t>2050-7895 (Electronic)</t>
  </si>
  <si>
    <t>160-3</t>
  </si>
  <si>
    <t>Lin VS</t>
  </si>
  <si>
    <t>https://pubmed.ncbi.nlm.nih.gov/26829584/</t>
  </si>
  <si>
    <t>Each year, millions of metric tons of the plastic produced for food packaging, personal care products, fishing gear, and other human activities end up in lakes, rivers, and the ocean. The breakdown of these primary plastics in the environment results in microplastics, small fragments of plastic typically less than 1-5 mm in size. These synthetic particles have been detected in all of the world's oceans and also in many freshwater systems, accumulating in sediment, on shorelines, suspended in surface waters, and being ingested by plankton, fish, birds, and marine mammals. While the occurrence of plastics in surface waters has been surveyed in a number of studies, the impacts of microplastics on marine organisms are still being elucidated. This highlight features three recent publications that explore the interactions of microplastics with planktonic organisms to clarify the effects of these pollutants on some of the ocean's smallest and most important inhabitants.</t>
  </si>
  <si>
    <t>rayyan-684570591</t>
  </si>
  <si>
    <t>Enhanced upconversion luminescence through core/shell structures and its application for detecting organic dyes in opaque fishes.</t>
  </si>
  <si>
    <t>260-5</t>
  </si>
  <si>
    <t>Hu P and Wu X and Hu S and Chen Z and Yan H and Xi Z and Yu Y and Dai G and Liu Y</t>
  </si>
  <si>
    <t>https://pubmed.ncbi.nlm.nih.gov/26806612/</t>
  </si>
  <si>
    <t>Here, we report the enhanced upconversion luminescence of NaLuF4:18%Yb(3+),2%Er(3+) through core/shell structures. Among NaYF4, NaGdF4, and NaLuF4 shells, the first one presents the highest efficiency. These upconversion fluorescent nanoprobes with an oleic acid/PEG hybrid ligand can efficiently capture Rhodamine B (RB) and sodium fluorescein (SF) in opaque fishes to present their residues in vivo through luminescence resonant energy transfer (LRET) processes. It can be confirmed based on LRET technology that no RB is absorbed by opaque fishes after incubating in the aqueous solution of 1 Î¼g ml(-1) RB for one day, while SF residue can be obviously detected after incubating in the aqueous solution of 1 Î¼g ml(-1) SF for one day. The merit of this LRET technology with the upconversion nanoparticle (UCNP) donor is ascribed to the deep penetration depth of the infrared pumping laser and high signal to noise ratio.</t>
  </si>
  <si>
    <t xml:space="preserve"> RAYYAN-INCLUSION: {"Querusche"=&gt;"Excluded", "Matheus"=&gt;"Excluded"} | RAYYAN-LABELS: ?,MAT: Abstract,QUE: Abstract | RAYYAN-EXCLUSION-REASONS: 3 - Intervention,1 - Type of study</t>
  </si>
  <si>
    <t>rayyan-684570592</t>
  </si>
  <si>
    <t>Engineered atherosclerosis-specific zinc ferrite nanocomplex-based MRI contrast agents.</t>
  </si>
  <si>
    <t>Chaudhary R and Roy K and Kanwar RK and Walder K and Kanwar JR</t>
  </si>
  <si>
    <t>https://pubmed.ncbi.nlm.nih.gov/26775253/</t>
  </si>
  <si>
    <t>BACKGROUND: Cardiovascular diseases are the most prevalent cause of morbidity and mortality affecting millions of people globally. The most effective way to counter cardiovascular complications is early diagnosis and the safest non-invasive diagnostic approach is magnetic resonance imaging (MRI). In this study, superparamagnetic ferrite nanoparticles doped with zinc, exhibiting highly enhanced saturation magnetization and T2 and computed tomography (CT) contrast were synthesized. These nanoparticles have been strategically engineered using bovine lactoferrin (Lf), polyethylene glycol (PEG), and heat shock protein (Hsp)-70 antibody specifically targeting atherosclerosis with potential therapeutic value. The nanocomplexes were further validated in vitro to assess their cytotoxicity, internalization efficiency, effects on cellular proliferation and were assessed for MRI as well as X-ray CT in ex vivo Psammomys obesus rat model. RESULTS: Optimized zinc doped ferrite nanoparticles (Zn0.4Fe2.6O4) with enhanced value of maximum saturation magnetization value on 108.4Â emu/g and an average diameter of 24Â Â±Â 2Â nm were successfully synthesized. Successfully incorporation with bovine lactoferrin, PEG and Hsp-70 (70Â kDa) antibody led to synthesis of spherical nanocomplexes (size 224.8Â nm, PDI 0.398). A significantly higher enhancement in T2 (pÂ &lt;Â 0.05, 1.22-fold) and slightly higher T1 (1.09-fold) and CT (1.08-fold) contrast compared to commercial ferrite nanoparticles was observed. The nanocomplexes exhibited effective cellular internalization within 2Â h in both THP-1 and Jurkat cells. MRI scans of contrast agent injected animal revealed significant arterial narrowing and a significantly higher T2 (pÂ &lt;Â 0.05, 1.71-fold) contrast in adult animals when compared to juvenile and control animals. The excised heart and aorta agar phantoms exhibited weak MRI contrast enhancement in juvenile animal but significant contrast enhancement in adult animal specifically at the aortic arch, descending thoracic aorta and iliac bifurcation region with X-ray CT scan. Histological investigation of the contrast agent injected aorta and heart confirmed site target-specific accumulation at the atherosclerotic aortic arch and descending thoracic aorta of the adult animal with severely damaged intima full of ruptured microatheromas. CONCLUSION: Overall, the study demonstrates the strategic development of nanocomplex based bimodal MRI and CT contrast agents and its validation on Psammomys obesus for atherosclerosis diagnostics.</t>
  </si>
  <si>
    <t>PMC4715323</t>
  </si>
  <si>
    <t>rayyan-684570593</t>
  </si>
  <si>
    <t>Transfer of benzo[a]pyrene from microplastics to Artemia nauplii and further to zebrafish via a trophic food web experiment: CYP1A induction and visual tracking of persistent organic pollutants.</t>
  </si>
  <si>
    <t>1656-66</t>
  </si>
  <si>
    <t>Batel A and Linti F and Scherer M and Erdinger L and Braunbeck T</t>
  </si>
  <si>
    <t>https://pubmed.ncbi.nlm.nih.gov/26752309/</t>
  </si>
  <si>
    <t>The uptake of microplastic particles and the transfer of potential harmful substances along with microplastics has been studied in a variety of organisms, especially invertebrates. However, the potential accumulation of very small microplastic particles along food webs ending with vertebrate models has not been investigated so far. Therefore, a simple artificial food chain with Artemia sp. nauplii and zebrafish (Danio rerio) was established to analyze the transfer of microplastic particles and associated persistent organic pollutants (POPs) between different trophic levels. Very small (1-20â€‰Î¼m) microplastic particles accumulated in Artemia nauplii and were subsequently transferred to fish. Virgin particles not loaded with POPs did not cause any observable physical harm in the intestinal tracts of zebrafish, although parts of the particles were retained within the mucus of intestinal villi and might even have been taken up by epithelial cells. The transfer of associated POPs was tested with the polycyclic aromatic hydrocarbon benzo[a]pyrene and an ethoxyresorufin-O-deethylase (EROD) assay for CYP1A induction in zebrafish liver as well as via fluorescence analyses. Whereas a significant induction in the EROD assay could not be shown, because of high individual variation and low sensitivity regarding substance concentration, the fluorescence tracking of benzo[a]pyrene indicates that food-borne microplastic-associated POPs may actually desorb in the intestine of fish and are thus transferred to the intestinal epithelium and liver. Environ Toxicol Chem 2016;35:1656-1666. Â© 2016 SETAC.</t>
  </si>
  <si>
    <t>rayyan-684570594</t>
  </si>
  <si>
    <t>Delayed and Aberrant Presentation of VX2 Carcinoma in a Rabbit Model of Hepatic Neoplasia.</t>
  </si>
  <si>
    <t>Comparative medicine</t>
  </si>
  <si>
    <t>1532-0820 (Print)</t>
  </si>
  <si>
    <t>424-8</t>
  </si>
  <si>
    <t>Hansen SA and Fink MK and Upendran A and Besch-Williford CL and Livingston RS and Amos-Landgraf JM and Lattimer JC and Kannan R</t>
  </si>
  <si>
    <t>https://pubmed.ncbi.nlm.nih.gov/26473347/</t>
  </si>
  <si>
    <t>A socially-housed New Zealand white rabbit presented with a large subcutaneous mass on the ventral thorax approximately 11 mo after the intrahepatic delivery of a suspension of VX2 carcinoma cells to induce hepatocellular carcinoma as part of a nanoparticle study. The mass and closely associated axillary lymph node were removed en bloc. Immunohistochemical staining identified the mass as an undifferentiated carcinoma. The rabbit demonstrated no appreciable pathology at the study end point at 16 mo after VX2 inoculation. An additional rabbit from the same VX2 injection cohort was found at necropsy to have an unanticipated intraabdominal mass, also identified as an undifferentiated carcinoma. This case report summarizes the molecular analysis of both tumors through a novel PCR assay, which identified the delayed and aberrant onset of VX2 carcinoma in an extended timeframe not previously reported.</t>
  </si>
  <si>
    <t>PMC4617334</t>
  </si>
  <si>
    <t>rayyan-684570595</t>
  </si>
  <si>
    <t>Microplastics in coastal and marine environments of the western tropical and sub-tropical Atlantic Ocean.</t>
  </si>
  <si>
    <t>1868-79</t>
  </si>
  <si>
    <t>https://pubmed.ncbi.nlm.nih.gov/26457869/</t>
  </si>
  <si>
    <t>Microplastic pollution is a global issue. It is present even in remote and pristine coastal and marine environments, likely causing impacts of unknown scale. Microplastics are primary- and secondary-sourced plastics with diameters of 5 mm or less that are either free in the water column or mixed in sandy and muddy sediments. Since the early 1970s, they have been reported to pollute marine environments; recently, concern has increased as soaring amounts of microplastics in the oceans were detected and because the development of unprecedented processes involving this pollutant at sea is being unveiled. Coastal and marine environments of the western tropical and sub-tropical Atlantic Ocean (WTAO) are contaminated with microplastics at different quantities and from a variety of types. The main environmental compartments (water, sediments and biota) are contaminated, but the consequences are still poorly understood. Rivers and all scales of fishery activities are identified as the most likely sources of this pollutant to coastal waters; however, based on the types of microplastics observed, other maritime operations are also possible sources. Ingestion by marine biota occurs in the vertebrate groups (fish, birds, and turtles) in these environments. In addition, the presence of microplastics in plankton samples from different habitats of estuaries and oceanic islands is confirmed. The connectivity among environmental compartments regarding microplastic pollution is a new research frontier in the region.</t>
  </si>
  <si>
    <t>rayyan-684570596</t>
  </si>
  <si>
    <t>In Vivo toxicological assessment of biologically synthesized silver nanoparticles in adult Zebrafish (Danio rerio).</t>
  </si>
  <si>
    <t>480-91</t>
  </si>
  <si>
    <t>Krishnaraj C and Harper SL and Yun SI</t>
  </si>
  <si>
    <t>https://pubmed.ncbi.nlm.nih.gov/26414925/</t>
  </si>
  <si>
    <t>The present study examines the deleterious effect of biologically synthesized silver nanoparticles in adult zebrafish. Silver nanoparticles (AgNPs) used in the study were synthesized by treating AgNO3 with aqueous leaves extract of Malva crispa Linn., a medicinal herb as source of reductants. LC50 concentration of AgNPs at 96 h was observed as 142.2 Î¼g/l. In order to explore the underlying toxicity mechanisms of AgNPs, half of the LC50 concentration (71.1 Î¼g/l) was exposed to adult zebrafish for 14 days. Cytological changes and intrahepatic localization of AgNPs were observed in gills and liver tissues respectively, and the results concluded a possible sign for oxidative stress. In addition to oxidative stress the genotoxic effect was observed in peripheral blood cells like presence of micronuclei, nuclear abnormalities and also loss in cell contact with irregular shape was observed in liver parenchyma cells. Hence to confirm the oxidative stress and genotoxic effects the mRNA expression of stress related (MTF-1, HSP70) and immune response related (TLR4, NFKB, IL1B, CEBP, TRF, TLR22) genes were analyzed in liver tissues and the results clearly concluded that the plant extract mediated synthesis of AgNPs leads to oxidative stress and immunotoxicity in adult zebrafish.</t>
  </si>
  <si>
    <t>PMC5755690</t>
  </si>
  <si>
    <t>rayyan-684570597</t>
  </si>
  <si>
    <t>Evaluation of the impact of polyethylene microbeads ingestion in European sea bass (Dicentrarchus labrax) larvae.</t>
  </si>
  <si>
    <t>78-85</t>
  </si>
  <si>
    <t>Mazurais D and Ernande B and Quazuguel P and Severe A and Huelvan C and Madec L and Mouchel O and Soudant P and Robbens J and Huvet A and Zambonino-Infante J</t>
  </si>
  <si>
    <t>https://pubmed.ncbi.nlm.nih.gov/26412109/</t>
  </si>
  <si>
    <t>Microplastics are present in marine habitats worldwide and may be ingested by low trophic organisms such as fish larvae, with uncertain physiological consequences. The present study aims at assessing the impact of polyethylene (PE 10-45 Î¼M) microbeads ingestion in European sea bass (Dicentrarchus labrax) larvae. Fish were fed an inert diet including 0, 10(4) and 10(5) fluorescent microbeads per gram from 7 until 43 days post-hatching (dph). Microbeads were detected in the gastrointestinal tract in all fish fed diet incorporating PE. Our data revealed an efficient elimination of PE beads from the gut since no fluorescent was observed in the larvae after 48 h depuration. While the mortality rate increased significantly with the amount of microbeads scored per larvae at 14 and 20 dph, only ingestion of the highest concentration slightly impacted mortality rates. Larval growth and inflammatory response through Interleukine-1-beta (IL-1Î²) gene expression were not found to be affected while cytochrome-P450-1A1 (cyp1a1) expression level was significantly positively correlated with the number of microbeads scored per larva at 20 dph. Overall, these results suggest that ingestion of PE microbeads had limited impact on sea bass larvae possibly due to their high potential of egestion.</t>
  </si>
  <si>
    <t>rayyan-684570598</t>
  </si>
  <si>
    <t>Organ-Specific and Size-Dependent Ag Nanoparticle Toxicity in Gills and Intestines of Adult Zebrafish.</t>
  </si>
  <si>
    <t>9573-84</t>
  </si>
  <si>
    <t>Osborne OJ and Lin S and Chang CH and Ji Z and Yu X and Wang X and Lin S and Xia T and Nel AE</t>
  </si>
  <si>
    <t>https://pubmed.ncbi.nlm.nih.gov/26327297/</t>
  </si>
  <si>
    <t>We studied adult zebrafish to determine whether the size of 20 and 110 nm citrate-coated silver nanoparticles (AgC NPs) differentially impact the gills and intestines, known target organs for Ag toxicity in fish. Following exposure for 4 h, 4 days, or 4 days plus a 7 day depuration period, we obtained different toxicokinetic profiles for different particle sizes, as determined by Ag content of the tissues. Ionic AgNO3 served as a positive control. The gills showed a significantly higher Ag content for the 20 nm particles at 4 h and 4 days than the 110 nm particles, while the values were more similar in the intestines. Both particle types were retained in the intestines even after depuration. These toxicokinetics were accompanied by striking size-dependent differences in the ultrastructural features and histopathology in the target organs in response to the particulates. Ag staining of the gills and intestines confirmed prominent Ag deposition in the basolateral membranes for the 20 nm but not for the 110 nm particles. Furthermore, it was possible to link the site of tissue deposition to disruption of the Na(+)/K(+) ion channel, which is also localized to the basolateral membrane. This was confirmed by a reduction in ATPase activity and immunohistochemical detection of the Î± subunit of this channel in both target organs, with the 20 nm particles causing significantly higher inhibition and disruption than the larger size particles or AgNO3. These results demonstrate the importance of particle size in determining the hazardous impact of AgNPs in the gills and intestines of adult zebrafish.</t>
  </si>
  <si>
    <t>rayyan-684570599</t>
  </si>
  <si>
    <t>Hematological and biochemical investigations on the effect of vitamin E and C on Oreochromis niloticus exposed to zinc oxide nanoparticles.</t>
  </si>
  <si>
    <t>Saudi journal of biological sciences</t>
  </si>
  <si>
    <t>1319-562X (Print)</t>
  </si>
  <si>
    <t>556-63</t>
  </si>
  <si>
    <t>Alkaladi A and El-Deen NA and Afifi M and Zinadah OA</t>
  </si>
  <si>
    <t>https://pubmed.ncbi.nlm.nih.gov/26288558/</t>
  </si>
  <si>
    <t>This study was carried out to determine the LC50 of zinc oxide nanoparticles (ZnONPs) on Oreochromis niloticus and to investigate the effect of vitamin E and C on hematological and biochemical alterations induced by two sublethal concentrations (1 and 2Â mg/L) of ZnONPs. One hundred and eighty fish were used for studying the lethal concentrations of ZnONPs. For sublethal study two hundred and twenty-five males of O. niloticus were equally divided into five groups, control, the second and the third were treated with 1 and 2Â mg/L ZnONPs respectively. The fourth and fifth were exposed to the same concentrations of ZnONPs plus vitamins E and C. The results revealed that the 96Â h LC50 of ZnONPs was 3.1Â Â±Â 0.4Â mg/L. The sublethal study revealed the presence of normocytic normochromic anemia in groups (2, 3 and 5) along the experiment period. The 4th group showed normocytic normochromic anemia at the 7th day and microcytic hypochromic anemia at the 15th day. Leukocytosis, heterophilia, lymphopenia and monocytopenia were recorded at the 7th day in all treated groups compared with the normal control. At the 15th day heteropenia, lymphopenia and monocytopenia were reported in all treated groups. A significant increase in the serum levels of alkaline phosphatase, aminotransferases, urea, creatinine and erythrocytic nuclear and morphological abnormalities along the experimental periods in all treated groups compared with the normal control. Serum total protein and albumin levels were significantly decreased at the same period in the same groups. Addition of vitamin E and C to the diet (groups 4 and 5) significantly improved all measured parameters compared with groups (2 and 3) which treated with ZnONPs only.</t>
  </si>
  <si>
    <t>PMC4537867</t>
  </si>
  <si>
    <t>rayyan-684570600</t>
  </si>
  <si>
    <t>Studies on polymer-coated zinc oxide nanoparticles: UV-blocking efficacy and in vivo toxicity.</t>
  </si>
  <si>
    <t>Materials science &amp; engineering. C, Materials for biological applications</t>
  </si>
  <si>
    <t>1873-0191 (Electronic)</t>
  </si>
  <si>
    <t>501-10</t>
  </si>
  <si>
    <t>Girigoswami K and Viswanathan M and Murugesan R and Girigoswami A</t>
  </si>
  <si>
    <t>https://pubmed.ncbi.nlm.nih.gov/26249620/</t>
  </si>
  <si>
    <t>Zinc oxide (ZnO) is explicitly used in sunscreens and cosmetic products; however, its effect in vivo is toxic in some cases. The UV blocking efficacy of ZnO nanoparticles is lost due to photocatalysis. To isolate a lower toxic species of sunblockers, ZnO nanoparticles were synthesized and coated with chitosan - a natural polymer (ZnO-CTS) and polyethylene glycol (PEG) - a synthetic polymer (ZnO-PEG). Coating with CTS and PEG circumvented the photocatalytic activity, increased the stability and improved the UV absorption efficacy. The effect of ZnO, ZnO-CTS and ZnO-PEG nanoparticles in vivo on zebrafish embryo revealed lower deposition of ZnO-CTS and ZnO-PEG nanoparticles atop the eggs compared to ZnO. The survival of zebrafish embryos was always found to be higher in case of ZnO-CTS with respect to ZnO-treated ones. PEG coating exhibited better UV attenuation, but, in vivo it induced delayed hatching. Thus, one of the reasons for better survival could be attributed to lower aggregation of ZnO-CTS nanoparticles atop eggs thereby facilitating the breathing of embryos.</t>
  </si>
  <si>
    <t>rayyan-684570601</t>
  </si>
  <si>
    <t>Strontium-containing apatite/polylactide composites enhance bone formation in osteopenic rabbits.</t>
  </si>
  <si>
    <t>331-7</t>
  </si>
  <si>
    <t>Luo X and Barbieri D and Duan R and Yuan H and Bruijn JD</t>
  </si>
  <si>
    <t>https://pubmed.ncbi.nlm.nih.gov/26234489/</t>
  </si>
  <si>
    <t>Strontium (Sr) has been shown to favor bone formation and is used clinically to treat osteoporosis. We have previously reported that Sr addition in apatite/polylactide composites could enhance the BMP-induced bone formation around implants at ectopic site in healthy animals. In this study we aimed to investigate the effectiveness of Sr addition on the local bone formation in osteoporosis. Apatite/polylactide composite granules with different Sr content were loaded with equal amount of rhBMP-2 and implanted intramuscularly in healthy rabbits (Con) and rabbits that received bilateral ovariectomy and daily injection of glucocorticoid (OP) for 12 weeks. The potential effect of Sr on the final volume of BMP-induced bone in both groups was investigated histologically and histomorphometrically. The de novo bone formed in OP implants was significantly less than in Con group when the implants contained no Sr, indicating that the BMP-induced osteogenesis was impaired in OP animals. Sr substitution as low as 0.5 mol% in apatite increased the bone volume in OP implants to levels comparable to that in the Con group, indicating a positive effect of Sr addition on the local bone formation in OP animals. In addition, more adipose tissue formed in parallel with the appearance of cartilage tissue in OP implants, suggesting that the differentiation potential of stem cell in OP animals may have shifted towards adipogenesis and chondrogenesis. From these results, we conclude that the use of Sr addition to enhance the bone growth surrounding implants in osteoporosis merits further study. STATEMENT OF SIGNIFICANCE: The impaired bone healing capacity of osteoporotic patients might result in poor osteointegration and surgical failure in case implants are placed. In this study we aimed to enhance the bone formation around implants under such scenario by adding strontium as the stimulus. Different from other studies, the samples were loaded with rhBMP-2 and implanted at an ectopic site (spinal muscles of New Zealand rabbits) to exclude the influence of conductive bone repair. The results showed that the addition of strontium could enhance the BMP-2-induced bone formation on implants in osteopenic rabbits to levels comparable to that in healthy rabbits. Secondarily, we observed more adipose tissue and cartilage tissue in osteopenic implants, suggesting the role of adipogenesis and chondrogenesis in osteopenia/osteoporosis.</t>
  </si>
  <si>
    <t>rayyan-684570602</t>
  </si>
  <si>
    <t>A "signal-on'' aptasensor for simultaneous detection of chloramphenicol and polychlorinated biphenyls using multi-metal ions encoded nanospherical brushes as tracers.</t>
  </si>
  <si>
    <t>718-24</t>
  </si>
  <si>
    <t>Yan Z and Gan N and Wang D and Cao Y and Chen M and Li T and Chen Y</t>
  </si>
  <si>
    <t>https://pubmed.ncbi.nlm.nih.gov/26210469/</t>
  </si>
  <si>
    <t>A "signal-on'' aptasensor was developed for simultaneous detection of chloramphenicols (CAP) and polychlorinated biphenyl-72 (PCB72) with a novel multi-metal ions encoded nanospherical brushes as nanotracers. To construct the assay, the respective aptamer of CAP and PCB72 labeled magnetic gold nanoparticles as capture probes (aptamer-MGPs), and their complementary single strand DNA (s-DNA) encoded metal ions (Cd(2+) and Pb(2+)) on nanospherical branched polyethylene imine brushes as tracers (s-DNA-MSPEIs), were simultaneously synthesized. After that, the capture probe and tracers were connected through a hybridization reaction between s-DNA and aptamers. In the presence of CAP and PCB72, the analytes could react with the aptamers on capture probes and release the tracers into supernatant after magnetic separation. The released tracers with metal ions (Cd(2+) and Pb(2+)) could be simultaneously detected through the square wave voltammetry (SWV) without acid dissolution, which can switch the signals of the biosensor to "on'' state. Under optimal conditions, the assay could detect CAP and PCB72 as low as 0.3 pg mL(-1) with the dynamitic range from 0.001 to 100 ng mL(-1) and exhibited excellent selectivity. More importantly, the strategy can be extended easily to other targets after changing the corresponding aptamers and other metal ions tracers, which provides a promising and facile approach in multiplex detection of ultra-trace level of pollutants in food safety without more complex separation and washing steps.</t>
  </si>
  <si>
    <t>rayyan-684570603</t>
  </si>
  <si>
    <t>Vascular toxicity of ultra-small TiO2 nanoparticles and single walled carbon nanotubes inÂ vitro and inÂ vivo.</t>
  </si>
  <si>
    <t>Bayat N and Lopes VR and SchÃ¶lermann J and Jensen LD and Cristobal S</t>
  </si>
  <si>
    <t>https://pubmed.ncbi.nlm.nih.gov/26066004/</t>
  </si>
  <si>
    <t>Ultra-small nanoparticles (USNPs) at 1-3Â nm are a subset of nanoparticles (NPs) that exhibit intermediate physicochemical properties between molecular dispersions and larger NPs. Despite interest in their utilization in applications such as theranostics, limited data about their toxicity exist. Here the effect of TiO2-USNPs on endothelial cells inÂ vitro, and zebrafish embryos inÂ vivo, was studied and compared to larger TiO2-NPs (30Â nm) and to single walled carbon nanotubes (SWCNTs). InÂ vitro exposure showed that TiO2-USNPs were neither cytotoxic, nor had oxidative ability, nevertheless were genotoxic. InÂ vivo experiment in early developing zebrafish embryos in water at high concentrations of TiO2-USNPs caused mortality possibly by acidifying the water and caused malformations in the form of pericardial edema when injected. Myo1C involved in glomerular development of zebrafish embryos was upregulated in embryos exposed to TiO2-USNPs. They also exhibited anti-angiogenic effects both inÂ vitro and inÂ vivo plus decreased nitric oxide concentration. The larger TiO2-NPs were genotoxic but not cytotoxic. SWCNTs were cytotoxic inÂ vitro and had the highest oxidative ability. Neither of these NPs had significant effects inÂ vivo. To our knowledge this is the first study evaluating the effects of TiO2-USNPs on vascular toxicity inÂ vitro and inÂ vivo and this strategy could unravel USNPs potential applications.</t>
  </si>
  <si>
    <t>rayyan-684570604</t>
  </si>
  <si>
    <t>Optimization of the sublethal dose of silver nanoparticle through evaluating its effect on intestinal physiology of Nile tilapia (Oreochromis niloticus L.).</t>
  </si>
  <si>
    <t>Journal of environmental science and health. Part A, Toxic/hazardous substances &amp;           environmental engineering</t>
  </si>
  <si>
    <t>1532-4117 (Electronic)</t>
  </si>
  <si>
    <t>814-23</t>
  </si>
  <si>
    <t>Sarkar B and Jaisai M and Mahanty A and Panda P and Sadique M and Nayak BB and Gallardo G and Thakur D and Bhattacharjee S and Dutta J</t>
  </si>
  <si>
    <t>https://pubmed.ncbi.nlm.nih.gov/26030687/</t>
  </si>
  <si>
    <t>Silver nanoparticles (SNPs) are widely used in a variety of biomedical and consumer products as an antimicrobial additive. The present study was conducted to evaluate the impacts of low-dose SNPs on intestinal physiology of tilapia (Oreochromis niloticus L.) for assessing its apparent environmental risk due to extensive commercial use. SNPs were synthesized by a chemical reduction method yielding 1-27 nm oval shaped particles. Early fingerlings of tilapia were exposed with two sublethal concentrations (0.8 and 0.4Â mg L(-1)) of SNPs for twenty one days period and its impact on the intestinal physiology was evaluated by histochemistry, catalase expression, glutamate dehydrogenase activity, SDS-PAGE and gut micro flora count. Histological analysis showed thinning of intestinal wall, swelling on mucosal layer and immunohistochemical assay exhibited an enhanced catalase expression in SNPs treated fishes. Gut microflora count elicited a dose-dependent depletion and a variable SDS-PAGE profile followed by significant (P &lt; 0.05) elevations in glutamate dehydrogenase activity in SNPs-treated fishes. This study was designed to provide a better understanding of environmentally acceptable, dose-dependent SNPs delivery in fishes and to formulate guidelines in aquatic toxicology.</t>
  </si>
  <si>
    <t>rayyan-684570605</t>
  </si>
  <si>
    <t>Dual Drug Conjugate Loaded Nanoparticles for the Treatment of Cancer.</t>
  </si>
  <si>
    <t>Current drug delivery</t>
  </si>
  <si>
    <t>1875-5704 (Electronic)</t>
  </si>
  <si>
    <t>782-94</t>
  </si>
  <si>
    <t>Matlapudi MS and Moin A and Medishetti R and Rajendra K and Raichur AM and Kumar BR</t>
  </si>
  <si>
    <t>https://pubmed.ncbi.nlm.nih.gov/25961796/</t>
  </si>
  <si>
    <t>United Arab Emirates</t>
  </si>
  <si>
    <t>Two antineoplastic agents, Imatinib (IM) and 5-Fluorouracil (FU) were conjugated by hydrolysable linkers through an amide bond and entrapped in polymeric Human Serum Albumin (HSA) nanoparticles. The presence of dual drugs in a common carrier has the advantage of reaching the site of action simultaneously and acting at different phases of the cell cycle to arrest the growth of cancer cells before they develop chemoresistance. The study has demonstrated an enhanced anticancer activity of the conjugate, and conjugate loaded stealth HSA nanoparticles (NPs) in comparison to the free drug in A-549 human lung carcinoma cell line and Zebra fish embryos (Danio rerio). Hydrolysability of the conjugate has also been demonstrated with complete hydrolysis being observed after 12 h. In vivo pharmacodynamics study in terms of tumor volume and pharmacokinetics in mice for conjugate (IM-SC-FU) and conjugate loaded nanoparticles showed significant anti-cancer activity. The other parameters evaluated were particle size (86nm), Poly Dispersive Index (PDI) (0.209), zeta potential (-49mV), drug entrapment efficiency (96.73%) and drug loading efficiency (89%). Being in stealth mode gives the potential for the NPs to evade Reticulo-Endothelial system (RES), achieve passive targeting by Enhanced Permeation Retention (EPR) effect with controlled release of the therapeutic agent. As the conjugate cleaves into individual drugs in the tumor environment, this promises better suppression of cancer chemoresistance by delivering dual drugs with different modes of action at the same site, thereby synergistically inhibiting the growth of cancerous tissue.</t>
  </si>
  <si>
    <t xml:space="preserve"> RAYYAN-INCLUSION: {"Querusche"=&gt;"Excluded", "Matheus"=&gt;"Excluded"} | RAYYAN-LABELS: MAT: Abstract,QUE: Abstract | RAYYAN-EXCLUSION-REASONS: 2 - Population,3 - Intervention</t>
  </si>
  <si>
    <t>rayyan-684570606</t>
  </si>
  <si>
    <t>In vitro antioxidant and hepatoprotective potential of Azolla microphylla phytochemically synthesized gold nanoparticles on acetaminophen - induced hepatocyte damage in Cyprinus carpio L.</t>
  </si>
  <si>
    <t>In vitro cellular &amp; developmental biology. Animal</t>
  </si>
  <si>
    <t>1543-706X (Electronic)</t>
  </si>
  <si>
    <t>630-43</t>
  </si>
  <si>
    <t>Kunjiappan S and Bhattacharjee C and Chowdhury R</t>
  </si>
  <si>
    <t>https://pubmed.ncbi.nlm.nih.gov/25862331/</t>
  </si>
  <si>
    <t>The present study aims to evaluate the hepatoprotective and antioxidant effects of gold nanoparticles (GNaP) biosynthesized through the mediation of Azolla microphylla and A. microphylla extract on acetaminophen-induced hepatocyte damage in common carp fish (Cyprinus carpio L.). The gold nanoparticles (100, 150, 200Â Î¼g/ml) and A. microphylla extract powder (100, 200, 400Â Î¼g/ml) were added to the primary hepatocytes in different conditions: treatment I (before 12Â mM acetaminophen), treatment II (after 12Â mM acetaminophen), and treatment III (both before and after 12Â mM acetaminophen), and incubated. Among these, control group treated with 12Â mM acetaminophen produced significantly elevated levels (50-80%) of lactate dehydrogenase (LDH), catalase (CAT), glutamate oxalate transaminase (GOT), glutamate pyruvate transaminase (GPT), and malondialdehyde (MDA), and significantly decreased the levels (60-75%) of superoxide dismutase (SOD) and glutathione peroxidase (GSH-Px). Treatment with methanol extract of A. microphylla phytochemically biosynthesized gold nanoparticles (100, 150, 200Â Î¼g/ml) and A. microphylla methanol extract powder (100, 200, 400Â Î¼g/ml) significantly improved the viability of cells in a culture medium. It also significantly reduced the levels of LDH, CAT, GOT, GPT, and MDA, and significantly increased the levels of SOD and GSH-Px. In conclusion, gold nanoparticles biosynthesized through A. microphylla demonstrated effective hepatoprotective and antioxidant effects than methanol extract of A. microphylla.</t>
  </si>
  <si>
    <t>rayyan-684570607</t>
  </si>
  <si>
    <t>A novel reductive graphene oxide-based magnetic molecularly imprinted poly(ethylene-co-vinyl alcohol) polymers for the enrichment and determination of polychlorinated biphenyls in fish samples.</t>
  </si>
  <si>
    <t>Journal of molecular recognition : JMR</t>
  </si>
  <si>
    <t>1099-1352 (Electronic)</t>
  </si>
  <si>
    <t>359-68</t>
  </si>
  <si>
    <t>Lin S and Gan N and Zhang J and Chen X and Cao Y and Li T</t>
  </si>
  <si>
    <t>https://pubmed.ncbi.nlm.nih.gov/25736423/</t>
  </si>
  <si>
    <t>The novel reductive graphene oxide-based magnetic molecularly imprinted poly(ethylene-co-vinyl alcohol) polymers (rGO@m-MIPs) were successfully synthesized as adsorbents for six kinds of polychlorinated biphenyls (PCBs) in fish samples. rGO@m-MIPs was prepared by surface molecular imprinting technique. Besides, Fe3 O4 nanoparticles (NPs) were employed as magnetic supporters, and rGO@Fe3 O4 was in situ synthesis. Different from functional monomer and cross-linker in traditional molecularly imprinted polymer, here, 3,4-dichlorobenzidine was employed as dummy molecular and poly(ethylene-co-vinyl alcohol) was adopted as the imprinted polymers. After morphology and inner structure of the magnetic adsorbent were characterized, the adsorbent was employed for disperse solid phase extraction toward PCBs and exhibited great selectivity and high adsorption efficiency. This material was verified by determination of PCBs in fish samples combined with gas chromatography-mass spectrometry (GC-MS) method. According to the detection, the low detection limits (LODs) of PCBs were 0.0035-0.0070â€‰Âµgâ€‰l(-1) and spiked recoveries ranged between 79.90 and 94.23%. The prepared adsorbent can be renewable for at least 16 times and expected to be a new material for the enrichment and determination of PCBs from contaminated fish samples.</t>
  </si>
  <si>
    <t>rayyan-684570608</t>
  </si>
  <si>
    <t>Comparative analysis of cardiovascular effects of selenium nanoparticles and sodium selenite in zebrafish embryos.</t>
  </si>
  <si>
    <t>Artificial cells, nanomedicine, and biotechnology</t>
  </si>
  <si>
    <t>2169-141X (Electronic)</t>
  </si>
  <si>
    <t>990-6</t>
  </si>
  <si>
    <t>Kalishwaralal K and Jeyabharathi S and Sundar K and Muthukumaran A</t>
  </si>
  <si>
    <t>https://pubmed.ncbi.nlm.nih.gov/25697046/</t>
  </si>
  <si>
    <t>Selenium acts as an important element in the prevention and treatment of cardiovascular diseases but their health-related effects have not been fully explored. As a novel attempt, zebrafish embryos were treated separately with SeNPs (5-25 Î¼g/ml) and sodium selenite (5-25 Î¼g/ml) starting at early blastula stage. Abnormalities were also observed in the morphology of the zebrafish embryos. The SeNPs-treated embryos exhibited concentration-dependent increased in mortality, pericardial edema, and cardiac arrhythmia. In contrast, sodium selenite showed no significant malformation effect in developing zebrafish embryos. The results of the present study conclude that the SeNPs were more toxic than sodium selenite. The results also suggest that lower concentrations of SeNPs and sodium selenite can be used as possible therapeutic agents for cardiovascular-related problems.</t>
  </si>
  <si>
    <t>rayyan-684570609</t>
  </si>
  <si>
    <t>Microplastic and macroplastic ingestion by a deep diving, oceanic cetacean: the True's beaked whale Mesoplodon mirus.</t>
  </si>
  <si>
    <t>185-91</t>
  </si>
  <si>
    <t>Lusher AL and Hernandez-Milian G and O'Brien J and Berrow S and O'Connor I and Officer R</t>
  </si>
  <si>
    <t>https://pubmed.ncbi.nlm.nih.gov/25667115/</t>
  </si>
  <si>
    <t>When mammals strand, they present a unique opportunity to obtain insights into their ecology. In May 2013, three True's beaked whales (two adult females and a female calf) stranded on the north and west coasts of Ireland and the contents of their stomachs and intestines were analysed for anthropogenic debris. A method for identifying microplastics ingested by larger marine organisms was developed. Microplastics were identified throughout the digestive tract of the single whale that was examined for the presence of microplastics. The two adult females had macroplastic items in their stomachs. Food remains recovered from the adult whales consisted of mesopelagic fish (Benthosema glaciale, Nansenia spp., Chauliodius sloani) and cephalopods, although trophic transfer has been discussed, it was not possible to ascertain whether prey were the source of microplastics. This is the first study to directly identify microplastics &lt;5Â mm in a cetacean species.</t>
  </si>
  <si>
    <t>rayyan-684570610</t>
  </si>
  <si>
    <t>Mosquitocidal and antibacterial activity of green-synthesized silver nanoparticles from Aloe vera extracts: towards an effective tool against the malaria vector Anopheles stephensi?</t>
  </si>
  <si>
    <t>Parasitology research</t>
  </si>
  <si>
    <t>1432-1955 (Electronic)</t>
  </si>
  <si>
    <t>1519-29</t>
  </si>
  <si>
    <t>Dinesh D and Murugan K and Madhiyazhagan P and Panneerselvam C and Kumar PM and Nicoletti M and Jiang W and Benelli G and Chandramohan B and Suresh U</t>
  </si>
  <si>
    <t>https://pubmed.ncbi.nlm.nih.gov/25653031/</t>
  </si>
  <si>
    <t>Mosquitoes represent an important threat for lives of millions of people worldwide, acting as vectors for devastating pathogens, such as malaria, yellow fever, dengue, and West Nile. In addition, pathogens and parasites polluting water also constitute a severe plague for populations of developing countries. Here, we investigated the mosquitocidal and antibacterial properties of Aloe vera leaf extract and silver nanoparticles synthesized using A. vera extract. Mosquitocidal properties were assessed in laboratory against larvae (I-IV instar) and pupae of the malaria vector Anopheles stephensi. Green-synthesized silver nanoparticles were tested against An. stephensi also in field conditions. Antibacterial properties of nanoparticles were evaluated against Bacillus subtilis, Klebsiella pneumoniae, and Salmonella typhi using the agar disk diffusion and minimum inhibitory concentration protocol. The synthesized silver nanoparticles were characterized by UV-vis spectrum, Fourier transform infrared spectroscopy (FTIR), scanning electron microscopy (SEM), and X-ray diffraction (XRD). In laboratory conditions, the A. vera extract was toxic against An. stephensi larvae and pupae, even at low dosages. LC50 were 48.79 ppm (I instar), 59.09 ppm (II instar), 70.88 ppm (III instar), 83.58 ppm (IV instar), and 152.55 ppm (pupae). Green-synthesized silver nanoparticles were highly toxic against An. stephensi. LC50 were 3.825 ppm (I instar), 4.119 ppm (II instar), 4.982 ppm (III instar), 5.711 ppm (IV instar), and 6.113 ppm (pupae). In field conditions, the application of A. vera-synthesized silver nanoparticles (10â€‰Ã—â€‰LC50) leads to An. stephensi larval reduction of 74.5, 86.6, and 97.7%, after 24, 48, and 72 h, respectively. Nanoparticles also showed antibacterial properties, and the maximum concentration tested (150 mg/L) evoked an inhibition zone wider than 80 mm in all tested bacterium species. This study adds knowledge about the use of green synthesis of nanoparticles in medical entomology and parasitology, allowing us to propose A. vera-synthesized silver nanoparticles as effective candidates to develop newer and safer mosquitocidal control tools.</t>
  </si>
  <si>
    <t>rayyan-684570611</t>
  </si>
  <si>
    <t>Prolonged prevention of retinal degeneration with retinylamine loaded nanoparticles.</t>
  </si>
  <si>
    <t>103-10</t>
  </si>
  <si>
    <t>Puntel A and Maeda A and Golczak M and Gao SQ and Yu G and Palczewski K and Lu ZR</t>
  </si>
  <si>
    <t>https://pubmed.ncbi.nlm.nih.gov/25617130/</t>
  </si>
  <si>
    <t>Retinal degeneration impairs the vision of millions in all age groups worldwide. Increasing evidence suggests that the etiology of many retinal degenerative diseases is associated with impairment in biochemical reactions involved in the visual cycle, a metabolic pathway responsible for regeneration of the visual chromophore (11-cis-retinal). Inefficient clearance of toxic retinoid metabolites, especially all-trans-retinal, is considered responsible for photoreceptor cytotoxicity. Primary amines, including retinylamine, are effective in lowing the concentration of all-trans-retinal within the retina and thus prevent retina degeneration in mouse models of human retinopathies. Here we achieved prolonged prevention of retinal degeneration by controlled delivery of retinylamine to the eye from polylactic acid nanoparticles in Abca4(-/-)Rdh8(-/-) (DKO) mice, an animal model of Stargardt disease/age-related macular degeneration. Subcutaneous administration of the nanoparticles containing retinylamine provided a constant supply of the drug to the eye for about a week and resulted in effective prolonged prevention of light-induced retinal degeneration in DKO mice. Retinylamine nanoparticles hold promise for prolonged prophylactic treatment of human retinal degenerative diseases, including Stargardt disease and age-related macular degeneration.</t>
  </si>
  <si>
    <t>PMC4393824</t>
  </si>
  <si>
    <t>rayyan-684570612</t>
  </si>
  <si>
    <t>Effects of microplastics on juveniles of the common goby (Pomatoschistus microps): confusion with prey, reduction of the predatory performance and efficiency, and possible influence of developmental conditions.</t>
  </si>
  <si>
    <t>359-62</t>
  </si>
  <si>
    <t>Carlos de SÃ¡ L and LuÃ­s LG and Guilhermino L</t>
  </si>
  <si>
    <t>https://pubmed.ncbi.nlm.nih.gov/25463733/</t>
  </si>
  <si>
    <t>Microplastics (MP) are ubiquitous contaminants able to cause adverse effects on organisms. Three hypotheses were tested here: early Pomatoschistus microps juveniles can ingest MP; the presence of MP may reduce fish predatory performance and efficiency; developmental conditions may influence the preyselection capability of fish. Predatory bioassays were carried out with juveniles from two estuaries with differences in environmental conditions: Minho (M-est) and Lima (L-est) Rivers (NW Iberian coast). Polyethylene MP spheres (3 types) alone and in combination with Artemia nauplii were offered as prey.All the MP types were ingested, suggesting confusion with food. Under simultaneous exposure to MP and Artemia, L-est fish showed a significant reduction of the predatory performance (65%) and efficiency (upto 50%), while M-est fish did not, suggesting that developmental conditions may influence the preyselection capability of fish. The MP-induced reduction of food intake may decrease individual and population fitness.</t>
  </si>
  <si>
    <t>rayyan-684570613</t>
  </si>
  <si>
    <t>Decationized polyplexes as stable and safe carrier systems for improved biodistribution in systemic gene therapy.</t>
  </si>
  <si>
    <t>162-175</t>
  </si>
  <si>
    <t>Novo L and Rizzo LY and Golombek SK and Dakwar GR and Lou B and Remaut K and Mastrobattista E and van Nostrum CF and Jahnen-Dechent W and Kiessling F and Braeckmans K and Lammers T and Hennink WE</t>
  </si>
  <si>
    <t>https://pubmed.ncbi.nlm.nih.gov/25204289/</t>
  </si>
  <si>
    <t>Many polycation-based gene delivery vectors show high transfection in vitro, but their cationic nature generally leads to significant toxicity and poor in vivo performance which significantly hampers their clinical applicability. Unlike conventional polycation-based systems, decationized polyplexes are based on hydrophilic and neutral polymers. They are obtained by a 3-step process: charge-driven condensation followed by disulfide crosslinking stabilization and finally polyplex decationization. They consist of a disulfide-crosslinked poly(hydroxypropyl methacrylamide) (pHPMA) core stably entrapping plasmid DNA (pDNA), surrounded by a shell of poly(ethylene glycol) (PEG). In the present paper the applicability of decationized polyplexes for systemic administration was evaluated. Cy5-labeled decationized polyplexes were evaluated for stability in plasma by fluorescence single particle tracking (fSPT), which technique showed stable size distribution for 48 h unlike its cationic counterpart. Upon the incubation of the polymers used for the formation of polyplexes with HUVEC cells, MTT assay showed excellent cytocompatibility of the neutral polymers. The safety was further demonstrated by a remarkable low teratogenicity and mortality activity of the polymers in a zebrafish assay, in great contrast with their cationic counterpart. Near infrared (NIR) dye-labeled polyplexes were evaluated for biodistribution and tumor accumulation by noninvasive optical imaging when administered systemically in tumor bearing mice. Decationized polyplexes exhibited an increased circulation time and higher tumor accumulation, when compared to their cationic precursors. Histology of tumors sections showed that decationized polyplexes induced reporter transgene expression in vivo. In conclusion, decationized polyplexes are a platform for safer polymeric vectors with improved biodistribution properties when systemically administered.</t>
  </si>
  <si>
    <t>PMC4254847</t>
  </si>
  <si>
    <t>rayyan-684570614</t>
  </si>
  <si>
    <t>Microstructured liposome subunit vaccines reduce lung inflammation and bacterial load after Mycobacterium tuberculosis infection.</t>
  </si>
  <si>
    <t>Vaccine</t>
  </si>
  <si>
    <t>1873-2518 (Electronic)</t>
  </si>
  <si>
    <t>4324-32</t>
  </si>
  <si>
    <t>Trentini MM and de Oliveira FM and Gaeti MP and Batista AC and Lima EM and Kipnis A and Junqueira-Kipnis AP</t>
  </si>
  <si>
    <t>https://pubmed.ncbi.nlm.nih.gov/24951861/</t>
  </si>
  <si>
    <t>BACKGROUND: Tuberculosis is a disease affecting millions of people throughout the world. One of the main problems in controlling the disease is the low efficacy of the Bacillus Calmette-GuÃ©rin (BCG) vaccine in protecting young adults. The development of new vaccines that induce a long-lasting immune response or that stimulate the immunity induced by BCG may improve the control of tuberculosis. METHODS: The use of microstructured liposomes containing HspX, with or without MPL or CpG DNA adjuvants, as vaccines for tuberculosis was evaluated. The HspX-specific humoral and cellular immune responses to the different vaccine formulations were compared. RESULTS: All vaccines containing liposome microparticles and HspX were immunogenic. Vaccines formulated with CpG DNA and HspX induced the strongest humoral and cellular immune responses, mainly by inducing interferon-Î³ and tumor necrosis factor-Î± expression by both CD4(+) and CD8(+) T cells. HspX and MPL mainly induced CD8(+) T-cell activation and specific humoral responses. When evaluated the protective efficacy of the formulations against Mycobacterium tuberculosis challenge, the microstructured liposome containing L-HspX and L-HspX-CPG DNA reduced both lung inflammatory lesions and the bacterial load. CONCLUSION: We have thus demonstrated, for the first time, the use of microstructured liposomes as an adjuvant and delivery system for a vaccine formulation against tuberculosis.</t>
  </si>
  <si>
    <t>rayyan-684570615</t>
  </si>
  <si>
    <t>Modulatory effect of nano TiOâ‚‚on Pb in Hoplias malabaricus trophically exposed.</t>
  </si>
  <si>
    <t>71-8</t>
  </si>
  <si>
    <t>Rossi SC and Mela M and Boschen SL and da Cunha C and Filipak Neto F and Ribeiro CA and Neves AP and Silva de Assis HC</t>
  </si>
  <si>
    <t>https://pubmed.ncbi.nlm.nih.gov/24927404/</t>
  </si>
  <si>
    <t>This study investigated the hepatic and neural effects of TiOâ‚‚ nanoparticle and Pb in Hoplias malabaricus trophically exposed. The alanine transaminase activity was altered at the high dose of exposed group to Pb and at the lowest doses of co-exposed groups. It may reflect the hepatic effects of TiOâ‚‚ on Pb toxicity, but the aspatate transaminase activity was not altered. The decreased injury index observed at the highest dose of co-exposed group compared to TiOâ‚‚ may be related to the increased energy demand and can explain the more pronounced toxic effects observed in this group. The liver authomethallography revealed the metals presence at high dose groups. Serotonin concentration increased at the Pb lowest dose and at the highest dose of co-exposed group compare to control. Most importantly, when associated the contaminants were able to interact and altered some biomarkers. However, further studies, about action mechanisms of this co-exposure are needed.</t>
  </si>
  <si>
    <t>rayyan-684570616</t>
  </si>
  <si>
    <t>Role of calcifying nanoparticle in the development of hyperplasia and vascular calcification in an animal model.</t>
  </si>
  <si>
    <t>European journal of vascular and endovascular surgery : the official journal of the           European Society for Vascular Surgery</t>
  </si>
  <si>
    <t>1532-2165 (Electronic)</t>
  </si>
  <si>
    <t>640-6</t>
  </si>
  <si>
    <t>Cenizo Revuelta N and Gonzalez-Fajardo JA and Bratos MA and Alvarez-Gago T and Aguirre B and Vaquero C</t>
  </si>
  <si>
    <t>https://pubmed.ncbi.nlm.nih.gov/24725966/</t>
  </si>
  <si>
    <t>OBJECTIVE: Calcifying nanoparticles (NPs) have been detected recently in calcified human arterial specimens and are involved in the process of calcification. This study was designed to test the hypothesis that human-derived NPs could worsen the response to arterial endothelial injury and induce vascular calcification. METHODS: The right carotid artery of 24 New Zealand rabbits was injured with an angioplasty balloon. Animals were perfused intravenously with saline (100 mL) during the experiment and divided into three groups: group-A, control; group-B, exposed to NPs (2 mL) obtained from calcified aortic valves; and group-C, exposed to NPs (2 mL) and treated postoperatively with atorvastatin (2.5 mg/kg/24 h). At 30 days, both carotid arteries were removed and examined histologically. Blood measurements were monitored during the study. RESULTS: The intimal hyperplasia area was significantly larger in the injured right carotid artery compared with the left unoperated carotid artery in all groups. There was no significant variation in medial area between groups. Morphometrically, the intima/media ratio (IMR) was significantly higher in damaged carotids compared with controls. A significant increase of IMR was found in group-B (1.81 Â± 0.41) compared with group-A (0.38 Â± 0.59; p = .004) or group-C (0.89 Â± 0.79; p = .035). Differences between groups C and A were not significant (p = .064). Calcifications were observed in six animals, all of which had been exposed to NPs (4 in group-B, 2 in group-C, p = .027). Plasma levels of cholesterol and triglycerides remained stable. CONCLUSIONS: This research confirms the ability of systemic inoculation of human-derived NPs to accelerate hyperplasia and stimulate calcification in localized areas of arteries previously submitted to endothelial damage, while it was harmless in healthy arteries. Atorvastatin was demonstrated to slow down this process.</t>
  </si>
  <si>
    <t>rayyan-684570617</t>
  </si>
  <si>
    <t>Transgenerational effects of NMs.</t>
  </si>
  <si>
    <t>Advances in experimental medicine and biology</t>
  </si>
  <si>
    <t>0065-2598 (Print)</t>
  </si>
  <si>
    <t>235-54</t>
  </si>
  <si>
    <t>Poma A and Colafarina S and Fontecchio G and ChichiriccÃ² G</t>
  </si>
  <si>
    <t>https://pubmed.ncbi.nlm.nih.gov/24683035/</t>
  </si>
  <si>
    <t>Nanomaterials are present in a number of commercially available products but there are uncertainties as to whether the unique properties that support their commercial use may also pose potential health risks. Information is missing concerning the influence of nanomaterials on the overall reproductive outcome and transgenerational effects in animals and plants. To obtain this information, long-term studies would be required using animal models phylogenetically close to humans and exposure conditions that reflect realistic scenarios with regard to dosages and admission. The nanoreprotoxicology literature published to date is largely descriptive in nature regarding the effects of nanoparticles. The mechanisms, which determine particle reproduction compatibility, are mostly elusive at the moment. Thus, it is recommended that future research explore the interactions between nanomaterials and transgenerational matter on a molecular level. It would, for instance, be of major importance to understand the behaviour of nanoparticles inside the cells but also their genotoxic and epigenetic effects. Recent studies have shown that intravenous and/or intra-abdominal administration of nanoparticles to mice results in their accumulation in the cells of many tissues, including the brain and the testis, suggesting that they easily pass through the blood-brain and blood-testis barriers. In parallel embryo development after exposure to nanoparticles should be comparatively investigated. The majority of studies on embryo toxicology have concentrated on piscine embryos, mostly derived from zebrafish. Plants for human food as an important component of the ecosystem need also to be taken into account when evaluating transgenerational effects of engineered nanomaterials in crops.</t>
  </si>
  <si>
    <t>rayyan-684570618</t>
  </si>
  <si>
    <t>Polystyrene Nanoparticles Perturb Lipid Membranes.</t>
  </si>
  <si>
    <t>The journal of physical chemistry letters</t>
  </si>
  <si>
    <t>1948-7185 (Electronic)</t>
  </si>
  <si>
    <t>241-6</t>
  </si>
  <si>
    <t>Rossi G and Barnoud J and Monticelli L</t>
  </si>
  <si>
    <t>https://pubmed.ncbi.nlm.nih.gov/26276207/</t>
  </si>
  <si>
    <t>Polystyrene is abundant in marine debris. Like most synthetic polymers, it degrades very slowly, producing smaller and smaller particles easily ingested by wildlife. The presence of plastic microscopic particles in fish and marine wildlife is massive and well documented, but its impact on cellular activity is not understood. Biological activity generally requires interaction with biological membranes, but this is difficult to study at the molecular scale in vivo. Here we use coarse-grained molecular simulations to determine the effect of nanosized polystyrene (PS) particles on the properties of model biological membranes. We find that PS nanoparticles permeate easily into lipid membranes. Dissolved in the membrane core, PS chains alter membrane structure, significantly reduce molecular diffusion, and soften the membrane. Moreover, PS severely affects membrane lateral organization by stabilizing raft-like domains. Changes in membrane properties and lateral organization can severely affect the activity of membrane proteins and thereby cellular function.</t>
  </si>
  <si>
    <t>rayyan-684570619</t>
  </si>
  <si>
    <t>Microplastics in freshwater ecosystems: what we know and what we need to know.</t>
  </si>
  <si>
    <t>Environmental sciences Europe</t>
  </si>
  <si>
    <t>2190-4707 (Print)</t>
  </si>
  <si>
    <t>Wagner M and Scherer C and Alvarez-MuÃ±oz D and Brennholt N and Bourrain X and Buchinger S and Fries E and Grosbois C and Klasmeier J and Marti T and Rodriguez-Mozaz S and Urbatzka R and Vethaak AD and Winther-Nielsen M and Reifferscheid G</t>
  </si>
  <si>
    <t>https://pubmed.ncbi.nlm.nih.gov/28936382/</t>
  </si>
  <si>
    <t>BACKGROUND: While the use of plastic materials has generated huge societal benefits, the 'plastic age' comes with downsides: One issue of emerging concern is the accumulation of plastics in the aquatic environment. Here, so-called microplastics (MP), fragments smaller than 5Â mm, are of special concern because they can be ingested throughout the food web more readily than larger particles. Focusing on freshwater MP, we briefly review the state of the science to identify gaps of knowledge and deduce research needs. STATE OF THE SCIENCE: Environmental scientists started investigating marine (micro)plastics in the early 2000s. Today, a wealth of studies demonstrates that MP have ubiquitously permeated the marine ecosystem, including the polar regions and the deep sea. MP ingestion has been documented for an increasing number of marine species. However, to date, only few studies investigate their biological effects. The majority of marine plastics are considered to originate from land-based sources, including surface waters. Although they may be important transport pathways of MP, data from freshwater ecosystems is scarce. So far, only few studies provide evidence for the presence of MP in rivers and lakes. Data on MP uptake by freshwater invertebrates and fish is very limited. KNOWLEDGE GAPS: While the research on marine MP is more advanced, there are immense gaps of knowledge regarding freshwater MP. Data on their abundance is fragmentary for large and absent for small surface waters. Likewise, relevant sources and the environmental fate remain to be investigated. Data on the biological effects of MP in freshwater species is completely lacking. The accumulation of other freshwater contaminants on MP is of special interest because ingestion might increase the chemical exposure. Again, data is unavailable on this important issue. CONCLUSIONS: MP represent freshwater contaminants of emerging concern. However, to assess the environmental risk associated with MP, comprehensive data on their abundance, fate, sources, and biological effects in freshwater ecosystems are needed. Establishing such data critically depends on a collaborative effort by environmental scientists from diverse disciplines (chemistry, hydrology, ecotoxicology, etc.) and, unsurprisingly, on the allocation of sufficient public funding.</t>
  </si>
  <si>
    <t>PMC5566174</t>
  </si>
  <si>
    <t>rayyan-684570620</t>
  </si>
  <si>
    <t>Potential carriers of chemotherapeutic drugs: matrix based nanoparticulate polymeric systems.</t>
  </si>
  <si>
    <t>Cancer nanotechnology</t>
  </si>
  <si>
    <t>1868-6958 (Print)</t>
  </si>
  <si>
    <t>Thukral DK and Dumoga S and Arora S and Chuttani K and Mishra AK</t>
  </si>
  <si>
    <t>https://pubmed.ncbi.nlm.nih.gov/26561511/</t>
  </si>
  <si>
    <t>In this work matrix based nanoparticulate polymer systems have been designed using the diacrylate derivative of the well-known biocompatible polymer, poly(ethylene glycol) (PEG). This has been crosslinked using bifunctional (ethyleneglycol dimethacrylate) and tetrafunctional (pentaerythritol tetraacrylate) crosslinkers in varied concentrations (10-90%) to result in a polymeric network. The crosslinked polymers thus obtained were characterized by spectroscopic techniques (NMR and FTIR) and then prepared nanoparticles by the nanoprecipitation technique. Particle size analysis showed sizes of ~150 nm (PDIâ€‰&lt;â€‰1) (with tetrafunctional crosslinker) and ~300 nm (with bifunctional crosslinker). Both the systems however showed unimodal narrow particle size distributions with negative zeta potential values of -15.6 and -7.3 respectively. Cytotoxicity of these formulations was evaluated by MTT assay showing non-cytotoxic nature of these carrier systems. In vitro drug loading and release studies were carried out using a model chemotherapeutic drug, methotrexate(MTX). These MTX loaded nanoformulations have also been evaluated biologically with the help of in vivo studies using radiolabeling techniques (with (99m)Tc radionuclide). The blood kinetics profile of the formulations was studied on New Zealand Albino rabbits while the biodistribution studies were performed on balb/c mice (with EAT tumours), which revealed a hepatobiliary mode of elimination. These preliminary studies clearly demonstrated the ability of these multifunctional crosslinkers to result in tight nanosized networks with biocompatible polymers such as PEG and their potential to carry chemotherapeutic drugs.</t>
  </si>
  <si>
    <t>PMC4631724</t>
  </si>
  <si>
    <t>rayyan-684570621</t>
  </si>
  <si>
    <t>Wild gudgeons (Gobio gobio) from French rivers are contaminated by microplastics: preliminary study and first evidence.</t>
  </si>
  <si>
    <t>98-100</t>
  </si>
  <si>
    <t>Sanchez W and Bender C and Porcher JM</t>
  </si>
  <si>
    <t>https://pubmed.ncbi.nlm.nih.gov/24295902/</t>
  </si>
  <si>
    <t>Marine ecosystem contamination by microplastics is extensively documented. However few data is available on the contamination of continental water bodies and associated fauna. The aim of this study was to address the occurrence of microplastics in digestive tract of gudgeons (Gobio gobio) from French rivers. These investigations confirm that continental fish ingested microplastics while 12% of collected fish are contaminated by these small particles. Further works are needed to evaluate the occurence of this contamination.</t>
  </si>
  <si>
    <t>rayyan-684570622</t>
  </si>
  <si>
    <t>Toxic effects of silica nanoparticles on zebrafish embryos and larvae.</t>
  </si>
  <si>
    <t>e74606</t>
  </si>
  <si>
    <t>Duan J and Yu Y and Shi H and Tian L and Guo C and Huang P and Zhou X and Peng S and Sun Z</t>
  </si>
  <si>
    <t>https://pubmed.ncbi.nlm.nih.gov/24058598/</t>
  </si>
  <si>
    <t>Silica nanoparticles (SiNPs) have been widely used in biomedical and biotechnological applications. Environmental exposure to nanomaterials is inevitable as they become part of our daily life. Therefore, it is necessary to investigate the possible toxic effects of SiNPs exposure. In this study, zebrafish embryos were treated with SiNPs (25, 50, 100, 200 Âµg/mL) during 4-96 hours post fertilization (hpf). Mortality, hatching rate, malformation and whole-embryo cellular death were detected. We also measured the larval behavior to analyze whether SiNPs had adverse effects on larvae locomotor activity. The results showed that as the exposure dosages increasing, the hatching rate of zebrafish embryos was decreased while the mortality and cell death were increased. Exposure to SiNPs caused embryonic malformations, including pericardial edema, yolk sac edema, tail and head malformation. The larval behavior testing showed that the total swimming distance was decreased in a dose-dependent manner. The lower dose (25 and 50 Âµg/mL SiNPs) produced substantial hyperactivity while the higher doses (100 and 200 Âµg/mL SiNPs) elicited remarkably hypoactivity in dark periods. In summary, our data indicated that SiNPs caused embryonic developmental toxicity, resulted in persistent effects on larval behavior.</t>
  </si>
  <si>
    <t>PMC3776836</t>
  </si>
  <si>
    <t>rayyan-684570623</t>
  </si>
  <si>
    <t>Hyperlipidemia, tissue factor, coagulation, and simvastatin.</t>
  </si>
  <si>
    <t>Trends in cardiovascular medicine</t>
  </si>
  <si>
    <t>1873-2615 (Electronic)</t>
  </si>
  <si>
    <t>95-8</t>
  </si>
  <si>
    <t>Owens AP 3rd and Byrnes JR and Mackman N</t>
  </si>
  <si>
    <t>https://pubmed.ncbi.nlm.nih.gov/24016468/</t>
  </si>
  <si>
    <t>Hyperlipidemia affects millions of people worldwide and is a major risk factor for cardiovascular disease. People with hyperlipidemia have elevated levels of serum cholesterol and an increased risk of thrombosis. Studies have suggested that oxidized lipoproteins, such as oxidized low-density lipoprotein (oxLDL), contribute to the development of a pro-thrombotic state. In this review, we discuss our recent studies demonstrating a role for hematopoietic cell-derived tissue factor (TF) expression in the activation of coagulation and increased thrombosis associated with hyperlipidemia. In addition, we investigated the effect of simvastatin on TF expression and coagulation. We found that simvastatin reduced leukocyte TF expression, TFâ_x0081_º microparticles, and coagulation. These results and earlier studies suggest that the anti-coagulant activity of statins is due, in part, to their ability to reduce monocyte TF expression in patients with cardiovascular disease.</t>
  </si>
  <si>
    <t>PMC4102256</t>
  </si>
  <si>
    <t>rayyan-684570624</t>
  </si>
  <si>
    <t>Similar cellular migration patterns from niches in intervertebral disc and in knee-joint regions detected by in situ labeling: an experimental study in the New Zealand white rabbit.</t>
  </si>
  <si>
    <t>Stem cell research &amp; therapy</t>
  </si>
  <si>
    <t>1757-6512 (Electronic)</t>
  </si>
  <si>
    <t>Barreto Henriksson H and Lindahl A and Skioldebrand E and Junevik K and TÃ¤ngemo C and Mattsson J and Brisby H</t>
  </si>
  <si>
    <t>https://pubmed.ncbi.nlm.nih.gov/24004687/</t>
  </si>
  <si>
    <t>INTRODUCTION: Potential stem cell niches (SNs) were recently reported in intervertebral discs (IVDs) and knee joints (KJs) in different mammals (located adjacent to the epiphyseal plate; EP). The aim here was to examine further possible cellular migration and migration directions of cells originating from niches possibly involved in regeneration of cartilaginous tissues in the IVD and in the KJ regions in adult mammals. METHODS: In total, 33 rabbits were used in studies A through C. A. IVD cells were sorted; fluorescence-activated cell sorting (FACS) by size (forward scatter; â‰¤ 10 Î¼m or &gt;10 Î¼m or GDF5+ cells (anti-GDF5 antibody). Sorted cells, labeled with cell tracer (carboxyfluorescein-diacetate-succinimidyl ester; CDFA-SE) were applied on IVD explants in vitro. Migrating cells/distance was evaluated by fluorescence- and confocal-microscopy (FC). B. DNA labeling was performed with BrdU (oral administration). Animals were killed (14 to 56 days), KJs collected, and BrdU+ cells visualized with immunohistochemistry (IHC)/anti-BrdU antibody in SN and articular cartilage (AC). C. Cell tracer: (Fe-nanoparticles: Endorem) were injected into SNs of IVDs (LI-LV) and KJs (tibia). Animals were killed after 2 to 6 weeks. Fe-labeled cells were traced by ferric-iron staining (Prussian blue reaction; Mallory method). RESULTS: A. GDF5+ cells and â‰¤ 10-Î¼m cells displayed the best migration capability in IVD explants. GDF5+ cells were detected at a tissue depth of 1,300 Î¼m (16 days). B. BrdU+ cells were observed in early time points in niches of KJs, and at later time points in AC, indicating a gradual migration of cells. C. Fe+ cells were detected in IVDs; in annulus fibrosus (AF) in 11 of 12 animals and in nucleus pulposus (NP) in two of 12 animals. In AC (tibia), Fe+ cells were detected in six of 12 animals. In the potential migration route (PMR), from niches toward the IVD, Fe+ cells (three of 12 animals) and in PMR toward AC (KJs) (six of 12 animals) were detected. CONCLUSIONS: Results indicate similar cellular migration patterns in cartilage regions (IVD and KJs) with migration from stem cell niche areas into the mature cartilaginous tissues of both the KJs and the IVD. These findings of a cellular migration pattern in mature cartilage are of interest from tissue-repair and engineering perspectives.</t>
  </si>
  <si>
    <t>PMC3854713</t>
  </si>
  <si>
    <t>rayyan-684570625</t>
  </si>
  <si>
    <t>Molecular MR imaging of neovascular progression in the Vx2 tumor with Î±vÎ²3-targeted paramagnetic nanoparticles.</t>
  </si>
  <si>
    <t>470-80</t>
  </si>
  <si>
    <t>Schmieder AH and Winter PM and Williams TA and Allen JS and Hu G and Zhang H and Caruthers SD and Wickline SA and Lanza GM</t>
  </si>
  <si>
    <t>https://pubmed.ncbi.nlm.nih.gov/23771914/</t>
  </si>
  <si>
    <t>PURPOSE: To assess the dependence of neovascular molecular magnetic resonance (MR) imaging on relaxivity (r1) of Î±vÎ²3-targeted paramagnetic perfluorocarbon (PFC) nanoparticles and to delineate the temporal-spatial consistency of angiogenesis assessments for individual animals. MATERIALS AND METHODS: Animal protocols were approved by the Washington University Animal Studies Committee. Proton longitudinal and transverse relaxation rates of Î±vÎ²3-targeted and nontargeted PFC nanoparticles incorporating gadolinium diethylenetrianime pentaacedic acid (Gd-DTPA) bisoleate (BOA) or gadolinium tetraazacyclododecane tetraacetic acid (Gd-DOTA) phosphatidylethanolamine (PE) into the surfactant were measured at 3.0 T. These paramagnetic nanoparticles were compared in 30 New Zealand White rabbits (four to six rabbits per group) 14 days after implantation of a Vx2 tumor. Subsequently, serial MR (3.0 T) neovascular maps were developed 8, 14, and 16 days after tumor implantation by using Î±vÎ²3-targeted Gd-DOTA-PE nanoparticles (n = 4) or nontargeted Gd-DOTA-PE nanoparticles (n = 4). Data were analyzed with analysis of variance and nonparametric statistics. RESULTS: At 3.0 T, Gd-DTPA-BOA nanoparticles had an ionic r1 of 10.3 L Â· mmol(-1) Â· sec(-1) and a particulate r1 of 927000 L Â· mmol(-1) Â· sec(-1). Gd-DOTA-PE nanoparticles had an ionic r1 of 13.3 L Â· mmol(-1) Â· sec(-1) and a particulate r1 of 1â€‰197000 L Â· mmol(-1) Â· sec(-1). Neovascular contrast enhancement in Vx2 tumors (at 14 days) was 5.4% Â± 1.06 of the surface volume with Î±vÎ²3-targeted Gd-DOTA-PE nanoparticles and 3.0% Â± 0.3 with Î±vÎ²3-targeted Gd-DTPA-BOA nanoparticles (P = .03). MR neovascular contrast maps of tumors 8, 14, and 16 days after implantation revealed temporally consistent and progressive surface enhancement (1.0% Â± 0.3, 4.5% Â± 0.9, and 9.3% Â± 1.4, respectively; P = .0008), with similar time-dependent changes observed among individual animals. CONCLUSION: Temporal-spatial patterns of angiogenesis for individual animals were followed to monitor longitudinal tumor progression. Neovasculature enhancement was dependent on the relaxivity of the targeted agent.</t>
  </si>
  <si>
    <t>PMC3721054</t>
  </si>
  <si>
    <t>rayyan-684570626</t>
  </si>
  <si>
    <t>Cadmium sulfate and CdTe-quantum dots alter DNA repair in zebrafish (Danio rerio) liver cells.</t>
  </si>
  <si>
    <t>443-52</t>
  </si>
  <si>
    <t>Tang S and Cai Q and Chibli H and Allagadda V and Nadeau JL and Mayer GD</t>
  </si>
  <si>
    <t>https://pubmed.ncbi.nlm.nih.gov/23770381/</t>
  </si>
  <si>
    <t>Increasing use of quantum dots (QDs) makes it necessary to evaluate their toxicological impacts on aquatic organisms, since their contamination of surface water is inevitable. This study compares the genotoxic effects of ionic Cd versus CdTe nanocrystals in zebrafish hepatocytes. After 24h of CdSO4 or CdTe QD exposure, zebrafish liver (ZFL) cells showed a decreased number of viable cells, an accumulation of Cd, an increased formation of reactive oxygen species (ROS), and an induction of DNA strand breaks. Measured levels of stress defense and DNA repair genes were elevated in both cases. However, removal of bulky DNA adducts by nucleotide excision repair (NER) was inhibited with CdSO4 but not with CdTe QDs. The adverse effects caused by acute exposure of CdTe QDs might be mediated through differing mechanisms than those resulting from ionic cadmium toxicity, and studying the effects of metallic components may be not enough to explain QD toxicities in aquatic organisms.</t>
  </si>
  <si>
    <t>rayyan-684570627</t>
  </si>
  <si>
    <t>Characterization of platelet concentrates using dynamic light scattering.</t>
  </si>
  <si>
    <t>Transfusion medicine and hemotherapy : offizielles Organ der Deutschen Gesellschaft           fur Transfusionsmedizin und Immunhamatologie</t>
  </si>
  <si>
    <t>1660-3796 (Print)</t>
  </si>
  <si>
    <t>Labrie A and Marshall A and Bedi H and Maurer-Spurej E</t>
  </si>
  <si>
    <t>https://pubmed.ncbi.nlm.nih.gov/23652319/</t>
  </si>
  <si>
    <t>BACKGROUND: Each year, millions of platelet transfusions save the lives of cancer patients and patients with bleeding complications. However, between 10 and 30% of all platelet transfusions are clinically ineffective as measured by corrected count increments, but no test is currently used to identify and avoid these transfusions. ThromboLUX(Â®) is the first platelet test intended to routinely characterize platelet concentrates prior to transfusion. METHODS: ThromboLUX is a non-invasive, optical test utilizing dynamic light scattering to characterize a platelet sample by the relative quantity of platelets, microparticles, and other particles present in the sample. ThromboLUX also determines the response of platelets to temperature changes. From this information the ThromboLUX score is calculated. Increasing scores indicate increasing numbers of discoid platelets and fewer microparticles. ThromboLUX uses calibrated polystyrene beads as a quality control standard, and accurately measures the size of the beads at multiple temperatures. RESULTS: Results from apheresis concentrates showed that ThromboLUX can determine the microparticle content in unmodified samples of platelet concentrates which correlates well with the enumeration by flow cytometry. ThromboLUX detection of microparticles and microaggregates was confirmed by microscopy. CONCLUSION: ThromboLUX provides a comprehensive and novel analysis of platelet samples and has potential as a noninvasive routine test to characterize platelet products to identify and prevent ineffective transfusions.</t>
  </si>
  <si>
    <t>PMC3638930</t>
  </si>
  <si>
    <t>rayyan-684570628</t>
  </si>
  <si>
    <t>Detecting and delivering platinum anticancer drugs using fluorescent maghemite nanoparticles.</t>
  </si>
  <si>
    <t>Chemical communications (Cambridge, England)</t>
  </si>
  <si>
    <t>1364-548X (Electronic)</t>
  </si>
  <si>
    <t>Wang J and Wang X and Song Y and Zhu C and Wang J and Wang K and Guo Z</t>
  </si>
  <si>
    <t>https://pubmed.ncbi.nlm.nih.gov/23439956/</t>
  </si>
  <si>
    <t>Rhodamine-embedded maghemite nanoparticles could act as fluorescent drug carriers to track and transport platinum anticancer drugs simultaneously.</t>
  </si>
  <si>
    <t>rayyan-684570629</t>
  </si>
  <si>
    <t>Bacteria-responsive multifunctional nanogel for targeted antibiotic delivery.</t>
  </si>
  <si>
    <t>Advanced materials (Deerfield Beach, Fla.)</t>
  </si>
  <si>
    <t>1521-4095 (Electronic)</t>
  </si>
  <si>
    <t>6175-80</t>
  </si>
  <si>
    <t>Xiong MH and Li YJ and Bao Y and Yang XZ and Hu B and Wang J</t>
  </si>
  <si>
    <t>https://pubmed.ncbi.nlm.nih.gov/22961974/</t>
  </si>
  <si>
    <t>Bacteria-Responsive Multifunctional Nanogel: We developed a bacteria-responsive multifunctional nanogel for targeted antibiotic delivery, in which bacterial enzymes are utilized to trigger antibiotic release by degrading the polyphosphoester core. The mannosylated nanogel preferentially delivers drugs to macrophages and leads to drug accumulation at bacterial infection sites through macrophage transport. This nanogel provides macrophage targeting and lesion site-activatable drug release properties, which enhances bacterial growth inhibition.</t>
  </si>
  <si>
    <t>rayyan-684570630</t>
  </si>
  <si>
    <t>Nano-hydroxyapatite-coated PEEK implants: a pilot study in rabbit bone.</t>
  </si>
  <si>
    <t>465-71</t>
  </si>
  <si>
    <t>Barkarmo S and Wennerberg A and Hoffman M and Kjellin P and Breding K and Handa P and Stenport V</t>
  </si>
  <si>
    <t>https://pubmed.ncbi.nlm.nih.gov/22865597/</t>
  </si>
  <si>
    <t>Osseointegration of surface-modified polyetheretherketone (PEEK) implants was studied in vivo. A total of 18 cylinder-shaped PEEK implants were inserted in the femurs of nine New Zealand rabbits; half were coated with nanocrystalline hydroxyapatite (nanoHA) and half were uncoated controls. Healing time was 6 weeks. Samples were retrieved with the implant and surrounding tissue, processed to cut and ground sections, and analyzed histomorphometrically. The implant surfaces were analyzed with optical interferometry, scanning electron microscopy (SEM), atomic force microscopy, and X-ray photoelectron spectroscopy (XPS). NanoHA-coated PEEK surfaces had lower height deviation (Sa) than controls [mean Â± SD: 0.41 Î¼m (Â± 0.14) vs. 0.96 Î¼m (Â± 0.28)]. SEM images showed the nanoHA crystals as a thin layer on the polymer surface. XPS analysis of the coated implants showed a Ca/P ratio of 1.67. Histomorphometry indicated that the nanoHA-coated implants had more bone-to-implant contact [16% (Â± 4.7) vs. 13% (Â± 9.3)] and more bone area [52% (Â± 9.5) vs. 45% (Â± 11.9)]. We found no difference between smooth nanoHA-coated cylinder-shaped PEEK implants and uncoated controls. However, higher mean bone-to-implant contact indicated better osseointegration in the coated implants than in the uncoated controls. The large number of lost implants was interpreted as a lack of primary stability due to implant design.</t>
  </si>
  <si>
    <t>rayyan-684570631</t>
  </si>
  <si>
    <t>Plastics in the marine environment: the dark side of a modern gift.</t>
  </si>
  <si>
    <t>Reviews of environmental contamination and toxicology</t>
  </si>
  <si>
    <t>0179-5953 (Print)</t>
  </si>
  <si>
    <t>jan/44</t>
  </si>
  <si>
    <t>Hammer J and Kraak MH and Parsons JR</t>
  </si>
  <si>
    <t>https://pubmed.ncbi.nlm.nih.gov/22610295/</t>
  </si>
  <si>
    <t>Plastics are cheap, strong, and durable and offer considerable benefits to humanity. They potentially can enhance the benefits that both medical and scientific technology will bestow to humankind. However, it has now been several decades since the use of plastics exploded, and we have evidence that our current approach to production, use, transport and disposal of plastic materials has caused, and is still causing serious effects on wildlife, and is not sustainable. Because of frequent inappropriate waste management practices, or irresponsible human behavior, large masses of plastic items have been released into the environment, and thereby have entered the world's oceans. Moreover, this process continues, and in some places is even increasing. Most plastic debris that now exists in the marine environment originated from ocean-based sources such as the fishing industry. Plastics accumulate in coastal areas, at the ocean surface and on the seabed. Because 70% of all plastics are known to eventually sink, it is suspected that ever increasing amounts of plastic items are accumulating in seabed sediments. Plastics do not biodegrade, although, under the influence of solar UV radiations, plastics do degrade and fragment into small particles, termed microplastics. Our oceans eventually serve as a sink for these small plastic particles and in one estimate, it is thought that 200,000 microplastics per km(2) of the ocean's surface commonly exist. The impact of plastic debris has been studied since the beginning of the 1960's. To date, more than 267 species in the marine environment are known to have been affected by plastic entanglement or ingestion. Marine mammals are among those species that are most affected by entanglement in plastic debris. By contrast, marine birds suffer the most from ingestion of plastics. Organisms can also be seriously absorbed by floating plastic debris, or the contaminants may derive from plastic additives that are leached to the environment. Recent studies emphasize the important role of microplastics as they are easily ingestible by small organisms, such as plankton species, and form a pathway for contaminants to enter the food web. Contaminants leached from plastics tend to bioaccumulate in those organisms that absorb them, and chemical concentrations are often higher at higher trophic levels. This causes a threat to the basis of every food web and can have serious and far-reaching effects, even on nonmarine species such as polar bears and humans, who consume marine-grown food. Therefore, resolving the plastic debris problem is important to human kind for two reasons: we are both creator, and victim of the plastic pollution problem. Solutions to the plastic debris problem can only be achieved through a combination of actions. Such actions include the following: Legislation against marine pollution by plastics must be enforced, recycling must be accentuated, alternatives (biodegradable) to current plastic products must be found, and clean-up of debris must proceed, if the marine plastic pollution problem is to eventually be resolved. Governments cannot accomplish this task on their own, and will need help and initiative from the public. Moreover, resolving this long-standing problem will require time, money, and energy from many individuals now living and those of future generations, if a safer and cleaner marine environment is to be achieved.</t>
  </si>
  <si>
    <t>rayyan-684570632</t>
  </si>
  <si>
    <t>Nano cancer therapy strategies.</t>
  </si>
  <si>
    <t>Journal of cancer research and therapeutics</t>
  </si>
  <si>
    <t>1998-4138 (Electronic)</t>
  </si>
  <si>
    <t>19-22</t>
  </si>
  <si>
    <t>Tiwari M</t>
  </si>
  <si>
    <t>https://pubmed.ncbi.nlm.nih.gov/22531508/</t>
  </si>
  <si>
    <t>India</t>
  </si>
  <si>
    <t>Cancer is a leading cause of deaths. Millions of people are diagnosed with cancer every year. Many cancer cells have a protein all over their surface, while healthy cells typically do not express the protein as strongly. By conjugating, or binding, the gold nanoparticles to an antibody the researchers were able to get the nanoparticles to attach themselves to the cancer cells which may help us unravel the inner workings of a cancer cell and produce better treatments. In terms of drug delivery systems, nano particles enable unique approaches for cancer treatment. A large number of nanoparticle delivery systems have been developed for cancer therapy and currently they are in the preclinical stages of development. More recently developed nanoparticles are demonstrating the potential sophistication of these delivery systems by incorporating multifunctional capabilities and targeting strategies in an effort to increase the efficacy of these systems against the most difficult cancer challenges. This article reviews the available preclinical and clinical nanoparticle technology platforms and their impact on cancer therapy.</t>
  </si>
  <si>
    <t>rayyan-684570633</t>
  </si>
  <si>
    <t>Toxicity assessment of zebrafish following exposure to CdTe QDs.</t>
  </si>
  <si>
    <t>413-20</t>
  </si>
  <si>
    <t>Zhang W and Lin K and Miao Y and Dong Q and Huang C and Wang H and Guo M and Cui X</t>
  </si>
  <si>
    <t>https://pubmed.ncbi.nlm.nih.gov/22381373/</t>
  </si>
  <si>
    <t>CdTe quantum dots (QDs) are nanocrystals of unique composition and properties that have found many new commercial applications; therefore, their potential toxicity to aquatic organisms has become a hot research topic. The lab study was performed to determine the developmental and behavioral toxicities to zebrafish under continuous exposure to low concentrations of CdTe QDs (1-400 nM) coated with thioglycolic acid (TGA). The results show: (1) the 120 h LC(50) of 185.9 nM, (2) the lower hatch rate and body length, more malformations, and less heart beat and swimming speed of the exposed zebrafish, (3) the brief burst and a higher basal swimming rate of the exposed zebrafish larvae during a rapid transition from light-to-dark, and (4) the vascular hyperplasia, vascular bifurcation, vascular crossing and turbulence of the exposed FLI-1 transgenic zebrafish larvae.</t>
  </si>
  <si>
    <t>rayyan-684570634</t>
  </si>
  <si>
    <t>Anthrax vaccine antigen-adjuvant formulations completely protect New Zealand white rabbits against challenge with Bacillus anthracis Ames strain spores.</t>
  </si>
  <si>
    <t>Clinical and vaccine immunology : CVI</t>
  </si>
  <si>
    <t>1556-679X (Electronic)</t>
  </si>
  <si>
    <t>Peachman KK and Li Q and Matyas GR and Shivachandra SB and Lovchik J and Lyons RC and Alving CR and Rao VB and Rao M</t>
  </si>
  <si>
    <t>https://pubmed.ncbi.nlm.nih.gov/22089245/</t>
  </si>
  <si>
    <t>In an effort to develop an improved anthrax vaccine that shows high potency, five different anthrax protective antigen (PA)-adjuvant vaccine formulations that were previously found to be efficacious in a nonhuman primate model were evaluated for their efficacy in a rabbit pulmonary challenge model using Bacillus anthracis Ames strain spores. The vaccine formulations include PA adsorbed to Alhydrogel, PA encapsulated in liposomes containing monophosphoryl lipid A, stable liposomal PA oil-in-water emulsion, PA displayed on bacteriophage T4 by the intramuscular route, and PA mixed with Escherichia coli heat-labile enterotoxin administered by the needle-free transcutaneous route. Three of the vaccine formulations administered by the intramuscular or the transcutaneous route as a three-dose regimen induced 100% protection in the rabbit model. One of the formulations, liposomal PA, also induced significantly higher lethal toxin neutralizing antibodies than PA-Alhydrogel. Even 5 months after the second immunization of a two-dose regimen, rabbits vaccinated with liposomal PA were 100% protected from lethal challenge with Ames strain spores. In summary, the needle-free skin delivery and liposomal formulation that were found to be effective in two different animal model systems appear to be promising candidates for next-generation anthrax vaccine development.</t>
  </si>
  <si>
    <t>PMC3255956</t>
  </si>
  <si>
    <t>rayyan-684570635</t>
  </si>
  <si>
    <t>Evaluation of HPÎ²CD-PEG microparticles for salmon calcitonin administration via pulmonary delivery.</t>
  </si>
  <si>
    <t>1887-98</t>
  </si>
  <si>
    <t>Tewes F and Gobbo OL and Amaro MI and Tajber L and Corrigan OI and Ehrhardt C and Healy AM</t>
  </si>
  <si>
    <t>https://pubmed.ncbi.nlm.nih.gov/21882837/</t>
  </si>
  <si>
    <t>For therapeutic peptides, the lung represents an attractive, noninvasive route into the bloodstream. To achieve optimal bioavailability and control their fast rate of absorption, peptides can be protected by coprocessing with polymers such as polyethylene glycol (PEG). Here, we formulated and characterized salmon calcitonin (sCT)-loaded microparticles using linear or branched PEG (L-PEG or B-PEG) and hydroxypropyl-beta-cyclodextrin (HPÎ²CD) for pulmonary administration. Mixtures of sCT, L-PEG or B-PEG and HPÎ²CD were co-spray dried. Based on the particle properties, the best PEG:HPÎ²CD ratio was 1:1 w:w for both PEGs. In the sCT-loaded particles, the L-PEG was more crystalline than B-PEG. Thus, L-PEG-based particles had lower surface free energy and better aerodynamic behavior than B-PEG-based particles. However, B-PEG-based particles provided better protection against chemical degradation of sCT. A decrease in sCT permeability, measured across Calu-3 bronchial epithelial monolayers, occurred when the PEG and HPÎ²CD concentrations were both 1.6 wt %. This was attributed to an increase in buffer viscosity, caused by the two excipients. sCT pharmacokinetic profiles in Wistar rats were evaluated using a 2-compartment model after iv injection or lung insufflation. The maximal sCT plasma concentration was reached within 3 min following nebulization of sCT solution. L-PEG and B-PEG-based microparticles were able to increase T(max) to 20 Â± 1 min and 18 Â± 8 min, respectively. Furthermore, sCT absolute bioavailability after L-PEG-based microparticle aerosolization at 100 Î¼g/kg was 2.3 times greater than for the nebulized sCT solution.</t>
  </si>
  <si>
    <t>rayyan-684570636</t>
  </si>
  <si>
    <t>Effects of Ag nanoparticles on survival and oxygen consumption of zebra fish embryos, Danio rerio.</t>
  </si>
  <si>
    <t>1122-8</t>
  </si>
  <si>
    <t>Cowart DA and Guida SM and Shah SI and Marsh AG</t>
  </si>
  <si>
    <t>https://pubmed.ncbi.nlm.nih.gov/21806456/</t>
  </si>
  <si>
    <t>Ultrafine silver (Ag) particles, defined as having one dimension in 1-100 nanometer (nm) size range, pose a unique threat to aquatic ecosystems due to their wide use in the healthcare and commercial industries. Previous studies have demonstrated some consequences of nanosilver exposure for earlier life stages of aquatic organisms, but few focus on the effects on metabolic processes such as oxygen consumption. Additionally, few authors have tackled the issue of how size, shape and composition of nanosilver particles are important in determining their level of bioactivity and biodistribution in the aquatic environment. In this study, embryos of the zebra fish, Danio rerio, (n = 2373) were exposed to varying concentrations of two Ag particle sizes, 12 and 21 nm, at time points 24 and 48 h after fertilization. The 12 nm particles were found to be more bioactive with a lethal dose 50 (LD(50)) concentration of 15.8 Î¼g/mL compared to 50.1 Î¼g/mL for 21 nm particles. The effective dose level (ED) was measured as 12.6 Î¼g/mL for the 12 nm particles and 5.0 Î¼g/mL for the 21 nm particles. Using survival curves, we found that in terms of number of particles in suspension, 21 nm particles have a greater impact on survival than 12 nm particles. Our measured respiration rates for 24 and 48 h embryos (n = 528) exposed to 0 0.02-0.14 mg/mL Ag showed no active upregulation of an energetically expensive detoxification pathway at this early point in development. Results from this study illustrate that advancements in the development of environmentally friendly nanoparticles can only occur if there is continued research to identify the most bioactive characteristics of these metallic particles.</t>
  </si>
  <si>
    <t>rayyan-684570637</t>
  </si>
  <si>
    <t>Reconstruction of alveolar bone defects using bone morphogenetic protein 2 mediated rabbit dental pulp stem cells seeded on nano-hydroxyapatite/collagen/poly(L-lactide).</t>
  </si>
  <si>
    <t>Tissue engineering. Part A</t>
  </si>
  <si>
    <t>1937-335X (Electronic)</t>
  </si>
  <si>
    <t>2417-33</t>
  </si>
  <si>
    <t>Liu HC and E LL and Wang DS and Su F and Wu X and Shi ZP and Lv Y and Wang JZ</t>
  </si>
  <si>
    <t>https://pubmed.ncbi.nlm.nih.gov/21563858/</t>
  </si>
  <si>
    <t>The objective of the present study was to evaluate the capacity of a tissue-engineered bone complex of recombinant human bone morphogenetic protein 2 (rhBMP-2)-mediated dental pulp stem cells (DPSCs) and nano-hydroxyapatite/collagen/poly(L-lactide) (nHAC/PLA) to reconstruct critical-size alveolar bone defects in New Zealand rabbit. Autologous DPSCs were isolated from rabbit dental pulp tissue and expanded ex vivo to enrich DPSCs numbers, and then their attachment and differentiation capability were evaluated when cultured on the culture plate or nHAC/PLA. The alveolar bone defects were treated with nHAC/PLA, nHAC/PLA+rhBMP-2, nHAC/PLA+DPSCs, nHAC/PLA+DPSCs+rhBMP-2, and autogenous bone (AB) obtained from iliac bone or were left untreated as a control. X-ray and a polychrome sequential fluorescent labeling were performed postoperatively and the animals were sacrificed 12 weeks after operation for histological observation and histomorphometric analysis. Our results showed that DPSCs expressed STRO-1 and vementin, and favored osteogenesis and adipogenesis in conditioned media. DPSCs attached and spread well, and retained their osteogenic phenotypes on nHAC/PLA. The rhBMP-2 could significantly increase protein content, alkaline phosphatase activity/protein, osteocalcin content, and mineral formation of DPSCs cultured on nHAC/PLA. The X-ray graph, the fluorescent, histological observation, and histomorphometric analysis showed that the nHAC/PLA+DPSCs+rhBMP-2 tissue-engineered bone complex had an earlier mineralization and more bone formation inside the scaffold than nHAC/PLA, nHAC/PLA+rhBMP-2, and nHAC/PLA+DPSCs, or even autologous bone. Implanted DPSCs' contribution to new bone was detected through transfected eGFP genes. Our findings indicated that stem cells existed in adult rabbit dental pulp tissue. The rhBMP-2 promoted osteogenic capability of DPSCs as a potential cell source for periodontal bone regeneration. The nHAC/PLA could serve as a good scaffold for autologous DPSC seeding, proliferation, and differentiation. The tissue-engineered bone complex with nHAC/PLA, rhBMP-2, and autologous DPSCs might be a better alternative to autologous bone for the clinical reconstruction of periodontal bone defects.</t>
  </si>
  <si>
    <t>rayyan-684570638</t>
  </si>
  <si>
    <t>Use of a high-throughput screening approach coupled with in vivo zebrafish embryo screening to develop hazard ranking for engineered nanomaterials.</t>
  </si>
  <si>
    <t>1805-17</t>
  </si>
  <si>
    <t>George S and Xia T and Rallo R and Zhao Y and Ji Z and Lin S and Wang X and Zhang H and France B and Schoenfeld D and Damoiseaux R and Liu R and Lin S and Bradley KA and Cohen Y and Nel AE</t>
  </si>
  <si>
    <t>https://pubmed.ncbi.nlm.nih.gov/21323332/</t>
  </si>
  <si>
    <t>Because of concerns about the safety of a growing number of engineered nanomaterials (ENM), it is necessary to develop high-throughput screening and in silico data transformation tools that can speed up in vitro hazard ranking. Here, we report the use of a multiparametric, automated screening assay that incorporates sublethal and lethal cellular injury responses to perform high-throughput analysis of a batch of commercial metal/metal oxide nanoparticles (NP) with the inclusion of a quantum dot (QD1). The responses chosen for tracking cellular injury through automated epifluorescence microscopy included ROS production, intracellular calcium flux, mitochondrial depolarization, and plasma membrane permeability. The z-score transformed high volume data set was used to construct heat maps for in vitro hazard ranking as well as showing the similarity patterns of NPs and response parameters through the use of self-organizing maps (SOM). Among the materials analyzed, QD1 and nano-ZnO showed the most prominent lethality, while Pt, Ag, SiO2, Al2O3, and Au triggered sublethal effects but without cytotoxicity. In order to compare the in vitro with the in vivo response outcomes in zebrafish embryos, NPs were used to assess their impact on mortality rate, hatching rate, cardiac rate, and morphological defects. While QDs, ZnO, and Ag induced morphological abnormalities or interfered in embryo hatching, Pt and Ag exerted inhibitory effects on cardiac rate. Ag toxicity in zebrafish differed from the in vitro results, which is congruent with this material's designation as extremely dangerous in the environment. Interestingly, while toxicity in the initially selected QD formulation was due to a solvent (toluene), supplementary testing of additional QDs selections yielded in vitro hazard profiling that reflect the release of chalcogenides. In conclusion, the use of a high-throughput screening, in silico data handling and zebrafish testing may constitute a paradigm for rapid and integrated ENM toxicological screening.</t>
  </si>
  <si>
    <t>PMC3896549</t>
  </si>
  <si>
    <t>rayyan-684570639</t>
  </si>
  <si>
    <t>Dietary exposure to titanium dioxide nanoparticles in rainbow trout, (Oncorhynchus mykiss): no effect on growth, but subtle biochemical disturbances in the brain.</t>
  </si>
  <si>
    <t>Ecotoxicology (London, England)</t>
  </si>
  <si>
    <t>1573-3017 (Electronic)</t>
  </si>
  <si>
    <t>939-51</t>
  </si>
  <si>
    <t>Ramsden CS and Smith TJ and Shaw BJ and Handy RD</t>
  </si>
  <si>
    <t>https://pubmed.ncbi.nlm.nih.gov/19590957/</t>
  </si>
  <si>
    <t>Our laboratory recently reported gut pathology following incidental ingestion of titanium dioxide nanoparticles (TiO(2) NPs) during aqueous exposures in trout, but there are almost no data on dietary exposure to TiO(2) NPs in fish. The aim of this experiment was to observe the sub-lethal effects of dietary exposure to TiO(2) NPs in juvenile rainbow trout (Oncorhynchus mykiss). Stock solutions of dispersed TiO(2) NPs were prepared by sonication without the use of solvents and applied to a commercial trout diet. Fish were exposed in triplicate to either, control (no added TiO(2)), 10, or 100 mg kg(-1) TiO(2) NPs diets for 8 weeks followed by a 2 week recovery period where all fish were fed the control diet. TiO(2) NPs had no impact on growth or nutritional performance, and no major disturbances were observed in red or white blood cell counts, haematocrits, whole blood haemoglobin, or plasma Na(+). Ti accumulation occurred in the gill, gut, liver, brain and spleen during dietary TiO(2) exposure. Notably, some of these organs, especially the brain, did not clear Ti after exposure. The brain also showed disturbances to Cu and Zn levels (statistically significant at weeks 4 and 6; ANOVA or Kruskal-Wallis, P &lt; 0.05) and a 50% inhibition of Na(+)K(+)-ATPase activity during TiO(2) NP exposure. Na(+)K(+)-ATPase activity was unaffected in the gills and intestine. Total glutathione in the gills, intestine, liver and brain were not affected by dietary TiO(2) NPs, but thiobarbituric acid reactive substances (TBARS) showed up to 50% decreases in the gill and intestine. We conclude that TiO(2) NPs behave like other toxic dietary metals where growth rate and haematology can be protected during sub-lethal exposures, but in the case of TiO(2) NPs this may be at the expense of critical organs such as the brain and the spleen.</t>
  </si>
  <si>
    <t>rayyan-684570640</t>
  </si>
  <si>
    <t>[Magnetic resonance enhancement features of inflammatory lymph nodes with ultrasmall superparamagnetic iron oxide in rabbit model].</t>
  </si>
  <si>
    <t>Zhongguo yi xue ke xue yuan xue bao. Acta Academiae Medicinae Sinicae</t>
  </si>
  <si>
    <t>1000-503X (Print)</t>
  </si>
  <si>
    <t>182-6</t>
  </si>
  <si>
    <t>Lei J and Xue HD and Li S and Li Z and Jin ZY</t>
  </si>
  <si>
    <t>https://pubmed.ncbi.nlm.nih.gov/19507597/</t>
  </si>
  <si>
    <t>OBJECTIVE: To study magnetic resonance enhancement features of inflammatory lymph nodes using different doses of ultrasmall superparamagnetic iron oxide (USPIO) particles in order to establish a standardized protocol for USPIO enhanced magnetic resonance imaging of lymph nodes. METHODS: A total of 12 healthy New Zealand rabbits were injected complete Freund's adjuvant in foot pad to establish popliteal inflammatory lymph node model. Different doses (45, 90, 135 micromol Fe/kg) of USPIO were injected intravenously. Magnetic resonance scans were performed before and after USPIO injection to observe the enhancement features of different groups. T2 signal intensity, T1 signal intensity, T2 x value, and T2 value were measured and T2 enhancement ratio was calculated at different time points. RESULTS: Twenty-four hours after USPIO injection, there was no statistical difference in T2 signal intensity and T2 enhancement ratio between 90 and 135 micromol Fe/kg dose groups, but both were superior to 45 micromol Fe/kg group (P &lt; 0.05). There were no statistical differences in T2 signal intensity, T1 signal intensity, T2 value, and T2 enhance ratio among different postcontrast time delays from 6 to 24 hours in 90 micromol Fe/kg group (P &gt; 0.05), and signal reduction of lymph nodes peaked 18 hours after USPIO injection. Better images were acquired with a postcontrast delay of 18-24 hours. CONCLUSIONS: Lymph nodes can be enhanced well with a dose of 90 micromol Fe/kg. Postcontrast delay of 18-24 hours is appropriate for acquiring satisfactory enhancement images.</t>
  </si>
  <si>
    <t>rayyan-684570641</t>
  </si>
  <si>
    <t>Investigations on biodistribution of technetium-99m-labeled carbohydrate-coated poly(propylene imine) dendrimers.</t>
  </si>
  <si>
    <t>120-7</t>
  </si>
  <si>
    <t>Agashe HB and Babbar AK and Jain S and Sharma RK and Mishra AK and Asthana A and Garg M and Dutta T and Jain NK</t>
  </si>
  <si>
    <t>https://pubmed.ncbi.nlm.nih.gov/17572354/</t>
  </si>
  <si>
    <t>The purpose of this work was to study the biodistribution pattern of the fifth generation of poly(propylene imine) dendrimer (PPI-5.0G)-based carbohydrate (mannose and lactose)-coated glycodendrimers in mice so as to explore the potential of these systems as drug carriers. Plain dendrimers were synthesized and coated with carbohydrates following the reported procedures. The formulations were labeled with radioactive technetium (sodium pertechnetate; 99mTcO4-) and characterized for labeling efficiency as well as in vitro and in vivo stability of the labeled complexes. The blood clearance study was performed in female New Zealand rabbits. The periodic in vivo biodistribution profile of the formulations was investigated in female Balb/c mice. The dendrimeric formulations were labeled with 95% labeling efficiency. The labeled complexes were found to be stable in vitro (97% to 98% stability) and in vivo (89% to 94% stability). All the formulations were cleared rapidly from circulation; clearance of mannose-coated poly (propylene imine) dendrimer (M-PPI) and lactose-coated poly(propylene imine) dendrimer (L-PPI) was faster than PPI-5.0G. All the formulations accumulated in liver to a significant extent, but only those with terminal carbohydrate moieties were retained for a longer period. Significant accumulation of PPI-5.0G and M-PPI was observed in kidneys as against very less activity in the case of L-PPI. Rapid clearance of the dendrimers was in accordance with the earlier reports. Higher and prolonged retention of M-PPI and L-PPI in liver was attributed to lectin-carbohydrate interactions. Lesser accumulation of L-PPI in kidneys was suggestive of its lesser excretion. This observation can be explained on the basis of the molecular weight of L-PPI, which was greater than the threshold of glomerular excretion. In general, it was observed that the carbohydrate-coated dendrimers were distributed in liver to a significant extent. This information could serve as a useful platform in designing carbohydrate-coated dendrimers for selective delivery of bioactive agents to liver.</t>
  </si>
  <si>
    <t>rayyan-684570642</t>
  </si>
  <si>
    <t>Developmental toxicity in zebrafish (Danio rerio) embryos after exposure to manufactured nanomaterials: buckminsterfullerene aggregates (nC60) and fullerol.</t>
  </si>
  <si>
    <t>0730-7268 (Print)</t>
  </si>
  <si>
    <t>976-9</t>
  </si>
  <si>
    <t>Zhu X and Zhu L and Li Y and Duan Z and Chen W and Alvarez PJ</t>
  </si>
  <si>
    <t>https://pubmed.ncbi.nlm.nih.gov/17521145/</t>
  </si>
  <si>
    <t>The present paper summarizes, to our knowledge, the first study regarding the developmental toxicity of stable buckminsterfullerene aggregates suspended in water (nC60) using zebrafish (Danio rerio) as a vertebrate model. Zebrafish embryo survival, hatching rate, heartbeat, and pericardial edema were noted and described within 96 h of exposure. Fullerol (a hydroxylated C60 derivative, C60(OH)16-18) at 50 mg/L did not exert toxicity to zebrafish embryos. In contrast, nC60 at 1.5 mg/L delayed zebrafish embryo and larval development, decreased survival and hatching rates, and caused pericardial edema. Toxicity was mitigated by adding an antioxidant (glutathione), which suggests that a free radical-induced mechanism or another form of oxidative stress played a role in developmental toxicity.</t>
  </si>
  <si>
    <t>rayyan-684570643</t>
  </si>
  <si>
    <t>Molecular imaging of angiogenesis in early-stage atherosclerosis with alpha(v)beta3-integrin-targeted nanoparticles.</t>
  </si>
  <si>
    <t>Winter PM and Morawski AM and Caruthers SD and Fuhrhop RW and Zhang H and Williams TA and Allen JS and Lacy EK and Robertson JD and Lanza GM and Wickline SA</t>
  </si>
  <si>
    <t>https://pubmed.ncbi.nlm.nih.gov/14557370/</t>
  </si>
  <si>
    <t>BACKGROUND: Angiogenesis is a critical feature of plaque development in atherosclerosis and might play a key role in both the initiation and later rupture of plaques that lead to myocardial infarction and stroke. The precursory molecular or cellular events that initiate plaque growth and that ultimately contribute to plaque instability, however, cannot be detected directly with any current diagnostic modality. METHODS AND RESULTS: Atherosclerosis was induced in New Zealand White rabbits fed 1% cholesterol for approximately 80 days. alpha(v)beta3-Integrin-targeted, paramagnetic nanoparticles were injected intravenously and provided specific detection of the neovasculature within 2 hours by routine magnetic resonance imaging (MRI) at a clinically relevant field strength (1.5 T). Increased angiogenesis was detected as a 47+/-5% enhancement in MRI signal averaged throughout the abdominal aortic wall among rabbits that received alpha(v)beta3-targeted, paramagnetic nanoparticles. Pretreatment of atherosclerotic rabbits with alpha(v)beta3-targeted, nonparamagnetic nanoparticles competitively blocked specific contrast enhancement of the alpha(v)beta3-targeted paramagnetic agent. MRI revealed a pattern of increased alpha(v)beta3-integrin distribution within the atherosclerotic wall that was spatially heterogeneous along both transverse and longitudinal planes of the abdominal aorta. Histology and immunohistochemistry confirmed marked proliferation of angiogenic vessels within the aortic adventitia, coincident with prominent, neointimal proliferation among cholesterol-fed, atherosclerotic rabbits in comparison with sparse incidence of neovasculature in the control animals. CONCLUSIONS: This molecular imaging approach might provide a method for defining the burden and evolution of atherosclerosis in susceptible individuals as well as responsiveness of individual patients to antiatherosclerotic therapies.</t>
  </si>
  <si>
    <t>rayyan-684570644</t>
  </si>
  <si>
    <t>Deposition of nanoparticles in the arterial vessel by porous balloon catheters: localization by confocal laser scanning microscopy and transmission electron microscopy.</t>
  </si>
  <si>
    <t>AAPS pharmSci</t>
  </si>
  <si>
    <t>1522-1059 (Electronic)</t>
  </si>
  <si>
    <t>E41</t>
  </si>
  <si>
    <t>Westedt U and Barbu-Tudoran L and Schaper AK and Kalinowski M and Alfke H and Kissel T</t>
  </si>
  <si>
    <t>https://pubmed.ncbi.nlm.nih.gov/12646012/</t>
  </si>
  <si>
    <t>Restenosis remains the major limitation of percutaneous transluminal angioplasty (PTA) and stenting in the treatment of patients with atherosclerotic disease. Catheter-based local delivery of pharmacologic agents offers a potential therapeutic approach to reducing restenosis and minimizing undesirable systemic side effects. However, the intramural retention of liquid agents is low. Therefore, to achieve a sustained and regional release of the therapeutic agent it must be encapsulated in nanoparticle carrier systems. The purpose of this study was to investigate the size dependence of the penetration of nanoparticles after local delivery into the vessel wall of the aorta abdominalis of New Zealand white rabbits. Two milliliters of a 0.025% fluorescence-labeled polystyrene nanoparticle suspension with diameters ranging from 110 to 514 nm were infused at 2 atm and at constant PTA pressure of 8 atm into the aorta abdominalis. After the infused segments were removed, the location of nanoparticles was visualized using confocal laser scanning microscopy and transmission electron microscopy. The study demonstrates a size-dependent nanoparticle penetration into the intact vessel wall. While nanoparticles of about 100 and 200 nm were deposited in the inner regions of the vessel wall, 514-nm nanoparticles accumulated primarily at the luminal surface of the aorta. The observations confirm that size plays a critical role in the distribution of particles in the arterial vessel wall. It is additionally influenced by the formation of pressure-induced infusion channels, as well as by the existence of anatomic barriers, such as plaques, at the luminal surface of the aorta or the connective elastic tissue.</t>
  </si>
  <si>
    <t>PMC2751330</t>
  </si>
  <si>
    <t>rayyan-684570645</t>
  </si>
  <si>
    <t>Evidence for protein misfolding in the presence of nanoplastics</t>
  </si>
  <si>
    <t>INTERNATIONAL JOURNAL OF QUANTUM CHEMISTRY</t>
  </si>
  <si>
    <t>0020-7608</t>
  </si>
  <si>
    <t>Holloczki, O and Holloczki, Oldamur</t>
  </si>
  <si>
    <t>The possible effect of plastic nanoparticles of waste origin on biological systems is still unclear and could pose a severe threat. Model studies at the molecular level are urgently needed in order to help reveal the interplay between these particles and biological systems, and thereby to indicate the direction of further research. In the present study, simulated annealing molecular dynamics is adjusted and applied to generate an array of conformations for a sample peptide oligoalanine possibly binding to polyethylene and nylon 6,6 nanoplastics. The resulting structures, with a diameter of up to 5 nm, were investigated with the aid of static quantum chemical calculations. The obtained data unequivocally show that both plastic nanoparticles influence the relative stability of alpha-helix,beta-hairpin, and other conformations strongly. Polyethylene nanoparticle increases the stability of the helical foldamer. Nylon 6,6 nanoplastic offers strong plastic-peptide interactions on its surface, making the unfolding of the peptide thermodynamically highly favorable. These results further underscore that nanoplastics can do significant molecular-level damage to living organisms via facilitating the misfolding and denaturation of proteins. Furthermore, it is apparent that plastics can have very different effects on living matter depending upon their composition, and hence experiments with any single kind of plastics (eg, polystyrene) should not be considered generally valid for all nanoplastics.</t>
  </si>
  <si>
    <t>rayyan-684570646</t>
  </si>
  <si>
    <t>Multi-endpoint toxicological assessment of polystyrene nano- and        microparticles in different biological models in vitro</t>
  </si>
  <si>
    <t>TOXICOLOGY IN VITRO</t>
  </si>
  <si>
    <t>0887-2333</t>
  </si>
  <si>
    <t>Hesler, M and Aengenheister, L and Ellinger, B and Drexel, R and Straskraba, S and Jost, C and Wagner, S and Meier, F and von Briesen, H and Buchel, C and Wick, P and Buerki-Thurnherr, T and Kohl, Y and Hesler, Michelle and Aengenheister, Leonie and Ellinger, Bernhard and Drexel, Roland and Straskraba, Susanne and Jost, Carsten and Wagner, Sylvia and Meier, Florian and von Briesen, Hagen and Buechel, Claudia and Wick, Peter and Buerki-Thurnherr, Tina and Kohl, Yvonne</t>
  </si>
  <si>
    <t>Nanoplastics (NP) and microplastics (MP) accumulate in our environment as a consequence of the massive consumption of plastics. Huge knowledge-gaps exist regarding uptake and fate of plastic particles in micro- and nano-dimensions in humans as well as on their impact on human health.        This study investigated the transport and effects of 50 nm and 0.5 pm COOH-modified polystyrene (PS) particles, as representatives for NP and MP, in different biological models in vitro. Acute toxicity and potential translocation of the particles were studied at the human intestinal and placental barrier using advanced in vitro co-culture models. Furthermore, embryotoxicity and genotoxicity were investigated as highly sensitive endpoints.        Polystyrene was not acutely toxic in both sizes (nano- and microparticles). No transport across the intestinal and placental barrier but a cellular uptake and intracellular accumulation of PS nano- and microparticles were determined. The particles were identified as weak embryotoxic and non-genotoxic.        In contrast to single-organ studies, this multi-endpoint study is providing a data-set with the exact same type of particles to compare organ-specific outcomes. Our study clearly shows the need to investigate other types of plastics as well as towards long-term or chronic effects of plastic particles in different biological models in vitro.</t>
  </si>
  <si>
    <t>rayyan-684570647</t>
  </si>
  <si>
    <t>The emerging risk of exposure to nano(micro)plastics on endocrine        disturbance and reproductive toxicity: From a hypothetical scenario to a        global public health challenge</t>
  </si>
  <si>
    <t>Amereh, F and Babaei, M and Eslami, A and Fazelipour, S and Rafiee, M and Amereh, Fatemeh and Babaei, Mohammad and Eslami, Akbar and Fazelipour, Simin and Rafiee, Mohammad</t>
  </si>
  <si>
    <t>Humans are potentially exposed to nano(micro)plastics, however their interaction with tissues and cells in humans remains largely unknown. This premise is particularly notable with nano-sized plastic particulates, a potentially most pernicious form of plastic pollution. In this study, even in a hypothetical scenario in terms of dose (1, 3, 6 and 10 mg/kg-day) and exposure time (five weeks), the potential endocrine disturbances with particular reference to reproductive toxicity of polystyrene nanoplastics (PS NPs, average size = 38.92 nm) was studied in male rats considering biomarkers of semen quality, changes in hormonal milieu and molecular signatures of endocrine disruption. Sperm DNA integrity and its chromatin structure were also analyzed. There observed significant inverse associations between exposure to PS NPs and serum concentrations of testosterone, luteinizing hormone (LH) and follicle-stimulating hormone (FSH). Tissue and cell impairments were also noticed even at the lowest tested dosage, though the severity of lesions followed a clear dose-response pattern. DNA damage as well as alterations in sperm morphology and viability were evident, again proportionally with the amount of exposure dosage. RT-qPCR data were in accordance with the results of physio-histological alterations and fluorescence imaging, as significant down-regulation of PLZF, DAZL, FSH and LH gene expressions were noticed in the testis of exposed animals, suggesting that exposure interferes with spermatogenesis and also with HPT-axis. However, among those with highest exposure dosage, expressions of FSH and LH were significantly increased. ABP modulation further revealed evidence of a nonlinear dose response. The association between PS NPs exposure and GnRH was indeed in an unexpected positive direction, though these end-points were less sensitive at higher doses. Although additional evidence is warranted, the present work provides new insights into the possible risks of plastic nanoparticles exposure in humans, especially since the problem is growing and will persist for a long time. (C) 2020 Elsevier Ltd. All rights reserved.</t>
  </si>
  <si>
    <t>rayyan-684570648</t>
  </si>
  <si>
    <t>Microplastics and synthetic particles ingested by deep-sea amphipods in        six of the deepest marine ecosystems on Earth</t>
  </si>
  <si>
    <t>ROYAL SOCIETY OPEN SCIENCE</t>
  </si>
  <si>
    <t>2054-5703</t>
  </si>
  <si>
    <t>Jamieson, AJ and Brooks, LSR and Reid, WDK and Piertney, SB and Narayanaswamy, BE and Linley, TD and Jamieson, A. J. and Brooks, L. S. R. and Reid, W. D. K. and Piertney, S. B. and Narayanaswamy, B. E. and Linley, T. D.</t>
  </si>
  <si>
    <t>While there is now an established recognition of microplastic pollution in the oceans, and the detrimental effects this may have on marine animals, the ocean depth at which such contamination is ingested by organisms has still not been established. Here, we detect the presence of ingested microplastics in the hindguts of Lysianassoidea amphipod populations, in six deep ocean trenches from around the Pacific Rim (Japan, Izu-Bonin, Mariana, Kermadec, New Hebrides and the Peru-Chile trenches), at depths ranging from 7000 m to 10 890 m. This illustrates that microplastic contaminants occur in the very deepest reaches of the oceans. Over 72% of individuals examined (65 of 90) contained at least one microparticle. The number of microparticles ingested per individual across all trenches ranged from 1 to 8. The mean and standard error of microparticles varied per trench, from 0.9+0.4 (New Hebrides Trench) to 3.3+0.7 (Mariana Trench). A subsample of microfibres and fragments analysed using FTIR were found to be a collection of plastic and synthetic materials (Nylon, polyethylene, polyamide, polyvinyl alcohol, polyvinylchloride, often with inorganic filler material), semi-synthetic (rayon and lyocell) and natural fibre (ramie). Notwithstanding, this study reports the deepest record of microplastic ingestion, indicating that anthropogenic debris is bioavailable to organisms at some of the deepest locations in the Earth's oceans.</t>
  </si>
  <si>
    <t>rayyan-684570649</t>
  </si>
  <si>
    <t>Microplastics effects in Scrobicularia plana</t>
  </si>
  <si>
    <t>379-391</t>
  </si>
  <si>
    <t>Ribeiro, F and Garcia, AR and Pereira, BP and Fonseca, M and Mestre, NC and Fonseca, TG and Ilharco, LM and Bebianno, MJ and Ribeiro, Francisca and Garcia, Ana R. and Pereira, Beatriz P. and Fonseca, Maria and Mestre, Nelia C. and Fonseca, Taind G. and Ilharco, Laura M. and Bebianno, Maria Joao</t>
  </si>
  <si>
    <t>One of the most common plastics in the marine environment is polystyrene (PS) that can be broken down to micro sized particles. Marine organisms are vulnerable to the exposure to microplastics. This study assesses the effects of PS microplastics in tissues of the clam Scrobicularia plana. Clams were exposed to 1 mg L-1(20 mu m) for 14 days, followed by 7 days of depuration. A qualitative analysis by infrared. spectroscopy in diffuse reflectance mode period detected the presence of microplastics in clam tissues upon exposure, which were not eliminated after depuration. The effects of microplastics were assessed by a battery of biomarkers and results revealed that microplastics induce effects on antioxidant capacity, DNA damage, neurotoxicity and oxidative damage. S. plan is a significant target to assess the environmental risk of PS microplastics.</t>
  </si>
  <si>
    <t>rayyan-684570650</t>
  </si>
  <si>
    <t>Potent Impact of Plastic Nanomaterials and Micromaterials on the Food        Chain and Human Health</t>
  </si>
  <si>
    <t>INTERNATIONAL JOURNAL OF MOLECULAR SCIENCES</t>
  </si>
  <si>
    <t>Wang, YL and Lee, YH and Chiu, IJ and Lin, YF and Chiu, HW and Wang, Yung-Li and Lee, Yu-Hsuan and Chiu, I-Jen and Lin, Yuh-Feng and Chiu, Hui-Wen</t>
  </si>
  <si>
    <t>Plastic products are inexpensive, convenient, and are have many applications in daily life. We overuse plastic-related products and ineffectively recycle plastic that is difficult to degrade. Plastic debris can be fragmented into smaller pieces by many physical and chemical processes. Plastic debris that is fragmented into microplastics or nanoplastics has unclear effects on organismal systems. Recently, this debris was shown to affect biota and to be gradually spreading through the food chain. In addition, studies have indicated that workers in plastic-related industries develop many kinds of cancer because of chronic exposure to high levels of airborne microplastics. Microplastics and nanoplastics are everywhere now, contaminating our water, air, and food chain. In this review, we introduce a classification of plastic polymers, define microplastics and nanoplastics, identify plastics that contaminate food, describe the damage and diseases caused by microplastics and nanoplastics, and the molecular and cellular mechanisms of this damage and disease as well as solutions for their amelioration. Thus, we expect to contribute to the understanding of the effects of microplastics and nanoplastics on cellular and molecular mechanisms and the ways that the uptake of microplastics and nanoplastics are potentially dangerous to our biota. After understanding the issues, we can focus on how to handle the problems caused by plastic overuse.</t>
  </si>
  <si>
    <t>rayyan-684570651</t>
  </si>
  <si>
    <t>Research progress of nanoplastics in freshwater</t>
  </si>
  <si>
    <t>Zhang, B and Chao, JY and Chen, L and Liu, LC and Yang, X and Wang, Q and Zhang, Bin and Chao, Jinyu and Chen, Liang and Liu, Lingchen and Yang, Xin and Wang, Qing</t>
  </si>
  <si>
    <t>With the mass production and use of plastic products, which leads to their continuous entry into the water environment, the problem of environmental pollution has been paid more and more attention by scholars from different countries. In recent years, a large number of studies have focused on microplastics, but few on nanoplastics (NPs). However, NPs are smaller in size, have a higher affinity for cells, and surface and volume ratios are higher than those of microplastics. NPs may also enter biological tissues, blood and cells, which may cause greater potential harm to organisms. In this paper, firstly, the environmental fate of NPs accumulation and deposition is summarized, and further research is needed in the future; secondly, the current techniques for NPs extraction and characterization of NPs extraction and characterization are summarized. At present, the analytical methods of NPs are in the primary stage, and lack of standardized and accurate methods; finally, the toxic effects of NPs on biological morphology, behavior and reproduction are discussed. It has been found that the small size and high surface area of NPs make them more toxic to organisms than microplastics. However, most of the current toxicological studies of NPs on freshwater organisms could not be simulated in real environment. (C) 2020 Elsevier B.V. All rights reserved.</t>
  </si>
  <si>
    <t>rayyan-684570652</t>
  </si>
  <si>
    <t>Metal sorption onto nanoscale plastic debris and trojan horse effects in        Daphnia magna: Role of dissolved organic matter</t>
  </si>
  <si>
    <t>Monikh, FA and Vijver, MG and Guo, ZL and Zhang, P and Darbha, GK and Peijnenburg, WJGM and Monikh, Fazel Abdolahpur and Vijver, Martina G. and Guo, Zhiling and Zhang, Peng and Darbha, Gopala Krishna and Peijnenburg, Willie J. G. M.</t>
  </si>
  <si>
    <t>There is a debate on whether the Trojan horse principle is occurring for nanoscale plastic debris (NPD 1 mu m). It is realized that NPD have a high capacity to sorb environmental contaminants such as metals from the surrounding environment compared to their microplastic counterparts, which influences the sorbed contaminants' uptake. Herein, we studied the influence of dissolved organic matter (DOM) on the time-resolved sorption of ionic silver (Ag+) onto polymeric nanomaterials, as models of NPD, as a function of particle size (300 and 600 nm) and chemical composition [polystyrene (PS) and polyethylene (PE)]. Subsequently, the toxicity of NPD and their co-occurring (adsorbed and absorbed) Ag+ on Daphnia magna was determined. Silver nitrate was mixed with 1.2 x 10(-5) NPD particles/mL for 6 days. The extent of Ag+ sorption onto NPD after 6 days was as follows: 600 nm PS-NPD 300 nm PS-NPD &gt; 300 nm PE-NPD. The presence of DOM in the system increased the sorption of Ag+ onto 300 nm PS-NPD and PE-NPD, whereas DOM decreased the sorption onto 600 nm PS-NPD. Exposure to 1 mg/L NPD or 1 mu g/L Ag+ was not toxic to daphnids. However, the mixture of these concentrations of PS-NPD and Ag+ induced toxicity for both sizes (300 and 600 nm). The addition of DOM (1, 10 and 50 mg/L) to the system inhibited the combined toxicity of Ag+ and NPD regardless of the size and chemical composition. Taken together, in natural conditions where the concentration of DOM is high e.g. in freshwater ecosystems, the sorption of metals onto NPD depends on the size and chemical composition of the NPD. Nevertheless, under realistic field conditions where the concentration of DOM is high, the uptake of contaminants in D. magna that is influenced by the Trojan horse principles could be negligible. (C) 2020 The Authors. Published by Elsevier Ltd.</t>
  </si>
  <si>
    <t>rayyan-684570653</t>
  </si>
  <si>
    <t>A workflow for improving estimates of microplastic contamination in        marine waters: A case study from North-Western Australia</t>
  </si>
  <si>
    <t>26-38</t>
  </si>
  <si>
    <t>Kroon, F and Motti, C and Talbot, S and Sobral, P and Puotinen, M and Kroon, Frederieke and Motti, Cherie and Talbot, Sam and Sobral, Paula and Puotinen, Marji</t>
  </si>
  <si>
    <t>Plastic pollution is ubiquitous throughout the marine environment, with microplastic (i.e. &lt;5 mm) contamination a global issue of emerging concern. The lack of universally accepted methods for quantifying microplastic contamination, including consistent application of microscopy, photography, an spectroscopy and photography, may result in unrealistic contamination estimates. Here, we present and apply an analysis workflow tailored to quantifying microplastic contamination in marine waters, incorporating stereomicroscopic visual sorting, microscopic photography and attenuated total reflectance (ATR) Fourier transform infrared (FTIR) spectroscopy. The workflow outlines step-by-step processing and associated decision making, thereby reducing bias in plastic identification and improving confidence in contamination estimates. Specific processing steps include (i) the use of a commercial algorithm-based comparison of particle spectra against an extensive commercially curated spectral library, followed by spectral interpretation to establish the chemical composition, (ii) a comparison against a customised contaminant spectral library to eliminate procedural contaminants, and (iii) final assignment of particles as either natural- or anthropogenic-derived materials, based on chemical type, a compare analysis of each particle against other particle spectra, and physical characteristics of particles. Applying this workflow to 54 tow samples collected in marine waters of North-Western Australia visually identified 248 potential anthropogenic particles. Subsequent ATR-FTIR spectroscopy, chemical assignment and visual re-inspection of photographs established 144 (58%) particles to be of anthropogenic origin. Of the original 248 particles, 97 (39%) were ultimately confirmed to be plastics, with 85 of these (34%) classified as microplastics, demonstrating that over 60% of particles may be misidentified as plastics if visual identification is not complemented by spectroscopy. Combined, this tailored analysis workflow outlines a consistent and sequential process to quantify contamination by microplastics and other anthropogenic microparticles in marine waters. Importantly, its application will contribute to more realistic estimates of microplastic contamination in marine waters, informing both ecological risk assessments and experimental concentrations in effect studies. (C) 2018 Australian Institute of Marine Science. Published by Elsevier Ltd.</t>
  </si>
  <si>
    <t>rayyan-684570654</t>
  </si>
  <si>
    <t>Comparative Effects of Ingested PVC Micro Particles With and Without        Adsorbed Benzo(a)pyrene vs. Spiked Sediments on the Cellular and Sub        Cellular Processes of the Benthic Organism Hediste diversicolor</t>
  </si>
  <si>
    <t>FRONTIERS IN MARINE SCIENCE</t>
  </si>
  <si>
    <t>Gomiero, A and Strafella, P and Pellini, G and Salvalaggio, V and Fabi, G and Gomiero, Alessio and Strafella, Pierluigi and Pellini, Giulio and Salvalaggio, Vera and Fabi, Gianna</t>
  </si>
  <si>
    <t>Plastic micro litter represents an emerging contaminant as well as a multiple stress agent in aquatic environments. Microplastics are found even in the remote areas of the world. Together with their occurrence in all environmental compartments, there is a growing concern about their potential to adsorb pollutants co-occurring in the environment. At present, little is known about this source of exposure for aquatic organisms in the benthic environment. Exposure conditions were set up to mimick the contribution of microplastics through different exposure routes. Potential biological effects resulting from these exposures were investigated in the model organism Hediste diversicolor, an annelid worm. Cellular effects including alterations of immunological responses, lysosomal compartment changes, mitochondrial activity, oxyradical production and onset of genotoxicity were assessed in coelomocytes while temporary and permanent effects of oxidative stress were also performed at tissue level. In this study polyvinylchloride (PVC) microparticles were shown to adsorb benzo(a)pyrene with a time and dose-dependent relationship. The elevated bioavailability of the model pollutant after ingestion induced a clear pattern of biological responses. Toxicity mainly targeted impairment of cellular functioning and genotoxicity in H. diversicolor coelomocytes, while permanent effects of oxidative stress were observed at tissue level. Coelomocytes responded fast and with a higher degree of sensitivity to the adverse stimuli. The results showed that microplastic particles in sediments may play a significant role as vectors for organic pollutants. The highest adverse responses were observed in those H. diversicolor exposed to sediments spiked with PVC particles pre-incubated with B[a]P when compared against sediments spiked with B[a]P and plastic microparticles separately.</t>
  </si>
  <si>
    <t>rayyan-684570655</t>
  </si>
  <si>
    <t>Ingestion of micro- and nanoplastics in Daphnia magna - Quantification        of body burdens and assessment of feeding rates and reproduction</t>
  </si>
  <si>
    <t>398-407</t>
  </si>
  <si>
    <t>Rist, S and Baun, A and Hartmann, NB and Rist, Sinja and Baun, Anders and Hartmann, Nanna B.</t>
  </si>
  <si>
    <t>Evidence is increasing that micro- and nanoplastic particles can have adverse effects on aquatic organisms. Exposure studies have so far mainly been qualitative since quantitative measurements of particle ingestion are analytically challenging. The aim of this study was therefore to use a quantitative approach for determining ingestion and egestion of micro- and nanoplastics in Daphnia magna and to analyze the influence of particle size, exposure duration and the presence of food. One week old animals were exposed to 2 gm and 100 nm fluorescent polystyrene beads (1 mg/I) for 24 h, followed by a 24 h egestion period in clean medium. During both phases body burdens of particles were determined by measuring the fluorescence intensity in dissolved tissues. Ingestion and egestion were investigated in the absence and presence of food (6.7.105 cells of Raphidocelis subcapitata per ml). Furthermore, feeding rates of daphnids in response to particle exposure were measured as well as effects on reproduction during a 21 days exposure (at 1 mg/1, 0.5 mg/I and 0.1 mg/I) to investigate potential impairments of physiology. Both particle sizes were readily ingested, but the ingested mass of particles was five times higher for the 2 gm particles than for the 100 nm particles. Complete egestion did not occur within 24 h but generally higher amounts of the 2 pm particles were egested. Animal body burdens of particles were strongly reduced in the presence of food. Daphnid feeding rates decreased by 21% in the presence of 100 nm particles, but no effect on reproduction was found despite high body burdens of particles at the end of 21 days exposure. The lower egestion and decreased feeding rates, caused by the 100 nm particles, could indicate that particles in the nanometer size range are potentially more hazardous to D. magna compared to larger particle sizes. (C) 2017 Elsevier Ltd. All rights reserved.</t>
  </si>
  <si>
    <t>rayyan-684570656</t>
  </si>
  <si>
    <t>Plastic Bag Derived-Microplastics as a Vector for Metal Exposure in        Terrestrial Invertebrates</t>
  </si>
  <si>
    <t>4714-4721</t>
  </si>
  <si>
    <t>Hodson, ME and Duffus-Hodson, CA and Clark, A and Prendergast-Miller, MT and Thorpe, KL and Hodson, Mark E. and Duffus-Hodson, Calum A. and Clark, Andy and Prendergast-Miller, Miranda T. and Thorpe, Karen L.</t>
  </si>
  <si>
    <t>Microplastics are widespread contaminants in terrestrial environments but comparatively little is known about interactions between microplastics and common terrestrial contaminants such as zinc (Zn). In adsorption experiments fragmented HDPE bags c. one mm(2) in size showed similar sorption characteristics to soil. However, when present in combination with soil, concentrations of adsorbed Zn on a per mass basis were over an order of magnitude lower on microplastics. Desorption of the Zn was minimal from both microplastics and soil in synthetic soil solution (0.01 M CaCl2), but in synthetic earthworm guts desorption was higher from microplastics (40-60%) than soil (2-15%), suggesting microplastics could increase Zn bioavailability. Individual Lumbricus terrestris earthworms exposed for 28 days in mesocosms of 260 g moist soil containing 0.35 wt % of Zn-bearing microplastic (236-4505 mg kg(-1)) ingested the microplastics, but there was no evidence of Zn accumulation, mortality, or weight change. Digestion of the earthworms showed that they did not retain microplastics in their gut. These findings indicate that microplastics could act as vectors to increase metal exposure in earthworms, but that the associated risk is unlikely to be significant for essential metals such as Zn that are well regulated by metabolic processes.</t>
  </si>
  <si>
    <t>rayyan-684570657</t>
  </si>
  <si>
    <t>TOXIC EFFECTS OF MICRO-PLASTICS ON ZEBRAFISH EMBRYOS</t>
  </si>
  <si>
    <t>TOXICON</t>
  </si>
  <si>
    <t>0041-0101</t>
  </si>
  <si>
    <t>S70-S71</t>
  </si>
  <si>
    <t>Tang, TL and Zhang, YY and He, L and Tang, Tian-Le and Zhang, Yu-Yang and He, Ling</t>
  </si>
  <si>
    <t>rayyan-684570658</t>
  </si>
  <si>
    <t>Uptake, accumulation and elimination of polystyrene microspheres in        tadpoles of Xenopus tropicalis</t>
  </si>
  <si>
    <t>611-617</t>
  </si>
  <si>
    <t>Hu, LL and Su, L and Xue, YG and Mu, JL and Zhu, JM and Xu, J and Shi, HH and Hu, Lingling and Su, Lei and Xue, Yingang and Mu, Jingli and Zhu, Jingmin and Xu, Jiang and Shi, Huahong</t>
  </si>
  <si>
    <t>Microplastic is an emerging contaminant affecting freshwater and marine ecosystem across the globe. In the present study, the filter feeding tadpoles of Xenopus tropicalis were exposed to polystyrene micro spheres (1 and 10 mu m) for 48 h. Microspheres were observed in gills and digestive tract of tadpoles within 1 h after exposure as well as in feces 6 h after exposure. The accumulation of microspheres in the tadpoles were concentration dependent (Univariate ANOVA, p &lt; 0.001), but no time dependent accumulation of microspheres was observed in tadpoles 48 h after exposure (Univariate ANOVA, p &gt; 0.05). After the exposed tadpoles were transferred to clean water, the number of microspheres in the tadpoles decreased dramatically after 1 d and continued to decrease gradually afterwards. The absorbed polystyrene particles in unfed tadpoles was significantly higher than those in the fed tadpoles at 12 and 24 h after exposure. After transfer to clean water, the fed tadpoles showed a significant decrease in the amount of absorbed polystyrene particles, while the unfed tadpoles showed no significant change in the amount of absorbed polystyrene particles. Our results suggested that microspheres were likely to be ingested and egested relatively fast by tadpoles. Our results indicated that aquatic vertebrate organisms might ingest more microplastics if the abundance of microplastics continues to increase while the available food becomes less. (C) 2016 Elsevier Ltd. All rights reserved.</t>
  </si>
  <si>
    <t>rayyan-684570659</t>
  </si>
  <si>
    <t>The presence of microplastics in commercial salts from different        countries</t>
  </si>
  <si>
    <t>Karami, A and Golieskardi, A and Choo, CK and Larat, V and Galloway, TS and Salamatinia, B and Karami, Ali and Golieskardi, Abolfazl and Choo, Cheng Keong and Larat, Vincent and Galloway, Tamara S. and Salamatinia, Babak</t>
  </si>
  <si>
    <t>The occurrence of microplastics (MPs) in saltwater bodies is relatively well studied, but nothing is known about their presence in most of the commercial salts that are widely consumed by humans across the globe. Here, we extracted MP-like particles larger than 149 mu m from 17 salt brands originating from 8 different countries followed by the identification of their polymer composition using micro-Raman spectroscopy. Microplastics were absent in one brand while others contained between 1 to 10 MPs/Kg of salt. Out of the 72 extracted particles, 41.6% were plastic polymers, 23.6% were pigments, 5.50% were amorphous carbon, and 29.1% remained unidentified. The particle size (mean +/- SD) was 515 +/- 171 mu m. The most common plastic polymers were polypropylene (40.0%) and polyethylene (33.3%). Fragments were the primary form of MPs (63.8%) followed by filaments (25.6%) and films (10.6%). According to our results, the low level of anthropogenic particles intake from the salts (maximum 37 particles per individual per annum) warrants negligible health impacts. However, to better understand the health risks associated with salt consumption, further development in extraction protocols are needed to isolate anthropogenic particles smaller than 149 mu m.</t>
  </si>
  <si>
    <t>rayyan-684570660</t>
  </si>
  <si>
    <t>Optimization strategy for laccase immobilization on polyethylene        terephthalate grafted with maleic anhydride electrospun nanofiber mat</t>
  </si>
  <si>
    <t>876-883</t>
  </si>
  <si>
    <t>Syukri, MSM and Rahman, RA and Mohamad, Z and Illias, R and Mahmood, NAN and Jaafar, NR and Syukri, Mohd Syahlan Mohd and Rahman, Roshanida A. and Mohamad, Zurina and Illias, Rosli and Mahmood, Nik Azmi Nik and Jaafar, Nardiah Rizwana</t>
  </si>
  <si>
    <t>Enzyme immobilization has been known to be one of the methods to improve the stability and reusability of enzyme. In this study, a strategy to optimize laccase immobilization on polyethylene terephthalate grafted with maleic anhydride electrospun nanofiber mat (PET-g-MAH ENM) was developed. The development involves the screening and optimization processes of the crucial factors that influence the immobilization yield such as enzyme concentration, pH values, covalent bonding (CV) time, CV temperature, crosslinking (CL) time. CL temperature and glutaraldehyde concentration using two-level factorial design and Box-Behnken design (BOW, respectively. It was found that laccase concentration, pH values and glutaraldehyde concentration play important role in enhancing the immobilization yield of laccase on PET-g-MAH ENM in the screening process. Subsequently, the optimization result showed at 028 mg/mIlaccase concentration, pH 3 and 0.45% (v/v) glutaraldehyde concentrations gave the highest immobilization yield at 87.64% which was 812% increment from the immobilization yield before optimization. Under the optimum condition, the immobilized laccase was able to oxidize 2, 2-azinobis 3-ethylbenzothiazol ine-6- sulfonic acid (ARTS) in a broad range of pH (pH 3-6) and temperature (20- 70 degrees C). Meanwhile, the kinetic parameters for K-m and V-max) , were 1.331 mM and 0.041 mM/min, respectively. It was concluded that the optimization of immobilized laccase on PET-g-MAH ENM enhance the performance of this biocatalyst. (C) 2020 Elsevier B.V. All rights reserved.</t>
  </si>
  <si>
    <t>rayyan-684570661</t>
  </si>
  <si>
    <t>A large-scale investigation of microplastic contamination: Abundance and        characteristics of microplastics in European beach sediment</t>
  </si>
  <si>
    <t>219-226</t>
  </si>
  <si>
    <t>Lots, FAE and Behrens, P and Vijver, MG and Horton, AA and Bosker, T and Lots, Froukje A. E. and Behrens, Paul and Vijver, Martina G. and Horton, Alice A. and Bosker, Thijs</t>
  </si>
  <si>
    <t>Here we present the large-scale distribution of microplastic contamination in beach sediment across Europe. Sediment samples were collected from 23 locations across 13 countries by citizen scientists, and analysed using a standard operating procedure. We found significant variability in the concentrations of microplastics, ranging from 72 +/- 24 to 1512 +/- 187 microplastics per kg of dry sediment, with high variability within sampling locations. Three hotspots of microplastic accumulation (&gt; 700 microplastics per kg of dry sediment) were found. There was limited variability in the physico-chemical characteristics of the plastics across sampling locations. The majority of the microplastics were fibrous, &lt; 1 mm in size, and blue/black in colour. In addition, using Raman spectrometry we identified particles as polyester, polyethylene, and polypropylene. Our research is the first large spatial-scale analysis of microplastics on European beaches giving insights into the nature and extent of the microplastic challenge.</t>
  </si>
  <si>
    <t>rayyan-684570662</t>
  </si>
  <si>
    <t>In Vitro and In Vivo Biocompatibility of Mannosylated Polystyrene        Nanoparticles</t>
  </si>
  <si>
    <t>JOURNAL OF BIOMEDICAL NANOTECHNOLOGY</t>
  </si>
  <si>
    <t>1550-7033</t>
  </si>
  <si>
    <t>Molugu, S and Qu, LW and Lin, Y and Sun, YP and Tzeng, TR and Stutzenberger, FJ and Latour, RA and Molugu, Shyarnprasad and Qu, Liangwei and Lin, Yi and Sun, Ya-Ping and Tzeng, Tzuen-Rong and Stutzenberger, Fred J. and Latour, Robert A.</t>
  </si>
  <si>
    <t>Bioactive nanoparticles consisting of a polystyrene (PS) core with polyethylene glycol (PEG) tethered mannose (M) (PS-PEG-M) have potential as alternatives to antibiotics for the control of bacterial infections. Clinical use of nanoparticles necessitates contact with host tissues, either by inhalation, oral ingestion, or exposure to the eyes and skin. In vitro and in vivo exposure sensitivity studies were conducted to investigate cellular and tissue-level responses for each of these routes of exposure. MTS, Trypan blue, and Live/Dead assays were conducted to determine the response of human lung, colon, and dermal fibroblasts and rat lung macrophages to nanoparticle exposure over a range of concentrations. Ocular and skin sensitivity studies were conducted with New Zealand albino rabbits, and oral ingestion and inhalation studies were conducted with Sprague Dawley rats using approved protocols. PS-PEG-M nanoparticles did not exhibit consistent significant levels of toxicity towards human lung and dermal fibroblasts and rat lung macrophages. Very low, but significant levels of toxicity towards human colon fibroblasts were observed. The ocular studies revealed no signs of discomfort or acute inflammation. The dermal studies showed no signs of edema or erythema. No inflammatory response was evident in blood or tissue samples of the lungs, gastrointestinal tract, liver, kidney, and spleen that were collected in the inhalation and oral ingestion studies. The results from these studies provide evidence that these nanoparticles may be safe for use as antibacterial agents.</t>
  </si>
  <si>
    <t>rayyan-684570663</t>
  </si>
  <si>
    <t>First Evidence of Retrospective Findings of Microplastics in Harbour        Porpoises (Phocoena phocoena) From German Waters</t>
  </si>
  <si>
    <t>Philipp, C and Unger, B and Ehlers, SM and Koop, JHE and Siebert, U and Philipp, Carolin and Unger, Bianca and Ehlers, Sonja M. and Koop, Jochen H. E. and Siebert, Ursula</t>
  </si>
  <si>
    <t>Microplastic ingestion by lower trophic level organisms is well known, whereas information on microplastic ingestion, egestion and accumulation by top predators such as cetaceans is still lacking. This study investigates microplastics in intestinal samples from harbour porpoises (Phocoena phocoena) found along the coastline of Schleswig-Holstein (Germany) between 2014 and 2018. Out of 30 individuals found along the North Sea (NS) and the Baltic Sea (BS) coast, 28 specimens contained microplastic. This study found a relationship between the nutritional status of cetaceans and the amount of found microplastics. Harbour porpoises with a good or moderate nutritional status contained a higher number of microplastics, when compared with specimens in a poor nutritional status. In addition, when individuals died accidently due to suspected bycatch in gillnets, where a feeding event is highly assumed or a pharyngeal entrapment happened, the microplastic burden was higher. In total, 401 microplastics (&gt;= 100 mu m), including 202 fibres and 199 fragments were found. Intestines of the specimens of the BS contained more microplastics than the ones from the NS. Differences in the share of fibres could be revealed: for BS fibres constituted 51.44% and for NS, fibres constituted 47.97%. The polymers polyester, polyethylene, polypropylene, polyamide, acrylic (with nitrile component) and an acrylic/alkyd paint chip (with styrene and kaolin components) were identified. This is the first study investigating the occurrence of microplastics in harbour porpoises from German waters and will, thus, provide valuable information on the actual burden of microplastics in cetaceans from the North and Baltic Seas.</t>
  </si>
  <si>
    <t>rayyan-684570664</t>
  </si>
  <si>
    <t>Evaluating exposure of northern fur seals, Callorhinus ursinus, to        microplastic pollution through fecal analysis</t>
  </si>
  <si>
    <t>213-221</t>
  </si>
  <si>
    <t>Donohue, MJ and Masura, J and Gelatt, T and Ream, R and Baker, JD and Faulhaber, K and Lerner, DT and Donohue, Mary J. and Masura, Julie and Gelatt, Thomas and Ream, Rolf and Baker, Jason D. and Faulhaber, Kayleigh and Lerner, Darren T.</t>
  </si>
  <si>
    <t>Environmental microplastics are widely documented in marine life and bioaccumulation may present risks to marine predators. Investigations of microplastics in marine mammals are increasing, though none have examined animals routinely consumed by humans. Here, we investigate microplastic exposure in the northern fur seal (Callorhinus ursinus), a species consumed by humans, using fecal material. We examined 44 feces (scat) at sites encompassing the seals' eastern Pacific range. Multiple contamination control measures were implemented, including field and laboratory controls. Fragments were the most common microplastic recovered, in 55% (24/44) of scat and no controls (range 1 to 86 fragments/scat, mean 16.6, sd 19.1). Microplastic fibers were recovered from 41% of scats (18/44), though some controls contained fibers confounding fiber results. Fecal analysis documented northern fur seal exposure to microplastics throughout their eastern Pacific range.</t>
  </si>
  <si>
    <t>rayyan-684570665</t>
  </si>
  <si>
    <t>Advances and challenges of microplastic pollution in freshwater        ecosystems: A UK perspective</t>
  </si>
  <si>
    <t>Meng, YC and Kelly, FJ and Wright, SL and Meng, Yuchuan and Kelly, Frank J. and Wright, Stephanie L.</t>
  </si>
  <si>
    <t>Microplastics have been increasingly documented in freshwater ecosystems in recent years, and growing concerns have been raised about their potential environmental health risks. To assess the current state of knowledge, with a focus on the UK, a literature review of existing freshwater microplastics studies was conducted. Sampling and analytical methodologies currently used to detect, characterise and quantify microplastics were assessed and microplastic types, sources, occurrence, transport and fate, and microplastic-biota interactions in the UK's freshwater environments were examined. Just 32% of published microplastics studies in the UK have focused on freshwater environments. These papers cover microplastic contamination of sediments, water and biota via a range of methods, rendering comparisons difficult. However, secondary microplastics are the most common type, and there are point (e.g. effluent) and diffuse (non-point, e.g. sludge) sources. Microplastic transport over a range of spatial scales and with different residence times will be influenced by particle characteristics, external forces (e.g. flow regimes), physical site characteristics (e.g. bottom topography), the degree of biofouling, and anthropogenic activity (e.g. dam release), however, there is a lack of data on this. It is predicted that impacts on biota will mirror that of the marine environment. There are many important gaps in current knowledge; field data on the transport of microplastics from diffuse sources are less available, especially in England. We provide recommendations for future research to further our understanding of microplastics in the environment and their impacts on freshwater biota in the UK. (C) 2019 Published by Elsevier Ltd.</t>
  </si>
  <si>
    <t>rayyan-684570666</t>
  </si>
  <si>
    <t>A suitable for large scale production, flexible and transparent        surface-enhanced Raman scattering substrate for in situ ultrasensitive        analysis of chemistry reagents</t>
  </si>
  <si>
    <t>CHEMICAL PHYSICS LETTERS</t>
  </si>
  <si>
    <t>0009-2614</t>
  </si>
  <si>
    <t>169-175</t>
  </si>
  <si>
    <t>Chen, PX and Shang, SB and Hu, LT and Liu, XY and Qiu, HW and Li, CH and Huo, YY and Jiang, SZ and Yang, C and Chen, P. X. and Shang, S. B. and Hu, L. T. and Liu, X. Y. and Qiu, H. W. and Li, C. H. and Huo, Y. Y. and Jiang, S. Z. and Yang, C.</t>
  </si>
  <si>
    <t>In this paper, a high cost-performance surface-enhanced Raman scattering (SERS) flexible substrate is demonstrated, which endowed with excellent optical transparency, high SERS activity and large scale. This SERS flexible substrate of Ag/Cu/Polyethylene Terephthalate (PET) was prepared by replacing Cu atoms with Ag atoms in situ on Cu nano-film. The Ag/Cu/PET flexible substrate shows high sensitivity in SERS detection and the minimum detected concentration of R6G can reach 10(-10) M. In addition, the residual methylene blue (MB) on a fish surface was selected as the analyte, the results no doubt shows the potential of SERS technology application in food detection. (C) 2016 Elsevier B.V. All rights reserved.</t>
  </si>
  <si>
    <t>rayyan-684570667</t>
  </si>
  <si>
    <t>Measurement, quantification, and potential risk of microplastics in the        mainstream of the Pearl River (Xijiang River) and its estuary, Southern        China</t>
  </si>
  <si>
    <t>Mai, YZ and Peng, SY and Lai, ZN and Wang, XS and Mai, Yongzhan and Peng, Songyao and Lai, Zini and Wang, Xuesong</t>
  </si>
  <si>
    <t>The goals of this study were to investigate the distribution profiles, sources, and inventory of microplastics in the surface water of the mainstream of the Pearl River (Xijiang River) and its estuary, China, and to assess the potential ecological risks of the microplastics in this subtropical riverine habitat. The results showed that the microplastic abundances of the Humen (HUM, 16.33 +/- 0.88 items/L), Zhaoqing (ZQ, 15.33 +/- 0.67 items/L), and Hutiaomen (HTM, 14.67 +/- 1.33 items/L) sites were significantly higher than those of the other sampling sites, indicating that the microplastics in Xijiang River and its estuary exhibited an unbalanced spatial distribution. The most common microplastic color was transparent and the major shape of the microplastics was fragments. Microplastics with a size of 0.01-0.1 mm were dominant throughout the 16 sampling sites. Polyolefin elastomer (POE, 33.33%), polyethylene terephthalate (PET, 23.81%), and polyurethane acrylate (PUA, 14.29%) were the dominant microplastic polymers. The microplastic abundance co-varied with most of the selected socio-economic indicators, including the population density, urban land area, gross domestic product (GDP), freshwater aquatic products, and freshwater cultivated area, but without significant differences, indicating that there are additional factors affecting the microplastic abundance. The potential risk (i.e., the potential ecological risk, RI; polymer risk index, H; and pollution load index, PLI) posed by the microplastics was higher in HUM, followed by ZQ and HTM, and it was lower for the other sites, suggesting that the main outlets and the biggest city on the Xijiang River contributed more to the high risks of microplastic pollution. Consistent with microplastic abundance distribution profiles, the average potential risk index values of the western river outlets were higher than those of the eastern river outlets and the Xijiang River, implying that the western river outlets had non-negligible potential ecological risks. Our findings deepen the understanding of the risks posed by microplastics and further contribute to microplastic risk management of riverine ecosystems.</t>
  </si>
  <si>
    <t>rayyan-684570668</t>
  </si>
  <si>
    <t>Microplastic ingestion by quagga mussels, Dreissena bugensis, and its        effects on physiological processes</t>
  </si>
  <si>
    <t>Pedersen, AF and Gopalakrishnan, K and Boegehold, AG and Peraino, NJ and Westrick, JA and Kashian, DR and Pedersen, Adam F. and Gopalakrishnan, Kishore and Boegehold, Anna G. and Peraino, Nicholas J. and Westrick, Judy A. and Kashian, Donna R.</t>
  </si>
  <si>
    <t>The impacts of microplastic particulates in benthic freshwater organisms have been largely unexplored despite abundant plastic accumulation in the sediments of these systems. We investigated the uptake of plastic particles by benthic filter feeding quagga mussels (Dreissena bugensis) and associated toxicity exhibited through impacts on mortality, filtration rate, reproduction and oxygen consumption. Matrix Assisted Laser Desorption/Ionization Imaging Mass Spectrometry (MALDI-IMS) technology was used to assess the microplastic inclusion. For this purpose, quagga mussels were exposed to four treatments ranging from 0.0 to 0.8 g/L of a high density fluorescent red polyethylene powder in the size range of 10 -45 mu m for 24-h, and the targeted endpoints were quantified. Identification of several micrograms of microplastics in the digestive tract suggests rapid clearance from the water column by filtering. At the higher concentrations, about 95% of the microplastics ingested remained in the mussels after 24-h. Microplastics were found in the gills which correlated with decreasing filtration rate at higher microplastic concentrations. Despite large-scale ingestion, plastic exposure did not affect survivorship, reproduction rates, or oxygen consumption in the period examined. MALDI-IMS identified unique mass spectra that correlated with microplastic inclusion. This research suggests that microplastics can impair feeding through decreased filtration rates of filter feeding organisms, potentially resulting in a reduction of overall fitness over time and that MALDI-IMS may have the potential to identify microplastics and changes in tissue at the borders of plastic inclusion. (C) 2020 Elsevier Ltd. All rights reserved.</t>
  </si>
  <si>
    <t>rayyan-684570669</t>
  </si>
  <si>
    <t>Exposure of bay scallop Argopecten irradians to micro-polystyrene:        Bioaccumulation and toxicity</t>
  </si>
  <si>
    <t>COMPARATIVE BIOCHEMISTRY AND PHYSIOLOGY C-TOXICOLOGY &amp; PHARMACOLOGY</t>
  </si>
  <si>
    <t>1532-0456</t>
  </si>
  <si>
    <t>Song, JA and Choi, CY and Park, HS and Song, Jin Ah and Choi, Cheol Young and Park, Heung-Sik</t>
  </si>
  <si>
    <t>Marine microplastic pollution poses a threat to aquatic organisms, including bivalves. In this study, we investigated the accumulation of microplastics and their elicited antioxidant stress response in the bay scallop Argopecten irradians. Scallops were exposed to 1 mu m diameter micro-polystyrene (MP) beads at 10, 100, and 1000 beads/mL concentrations for a 7 day period. Bead presence in the digestive diverticula and defense responses in the digestive diverticula and hemolymph were measured at 1, 3, 5, and 7 days. The activity and expression of the antioxidant enzymes superoxide dismutase (SOD) and catalase (CAT) and H2O2 in the digestive diverticula and/or hemolymph of scallops increased with microplastic concentration and exposure duration. These results suggest that microplastics can accumulate in the digestive diverticula of A. irradians, and that exposure to microplastics induces oxidative stress in bivalves. It is likely that exposure to high concentrations of micro- or nano-sized plastic particles could potentially have adverse effects in bivalves.</t>
  </si>
  <si>
    <t>rayyan-684570670</t>
  </si>
  <si>
    <t>Adherence of microplastics to soft tissue of mussels: A novel way to        uptake microplastics beyond ingestion</t>
  </si>
  <si>
    <t>635-640</t>
  </si>
  <si>
    <t>Kolandhasamy, P and Su, L and Li, JN and Qu, XY and Jabeen, K and Shi, HH and Kolandhasamy, Prabhu and Su, Lei and Li, Jiana and Qu, Xiaoyun and Jabeen, Khalida and Shi, Huahong</t>
  </si>
  <si>
    <t>Microplastic pollution is recognized as an emerging threat to aquatic ecosystems. One of the main environmental risks associated with microplastics is their bioavailability to marine organisms. Up to date, ingestion has been widely accepted as the sole way for the animals to uptake microplastics. Nevertheless, microplastics have also been found in some organs which are not involved in the process of ingestion. We hypothesize that the animal might uptake microplastics through adherence in addition to ingestion. To test this hypothesis, we collected mussels from the fishery farms, conducted exposure/clearance experiments and analyzed the accumulation of microplastics in specific organ of mussels. Our studies clearly showed the uptake of microplastic in multiple organs of mussels. In the field investigations, we found that the abundance of microplastic by weight but not by individual showed significant difference among organs, and the intestine contained the highest level of microplastics (9.2 items/g). In the uptake and clearance experiment, the accumulation and retention of microfibers could also be observed in all tested organs of mussels including foot and mantle. Our results strongly suggest that adherence rather than ingestion led to the accumulation of microplastics in those organs which are not involved in ingestion process. To our best knowledge, it is the first time to propose that adherence is a novel way for animals to uptake microplastics beyond ingestion. This new finding makes us rethink about the bioavailability, accumulation and toxicity of microplastics to aquatic animals. (C) 2017 Elsevier B.V. All rights reserved.</t>
  </si>
  <si>
    <t>rayyan-684570671</t>
  </si>
  <si>
    <t>Antimicrobial Polyamide-Alginate Casing Incorporated with Nisin and        epsilon-Polylysine Nanoparticles Combined with Plant Extract for        Inactivation of Selected Bacteria in Nitrite-Free Frankfurter-Type        Sausage</t>
  </si>
  <si>
    <t>FOODS</t>
  </si>
  <si>
    <t>Alirezalu, K and Yaghoubi, M and Poorsharif, L and Aminnia, S and Kahve, HI and Pateiro, M and Lorenzo, JM and Munekata, PES and Alirezalu, Kazem and Yaghoubi, Milad and Poorsharif, Leila and Aminnia, Shadi and Kahve, Halil Ibrahim and Pateiro, Mirian and Lorenzo, Jose M. and Munekata, Paulo E. S.</t>
  </si>
  <si>
    <t>The effects of combining a polyamide-alginate casing incorporated with nisin (100 ppm and 200 ppm) and epsilon-polylysine (500 ppm and 1000 ppm) nanoparticles and a mixed plant extract as ingredient in sausage formulation (500 ppm; composed of olive leaves (OLE), green tea (GTE) and stinging nettle extracts (SNE) in equal rates) were studied to improve the shelf life and safety of frankfurter-type sausage. The film characteristics and microbiological properties of sausage samples were evaluated. Sausage samples were packaged in polyethylene bags (vacuum condition) and analysed during 45 days of storage at 4 degrees C. Control sausages were also treated with 120 ppm sodium nitrite. Polyamide-alginate films containing 100 ppm nisin and 500 epsilon-PL nanoparticles had the highest ultimate tensile strength compared to other films. However, 100 ppm nisin and 500 epsilon-PL nanoparticles decreased water vapour permeability of films. The results also revealed that nisin nanoparticles had significantly (p &lt; 0.05) low inhibitory effects against Escherichia coli, Staphylococcus aureus, molds and yeasts and total viable counts compared to control and epsilon-PL nanoparticles. Furthermore, 1000 ppm epsilon-PL nanoparticles displayed the highest antimicrobial activity. Based on the obtained results, the films containing epsilon-PL nanoparticle could be considered as a promising packaging for frankfurter-type sausages.</t>
  </si>
  <si>
    <t>rayyan-684570672</t>
  </si>
  <si>
    <t>Application of a Hybrid Fusion Classification Process for Identification        of Microplastics Based on Fourier Transform Infrared Spectroscopy</t>
  </si>
  <si>
    <t>APPLIED SPECTROSCOPY</t>
  </si>
  <si>
    <t>0003-7028</t>
  </si>
  <si>
    <t>1167-1183</t>
  </si>
  <si>
    <t>Chabuka, BK and Kalivas, JH and Chabuka, Beauty K. and Kalivas, John H.</t>
  </si>
  <si>
    <t>Microplastic research is an emerging field. Consistent accurate identification of microplastic polymer composition is vital for understanding the effect of microplastic pollution in the environment. Fourier transform infrared (FT-IR) spectroscopy is becoming commonplace for identifying microplastics. Conventional spectral identification is based on library searching, a process that utilizes a search algorithm against digital databases containing single spectra of pristine reference plastics. Several conditions on environmental microplastic particles such as weathering, additives, and residues cause spectral alterations relative to pristine reference library spectra. Thus, library searching is vulnerable to misidentification of microplastic samples. While a classification process (classifier) based on a collection of spectra can alleviate misidentification problems, optimization of each classifier (tuning parameter) is required. Additionally, erratic results relative to the particular optimized tuning parameter can occur when microplastic samples originate from new environmental or biological conditions than those defining the class. Presented in this study is a process that utilizes spectroscopic measurements in a hybrid fusion algorithm that depending on the user preference, simultaneously combines high-level fusion with low- and mid-level fusion based on an ensemble of non-optimized classifiers to assign microplastic samples into specific plastic categories (classes). The approach is demonstrated with 17 classifiers using FT-IR for binary classification of polyethylene terephthalate (PET) and high-density polyethylene (HDPE) microplastic samples from environmental sources. Other microplastic types are evaluated for non-class PET and HDPE membership. Results show that high accuracy, sensitivity, and specificity are obtained thereby reducing the risk of misidentifying microplastics.</t>
  </si>
  <si>
    <t>rayyan-684570673</t>
  </si>
  <si>
    <t>A small-scale, portable method for extracting microplastics from marine        sediments</t>
  </si>
  <si>
    <t>829-837</t>
  </si>
  <si>
    <t>Coppock, RL and Cole, M and Lindeque, PK and Queiros, AM and Galloway, TS and Coppock, Rachel L. and Cole, Matthew and Lindeque, Penelope K. and Queiros, Ana M. and Galloway, Tamara S.</t>
  </si>
  <si>
    <t>Microplastics (plastic particles, 0.1 mu m-5 mm in size) are widespread marine pollutants, accumulating in benthic sediments and shorelines the world over. To gain a clearer understanding of microplastic availability to marine life, and the risks they pose to the health of benthic communities, ecological processes and food security, it is important to obtain accurate measures of microplastic abundance in marine sediments. To date, methods for extracting microplastics from marine sediments have been disadvantaged by complexity, expense, low extraction efficiencies and incompatibility with very fine sediments.        Here we present a new, portable method to separate microplastics from sediments of differing types, using the principle of density floatation. The Sediment-Microplastic Isolation (SMI) unit is a custom-built apparatus which consistently extracted microplastics from sediments in a single step, with a mean efficiency of 95.8% (+/- SE 1.6%; min 70%, max 100%). Zinc chloride, at a density of 1.5 g cm(-3), was deemed an effective and relatively inexpensive floatation media, allowing fine sediment to settle whilst simultaneously enabling floatation of dense polymers. The method was validated by artificially spiking sediment with low and high density microplastics, and its environmental relevance was further tested by extracting plastics present in natural sediment samples from sites ranging in sediment type; fine silt/clay (mean size 10.25 +/- SD 3.02 mu m) to coarse sand (mean size 1493 +/- SD 49.9 mu m). The method presented here is cheap, reproducible and is easily portable, lending itself for use in the laboratory and in the field, eg. on board research vessels. By employing this method, accurate estimates of microplastic type, distribution and abundance in natural sediments can be achieved, with the potential to further our understanding of the availability of microplastics to benthic organisms. (C) 2017 The Authors. Published by Elsevier Ltd.</t>
  </si>
  <si>
    <t>rayyan-684570674</t>
  </si>
  <si>
    <t>Uptake of nanopolystyrene particles induces distinct metabolic profiles        and toxic effects in Caenorhabditis elegans</t>
  </si>
  <si>
    <t>578-586</t>
  </si>
  <si>
    <t>Kim, HM and Lee, DK and Long, NP and Kwon, SW and Park, JH and Kim, Hyung Min and Lee, Dong-Kyu and Nguyen Phuoc Long and Kwon, Sung Won and Park, Jeong Hill</t>
  </si>
  <si>
    <t>Nanoplastics are widely used in modern life, for example, in cosmetics and daily use products, and are attracting concern due to their potential toxic effects on environments. In this study, the uptake of nanopolystyrene particles by Caenorhabditis elegans (C elegans) and their toxic effects were evaluated. Nanopolystyrene particles with sizes of 50 and 200 nm were prepared, and the L4 stage of C. elegans was exposed to these particles for 24 h. Their uptake was monitored by confocal microscopy, and various phenotypic alterations of the exposed nematode such as locomotion, reproduction and oxidative stress were measured. In addition, a metabolomics study was performed to determine the significantly affected metabolites in the exposed C. elegans group. Exposure to nanopolystyrene particles caused the perturbation of metabolites related to energy metabolism, such as TCA cycle intermediates, glucose and lactic acid. Nanopolystyrene also resulted in toxic effect including induction of oxidative stress and reduction of locomotion and reproduction. Collectively, these findings provide new insights into the toxic effects of nanopolystyrene particles. (C) 2018 Published by Elsevier Ltd.</t>
  </si>
  <si>
    <t>rayyan-684570675</t>
  </si>
  <si>
    <t>Analysis of microplastics in wetland samples from coastal Ghana using        the Rose Bengal stain</t>
  </si>
  <si>
    <t>ENVIRONMENTAL MONITORING AND ASSESSMENT</t>
  </si>
  <si>
    <t>0167-6369</t>
  </si>
  <si>
    <t>Gbogbo, F and Takyi, JB and Billah, MK and Ewool, J and Gbogbo, Francis and Takyi, James Benjamin and Billah, Maxwell Kelvin and Ewool, Julliet</t>
  </si>
  <si>
    <t>The use of optical microscope remains the most commonly used technique for microplastic identification and quantification despite major limitations with misidentifications and biases. We evaluated the use of the 1% Rose Bengal stain in improving the identification of microplastics after a standard microplastic isolation process. The stain discriminated organic materials from potential microplastics with significant differences between numbers observed before (6.65 +/- 5.73) and after staining (2.91 +/- 3.43). Numbers of potential microplastics observed under the conventional method (without staining) in sediment, feacal matter of shorebirds and the lagoon water were respectively 3.55 g(-1), 0.8 g(-1) and 0.13 ml(-1) but reduced to 1.85 g(-1) of sediment, 0.35 g(-1) of feacal material and 0.09 ml(-1) of water after staining. Colour composition of potential microplastics under the conventional method was brown (31.0%), black (26.5%), white (20.2%), translucent (16.7%) and red (5.6%). After staining, brown (49,2%), black (30.5%) white (2.3%) and translucent (18.0%) were retained but distinction could not be made between stained organic items and red-coloured microplastics. It was clear that the stain has the potential in improving microplastic identification but requires further investigations.</t>
  </si>
  <si>
    <t>rayyan-684570676</t>
  </si>
  <si>
    <t>Effects of food presence on microplastic ingestion and egestion in        Mytilus galloprovincialis</t>
  </si>
  <si>
    <t>Plastic wastes are widespread pollutants in marine environments and several studies have focused on their impacts on different ecosystems. Microplastics (MPs, &lt; 5 mm) have been the focus of a particularly extensive investigation because of their ubiquity, large surface area, interactions with organisms, and the challenges they present in terms of disposal and management. However, studies regarding their fates and life cycle in ecosystems are still limited. This study examined the effects of presence of food (the green microalga Dunaliella salina) on egestion rate of polyethylene MPs in the mussel Mytilus galloprovincialis. Ingestion and egestion rates were calculated after 6, 12, 18, and 24 h of depuration. The results suggest that MPs exposed to algal food persisted in the mussels. A single exposure of MPs without food induced relatively rapid excretion by the mussels compared to MPs exposure with food. This could be attributed to the ability of mussels to distinguish between nutritive foods and unusable suspended particles. Thus, environmental factors, such as food abundance, can affect the cycle or fate of MPs in marine environments. (C) 2019 Elsevier Ltd. All rights reserved.</t>
  </si>
  <si>
    <t>rayyan-684570677</t>
  </si>
  <si>
    <t>Microplastic and mesoplastic pollution in farmland soils in suburbs of        Shanghai, China</t>
  </si>
  <si>
    <t>855-862</t>
  </si>
  <si>
    <t>Liu, MT and Lu, SB and Song, Y and Lei, LL and Hu, JN and Lv, WW and Zhou, WZ and Cao, CJ and Shi, HH and Yang, XF and He, DF and Liu, Mengting and Lu, Shibo and Song, Yang and Lei, Lili and Hu, Jiani and Lv, Weiwei and Zhou, Wenzong and Cao, Chengjin and Shi, Huahong and Yang, Xiaofeng and He, Defu</t>
  </si>
  <si>
    <t>Microplastics are emerging pollutants which have been extensively detected in water environments. However, little is known about microplastic pollution in soil environments. In this study, we investigated microplastics and mesoplastics in farmland soils from twenty vegetable fields around the suburbs of Shanghai. In each site, three duplicate soil samples were collected from shallow (0-3 cm) and deep soils (3-6 cm), respectively. Microplastics (sizes of 20 mu m - 5 mm) and mesoplastics (5 mm - 2 cm) were detected using methods of density extraction, 30% H2O2 digestion and micro-fourier transform infrared spectroscopy. The abundance of microplastics was 78.00 +/- 12.91 and 62.50 +/- 12.97 items kg(-1) in shallow and deep soils, respectively. While, mesoplastics were found with abundance of 6.75 +/- 1.51 and 3.25 +/- 1.04 items kg(-1) in shallow and deep soils. Among these micro(meso)plastics, 48.79% and 59.81% were in size of &lt;1 mm in shallow and deep soils. The main morphotypes of microplastics included fiber, fragment and film, mostly in color of black or transparent. Moreover, we found that topsoil contained higher concentrations and larger sizes of micro(meso)plastics than deep soil. In addition, the vast majority of micro(meso)plastics were polypropylene (50.51%) and polyethylene (43.43%). This study reveals occurrence and characteristics of microplastic pollution in typical farmland soils. It provides important data for subsequent research on microplatics in the terrestrial ecosystem. (C) 2018 Elsevier Ltd. All rights reserved.</t>
  </si>
  <si>
    <t>rayyan-684570678</t>
  </si>
  <si>
    <t>Distribution Characteristics and Influencing Factors of Microplastics in        Urban Tap Water and Water Sources in Qingdao, China</t>
  </si>
  <si>
    <t>ANALYTICAL LETTERS</t>
  </si>
  <si>
    <t>0003-2719</t>
  </si>
  <si>
    <t>1312-1327</t>
  </si>
  <si>
    <t>Zhang, M and Li, JX and Ding, HB and Ding, JF and Jiang, FH and Ding, NX and Sun, CJ and Zhang, Min and Li, Jingxi and Ding, Haibing and Ding, Jinfeng and Jiang, Fenghua and Ding, Neal Xiangyu and Sun, Chengjun</t>
  </si>
  <si>
    <t>Compared with the plethora studies of microplastics in the marine environment, fewer studies have been conducted in drinking water. This study investigated the distribution and characteristics of microplastics in tap water and two major water sources in Qingdao, China. The results showed that the microplastic abundance in tap water and water sources was from 0.3 to 1.6 items/L and 0.2 to 0.7 items/L, respectively. The microplastic size ranged from 10 to 5000 mu m and were black, gray, blue, and transparent. Fiber, as the dominant shape, contributed up to 99.2% of the identified microplastics. The most common polymers were rayon (48.9%) followed by polyethylene terephthalate (PET) (29.6%). Microplastics in tap water and water sources differed in size and polymer types but showed specific correlations. The analysis of Laoshan Reservoir and Jihongtan Reservoir indicated that human activities and atmospheric deposition contributed to the microplastics in the water sources. The potential risk of the microplastics was assessed by the potential risk index of the polymers. The results showed that water treatment reduced the potential risks of microplastics in tap water.</t>
  </si>
  <si>
    <t>rayyan-684570679</t>
  </si>
  <si>
    <t>DEVELOPMENT AND OPTIMIZATION OF A STANDARD METHOD FOR EXTRACTION OF        MICROPLASTICS IN MUSSELS BY ENZYME DIGESTION OF SOFT TISSUES</t>
  </si>
  <si>
    <t>947-951</t>
  </si>
  <si>
    <t>Catarino, AI and Thompson, R and Sanderson, W and Henry, TB and Catarino, Ana I. and Thompson, Richard and Sanderson, William and Henry, Theodore B.</t>
  </si>
  <si>
    <t>The authors compared procedures for digestion of mussel soft tissues and extraction of microplastics. Complete tissue digestion was achieved with 1M NaOH, 35% HNO3, and protease at 9.6 UHb/mL (unit hemoglobin per mL); but use of HNO3 caused unacceptable destruction of some microplastics. Recovery of microplastics spiked into mussels was similar (93 +/- 10%) for NaOH and enzyme digestions. The authors recommend use of industrial enzymes based on digestion efficiency, microplastic recovery, and avoidance of caustic chemicals. (C) 2016 SETAC</t>
  </si>
  <si>
    <t>rayyan-684570680</t>
  </si>
  <si>
    <t>Abundance and distribution of small microplastics (&lt;= 3 mu m) in        sediments and seaworms from the Southern Mediterranean coasts and        characterisation of their potential harmful effects</t>
  </si>
  <si>
    <t>Missawi, O and Bousserrhine, N and Belbekhouche, S and Zitouni, N and Alphonse, V and Boughattas, I and Banni, M and Missawi, Omayma and Bousserrhine, Noureddine and Belbekhouche, Sabrina and Zitouni, Nesrine and Alphonse, Vanessa and Boughattas, Iteb and Banni, Mohamed</t>
  </si>
  <si>
    <t>Microplastics (MPs) are an uncontrolled contaminant affecting marine ecosystems. Studying their undesirable effects has been an attractive field for scientists in recent years. This study is the first to investigate the uptake and distribution of small microplastics (&lt;= 3 mu m) from several sites in the Southern Mediterranean coasts. This work primarilyaims to provide a qualitative and quantitative analysis of microplastics in sediments as well as in the seaworms (Hediste diversicolor) from eight sites from the Tunisian coasts using Fourier transform infrared spectroscopy and Raman microspectroscopy. The second aim is to evaluate the potential toxic effects of environmental microplastics using a set of biomarkers such as Catalase, Glutathione-S-Transferase, Malondialdehyde and Acetylcholinesterase. Our findings showed that microplastics (1 mm-1.2 mu m) were present in all sediments with its abundance ranging from 129 to 606 items kg(-1). Microplastic accumulation in seaworms (3 mu m-0.22 mu m) was 0.5-3.7 items g(-1). The predominant polymer was polyethylene. Results also revealed a significant variation among sites in the parameters associated with oxidative stress. Thus, size abundance of microplastics in seaworms was mainly correlated with oxidative stress biomarkers. Our data should be carefully considered in view of the microplastic presence with several types and sizes in Tunisian coastal sites, their potential toxic effects, and their transfer into food web. (c) 2020 Elsevier Ltd. All rights reserved.</t>
  </si>
  <si>
    <t>rayyan-684570681</t>
  </si>
  <si>
    <t>Plastic pollution of the Kuril-Kamchatka Trench area (NW pacific)</t>
  </si>
  <si>
    <t>DEEP-SEA RESEARCH PART II-TOPICAL STUDIES IN OCEANOGRAPHY</t>
  </si>
  <si>
    <t>0967-0645</t>
  </si>
  <si>
    <t>399-405</t>
  </si>
  <si>
    <t>Fischer, V and Elsner, NO and Brenke, N and Schwabe, E and Brandt, A and Fischer, Viola and Elsner, Nikolaus O. and Brenke, Nils and Schwabe, Enrico and Brandt, Angelika</t>
  </si>
  <si>
    <t>During the German-Russian expedition KuramBio (Kuril-Kamchatka Biodiversity Studies) to the northwest Pacific Kuril-Kamchatka Trench and its adjacent abyssal plain, we found several kinds and sizes of plastic debris ranging from fishing nets and packaging to microplastic in the sediment of the deep-sea floor. Microplastics were ubiquitous in the smaller fractions of the box corer samples from every station from depths between 4869 and 5766 m. They were found on the abyssal plain and in the sediments of the trench slope on both sides. The amount of microplastics differed between the stations, with lowest concentration of 60 pieces per m(2) and highest concentrations of more than 2000 pieces per m(2). Around 75% of the microplastics (defined here as particles &lt;1 mm) we isolated from the sediment samples were fibers. Other particles were paint chips or small cracked pieces of unknown origin. The Kuril-Kamchatka Trench area is known for its very rich marine fauna (Zenkevich, 1963). Yet we can only guess how these microplastics accumulated in the deep sea of the Kuril-Kamchatka Trench area and what consequences the microplastic itself and its adsorbed chemicals will have on this very special and rich deep-sea fauna. But we herewith present an evaluation of the different kinds of plastic debris we found, as a documentation of human impact into the deep sea of this region of the Northwest Pacific. (C) 2014 Elsevier Ltd. All rights reserved.</t>
  </si>
  <si>
    <t>rayyan-684570682</t>
  </si>
  <si>
    <t>Recovering microplastics from marine samples: A review of current        practices</t>
  </si>
  <si>
    <t>Miller, ME and Kroon, FJ and Motti, CA and Miller, Michaela E. and Kroon, Frederieke J. and Motti, Cherie A.</t>
  </si>
  <si>
    <t>An important component of microplastic research is development of reproducible methods for microplastic recovery and characterization. Presented is a review of the literature comparing microplastic separation and identification methodologies from seawater, sediment and marine organisms. The efficiency of methods was examined, including processing time, recovery rates, and potential destruction of microplastics. Visual examination and acid digestion were the most common separation methods for seawater samples and organisms, while density flotation was the primary method for sediment. Few studies reported recovery rates, or investigated the physical or chemical impact on plastics. This knowledge gap may lead to misidentification of plastic or unreliable pollution estimates. Further investigation of the impact chemical treatments have on plastic is warranted. Factors, i.e. biomass loading, recovery rates, and chemical compatibility, must be considered to allow for appropriate methodology. Standardizing this will contribute to efficient sample processing, and allow for direct comparison of microplastic contamination across environments.</t>
  </si>
  <si>
    <t>rayyan-684570683</t>
  </si>
  <si>
    <t>An examination of the occurrence and potential risks of microplastics        across various shellfish</t>
  </si>
  <si>
    <t>Ding, JF and Li, JX and Sun, CJ and Jiang, FH and He, CF and Zhang, M and Ju, P and Ding, NX and Ding, Jinfeng and Li, Jingxi and Sun, Chengjun and Jiang, Fenghua and He, Changfei and Zhang, Min and Ju, Peng and Ding, Neal Xiangyu</t>
  </si>
  <si>
    <t>The ingestion of microplastics by shellfish pose a potential health risk for human via seafood consumption. This study investigated and compared the contamination levels and potential human health risks of microplastics in the digestive system of commercial shellfish from North (Qingdao) and South (Xiamen) China. Microplastics were detected in 70%-100% of shellfish samples from Qingdao and 70%-90% of shellfish samples from Xiamen, with abundances ranging from 12 to 4.1 items/individual (or 0.8-4.4 items/g, wet weight of digestive system) in shellfish from Qingdao and 1.3-6.0 items/individual (or 2.1-4.0 items/g) in shellfish from Xiamen. The microplastic composition was dominated by rayon and tended to be fibrous in shape, and white, black, and transparent in color. Microplastics &lt;500 mu m were the dominant size range, in which the size range of 100-200 mu m was the most abundant size. Features of microplastics in the water-dwelling shellfish were different from those of the sediment-dwelling shellfish, and the microplastic features in the shellfish correlated with the sampling region, shellfish length, total wet body weight, and wet weight of the digestive system. Risk assessment results revealed that the potential human health risk posed by microplastics from the digestive system of commercial shellfish was higher in Qingdao than Xiamen. (C) 2020 Published by Elsevier B.V.</t>
  </si>
  <si>
    <t>rayyan-684570684</t>
  </si>
  <si>
    <t>Exposure to low-dose nanopolystyrene induces the response of neuronal        JNK MAPK signaling pathway in nematode Caenorhabditis elegans</t>
  </si>
  <si>
    <t>ENVIRONMENTAL SCIENCES EUROPE</t>
  </si>
  <si>
    <t>2190-4707</t>
  </si>
  <si>
    <t>Qu, M and Li, D and Zhao, YL and Yuan, YJ and Wang, DY and Qu, Man and Li, Dan and Zhao, Yunli and Yuan, Yujie and Wang, Dayong</t>
  </si>
  <si>
    <t>Background The response of organisms to nanoplastic exposure has gradually received the attention. Nevertheless, the role of neurons in response to nanoplastic exposure and the underlying mechanism are still largely unclear. We here examined the role of neuronal JNK MAPK signaling in response to low-dose of polystyrene (100 nm) in Caenorhabditis elegans. Results Exposure to nanopolystyrene in the range of mu g/L could increase the expression of genes (jkk-1, mek-1, and jnk-1) encoding JNK MAPK signaling pathway. Meanwhile, RNAi knockdown of any of these genes induced a susceptibility to nanopolystyrene toxicity. In the neurons, SNB-1/synaptobrevin was identified as the downstream target of JNK-1/JNK, suggesting the alteration in neurotransmitter signals in nanopolystyrene-exposed nematodes. In nanopolystyrene-exposed nematodes, JNK-1 modulated TBH-1-mediated octopamine signal and CAT-2-mediated dopamine signal. TBH-1 and CAT-2 further regulated the response to nanopolystyrene by affecting the function of corresponding intestinal octopamine receptors (SER-6 and OCTR-1) and intestinal dopamine receptor (DOP-1). In the intestine, DOP-1 regulated the response to nanopolystyrene by activating the downstream signaling cascade in p38 MAPK signaling pathway. Conclusions Exposure to low-dose of nanopolystyrene could induce the response of neuronal JNK MAPK signaling pathway in nematodes. Our data further highlight the crucial role of neuronal JNK MAPK signaling-activated alteration in octopamine and dopamine signals in regulating the response to nanopolystyrene in organisms.</t>
  </si>
  <si>
    <t>rayyan-684570685</t>
  </si>
  <si>
    <t>Reproductive toxicity of primary and secondary microplastics to three        cladocerans during chronic exposure</t>
  </si>
  <si>
    <t>638-646</t>
  </si>
  <si>
    <t>Jaikumar, G and Brun, NR and Vijver, MG and Bosker, T and Jaikumar, Gayathri and Brun, Nadja R. and Vijver, Martina G. and Bosker, Thijs</t>
  </si>
  <si>
    <t>Microplastics (&lt;5 mm) are distributed ubiquitously in natural environments. The majority of microplastics in aquatic environments are shown to have rough surfaces due to various weathering processes (secondary microplastics; SMP), while laboratory studies predominantly utilise pristine microplastics (primary microplastics: PMP). Here we present the results from a study comparing the chronic effects of pristine PMP and artificially weathered SMP to three different Cladoceran species (Daphnia magna, Daphnia pulex, Ceriodaphnia dubia). We assessed the impact of PMP and SMP on reproductive output using various measured parameters, including time of first brood, size of first brood, size of first three broods, cumulative number of neonates, total number of broods and terminal length of test animals. Our results show that reproductive output of all species declined in a dose-dependent manner. The No Observed Effect Concentration (NOEC) was less than the lowest tested concentration (10(2) p/mL) for at least one measured endpoint for all species and both PMP and SMP. Further, it was inferred that species sensitivity varied inversely with body size for most endpoints, resulting in C dubia being the most sensitive species; and D. magna being the least sensitive species under study. In addition, PMP appeared to have greater toxic potential as compared to SMP. This study is the first to directly compare the chronic toxicity of both pristine and weathered microplastic particles on three freshwater toxicological model organisms. Our results indicate that sensitivity in reproduction and growth to microplastics may differ between species and type of microplastic exposed; highlighting the importance of using multiple species and structural types of particles. (C) 2019 Elsevier Ltd. All rights reserved.</t>
  </si>
  <si>
    <t>rayyan-684570686</t>
  </si>
  <si>
    <t>Rewritable Hydrogel Coatings Using Water As The Ink</t>
  </si>
  <si>
    <t>2015 IEEE 10TH INTERNATIONAL CONFERENCE ON NANO/MICRO ENGINEERED AND        MOLECULAR SYSTEMS (NEMS)</t>
  </si>
  <si>
    <t>2474-3747</t>
  </si>
  <si>
    <t>36-39</t>
  </si>
  <si>
    <t>Du, XM and Li, TY and Li, LJ and Wu, TZ and Du, Xuemin and Li, Tengyue and Li, Lijun and Wu, Tianzhun     GP IEEE</t>
  </si>
  <si>
    <t>We propose a novel, facile and low-cost method to prepare rewritable coatings with nanoparticles buried in gelatin-alginate hydrogel layer using water as the ink. Firstly, polystyrene-co-acrylic acid (PS-co-AA) nanoparticles mixed with gelatin were coated on various substrates such as microscope slides, plastics or black paper, and appeared white after water sprayed. The transmittance from transparency to opaqueness was irreversible in the inked regions even after the complete water evaporation. It was believed that PS nanoparticles immigrated from the bulk of gelatin network to its surfaces due to the Brownian motion. When the gelatin was swollen by water, the nanoparticles stuck to the surfaces after water evaporation. Secondly, to testify the principle, we further coated additional gelatin-alginate hydrogel layer on the top to prevent the immigration of nanoparticles to outer surfaces. It was found that ink marks can be erased after water evaporation, and such write-and-erase process can be repeated multiple times with excellent performances. These results showed the potentials of the rewritable hydrogel coatings in anti-counterfeiting and bio-sensing applications.</t>
  </si>
  <si>
    <t>rayyan-684570687</t>
  </si>
  <si>
    <t>Microplastic pollution in commercial salt for human consumption: A        review</t>
  </si>
  <si>
    <t>ESTUARINE COASTAL AND SHELF SCIENCE</t>
  </si>
  <si>
    <t>0272-7714</t>
  </si>
  <si>
    <t>161-168</t>
  </si>
  <si>
    <t>Peixoto, D and Pinheiro, C and Amorim, J and Oliva-Teles, L and Guilhermino, L and Vieira, MN and Peixoto, Diogo and Pinheiro, Carlos and Amorim, Joao and Oliva-Teles, Luis and Guilhermino, Lucia and Vieira, Maria Natividade</t>
  </si>
  <si>
    <t>Microplastics (MPs) are plastic particles with less than 5 mm in size that are considered global environmental pollutants. The MPs present in the environment result from the successive breakdown of larger plastic pieces or from the direct input of micro- and nano-sized particles used in various industries and products available to consumers. Such MPs have been found in several wild species and other natural resources, including some consumed as food by humans, with possible adverse effects on ecosystem and human health. The central aim of this work was to review the published literature regarding the contamination of sea commercial salts (sea and terrestrial origins) and its possible impacts on human health. Moreover, to lead to a comprehensive understanding of the paradigm, a short introduction and revision of the environmental contamination by MPs and its effects are included. MPs have been found in commercial salts from 128 brands, from 38 different countries spanning over five continents. The concentration of MPs found in the samples analysed is lower than the concentrations of MPs reported in other resources, such as blue mussels. However, as commercial salts are used every day and by all humans, they constitute a long-term exposure route for the general population in addition to others (e.g., animals consumed as food by humans, water, air). Therefore, commercial salts contaminated with MPs may contribute to the potential long-term adverse effects resulting from human exposure to these particles.</t>
  </si>
  <si>
    <t>rayyan-684570688</t>
  </si>
  <si>
    <t>Spatial variation of floatable plastic debris and microplastics in the        Pearl River Estuary, South China</t>
  </si>
  <si>
    <t>Lam, TWL and Fok, L and Lin, L and Xie, Q and Li, HX and Xu, XR and Yeung, LC and Lam, Theresa Wing Ling and Fok, Lincoln and Lin, Lang and Xie, Qun and Li, Heng-Xiang and Xu, Xiang-Rong and Yeung, Ling Chun</t>
  </si>
  <si>
    <t>The estuaries of populated catchments have been documented as hotspots of plastic pollution. In this study, microplastics (0.355-5.0 mm) and large plastic debris ( &gt; 5.0 mm) of surface water collected from the Inner Lingding Bay of the Pearl River Estuary (PRE) were quantified and categorized according to their size, shape, colour and composition. Both microplastics and large plastic debris were detected at all sampling sites with mean abundances of 2.376 +/- 0.700 n/m(3) and 0.110 +/- 0.039 n/m(3), respectively. Microplastics constitute 95.4% of the total abundance by number. The average microplastic concentration in the inner PRE was almost 3.5 times higher than that in the central PRE, indicating a positive correlation between plastic concentration and proximity to the river mouth. This result reveals the important role of rivers in transporting plastic debris from land to the oceans.</t>
  </si>
  <si>
    <t>rayyan-684570689</t>
  </si>
  <si>
    <t>Ingestion of microplastics by anchovies from Talisayan harbor, East        Kalimantan, Indonesia</t>
  </si>
  <si>
    <t>4TH ANNUAL APPLIED SCIENCE AND ENGINEERING CONFERENCE, 2019</t>
  </si>
  <si>
    <t>1742-6588</t>
  </si>
  <si>
    <t>Ningrum, EW and Patria, MP and Sedayu, A and Ningrum, E. W. and Patria, M. P. and Sedayu, A.</t>
  </si>
  <si>
    <t>Microplastics (MPs) is the most contamination problem on the marine environment now, therefore a small pelagic fish like anchovies, can feed accidentally the microplastic. This research focused on the amount of abundance of microplastics in the anchovies. We measured the length and dry weight of the anchovies and isolated their digestive tracts. The digestive tracts were then digested with NaOH and sodium lauryl sulphate (SLS) technical grade. The microplastics had observed with the using microscope and confirmed with Fourier-transform infrared spectroscopy (FTIR). Here, the investigation result from anchovies digestive tract (Stolephorus spp.) sampled (n = 15). The total microplastics contamination from Talisayan harbor, East Kalimantan is 366 +/- 3.51 particles/individual. Kind of microplastics size range detected as categories: &lt; 20 mu m, 20-50 mu m, 50-500 mu m, 500-1000 mu m, and &gt;1000 mu m. Most of microplastics shapes from Talisayan harbor are microfilm (50%) and microfiber (29.59%). The type of polymers are confirmed by Fourier transform infrared (FTIR) spectroscopy as polypropylene, high-density polyethylene and foamed polystyrene nylon. Our findings reported that specific size range (50-500 mu m) is the most majority of microplastics size range which are ingested by anchovies from Talisayan harbor. The microplastics are more dangerous if another contamination found together on it. On this investigation, the mercury contamination also tested and the result showed as not detected mercury contaminant. The anchovies are had the economic value and also small pelagic fish which are play as prey for the other big fish. The exposure are possible to the human by contaminated seafood diet.</t>
  </si>
  <si>
    <t>rayyan-684570690</t>
  </si>
  <si>
    <t>Characterization of Microplastics in Prapratno Beach Sediment</t>
  </si>
  <si>
    <t>253-260</t>
  </si>
  <si>
    <t>Erceg, M and Tutman, P and Varezic, DB and Bobanovic, A and Erceg, M. and Tutman, P. and Varezic, D. Bojanic and Bobanovic, A.</t>
  </si>
  <si>
    <t>Microplastics represent a major problem in the marine and coastal environment. In this work, microplastics from the sediment of Prapratno beach on the Peljesac Peninsula (Croatia) were analysed. Sampling and laboratory separation were performed according to the DeFishGear protocol (Derelict Fishing Gear Management System in the Adriatic Region). The microplastic waste from Prapratno beach sediment consisted of 116 specimens, which could be classified into 6 micro litter categories according to EU TG ML Master List (Fig. 1). Fragments were found to be the predominant category of microplastic waste from the sediment of Prapratno beach, followed by granules, films, pellets and foams, which were present in approximately the same number, while filaments were the least represented category (Fig. 2). The most important categories by mass were granules and fragments, followed by pellets, while films, foams and filaments made up a very small content of the total sample mass (Fig. 3). The numerical contents (Fig. 4), did not correspond to the mass contents (Fig. 3) of individual categories due to the different densities and thicknesses of the specimens in each category. Almost all the base colours were present in the analysed samples (Fig. 5), while 90.52 % of specimens were opaque (Fig. 6). The maximum dimension and surface area of each specimen was determined by Digimizer Image Analysis Software. Maximum dimensions in the range of 1-5 mm were observed in 52.59 % of the specimens, thus belonging to large microplastics (LMP), while 47.41 % of the specimens had maximum dimensions in the range of 5-20 mm, thus belonging to so-called mezzo litter. The distribution of specimen dimensions within LMP is shown in Fig. 8, and within mezzo litter in Fig. 9. The fraction of each category in the total sample surface area is shown in Fig. 10. These results are similar to the numerical fractions of categories, since the samples were generally in the narrow range of maximum dimensions, and thus their numerical fractions corresponded to their fraction in the total surface of the sample. Identification of plastic material was performed by infrared spectroscopy, HATR technique. The obtained spectra were compared with the spectra in the database (Fig. 11-13). The results showed (Fig. 14) that the microplastic waste from Prapratno beach was made of polyethylene (82.46 %), polystyrene (11.40 %) and polypropylene (6.14 %). These polymers came from plastic packaging since polyethylene, polystyrene and polypropylene are the most used polymers for plastic packaging.</t>
  </si>
  <si>
    <t>rayyan-684570691</t>
  </si>
  <si>
    <t>Aquatic Microplastic Research-A Critique and Suggestions for the Future</t>
  </si>
  <si>
    <t>While there are numerous papers on microplastics (mps) being published every week, there is a need for improvement for the field to mature. The papers reporting numbers found in water bodies cannot be compared because there are no standard methods for collection and analysis. It is clear that using nets for sampling misses most of the microfibers, which are the most abundant form when whole water samples are analyzed, and that microscopic identification has a very high error rate compared to chemical analytical equipment which can also identify the polymers. It is clear that most animals studied eat mps; we should learn what attracts the animals to the mps and what proportion pass right through and are defecated vs those that move into the tissues. It is considered that mps are a vector for transfer of toxic chemicals into the food chain. Let us investigate to what degree what proportion of contaminants are removed in the digestive system vs. staying bound tightly to the mps. Experimental studies should also use environmentally relevant doses and the shapes and sizes of mps that are most abundant in the environment.</t>
  </si>
  <si>
    <t>rayyan-684570692</t>
  </si>
  <si>
    <t>Fate of Microplastics in the Marine lsopod Idotea emarginata</t>
  </si>
  <si>
    <t>13451-13458</t>
  </si>
  <si>
    <t>Hamer, J and Gutow, L and Kohler, A and Saborowski, R and Haemer, Julia and Gutow, Lars and Koehler, Angela and Saborowski, Reinhard</t>
  </si>
  <si>
    <t>Plastic pollution is an emerging global threat for marine wildlife. Many species of birds, reptiles, and fishes are directly impaired by plastics as they can get entangled in ropes and drown or they can ingest plastic fragments which, in turn, may clog their stomachs and guts. Microplastics of less than 1 mm can be ingested by small invertebrates, but their fate in the digestive organs and their effects on the animals are yet not well understood. We embedded fluorescent microplastics in artificial agarose-based food and offered the food to marine isopods, Idotea emarginata. The isopods did not distinguish between food with and food without microplastics. Upon ingestion, the microplastics were present in the stomach and in the gut but not in the tubules of the midgut gland which is the principal organ of enzyme secretion and nutrient resorption. The feces contained the same concentration of microplastics as the food which indicates that no accumulation of microplastics happens during the gut passage. Long-term bioassays of 6 weeks showed no distinct effects of continuous microplastic consumption on mortality, growth, and intermolt duration. I. emarginata are able to prevent intrusion of particles even smaller than mu m into the midgut gland which is facilitated by the complex structure of the stomach including a fine filter system. It separates the midgut gland tubules from the stomach and allows only the passage of fluids and chyme. Our results indicate that microplastics, as administered in the experiments, do not clog the digestive organs of isopods and do not have adverse effects on their life history parameters.</t>
  </si>
  <si>
    <t>rayyan-684570693</t>
  </si>
  <si>
    <t>A micro(nano)plastic boomerang tale: A never ending story?</t>
  </si>
  <si>
    <t>TRAC-TRENDS IN ANALYTICAL CHEMISTRY</t>
  </si>
  <si>
    <t>0165-9936</t>
  </si>
  <si>
    <t>196-200</t>
  </si>
  <si>
    <t>Oliveira, M and Almeida, M and Miguel, I and Oliveira, M. and Almeida, M. and Miguel, I.</t>
  </si>
  <si>
    <t>Plastics are an integral but largely inconspicuous part of human daily routines. Associated with a high production and single use nature of several products, small plastic particles became ubiquitous. Due to processes like water currents and winds, plastics may occur far from their place of origin and affect biota at different environmental compartments. In the environment plastics can degrade into increasingly smaller particles, reaching a nanometer size which increases their potential to be incorporated by organisms. Currently it is recognized that the plastics in the environment are reaching humans via contaminated food, drinks, and air but their effects on humans are largely unknown. In this paper, the potential exposure routes and effects to humans are discussed and approaches to decrease impact of microplastics to humans presented. (C) 2019 Elsevier B.V. All rights reserved.</t>
  </si>
  <si>
    <t>rayyan-684570694</t>
  </si>
  <si>
    <t>Microplastic ingestion by riverine macroinvertebrates</t>
  </si>
  <si>
    <t>68-74</t>
  </si>
  <si>
    <t>Windsor, FM and Tilley, RM and Tyler, CR and Ormerod, SJ and Windsor, Fredric M. and Tilley, Rosie M. and Tyler, Charles R. and Ormerod, Steve J.</t>
  </si>
  <si>
    <t>Although microplastics are a recognised pollutant in marine environments, less attention has been directed towards freshwater ecosystems despite their greater proximity to possible plastic sources. Here, we quantify the presence of microplastic particles (MPs) in river organisms upstream and downstream of five UK Wastewater Treatment Works (WwTWs). MPs were identified in approximately 50% of macroinvertebrate samples collected (Baetidae, Heptageniidae and Hydropsychidae) at concentrations up to 0.14 MP mg tissue(-1) and they occurred at all sites. MP abundance was associated with macroinvertebrate biomass and taxonomic family, but MPs occurred independently of feeding guild and biological traits such as habitat affinity and ecological niche. There was no increase in plastic ingestion downstream of WwTW discharges averaged across sites, but MP abundance in macroinvertebrates marginally increased where effluent discharges contributed more to total runoff and declined with increasing river discharge. The ubiquity of microplastics within macroinvertebrates in this case study reveals a potential risk from MPs entering riverine food webs through at least two pathways, involving detritivory and filter-feeding, and we recommend closer attention to freshwater ecosystems in future research. (C) 2018 The Authors. Published by Elsevier B.V.</t>
  </si>
  <si>
    <t>rayyan-684570695</t>
  </si>
  <si>
    <t>Quantitative Characterization of Gold Nanoparticles by Field-Flow        Fractionation Coupled Online with Light Scattering Detection and        Inductively Coupled Plasma Mass Spectrometry</t>
  </si>
  <si>
    <t>ANALYTICAL CHEMISTRY</t>
  </si>
  <si>
    <t>0003-2700</t>
  </si>
  <si>
    <t>2461-2468</t>
  </si>
  <si>
    <t>Schmidt, B and Loeschner, K and Hadrup, N and Mortensen, A and Sloth, JJ and Koch, CB and Larsen, EH and Schmidt, Bjorn and Loeschner, Katrin and Hadrup, Niels and Mortensen, Alicja and Sloth, Jens J. and Koch, Christian Bender and Larsen, Erik H.</t>
  </si>
  <si>
    <t>An analytical platform coupling asymmetric flow field-flow fractionation (AF(4)) with multiangle light scattering (MALS), dynamic light scattering (DLS), and inductively coupled plasma mass spectrometry (ICPMS) was established and used for separation and quantitative determination of size and mass concentration of nanoparticles. (NPs) in aqueous suspension. Mixtures of three polystyrene (PS) NPs between 20 and 100 nm in diameter and mixtures of three gold (Au) NPs between 10 and 60 nm in diameter were separated by AF(4). The geometric diameters of the separated PS NPs and the hydrodynamic diameters of the Au and PS NPs were determined online by MALS and DLS, respectively. The three separated Au NPs were quantified by ICPMS and recovered at 50-95% of the injected masses, which ranged between approximately 8-80 ng of each nanoparticle size. Au NPs adhering to the membrane in the separation channel was found to be a major cause for incomplete recoveries. The lower limit of detection (LOD) ranged between 0.02 ng Au and 0.4 ng Au, with increasing LOD by increasing nanoparticle diameter. The analytical platform was applied to characterization of Au NPs in livers of rats, which were dosed with 10 nm, 60 nm, or a mixture of 10 and 60 nm nanoparticles by intravenous injection. The homogenized livers were solubilized in tetramethylammonium hydroxide (TMAH), and the recovery of Au NPs from the livers amounted to 86-123% of their total Au content. In spite of successful stabilization with bovine serum albumin even in alkaline medium, separation of the Au NPs by AF(4) was not possible due to association with undissolved remains of the alkali-treated liver tissues as demonstrated by electron microscopy images.</t>
  </si>
  <si>
    <t>rayyan-684570696</t>
  </si>
  <si>
    <t>Synthetic particles as contaminants in German beers</t>
  </si>
  <si>
    <t>FOOD ADDITIVES AND CONTAMINANTS PART A-CHEMISTRY ANALYSIS CONTROL        EXPOSURE &amp; RISK ASSESSMENT</t>
  </si>
  <si>
    <t>1944-0049</t>
  </si>
  <si>
    <t>1574-1578</t>
  </si>
  <si>
    <t>Liebezeit, G and Liebezeit, E and Liebezeit, Gerd and Liebezeit, Elisabeth</t>
  </si>
  <si>
    <t>A total of 24 German beer brands was analysed for the contents of microplastic fibres, fragments and granular material. In all cases contamination was found. Counts ranged from 2 to 79 fibres L-1, from 12 to 109 fragments L-1 and from 2 to 66 granules L-1. The results show a high variability between individual samples and samples from different production dates. Possible sources of this contamination with foreign materials are discussed.</t>
  </si>
  <si>
    <t>rayyan-684570697</t>
  </si>
  <si>
    <t>Plastic litter transfer from sediments towards marine trophic webs: A        case study on holothurians</t>
  </si>
  <si>
    <t>376-385</t>
  </si>
  <si>
    <t>Renzi, M and Blaskovic, A and Bernardi, G and Russo, GF and Renzi, Monia and Blaskovic, Andrea and Bernardi, Giulia and Russo, Giovanni F.</t>
  </si>
  <si>
    <t>This study estimates for the very first time plastic litter levels in sea cucumbers (Echinodermata, Holothuroidea) sampled in situ and their intakes from sediments in three different rocky bottom habitats (slides, cliff, banks) settled in Salina Island (Aeolian Archipelago). Macroplastic were never recorded while meso- and microplastics were identified in all sediment (81-438 items/kg d.w.) and animal samples (1.8-22 items/ind.). Plastic intakes by sea cucumbers resulted frequently associated to the size range included within 100-2000 mu m. Over than 70% of ingested plastic litter is represented by the size fraction &gt; 500 mu m. Sediment/animals ratios % are included 2.7 +/- 2.0% in studied habitats with a selective intake of fragments occurring in slides. Furthermore, results support the occurrence of selective ingestion of plastic litter by holothurians in natural environments underlining the role of these species in microplastic transfer from abiotic towards biotic compartments of the marine trophic web.</t>
  </si>
  <si>
    <t>rayyan-684570698</t>
  </si>
  <si>
    <t>Microplastic contamination of packaged meat: Occurrence and associated        risks</t>
  </si>
  <si>
    <t>FOOD PACKAGING AND SHELF LIFE</t>
  </si>
  <si>
    <t>2214-2894</t>
  </si>
  <si>
    <t>Kedzierski, M and Lechat, B and Sire, O and Le Maguer, G and Le Tilly, V and Bruzaud, S and Kedzierski, Mikael and Lechat, Benjamin and Sire, Olivier and Le Maguer, Gwenael and Le Tilly, Veronique and Bruzaud, Stephane</t>
  </si>
  <si>
    <t>Food trays are often made from extruded polystyrene (XPS), and quantities of millimetre-sized particles of this material are trapped between the meat they contain and the sealing film. The purpose of this study is to identify the chemical nature of these particles and quantify them. Furthermore, the quantification of synthetic or organic fibres was also carried out. The results show that XPS microplastics (MP-XPS) contaminate food products at a level ranging from 4.0 to 18.7 MP-XPS/kg of packaged meat. Analysis shows that these microplastics are likely to come from the XPS trays. These particles are difficult to remove by mere rinsing and are probably cooked before being consumed. However, at this stage, it is not clear from the scientific literature whether there is a potential risk to humans associated with the ingestion of MP-XPS. In addition to these MP-XPS, it should also be pointed out that fibres can also contaminate meat.</t>
  </si>
  <si>
    <t>rayyan-684570699</t>
  </si>
  <si>
    <t>A review of microplastics in the aquatic environmental: distribution,        transport, ecotoxicology, and toxicological mechanisms</t>
  </si>
  <si>
    <t>11494-11505</t>
  </si>
  <si>
    <t>Du, J and Xu, SD and Zhou, QW and Li, HX and Fu, L and Tang, JH and Wang, YY and Peng, X and Xu, YT and Du, XP and Du, Jia and Xu, Shaodan and Zhou, Qingwei and Li, Huanxuan and Fu, Li and Tang, Junhong and Wang, Yangyang and Peng, Xu and Xu, Yuting and Du, Xinpeng</t>
  </si>
  <si>
    <t>The interactions between microplastics (MPs) and aquatic organisms are becoming increasingly frequent due to the extensive distribution of MPs in aquatic environments. MPs from the aquatic environment tend to accumulate and move through living organisms. Therefore, MPs can affect human health though the food chain and human consumption. In this brief review, the environmental distribution, sources, and transport of MPs are reviewed, and the potential consequences of the presence of MPs in the aquatic environment to human food are discussed. This review also summarized the toxicity effects and toxicity mechanisms of MPs based on various environmentally relevant test species and discussed the combined toxicity effects of MPs and various pollutants in aquatic ecosystems. The knowledge of the adverse effects on combined toxicity and the mechanism of MPs toxicity are very limited. Thus, a systematic assessment of the aquatic environmental risk in various species from MPs is challenging. In the end, we identify the knowledge gaps that need to be filled and provide suggestions for future research.</t>
  </si>
  <si>
    <t>rayyan-684570700</t>
  </si>
  <si>
    <t>Research Progress in Transfer, Accumulation and Effects of Microplastics        in the Oceans</t>
  </si>
  <si>
    <t>Arienzo, M and Ferrara, L and Trifuoggi, M and Arienzo, Michele and Ferrara, Luciano and Trifuoggi, Marco</t>
  </si>
  <si>
    <t>One of the major concerns regarding the presence of plastics in ocean environments are the effects on marine biota. Plastics can be distinguished in macro- (&gt;= 25 mm), meso- (&lt;25 mm-5 mm) micro- (&lt;5 mm-1 mu m), and nano-plastic (&lt;1 mu m) and are practically omnipresent in aquatic habitats and subject to long-range transport. The purpose of this review is to report the last findings on the release, transfer, accumulation, and effects of micro-plastics, MPs, in the oceans. MPs have the chance to adsorb different kind of organisms and compounds on their outer surface, including bacteria, viruses, algae, and abiotic substances. In this way, they can cause sever hazard once they enter the food chain. Their harm to higher organisms is discussed as well as main routes of MPs-organism interactions, i.e., ventilation, and ingestion. Potential effects on populations, communities, and ecosystems and uptake routes and transition into tissues are discussed. In consideration of the potential threats of plastic particles to ecological functions and human health risks, we recommend specific directions of future research approaches.</t>
  </si>
  <si>
    <t>rayyan-684570701</t>
  </si>
  <si>
    <t>Microfiber from textile dyeing and printing wastewater of a typical        industrial park in China: Occurrence, removal and release</t>
  </si>
  <si>
    <t>Zhou, HJ and Zhou, L and Ma, KK and Zhou, Hongjie and Zhou, Lyu and Ma, Keke</t>
  </si>
  <si>
    <t>Microfibers (MFs) are fibrous micro particles of longitude &lt;5 mm, including natural fibers and fibrous microplastics. Microplastic pollution has become aworld issue. As themajor section of fiber production and processing, textile industry is an important potential source ofmicrofibers, while receiving limited attention. To better understand the source and fate of textile microfibers, in this study, a typical textile industrial park in China is selected as the studying site. Microfibers in textile wastewater from typical textile mills and centralizedwastewater treatments plants (WWTPs) of the park, and microfibers in nearby surface water were identified and characterized. The main results showed that the microfiber concentration in textile printing and dyeing wastewater could reach as high as 54,100 MFs/L. Although the removal efficiencies of microfibers by existing wastewater treatment processes can be over 85%, the average microfiber concentration in the effluents from the centralized WWTPs of the industrial park still reached 537.5MFs/L, releasing 430 billionmicrofiber items per day. Microfiber release from textile wastewater is considerably higher than that from municipal sewage treatment plants, making it a significant contributor to microfibers in natural water bodies. Small-sized and colored microfibers increased in proportion in the treated effluents. Given the complex textile wastewater constituents, the potential negative environmental impacts of textilemicrofibers may be intensified by the enhanced adsorption and transfer of textile pollutants through these microfibers. (C) 2020 Elsevier B.V. All rights reserved.</t>
  </si>
  <si>
    <t>rayyan-684570702</t>
  </si>
  <si>
    <t>Limited ingestion, rapid egestion and no detectable impacts of        microbeads on the moon jellyfish, Aurelia aurita</t>
  </si>
  <si>
    <t>Sucharitakul, P and Pitt, KA and Welsh, DT and Sucharitakul, Phuping and Pitt, Kylie A. and Welsh, David T.</t>
  </si>
  <si>
    <t>Jellyfish are voracious planktonic predators that may be susceptible to ingesting microplastics. We measured rates of ingestion and egestion of microbeads by Aurelia aurita (Scyphozoa) and evaluated whether ingesting microbeads affected metabolism or gut epithelia. Ingestion rates were measured by exposing medusae to microbeads and randomly sampling them 6 times over a 32 h period to determine the number of microbeads in their tissues. Egestion rates were measured by exposing medusae to microbeads for 1 h before transferring them to kreisels without microbeads and sampling them 6 times over 8 h. Respiration rates of medusae were determined using incubations and potential damage to gut epithelia was evaluated using histopathology. Medusae ingested few microbeads and egested them within 8 h. Microbeads had no effect on respiration and the histology. We concluded that the medusae may recognise microbeads as non-food particles and that their ingestion caused undetectable physiological and histological harm.</t>
  </si>
  <si>
    <t>rayyan-684570703</t>
  </si>
  <si>
    <t>Microplastic contamination in the San Francisco Bay, California, USA</t>
  </si>
  <si>
    <t>230-235</t>
  </si>
  <si>
    <t>Sutton, R and Mason, SA and Stanek, SK and Willis-Norton, E and Wren, IF and Box, C and Sutton, Rebecca and Mason, Sherri A. and Stanek, Shavonne K. and Willis-Norton, Ellen and Wren, Ian F. and Box, Carolynn</t>
  </si>
  <si>
    <t>Despite widespread detection of microplastic pollution in marine environments, data describing microplastic abundance in urban estuaries and microplastic discharge via treated municipal wastewater are limited. This study presents information on abundance, distribution, and composition of microplastic at nine sites in San Francisco Bay, California, USA. Also presented are characterizations of microplastic in final effluent from eight wastewater treatment plants, employing varying treatment technologies, that discharge to the Bay. With an average microplastic abundance of 700,000 particles/km(2), Bay surface water appears to have higher microplastic levels than other urban waterbodies sampled in North America. Moreover, treated wastewater from facilities that discharge into the Bay contains considerable microplastic contamination. Facilities employing tertiary filtration did not show lower levels of contamination than those using secondary treatment. As textile-derived fibers were more abundant in wastewater, higher levels of fragments in surface water suggest additional pathways of microplastic pollution, such as stormwater runoff. (C) 2016 Elsevier Ltd. All rights reserved.</t>
  </si>
  <si>
    <t>rayyan-684570704</t>
  </si>
  <si>
    <t>Microplastics pollution in China water ecosystems: a review of the        abundance, characteristics, fate, risk and removal</t>
  </si>
  <si>
    <t>1495-1508</t>
  </si>
  <si>
    <t>Tang, SY and Gao, L and Gao, HZ and Chen, ZS and Zou, DL and Tang, Shuyuan and Gao, Ling and Gao, Hongze and Chen, Zongshi and Zou, Donglei</t>
  </si>
  <si>
    <t>Microplastics pollution has been a focus for researchers in recent years worldwide, for the large quantities of plastics in production and the resistance to degradation. China's microplastics pollution attracts much attention because of its long coastline, large population and rapid economic development. This review addresses the widespread microplastics pollution in China's water ecosystems through available research results from recent years and analyses the abundance, characteristics, fate and risk of microplastics. This paper also discusses the current treatment technology of microplastics. The conclusions show that estuaries are severely affected by microplastics pollution; the accumulation of microplastics and adsorption of contaminants by microplastics could also lead to serious risks besides ingestion; there are few technologies that can efficiently remove microplastics pollution in sewage treatment plants. Finally, this review suggests directions for future research trends.</t>
  </si>
  <si>
    <t>rayyan-684570705</t>
  </si>
  <si>
    <t>First evidence of protein modulation by polystyrene microplastics in a        freshwater biological model</t>
  </si>
  <si>
    <t>407-415</t>
  </si>
  <si>
    <t>Magni, S and Della Torre, C and Garrone, G and D'Amato, A and Parenti, CC and Binelli, A and Magni, S. and Della Torre, C. and Garrone, G. and D'Amato, A. and Parenti, C. C. and Binelli, A.</t>
  </si>
  <si>
    <t>Microplastics (MPs) are now one of the major environmental problems due to the large amount released in aquatic and terrestrial ecosystems, as well as their diffuse sources and potential impacts on organisms and human health. Still the molecular and cellular targets of microplastics' toxicity have not yet been identified and their mechanism of actions in aquatic organisms are largely unknown. In order to partially fill this gap, we used a mass spectrometry based functional proteomics to evaluate the modulation of protein profiling in zebra mussel (Dreissena polymorpha), one of the most useful freshwater biological model. Mussels were exposed for 6 days in static conditions to two different microplastic mixtures, composed by two types of virgin polystyrene microbeads (size = 1 and 10 mu m) each one. The mixture at the lowest concentration contained 5 x 105 MP/L of 1 mu m and 5 x 105 MP/L of 10 mu m, while the higher one was arranged with 2 x 106 MP/L of 1 mu m and 2 x 106 MP/L of 10 mu m.        Proteomics' analyses of gills showed the complete lack of proteins' modulation after the exposure to the low-concentrated mixture, while even 78 proteins were differentially modulated after the exposure to the high-concentrated one, suggesting the presence of an effect-threshold. The modulated proteins belong to 5 different classes mainly involved in the structure and function of ribosomes, energy metabolism, cellular trafficking, RNA-binding and cytoskeleton, all related to the response against the oxidative stress. (C) 2019 Elsevier Ltd. All rights reserved.</t>
  </si>
  <si>
    <t>rayyan-684570706</t>
  </si>
  <si>
    <t>Uptake and effects of the antimicrobial florfenicol, microplastics and        their mixtures on freshwater exotic invasive bivalve Corbicula fluminea</t>
  </si>
  <si>
    <t>1131-1142</t>
  </si>
  <si>
    <t>Guilhermino, L and Vieira, LR and Ribeiro, D and Tavares, AS and Cardoso, V and Alves, A and Almeida, JM and Guilhermino, Lucia and Vieira, Luis R. and Ribeiro, Diogo and Tavares, Ana Sofia and Cardoso, Vera and Alves, Anabela and Almeida, Jose Manuel</t>
  </si>
  <si>
    <t>Microplastics and antimicrobials arewidely spread environmental contaminants andmore research on their toxicity is needed. The uptake and effects of the antimicrobial florfenicol, microplastics, and their mixtures on Corbicula fluminea were investigated. Bivalves were exposed for 96 h to florfenicol (1.8 and 7.1 mg/l), microplastics (0.2 and 0.7 mg/l), ormixtures of the two substances. After 96 h, all bivalves exposed to antimicrobial treatments had florfenicol in their body (e.g. 2 +/- 1 mu g/g). Microplastics were found in the gut, lumen of the digestive gland, connective tissue, hemolymphatic sinuses, and gills surface of animals. Florfenicol caused a significant inhibition of cholinesterase (ChE) activity (similar to 32%). Animals exposed to 0.2 mg/l ofmicroplastics showed ChE activity inhibition (31%), and no other significant alterations. Mixtures caused feeding inhibition (57-83%), significant ChE inhibition (44-57%) and of isocitrate dehydrogenase activity, and increased anti-oxidant enzymes activity and lipid peroxidation levels. Overall, the results indicate that C. fluminea take up florfenicol and microplastics fromthe water and accumulated or at least retained it in their body for some time; both florfenicol (low ppm range) and microplastics (ppb range) were toxic to C. fluminea, with mixtures containing florfenicol and microplastics being more toxic. Thus, the risk of exposure and toxic effects of florfenicol to C. fluminea and other bivalves, and its predators increase in ecosystems contaminated with the antimicrobial and microplastics, as well as to humans consuming contaminated species from these ecosystems. (c) 2017 Elsevier B.V. All rights reserved.</t>
  </si>
  <si>
    <t>rayyan-684570707</t>
  </si>
  <si>
    <t>Synthetic Polymer Contamination in Bottled Water</t>
  </si>
  <si>
    <t>FRONTIERS IN CHEMISTRY</t>
  </si>
  <si>
    <t>2296-2646</t>
  </si>
  <si>
    <t>Mason, SA and Welch, VG and Neratko, J and Mason, Sherri A. and Welch, Victoria G. and Neratko, Joseph</t>
  </si>
  <si>
    <t>Eleven globally sourced brands of bottled water, purchased in 19 locations in nine different countries, were tested for microplastic contamination using Nile Red tagging. Of the 259 total bottles processed, 93% showed some sign of microplastic contamination. After accounting for possible background (lab) contamination, an average of 10.4 microplastic particles &gt; 100 um in size per liter of bottled water processed were found. Fragments were the most common morphology (66%) followed by fibers. Half of these particles were confirmed to be polymeric in nature using FTIR spectroscopy with polypropylene being the most common polymer type (54%), which matches a common plastic used for the manufacture of bottle caps. A small fraction of particles (4%) showed the presence of industrial lubricants. While spectroscopic analysis of particles smaller than 100 um was not possible, the adsorption of the Nile Red dye indicates that these particles are most probably plastic. Including these smaller particles (6.5-100 um), an average of 325 microplastic particles per liter of bottled water was found. Microplastic contamination range of 0 to over 10,000 microplastic particles per liter with 95% of particles being between 6.5 and 100 um in size. Data suggests the contamination is at least partially coming from the packaging and/or the bottling process itself. Given the prevalence of the consumption of bottled water across the globe, the results of this study support the need for further studies on the impacts of micro-and nano-plastics on human health.</t>
  </si>
  <si>
    <t>rayyan-684570708</t>
  </si>
  <si>
    <t>Defense responses in earthworms (Eisenia fetida) exposed to low-density        polyethylene microplastics in soils</t>
  </si>
  <si>
    <t>Chen, YL and Liu, XN and Leng, YF and Wang, J and Chen, Yuling and Liu, Xiaoning and Leng, Yifei and Wang, Jun</t>
  </si>
  <si>
    <t>The potential threats of microplastics to global health are a new problem. However, little is known about the influence of microplastics on soil organisms. Here, we investigated the effects of low-density polyethylene (LDPE, &lt; 400 mu m) on earthworms (Eisenia fetida) under different concentrations (0.1, 0.25, 0.5, 1.0, 1.5 g/kg dry) with three replicates in artificial soil. Results showed that surface damage of earthworms was observed at the concentration of 1.5 g/kg LDPE after exposure 28 days. The microplastics were ingested in a dose-response manner. Smaller sizes of LDPE microplastics were found in the casts of E. fetida, and approximately 30% of the microplastics egested (size &lt; 100 mu m) were increased compared with initial microplastics in the soil. The catalase activity and malondialdehyde content increased significantly at the concentration of 1.0 g/kg LDPE after exposure 28 days, and acetylcholine esterase was significantly stimulated at concentrations of 1.5 and 1.0 g/kg LDPE on days 21 and 28, respectively. The results of this study demonstrate the potential risk of LDPE microplastics to E. fetida and may provide a reference for the impact of microplastics on terrestrial creatures.</t>
  </si>
  <si>
    <t>rayyan-684570709</t>
  </si>
  <si>
    <t>To what extent are we really free from airborne microplastics?</t>
  </si>
  <si>
    <t>Song, ZY and Liu, K and Wang, XH and Wei, N and Zong, CX and Li, CJ and Jiang, CH and He, YA and Li, DJ and Song, Zhangyu and Liu, Kai and Wang, Xiaohui and Wei, Nian and Zong, Changxing and Li, Changjun and Jiang, Chunhua and He, Yinan and Li, Daoji</t>
  </si>
  <si>
    <t>Quality assurance and quality control (QA&amp;QC) procedures are vital for ensuring data reliability, but little is known about the use of such procedures in reducing airborne microplastic (MP) contamination. To address this issue, we tried to determine the efficiency of two common methods (washing and ashing experimental glassware) for removing airborne MPs and identified airborne contamination during MP analytical procedure. The results showed the removal efficiencies of washing and ashing were an average of 88%-98% and 100%, respectively, indicating that both methods could eliminate most of the spiked airborne MPs with no significant difference noted between the two methods. Although rigorous measures were taken to prevent contamination from ambient air, trace amounts of airborne MPs were still detected, which is an issue that has not been adequately investigated in previous studies. All of the procedural contaminants detected in this study were fibrous. Approximately 88% of these fibers were cotton-like (cotton, cellulose, and cellophane) fibers, and 13% of them were plastic. Surprisingly, cotton-like fibers and MPs had a similar size distribution, suggesting that they may have undergone a similar weathering process. In the end, to cope with inevitable airborne contamination, several measures were proposed for further research. Such measures will provide the necessary methodological assistance for accurate quantification of MP pollution in the field. (C) 2020 Elsevier B.V. All rights reserved.</t>
  </si>
  <si>
    <t>rayyan-684570710</t>
  </si>
  <si>
    <t>Data preprocessing &amp; evaluation used in the microplastics identification        process: A critical review &amp; practical guide</t>
  </si>
  <si>
    <t>229-238</t>
  </si>
  <si>
    <t>Renner, G and Nellessen, A and Schwiers, A and Wenzel, M and Schmidt, TC and Schram, J and Renner, Gerrit and Nellessen, Alexander and Schwiers, Alexander and Wenzel, Mike and Schmidt, Torsten C. and Schram, Juergen</t>
  </si>
  <si>
    <t>Characterising microplastics based on spectroscopic measurements is one key step of many studies that analyse the fate of microplastics in the environment. Over the years, many potential sources of error were identified, which can be seen by the implementation of anti-contamination protocols, measuring laboratory blanks or using less aggressive chemicals for sample purification. However, the identification process itself in the meaning of a traceable and transparent documentation is hard to find in many research studies. Unfortunately, this can make it difficult to estimate if the presented results are representative and reproducible, as the evaluation process during microplastics identification depends dramatically on the performed data treatment. To increase the awareness of this often neglected topic, this article reviews suitable data preprocessing and evaluation methods for microplastics identification based on spectroscopic measurements and will recommend a practical workflow or check list that can easily be used for further research studies. (C) 2018 Elsevier B.V. All rights reserved.</t>
  </si>
  <si>
    <t>rayyan-684570711</t>
  </si>
  <si>
    <t>Pump-underway ship intake: An unexploited opportunity for Marine        Strategy Framework Directive (MSFD) microplastic monitoring needs on        coastal and oceanic waters</t>
  </si>
  <si>
    <t>Montoto-Martinez, T and Hernandez-Brito, JJ and Gelado-Caballero, MD and Montoto-Martinez, Tania and Joaquin Hernandez-Brito, Jose and Dolores Gelado-Caballero, Ma</t>
  </si>
  <si>
    <t>Broad scale sampling methods for microplastic monitoring in the open ocean waters remain a challenge in oceanography. A large number of samples is required to understand the distribution, abundance and fate of microplastic particles in the environment. Despite more than a decade of widespread study, there is currently no established time series of microplastic measurements and the research community is yet to establish a standardised set of methods that will allow data to be collected in a quick, affordable and interoperable way. We present a sampling technique involving the connection of a custom-built microplastic sampling device to the pump-underway ship intake system of a research vessel (RV) as an unexploited opportunity for oceanic monitoring needs concerning microplastic abundance and distribution. The method is cost effective, highly versatile and accurate, and is able to sample particles down to 50 mu m from opportunity platforms, thus contributing to an emerging area of study, and in particular helping to increase the monitoring reporting of data, and thereby serving as a valuable aid for the implementation of the Marine Strategy Framework Directive (MSFD). Sampling was performed during three consecutive oceanographic cruises in the subtropical NE Atlantic over a year, sampling subsurface waters (4 m depth) during navigation and while on coastal and oceanic stations. Microplastic particles were found in all stations and transects sampled. Fibres (64.42%) were predominant over fragments (35.58%), with the concentration values falling within the ranges of data reported for other areas of the Atlantic.</t>
  </si>
  <si>
    <t>rayyan-684570712</t>
  </si>
  <si>
    <t>High-Throughput Profiling of Nanoparticle-Protein Interactions by        Fluorescamine Labeling</t>
  </si>
  <si>
    <t>2213-2219</t>
  </si>
  <si>
    <t>Ashby, J and Duan, YK and Ligans, E and Tamsi, M and Zhong, WW and Ashby, Jonathan and Duan, Yaokai and Ligans, Erik and Tamsi, Michael and Zhong, Wenwan</t>
  </si>
  <si>
    <t>A rapid, high throughput fluorescence assay was designed to screen interactions between proteins and nanoparticles. The assay employs fluorescamine, a primary-amine specific fluorogenic dye, to label proteins. Because fluorescamine could specifically target the surface amines on proteins, a conformational change of the protein upon interaction with nanoparticles will result in a change in fluorescence. In the present study, the assay was applied to test the interactions between a selection of proteins and nanoparticles made of polystyrene, silica, or iron oxide. The particles were also different in their hydrodynamic diameter, synthesis procedure, or surface modification. Significant labeling differences were detected when the same protein incubated with different particles. Principal component analysis (PCA) on the collected fluorescence profiles revealed clear grouping effects of the particles based on their properties. The results prove that fluorescamine labeling is capable of detecting proteinnanoparticle interactions, and the resulting fluorescence profile is sensitive to differences in nanoparticles physical properties. The assay can be carried out in a high-throughput manner, and is rapid with low operation cost. Thus, it is well suited for evaluating interactions between a larger number of proteins and nanoparticles. Such assessment can help to improve our understanding on the molecular basis that governs the biological behaviors of nanomaterials. It will also be useful for initial examination of the bioactivity and reproducibility of nanomaterials employed in biomedical fields.</t>
  </si>
  <si>
    <t>rayyan-684570713</t>
  </si>
  <si>
    <t>Spatial occurrence and effects of microplastic ingestion on the        deep-water shrimp Aristeus antennatus</t>
  </si>
  <si>
    <t>44-52</t>
  </si>
  <si>
    <t>Carreras-Colom, E and Constenla, M and Soler-Membrives, A and Cartes, JE and Baeza, M and Padros, F and Carrasson, M and Carreras-Colom, Ester and Constenla, Maria and Soler-Membrives, Anna and Cartes, Joan E. and Baeza, Mireia and Padros, Francesc and Carrasson, Maite</t>
  </si>
  <si>
    <t>Microplastic (MP) ingestion has been reported in a wide variety of organisms, however, its spatial occurrence and effects on wild populations remain quite unknown. The present study targets an economically and ecologically key species in the Mediterranean Sea, the shrimp Aristeus antennatus. 39.2% of the individuals sampled had MP in their stomachs, albeit in areas close to Barcelona city the percentage reached values of 100%. Overall, MP ingestion was confirmed in a wide spatial and depth (630-1870 m) range, pointing out the great dispersion of this pollutant. The benthophagous diet and close relationship with the sea bottom of A. antennatus might enhance MP exposure and ultimately lead to accidental ingestion. Detailed analysis of shrimps' diet revealed that individuals with MP had a higher presence of endobenthic prey. Microplastic fibers are probably retained for long periods due to stomach's morphology, but no negative effects on shrimp's biological condition were observed.</t>
  </si>
  <si>
    <t>rayyan-684570714</t>
  </si>
  <si>
    <t>Sorption behaviors of crude oil on polyethylene microplastics in        seawater and digestive tract under simulated real-world conditions</t>
  </si>
  <si>
    <t>Shan, JJ and Wang, J and Zhan, JJ and Liu, LF and Wu, FC and Wang, X and Shan, Jiajia and Wang, Jian and Zhan, Jingjing and Liu, Lifen and Wu, Fengchang and Wang, Xue</t>
  </si>
  <si>
    <t>The role of plastic as a vector for bioaccumulation of hydrophobic organic pollutants has been widely studied. However, the interactions between microplastics (MPs) and crude oil, and the transfer kinetics of sorbed oil from ingested MPs into aquatic biota are largely unknown. In this study, interactions between MPs and crude oil in seawater and digestive tract mimic of aquatic biota have been examined. To mimic the living, transportation and cooking conditions of aquatic organisms, sorption and desorption behaviors were investigated under room temperature-bath (25 degrees C), ice-bath (0 similar to 4 degrees C) and boiling water-bath (95 similar to 100 degrees C), and pH was set as 4 and 7 for the simulated gut fluid. The results showed that sorption capacity of polyethylene (PE) MPs for crude oil in seawater was higher than that in intestinal tract, indicating more oil residue in aqueous phase of gut fluid in the present of organic particles. The sorption kinetics models were well fitted to the pseudo-order model, and isotherms models were well fitted to the Freundlich model. In addition, the results demonstrated that temperature played a significant effect on crude oil viscosity, and the sorption capacity under different temperatures was in the order of 25 degrees C &gt; 95 similar to 100 degrees C &gt; 0 similar to 4 degrees C, indicating that more oil was remained in aqueous phase at boiling water-bath and ice-bath. The increment of pH enhances the sorption capacities of PE MPs. Moreover, the desorption experiment has supplemented the current findings from the sorption experiments. (C) 2020 Elsevier Ltd. All rights reserved.</t>
  </si>
  <si>
    <t>rayyan-684570715</t>
  </si>
  <si>
    <t>Ecological and toxicological manifestations of microplastics: current        scenario, research gaps, and possible alleviation measures</t>
  </si>
  <si>
    <t>JOURNAL OF ENVIRONMENTAL SCIENCE AND HEALTH PART C-TOXICOLOGY AND        CARCINOGENESIS</t>
  </si>
  <si>
    <t>2689-6583</t>
  </si>
  <si>
    <t>Bhattacharya, A and Khare, SK and Bhattacharya, Amrik and Khare, S. K.</t>
  </si>
  <si>
    <t>Microplastics (MPs) and associated contaminants have become a major environmental concern. From available literature, their ubiquitous presence is now well established. However, the kind and level of toxicological impacts these MPs accomplish on various life forms are not well understood. Nevertheless, the environmental toxicity of MP is now being revealed gradually with supporting studies involving groups of lower organisms. Additionally, the presence of microplastics also disturbs the functions of ecosystem through affecting the vulnerable life forms, thus ecological manifestations of MPs also need to be analyzed. The present review encompasses an overview of toxicological effects mediated by various types of MPs present in the environment; it covers the types of toxicity they may cause and other effects on humans and other species. In this review, aquatic systems are used as primary models to describe various eco-toxicological effects of MPs. Various research gaps as well as methods to alleviate the level of MPs, and future strategies are also comprehensively highlighted in the review.</t>
  </si>
  <si>
    <t>rayyan-684570716</t>
  </si>
  <si>
    <t>In vivo analysis of two new fungicides in mung bean sprouts by solid        phase microextraction-gas chromatography-mass spectrometry</t>
  </si>
  <si>
    <t>FOOD CHEMISTRY</t>
  </si>
  <si>
    <t>0308-8146</t>
  </si>
  <si>
    <t>688-695</t>
  </si>
  <si>
    <t>Shi, Z and Chen, D and Chen, TT and Wei, G and Yin, CY and Xu, H and Yang, GF and Shi, Zhen and Chen, Dan and Chen, Tian-Tian and Wei, Ge and Yin, Chun-Yan and Xu, Hui and Yang, Guang-Fu</t>
  </si>
  <si>
    <t>A novel solid phase microextraction-gas chromatography-mass spectrometry (SPME-GC-MS) method was developed to quantify two new fungicide residuals (Y13149, Y12196) in mung bean sprouts. With a stable and biocompatible elcetrospinning nanofiber (polystyrene/graphene@silica, PS/G@SiO2) as coating, the SPME fiber was directly inserted into the stem of mung bean sprout to in-situ in-vivo sampling and extraction, followed by GC-MS analysis. Under the optimal conditions, satisfactory average recoveries of 99% and 72% were obtained for Y13149 and Y12196 with the relative standard deviations (RSDs) under 16.3%, indicating good precision and anti-matrix ability of the method. The result also exhibited low detection limit (0.06-0.08 mu g.L-1 ) and wide liner range (0.3-100 mu g.L-1 ) with the correlation coefficients (R-2) of 0.9989. The established method was applied successfully to trace the accumulation and distribution of fungicides in mung bean sprouts, and it provides a simple, rapid and reliable quantitative method for food analysis.</t>
  </si>
  <si>
    <t>rayyan-684570717</t>
  </si>
  <si>
    <t>Derelict Fishing Gear - Removing a Source of Microplastics from the        Marine Environment</t>
  </si>
  <si>
    <t>PROCEEDINGS OF THE 2ND INTERNATIONAL CONFERENCE ON MICROPLASTIC        POLLUTION IN THE MEDITERRANEAN SEA</t>
  </si>
  <si>
    <t>72-81</t>
  </si>
  <si>
    <t>Stolte, A and Lamp, J and Dederer, G and Schneider, F and Kalinowska, M and Migdal, S and Press, M and Tschernij, V and Frossberg, A and Stolte, Andrea and Lamp, Jochen and Dederer, Gabriele and Schneider, Falk and Kalinowska, Marta and Migdal, Sylwia and Press, Marek and Tschernij, Vesa and Frossberg, Andreas</t>
  </si>
  <si>
    <t>rayyan-684570718</t>
  </si>
  <si>
    <t>Abundance and characteristics of microplastics in retail mussels from        Cape Town, South Africa</t>
  </si>
  <si>
    <t>Sparks, C and Awe, A and Maneveld, J and Sparks, Conrad and Awe, Adetunji and Maneveld, Jade</t>
  </si>
  <si>
    <t>With the increased occurrence of plastics in the marine environment, ingestion of microplastics (MPs) by marine invertebrates such as mussels is increasing globally. This study investigated the occurrence of microplastics in mussels sold at supermarkets and wholesalers in Cape Town, South Africa. Soft tissue was extracted from mussels, digested and identified by microscopy and FTIR-ATR. MP filaments (70%) and fragments (30%) were the only types of MPs identified and an average of 0.04 MPs/g soft tissue and 3.8 MPs/mussel recorded. Blue/ green (44%) and black/grey (40%), smaller than 2000 ?m were the most prominent MPs recorded and the main polymer type was filamentous polyethylene terephthalate (PET). Our results suggest that retail mussels in Cape Town do not contain as high concentrations of MPs when compared to other investigations and routine monitoring of seafood in the country is suggested.</t>
  </si>
  <si>
    <t>rayyan-684570719</t>
  </si>
  <si>
    <t>Novel methodology to isolate microplastics from vegetal-rich samples</t>
  </si>
  <si>
    <t>61-69</t>
  </si>
  <si>
    <t>Herrera, A and Garrido-Amador, P and Martinez, I and Samper, MD and Lopez-Martinez, J and Gomez, M and Packard, TT and Herrera, Alicia and Garrido-Amador, Paloma and Martinez, Ico and Samper, Maria Dolores and Lopez-Martinez, Juan and Gomez, May and Packard, Theodore T.</t>
  </si>
  <si>
    <t>Microplastics are small plastic particles, globally distributed throughout the oceans. To properly study them, all the methodologies for their sampling, extraction, and measurement should be standardized. For heterogeneous samples containing sediments, animal tissues and zooplankton, several procedures have been described. However, definitive methodologies for samples, rich in algae and plant material, have not yet been developed. The aim of this study was to find the best extraction protocol for vegetal-rich samples by comparing the efficacies of five previously described digestion methods, and a novel density separation method. A protocol using 96% ethanol for density separation was better than the five digestion methods tested, even better than using H2O2 digestion. As it was the most efficient, simple, safe and inexpensive method for isolating microplastics from vegetal rich samples, we recommend it as a standard separation method.</t>
  </si>
  <si>
    <t>rayyan-684570720</t>
  </si>
  <si>
    <t>Ingestion of macroplastics by common dolphinfish (Coryphaena hippurus)        in the Atlantic Ocean</t>
  </si>
  <si>
    <t>OCEAN AND COASTAL RESEARCH</t>
  </si>
  <si>
    <t>Costa, EFS and Dias, JF and Madureira, LASP and Costa, Eudriano F. S. and Dias, June Ferraz and Saint Pastous Madureira, Lauro Antonio</t>
  </si>
  <si>
    <t>rayyan-684570721</t>
  </si>
  <si>
    <t>Plastic in the Oceans Risk Management: Burden on Fish and Sea ood</t>
  </si>
  <si>
    <t>DEUTSCHE LEBENSMITTEL-RUNDSCHAU</t>
  </si>
  <si>
    <t>0012-0413</t>
  </si>
  <si>
    <t>Weber, HS and Weber, Hannah Sophia</t>
  </si>
  <si>
    <t>rayyan-684570722</t>
  </si>
  <si>
    <t>Interaction of chemical contaminants with microplastics: Principles and        perspectives</t>
  </si>
  <si>
    <t>Fred-Ahmadu, OH and Bhagwat, G and Oluyoye, I and Benson, NU and Ayejuyo, OO and Palanisami, T and Fred-Ahmadu, Omowunmi H. and Bhagwat, Geetika and Oluyoye, Idowu and Benson, Nsikak U. and Ayejuyo, Olusegun O. and Palanisami, Thavamani</t>
  </si>
  <si>
    <t>Scientific evidences abound of the occurrence of plastic pollution, from mega- to nano-sized plastics, in virtually all matrixes of the environment. Apart from the direct effects of plastics and microplastics pollution such as entanglement, inflammation of cells and gut blockage due to ingestion, plastics are also able to act as vectors of various chemical contaminants in the aquatic environment. This paper provides a review of the association of plastic additives with environmental microplastics, how the structure and composition of polymers influence sorption capacities and highlights some of the models that have been employed to interpret experimental data from recent sorption studies. The factors that influence the sorption of chemical contaminants such as the degree of crystallinity, surface weathering, and chemical properties of contaminants. and the implications of chemical sorption by plastics for the marine food web and human health are also discussed. It was however observed that most studies relied on pristine or artificially aged plastics rather than field plastic samples for studies on chemical sorption by plastics. (C) 2019 Elsevier B.V. All rights reserved.</t>
  </si>
  <si>
    <t>rayyan-684570723</t>
  </si>
  <si>
    <t>Oxidative damage and decreased aerobic energy production due to        ingestion of polyethylene microplastics by Chironomus riparius (Diptera)        larvae</t>
  </si>
  <si>
    <t>Silva, CJM and Silva, ALP and Campos, D and Machado, AL and Pestana, JLT and Gravato, C and Silva, Carlos J. M. and Silva, Ana L. Patricio and Campos, Diana and Machado, Ana L. and Pestana, Joao L. T. and Gravato, Carlos</t>
  </si>
  <si>
    <t>Riverine sediments are major sinks of microplastics from inland anthropogenic activities, imposing a threat to freshwater benthic invertebrates. This study investigated the ingestion of three size-classes (SC) of irregularly shaped polyethylene microplastics (PE-MPs; SC I: 32-63 mu m; II: 63-250 mu m; III: 125-500 mu m) after 48 h by dipteran larvae (detritivore/collector) Chironomus riparius, and the consequent effects on neurotransmission, energy allocation and oxidative stress. The tested PE-MPs concentrations (1.25; 5; 20 g kg(-1)) were within the range of concentrations reported in riverbanks from highly urbanised areas (1 - 9 g kg(-1)), except for 20 g kg(-1) representing the worst-case scenario. After exposure to SC I, larvae presented high amounts (up to similar to 2400 particles/organism) of PE-MPs in their guts, with an average size-range of 30-60 mu m. In the SC II and III, larvae presented PE-MPs of higher diameter (up to 125 mu m) and a visible gut obstruction. The high number of particles in the larval gut (SC I) and/or difficulties for their egestion (SC I, II and III) induced oxidative damage and reduced aerobic energy production. In addition, larvae exposed to SC II and III revealed depletion in their total lipid reserves as a consequence of lacking nutrients, and the ones exposed to SC III presented a decrease in their detoxification capacity.        These results highlight that freshwater detritivores with low selective feeding behaviour (e.g., chironomids) are more prone to ingest microplastics, with potentially adverse effects on cellular metabolism, redox status and antioxidant-detoxification defences. These harmful effects at lower levels of the biological organisation may ultimately affect organisms' physiology and fitness.</t>
  </si>
  <si>
    <t>rayyan-684570724</t>
  </si>
  <si>
    <t>Matrix-assisted peptide synthesis on new biocompatible nanoparticles</t>
  </si>
  <si>
    <t>CHIMICA OGGI-CHEMISTRY TODAY</t>
  </si>
  <si>
    <t>0392-839X</t>
  </si>
  <si>
    <t>26-29</t>
  </si>
  <si>
    <t>Byk, G and Khandadash, R and Weiss, A and Ebenstein, Y and Gothilf, Y and Machtey, V and Byk, Gerardo and Khandadash, Raz and Weiss, Aryeh and Ebenstein, Yuval and Gothilf, Yoav and Machtey, Victoria</t>
  </si>
  <si>
    <t>We have developed new biocompatible, non-degradable NPs well tolerated both in vitro and in vivo with the particularity that peptide synthesis can be carried out on their surface. Although the NP's have a large range of well-defined sizes going from 20 to 400 nm, they are all composed of the same monomers. Their shell composition, in contact with the biological media, is uniformly composed of polyethylene-glycol, thus their biocompatibility remains high along the different sizes. A proposed peculiar mechanism of formation allowed maintaining uniform their shell composition. The conjugation of molecules to the NPs was a real challenge since they are nano-hydrogels with high colloidal stability that can only be dialyzed for eventual removal of reagents. Therefore we have designed and proved a novel solid phase peptide synthesis method for Merrifield synthesis on nanoparticles based on the embedment of the NPs in a permeable and removable magnetic matrix. Overall, the platform composed of the NPs and the synthetic peptide is a useful tool for developing imaging methods for intracellular localization of the NPs using microscopy as we have shown in vitro for PC-3 cells, and for in vivo tracking using the Zebra fish model.</t>
  </si>
  <si>
    <t>rayyan-684570725</t>
  </si>
  <si>
    <t>Polymers for catalysis in water purification</t>
  </si>
  <si>
    <t>POLYMERS FOR ADVANCED TECHNOLOGIES</t>
  </si>
  <si>
    <t>1042-7147</t>
  </si>
  <si>
    <t>701-707</t>
  </si>
  <si>
    <t>Julkapli, NM and Bagheri, S and Julkapli, Nurhidayatullaili Muhd and Bagheri, Samira</t>
  </si>
  <si>
    <t>This review highlights the application of polymeric material in catalyst system for water purification technologies. Insufficient access to safe and clean drinking water is one of the most demanding needs of the people throughout the world. The consequences are death casualty of millions of people annually, mostly under the age of 5, by the diseases transmitted through contaminated water or human. Recent, flare-up growth of polymeric technologies offers to handle such water purification as an adsorbent, catalyst, and sensors. This is due to its high reactivity, selectivity, and specific surface area. The nanocatalyst loaded polymeric system has been applied for the selective and efficient removal of pollutants from aqueous sources and demonstrated a highly resistant against mechanical stress, high temperature, pressure, and solvents. Different techniques including membrane technology, photocatalyst, and adsorbent have provided a medium for the polymeric catalyst. These series of metal oxide photocatalyst have been applied for several types of polymers including polysulfonate, poly(ether) sulfone, polyvinyl acetate, stract, polyurethane, and polyamide. It recorded that, the polymeric catalyst system is frequently utilized without loss of their specific adsorption and catalytic properties. The combined effects of water chemistry, nature of catalyst particles, loading capacity, and catalyst incorporation conditions for each system have been discussed in details.</t>
  </si>
  <si>
    <t>rayyan-684570726</t>
  </si>
  <si>
    <t>Multiple approaches to assessing the risk posed by anthropogenic plastic        debris</t>
  </si>
  <si>
    <t>188-193</t>
  </si>
  <si>
    <t>Hardesty, BD and Polidoro, B and Compa, M and Shim, WJ and Widianarko, B and Wilcox, C and Hardesty, Britta Denise and Polidoro, Beth and Compa, Montserrat and Shim, Won Joon and Widianarko, Budi and Wilcox, Chris</t>
  </si>
  <si>
    <t xml:space="preserve"> RAYYAN-INCLUSION: {"Querusche"=&gt;"Maybe", "Matheus"=&gt;"Excluded"} | RAYYAN-LABELS: ?,MAT: Abstract | RAYYAN-EXCLUSION-REASONS: 1 - Type of study</t>
  </si>
  <si>
    <t>rayyan-684570727</t>
  </si>
  <si>
    <t>Widespread microplastics distribution at an Amazon macrotidal sandy        beach</t>
  </si>
  <si>
    <t>219-223</t>
  </si>
  <si>
    <t>Martinelli, JE and Monteiro, RCP and Martinelli Filho, Jose Eduardo and Pereira Monteiro, Raqueline Cristina</t>
  </si>
  <si>
    <t>Microplastics (MPs) are widespread and cause many impacts, yet their distribution and abundance are unknown for the Amazon coast. We estimated the abundance and distribution of microplastics at a sandy beach on the northern Brazilian coast during April 2014. Sand was collected and analyzed at three depth strata (0-20, 20-40 and 40-60 cm). MPs (250-500, 501-5000 mu m) from each depth were sieved and retrieved by flotation when necessary. We found 492.5 +/- 556.4 particles m(-3), with fibers comprising up to 95%. The abundance decreased with depth (61.5, 25 and 13.5% from the surface to 40-60 cm) and the deposition zone showed higher densities compared to the erosion zone. Although present in low to moderate abundance, MPs were widespread on the beach. The Amazon coast is an important area for fisheries and traditional communities, and further studies of its potential as a source or sink of MPs are needed.</t>
  </si>
  <si>
    <t>rayyan-684570728</t>
  </si>
  <si>
    <t>Cellulose nanoparticles synthesised from potato peel for the development        of active packaging film for enhancement of shelf life of raw prawns        (Penaeus monodon) during frozen storage</t>
  </si>
  <si>
    <t>INTERNATIONAL JOURNAL OF FOOD SCIENCE AND TECHNOLOGY</t>
  </si>
  <si>
    <t>0950-5423</t>
  </si>
  <si>
    <t>Shruthy, R and Jancy, S and Preetha, R and Shruthy, Ramesh and Jancy, Stephen and Preetha, Radhakrishnan</t>
  </si>
  <si>
    <t>In this study, the cellulose nanoparticles (CNP) isolated from potato peel were used for reinforcement of polyvinyl alcohol (PVA)-based active packaging film. The above film was used to pack the raw prawns (Penaeus monodon) at -20 degrees C, and the colour change, protein content, TVB-N, TMA and microbial analysis were done at regular interval for prawns stored in CNP-PVA active packaging film. A significant difference was observed in the quality of prawns stored in potato CNP-PVA film compared with prawns packed and stored in polyethylene film. The newly designed active packaging with CNP and fennel seed oil enhanced the shelf life of prawns up to two months for both HOSO (head on shell on) prawn and PD (peeled and deveined) prawn. Hence, the study recommends the potato peel CNP-PVA film with fennel seed oil as better choice to extend the shelf life of the prawns during storage compared with polyethylene packaging.</t>
  </si>
  <si>
    <t>rayyan-684570729</t>
  </si>
  <si>
    <t>Factors in fluencing the spatial and temporal distribution of        microplastics at the sea surface ? A year -long monitoring case study        from the urban Kiel Fjord, southwest Baltic Sea</t>
  </si>
  <si>
    <t>Ory, NC and Lehmann, A and Javidpour, J and Stohr, R and Walls, GL and Clemmesen, C and Ory, Nicolas Christian and Lehmann, Andreas and Javidpour, Jamileh and Stoehr, Ruediger and Walls, Grace L. and Clemmesen, Catriona</t>
  </si>
  <si>
    <t>rayyan-684570730</t>
  </si>
  <si>
    <t>Characterization of microplastic and mesoplastic debris in sediments        from Kamilo Beach and Kahuku Beach, Hawai'i</t>
  </si>
  <si>
    <t>477-482</t>
  </si>
  <si>
    <t>Young, AM and Elliott, JA and Young, Alan M. and Elliott, James A.</t>
  </si>
  <si>
    <t>Sediment samples were collected from two Hawaiian beaches, Kahuku Beach on O'ahu and Kamilo Beach on the Big Island of Hawaii. A total of 48,988 large microplastic and small mesoplastic (0.5-8 mm) particles were handpicked from the samples and sorted into four size classes (0.5-1 mm, 1-2 mm, 2-4 mm, 4-8 mm) and nine color categories. For all sizes combined the most common plastic fragment color was white/transparent (71.8%) followed by blue (8.5%), green (7.5%), black/grey (7.3%), red/pink (2.6%), yellow (1.2%), orange (0.6%), brown (0.3%) and purple (0.2%). Color frequency distribution based on both numbers and mass of particles was not significantly different among the various size classes nor between the two beaches. White and black/grey resin pellets accounted for 11.3% of the particles collected from Kahuku Beach and 4.2% of the particles from Kamilo Beach. Plastic type based on Raman Spectrometer analysis of a small representative subsample indicated that most of the fragments were polyethylene and a few were polypropylene. (C) 2016 Elsevier Ltd. All rights reserved.</t>
  </si>
  <si>
    <t>rayyan-684570731</t>
  </si>
  <si>
    <t>Tissue accumulation of microplastics in mice and biomarker responses        suggest widespread health risks of exposure</t>
  </si>
  <si>
    <t>Deng, YF and Zhang, Y and Lemos, B and Ren, HQ and Deng, Yongfeng and Zhang, Yan and Lemos, Bernardo and Ren, Hongqiang</t>
  </si>
  <si>
    <t>Microplastics (MPs) are a significant environmental health issue and increasingly greater source of concern. MPs have been detected in oceans, rivers, sediments, sewages, soil and even table salts. MPs exposure on marine organisms and humans has been documented, but information about the toxicity of MPs in mammal is limited. Here we used fluorescent and pristine polystyrene microplastics (PS-MPs) particles with two diameters (5 mu m and 20 mu m) to investigate the tissue distribution, accumulation, and tissue-specific health risk of MPs in mice. Results indicated that MPs accumulated in liver, kidney and gut, with a tissue-accumulation kinetics and distribution pattern that was strongly depended on the MPs particle size. In addition, analyses of multiple biochemical biomarkers and metabolomic profiles suggested that MPs exposure induced disturbance of energy and lipid metabolism as well as oxidative stress. Interestingly, blood biomarkers of neurotoxicity were also altered. Our results uncovered the distribution and accumulation of MPs across mice tissues and revealed significant alteration in several biomarkers that indicate potential toxicity from MPs exposure. Collectively, our data provided new evidence for the adverse consequences of MPs.</t>
  </si>
  <si>
    <t>rayyan-684570732</t>
  </si>
  <si>
    <t>Toxicological interactions induced by chronic exposure to gold        nanoparticles and microplastics mixtures in Daphnia magna</t>
  </si>
  <si>
    <t>474-483</t>
  </si>
  <si>
    <t>Pacheco, A and Martins, A and Guilhermino, L and Pacheco, Alexandre and Martins, Alexandra and Guilhermino, Lucia</t>
  </si>
  <si>
    <t>The effects of emerging environmental contaminants on human and environmental health is of high concern, especially those potentially induced by mixtures. The main goal of the present study was to assess the chronic effects of mixtures of citrate stabilized approximate to 5 nm gold nanoparticles (AuNP) and 1-5 mu m microplastics (MP) on Daphnia magna. A 21-day bioassay was carried out. The effect criteria were parental mortality, somatic growth and several reproductive parameters. AuNP induced parental mortality, reduced the total offspring and caused immobile juveniles and aborted eggs. MP induced parental mortality, delayed the first brood release, decreased the number of broods released, the total offspring, and caused immobile juveniles. All the mixtures caused higher toxicity than AuNP and MP alone. Based on parental mortality, evidences of antagonism between AuNP and MP were observed at low concentrations of both mixture components, whereas evidences of synergism at high concentrations were found. Chronic (21-day) exposure of D. magna to AuNPs, MP. and their mixtures can impair development, reproduction, ultimately leading to death. (C) 2018 Published by Elsevier B.V.</t>
  </si>
  <si>
    <t>rayyan-684570733</t>
  </si>
  <si>
    <t>Distribution of microplastics in Surabaya River, Indonesia</t>
  </si>
  <si>
    <t>Lestari, P and Trihadiningrum, Y and Wijaya, BA and Yunus, KA and Firdaus, M and Lestari, Prieskarinda and Trihadiningrum, Yulinah and Wijaya, Bagas Ari and Yunus, Khalda Ardelia and Firdaus, Muhammad</t>
  </si>
  <si>
    <t>Surabaya River is one of the lower tributary of the Brantas, which is included as the top 20 plastic polluted rivers worldwide. The main function of Surabaya River is for raw water source for Surabaya City. Besides, this river is used for domestic and industrial waste discharges, and for irrigation. This study aimed to investigate the distribution of microplastics (MPs/MP) and its characteristics in three stratified depths (surface, middle, and bottom) of the river. This study was conducted in eight sampling sites, which were located in the Lower Brantas and the Surabaya Rivers. The MP abundance in the surface, middle, and bottom of the river ranged 1.47-43.11; 0.76-12.56; and 1.43-34.63 particles/m(3), respectively. The highest average of MP abundance was 21.16 particles/m(3) at the lower end of the river. The MP particles tend to be mainly distributed in the surface than in the other depth levels. The MP particles in each depth were generally dominated by film shaped large MP of 1-5 mm size, and transparent in color. Three main polymer types of the MPs were low density polyethylene, polypropylene, and polyethylene. (C) 2020 Elsevier B.V. All rights reserved.</t>
  </si>
  <si>
    <t>rayyan-684570734</t>
  </si>
  <si>
    <t>An assessment of the concentration of pharmaceuticals adsorbed on        microplastics</t>
  </si>
  <si>
    <t>Santana-Viera, S and Montesdeoca-Esponda, S and Torres-Padron, ME and Sosa-Ferrera, Z and Santana-Rodriguez, JJ and Santana-Viera, Sergio and Montesdeoca-Esponda, Sarah and Esther Torres-Padron, Maria and Sosa-Ferrera, Zoraida and Juan Santana-Rodriguez, Jose</t>
  </si>
  <si>
    <t>In the last decade, microplastics (MPs) have become an increasing cause for concerning. These particles are scattered throughout seas and oceans and have the capability of transporting adsorbed pollutants as pharmaceutical compounds, which can cause toxic effects and be transferred along the food chain.        The development, optimization and validation of a sensitive and reliable analytical procedure for the extraction and determination of ten common pharmaceuticals adsorbed on MPs is reported in this study. This method involves ultrasound-assisted extraction coupled with ultra-high-performance liquid chromatography and tandem mass spectrometry. All of the variables included in the extraction process, such as the extraction time and type and solvent volume, were studied and optimised. Under optimal conditions, good reproducibility and repeatability, with relative standard deviations lower than 15% in most cases, were obtained while limits of detection between 0.25 and 15.8 ng g(-1) were achieved.        Last, the method was applied to the analysis of samples collected from beaches in the Canary Islands (Spain). The results indicated the presence of several analytes adsorbed on MPs in concentrations ranging from 34.0 to 111 ng g(-1). (C) 2020 Elsevier Ltd. All rights reserved.</t>
  </si>
  <si>
    <t>rayyan-684570735</t>
  </si>
  <si>
    <t>February 2016-This Month in JoVE: Photoconvertible Proteins, Gold        Nanoparticles, PET Principles, and Bone Marrow Microenvironments</t>
  </si>
  <si>
    <t>JOVE-JOURNAL OF VISUALIZED EXPERIMENTS</t>
  </si>
  <si>
    <t>1940-087X</t>
  </si>
  <si>
    <t>Chao, WD and Kolski-Andreaco, A and Chao, Wendy and Kolski-Andreaco, Aaron</t>
  </si>
  <si>
    <t>Here's a look at what's coming up in the February 2016 issue of JoVE: The Journal of Visualized Experiments.        In JoVE Developmental Biology, the transparent, rapidly developing zebrafish embryo is ideal for visualizing developmental processes. When cells of interest are labeled with fluorescent photoconvertible proteins, they allow precise tracking of defined structures-highlighting specific cells while leaving other transgenic cells in the dark. Beretta et al. have established the photoswitchable monomeric orange (PSmOrange) system for zebrafish. This protein's orange-to-red spectrum allows it to visible in existing transgenic lines expressing green fluorescent protein (GFP). Microinjection of nuclear-targeted PSmOrange mRNA labels all cell nuclei with orange/red fluorescence, and targeted photoconversion switches its emission spectrum to far red. The quantum efficiency and stability of PSmOrange makes it a superb cell-tracking tool for living zebrafish during embryonic development and disease.        In JoVE Chemistry, few materials have found as many uses in so many diverse fields as gold nanoparticles. Their applications range from biological sensors to radio frequency-based cancer treatments. Gold nanoparticles are valued for their unique structural, optical and electronic properties. These special attributes caught the interest of Oliver Smithies, who won the Nobel Prize in Physiology or Medicine in 2007. This month, he and his colleagues describe a simple method for producing highly stable oligomeric clusters of gold nanoparticles, and present models that can predict particle size with great accuracy.        In JoVE Engineering, we look at the principles of positron emission tomography (PET), a non-invasive technique for imaging the body's inner tissues and organs. Montano-Zetina and Villalobos-Mora present a guide for constructing a simple, homemade PET system for fully characterizing its basic working principles. This prototype demonstrates the primary functions of PET, and serves as an elegant model for teaching its principles to the academic public.        In JoVE Medicine, it is well established that the bone marrow microenvironment provides a haven for hematopoietic diseases. This month, Slone et al. use cell types from the bone marrow niche in an in vitro co-culture model. This supports the generation of a subpopulation of chemoresistant tumor cells. These calls can be used to investigate the underlying pathways of tumor development and to test novel therapeutic strategies.        You've just had a sneak peek of the February 2016 issue of JoVE. Visit the website to see the full-length articles, plus many more, in JoVE: The Journal of Visualized Experiments.</t>
  </si>
  <si>
    <t>rayyan-684570736</t>
  </si>
  <si>
    <t>Evaluation and optimisation of sample preparation protocols suitable for        the analysis of plastic particles present in seafood</t>
  </si>
  <si>
    <t>FOOD CONTROL</t>
  </si>
  <si>
    <t>0956-7135</t>
  </si>
  <si>
    <t>Sussmann, J and Krause, T and Martin, D and Walz, E and Greiner, R and Rohn, S and Fischer, EK and Fritsche, J and Suessmann, Julia and Krause, Torsten and Martin, Dierk and Walz, Elke and Greiner, Ralf and Rohn, Sascha and Fischer, Elke Kerstin and Fritsche, Jan</t>
  </si>
  <si>
    <t>Small plastic particles are found ubiquitously in marine and freshwater ecosystems and consequently, their inhabitants. When aquatic animals are consumed as seafood, human exposure to those plastic particles is possible. However, only a few studies, applying largely different analytical procedures, assessed microplastics content in the edible part of seafood. In this study, ten protocols for the extraction of microplastics from biota were chosen and tested for their suitability to digest the edible part of a broad range of seafood species. The following criteria were used for this assessment: 1) feasibility to filtrate the entire digested sample with one filter of approximately 1 ?m pore size, 2) effect of reagents applied during the sample preparation on the polymer integrity as assessed by means of infrared and Raman spectroscopy as well as pyrolysis gas chromatography mass spectrometry, 3) total sample preparation time and the possibility to avoid the use of expensive reagents. The most suitable protocol was found to be an enzymatic-alkaline approach, consisting of a quick hydrolysis of proteins with pepsin for 2 h and a consecutive alkaline hydrolysis for 4 h, both at 37 ?C for most of the tested seafood species. Digestion efficiency of the optimised protocol was tested with fish fillets and soft tissues of commercially relevant molluscs and crustacean species. Compared to most other protocols described in literature, an adequate digestion of the seafood matrix was achieved faster without being significantly more cost- or labour-intensive. Moreover, only negligible degradation of eleven commercially relevant polymers excluding polyacrylonitrile was observed. Polymer integrity was assessed by a change in particle weight or surface as well as spectroscopic and chromatographic data. The optimised sample preparation protocol aims to support future method standardisation efforts in order to assess the dietary uptake of microplastics in humans.</t>
  </si>
  <si>
    <t>rayyan-684570737</t>
  </si>
  <si>
    <t>Spatio-temporal features of microplastics pollution in macroalgae        growing in an important mariculture area, China</t>
  </si>
  <si>
    <t>Feng, ZH and Zhang, T and Wang, JX and Huang, W and Wang, R and Xu, JT and Fu, GH and Gao, G and Feng, Zhihua and Zhang, Tao and Wang, Jiaxuan and Huang, Wei and Wang, Rui and Xu, Juntian and Fu, Guanghui and Gao, Guang</t>
  </si>
  <si>
    <t>Macroalgae are being consumed by a growing number of people as functional food. Therefore, they are intensively cultivated to meet the rising demand. Mariculture is a potential source of microplastics (MPs). However, as a potential source of microplastics, little is known regarding the MPs pollution in macroalgae of open sea macriculture. Here we investigated the MPs characteristics in macroalgae in three sections of Haizhou Bay, an important mariculture area in China, during Pyropia culture (Pyropia yezoensis) and non-culture periods (Ulva pro, rfera, Sargossum horneri, Cladophora sp., Undaria pinnatifida, Ulva pertusa). It was found that P. yezoensis during the culture period had higher MPs abundance (0.17 +/- 0.08 particles g(-1) fresh weight) than other macroalgae (0.12 +/- 0.09 partides g(-1) fresh weight) during the non-culture period, particularly for the nearshore sections. There were more fiber MPs in P. yezoensis (90.43%) in culture period compared to macroalgae (84.46%) in nonculture period. Highly similar spectrum of plastics in culture gears and macroalgae was verified. Pyropia culture gears released about 1, 037 tons plastics into the environment annually and the MPs abundances in seawater during the culture and non-culture periods were 1.04 +/- 032 and 1.86 +/- 0.49 particles L-1, respectively. The gap of MPs abundance between the two periods can be attributed to the tremendous trapping by massive biomass of P. yezoensis during the culture period and the continuous plastic release during the non-culture period. study indicates that culture gears of macroalgae could be an important MPs source and the MPs can be transferred to human by edible macroalgae, and meanwhile macroalgae may be ideal biomonitors for MN pollution in seawater due to their unbiased trapping and immovability. (C) 2020 Elsevier B.V. All rights reserved.</t>
  </si>
  <si>
    <t>rayyan-684570738</t>
  </si>
  <si>
    <t>Toxicological assessment of PEGylated single-walled carbon nanotubes in        early developing zebrafish</t>
  </si>
  <si>
    <t>TOXICOLOGY AND APPLIED PHARMACOLOGY</t>
  </si>
  <si>
    <t>0041-008X</t>
  </si>
  <si>
    <t>Cordeiro, MF and Girardi, FA and Goncalves, COF and Peixoto, CS and Dal Bosco, L and Sahoo, SK and Santos, AP and Fantini, C and Bruch, GE and Horn, AP and Barros, DM and Cordeiro, Marcos F. and Girardi, Felipe A. and Goncalves, Carla O. F. and Peixoto, Carolina S. and Dal Bosco, Lidiane and Sahoo, Sangram K. and Santos, Adelina P. and Fantini, Cristiano and Bruch, Gisele Eva and Horn, Ana Paula and Barros, Daniela M.</t>
  </si>
  <si>
    <t>Functionalization of single-walled carbon nanotubes (SWCNT) with polyethylene glycol (PEG) is among the most promising strategies to avoid SWCNT aggregation in aqueous media, improving its interactions with biological systems. However, the best molecular PEG weight and functionalization strategy remain under investigation. In this work we assessed the toxicological effects of SWCNT functionalized with PEG at 600 Da in zebrafish embryos. Embryos were exposed to SWCNT at 0.01, 0.1 and 1 mg/L from 3 to 96 h post-fertilization (hpf). At the highest concentration, SWCNT led to toxic effects at several endpoints, including mortality, delayed hatching, malformations, reduced body length, increased ROS production and DNA damage. Even with these effects, SWCNT could not be detected within the bodily tissues of the larvae. Our results give evidence that the tested PEGylation approach was unsuitable to avoid SWCNT aggregation in aqueous media, and that SWCNT can induce toxicity even without being absorbed by the organism by obstructing the chorion pores.</t>
  </si>
  <si>
    <t>rayyan-684570739</t>
  </si>
  <si>
    <t>Microplastics in bloom-forming macroalgae: Distribution, characteristics        and impacts</t>
  </si>
  <si>
    <t>Feng, ZH and Zhang, T and Shi, HH and Gao, KS and Huang, W and Xu, JT and Wang, JX and Wang, R and Li, J and Gao, G and Feng, Zhihua and Zhang, Tao and Shi, Huahong and Gao, Kunshan and Huang, Wei and Xu, Juntian and Wang, Jiaxuan and Wang, Rui and Li, Ji and Gao, Guang</t>
  </si>
  <si>
    <t>Macroalgal blooms and marine microplastics (MPs), as global challenges for oceans, are both showing a rising trend. However, none is known regarding the interaction of these two important issues. The Yellow Sea suffers the world's largest green tides and severe MPs pollution as well. Therefore, we tracked the trapping of MPs by drifting Ulva prolifera in the Yellow Sea during the green-tide period. The abundance of MPs in drifting U. prolifera was 595-3917 times higher than that in seawater and increased along the drifting path from south to north in the Yellow Sea. In addition, four mechanisms of trapping plastics (twining, attachment, embedment, and wrapping) on or in U. prolifera were unmasked, which explains why the plant has such strong capacity to trap MPs. Laboratory incubation experiments showed that MPs (0.025-25 mg L-1) did not affect relative growth rate, effective photochemical efficiency of photosystem II (PSII), or saturating irradiance of U. prolifera until reaching an extremely high concentration (100 mg L-1), indicating a high tolerance to MPs. Due to tremendous biomass and coverage of the green tide and increased frequency as well, the plastics trap in drifting macroalgae can alter the spatio-temporal distribution of MPs in the oceans.</t>
  </si>
  <si>
    <t>rayyan-684570740</t>
  </si>
  <si>
    <t>Toxicity-based toxicokinetic/toxicodynamic assessment for        bioaccumulation of polystyrene microplastics in mice</t>
  </si>
  <si>
    <t>703-713</t>
  </si>
  <si>
    <t>Yang, YF and Chen, CY and Lu, TH and Liao, CM and Yang, Ying-Fei and Chen, Chi-Yun and Lu, Tien-Hsuan and Liao, Chung-Min</t>
  </si>
  <si>
    <t>While a large body of literature has shown that microplastics (MPs) are highly likely to be accumulated in marine organisms and terrestrial animals, information about toxicity of MPs in mammal from a mechanistic point of view is more limited. Our paper fills this knowledge gap by assessing polystyrene (PS)-MPs-mice system based on toxicity-based toxicokinetic/toxicodynamic (TBTK/TD) modeling to quantify organ-bioaccumulation and biomarker responses appraised with published dataset. The key TBTK-parameters for mice liver, kidney, and gut posed by 5 or 20 mu m PS-MPs could be obtained. We found that gut had the highest bioaccumulation factor (BCP) of similar to 8 exposed to 5 mu m PS-MPs with a mean residence time of similar to 17 days. We showed that threshold concentrations of 5 and 20 mu m PS-MPs among the most sensitive biomarkers were 8 +/- 5 (mean +/- SE) and 0.71 +/- 0.14 mu g g(-1) bw, respectively, implicating that particle size was likely to affect TK/TD behavior in mice. The mice-based TK parameters and threshold criteria greatly assist in designing robust researches to evaluate MP consumption by humans. We establish a TBTK/TD framework for mechanistically assessing potential from mice size-specific MPs exposure that would offer a tool-kit for extrapolating to humans from health risk assessment perspective.</t>
  </si>
  <si>
    <t>rayyan-684570741</t>
  </si>
  <si>
    <t>Health Risk Assessment of Potentially Toxic Elements, Persistence of        NDL-PCB, PAHs, and Microplastics in the Translocated Edible Freshwater        Sinotaia quadrata (Gasteropoda, Viviparidae): A Case Study from the Arno        River Basin (Central Italy)</t>
  </si>
  <si>
    <t>Pastorino, P and Nocita, A and Ciccotelli, V and Zaccaroni, A and Anselmi, S and Giugliano, R and Tomasoni, M and Silvi, M and Menconi, V and Vivaldi, B and Pizzul, E and Renzi, M and Prearo, M and Pastorino, Paolo and Nocita, Annamaria and Ciccotelli, Valentina and Zaccaroni, Annalisa and Anselmi, Serena and Giugliano, Roberta and Tomasoni, Mattia and Silvi, Marina and Menconi, Vasco and Vivaldi, Barbara and Pizzul, Elisabetta and Renzi, Monia and Prearo, Marino</t>
  </si>
  <si>
    <t>With this study we investigated the accumulation of potentially toxic elements (As, Cd, Cr, Cu, Hg, Pb, Zn), six indicators (28, 52, 101, 138, 153, 180) of non-dioxin-like polychlorinated biphenyls (sigma(6) NDL-PCBs), polycyclic aromatic hydrocarbons (PAHs), and microplastics in S. quadrata (edible part) collected from two sampling sites (1 and 2) from the Arno River Basin (Central Italy). A risk assessment of the implications for human health was also performed. Levels of potentially toxic elements in gastropods from site 2 were slightly higher and the sigma(6) NDL-PCB concentration was significantly higher (7.32 ng g(-1)vs. 3.07 ng g(-1)) compared to site 1 due to higher anthropogenic pressures. The concentration of chrysene, benzo[b]fluoranthene, and benzo(a)pyrene was below the limit of quantification (0.5 mu g kg(-1)). Benzo[a]anthracene was detected in gastropods from both sites (0.5 +/- 0.02 mu g kg(-1) and 0.7 +/- 0.02 mu g kg(-1) from site 1 and 2, respectively). The microplastics frequency (mainly polyethylene terephthalate) differed significantly between the sites (site 1, 0.8 +/- 1.30; site 2, 1 +/- 0.37 items/specimen). All contaminant levels were compliant with international regulatory limits and guidelines. Incremental lifetime cancer risk (ILCR) values for As, Cd, Cr, and Pb were far below the safety values of 1 x 10(-4). Similarly, the ILCR values from the Monte Carlo simulation model were all within the safety region of 1 x 10(-4) and 1 x 10(-6). Findings from the health risk assessment indicated no adverse effects for human health from any of the contaminants analysed here, except for microplastics for which no limits or legislation are currently in force.</t>
  </si>
  <si>
    <t>rayyan-684570742</t>
  </si>
  <si>
    <t>Global Plastic Waste Pollution Challenges and Management</t>
  </si>
  <si>
    <t>PROCEEDINGS OF 2019 7TH INTERNATIONAL RENEWABLE AND SUSTAINABLE ENERGY        CONFERENCE (IRSEC)</t>
  </si>
  <si>
    <t>2380-7385</t>
  </si>
  <si>
    <t>980-987</t>
  </si>
  <si>
    <t>Mazhandu, ZS and Muzenda, E and Mazhandu, Zvanaka S. and Muzenda, Edison</t>
  </si>
  <si>
    <t>Over 6.3 billion tonnes of plastic waste have been generated worldwide to date. These are alarmingly high levels and there are fears that if this situation is not addressed, the world will end up "drowning" in plastic. Researches that have been done have revealed the ubiquitous nature of plastic because regions which were previously thought to be virgin (untouched) such as The Arctic have been contaminated with microplastics. Little is known about the effects of microplastics on human health. But what is clear is that they have landed on our tables, in the form of table salt or fish that we consume. Furthermore, graphic images have emerged of whales that have died from ingesting plastics as well as entanglement and suffocation of other aquatic animals. Plastic use has significantly increased over the years, mainly because it's a cheap form of material, it can easily be moulded and unlike paper, plastic keeps foods fresh for longer periods. Of late, there has been a growing trend of making less durable plastic materials which makes it difficult to reuse. These plastics are referred to as single use plastics and are said to account for 40% of all plastics manufactured. Statistics also show that from the total plastics produced globally, a meagre 9% has been recycled. The need to explore the use of plastics as an alternative energy source and for material recovery has become more urgent than ever in order to protect the environment and its inhabitants.</t>
  </si>
  <si>
    <t>rayyan-684570743</t>
  </si>
  <si>
    <t>Whither Plastics?-Petrochemicals, plastics and sustainability in a        garbage-riddled world</t>
  </si>
  <si>
    <t>ENERGY RESEARCH &amp; SOCIAL SCIENCE</t>
  </si>
  <si>
    <t>2214-6296</t>
  </si>
  <si>
    <t>Jefferson, M and Jefferson, Michael</t>
  </si>
  <si>
    <t>Debate on plastics usage and waste is often contentious. Some consider plastics use likely to be better in terms of energy usage and environmental impact than some alternatives. Others focus on ocean pollution, although plastics are a minor intrusion compared with abandoned fishing gear. Concerns about ingestion of microplastics by marine creatures seem excessive when compared to how little is known about such ingestion by land-based species, especially humans. Recycling, secure landfill, and less wasteful use of plastic products are imperative. Steps have been, and more are in process of being, taken to curb usage of some plastics. Nevertheless, the most important way forward is behavioural change among plastics users to economise on plastics usage and avoid litter. If recent publicity about plastics waste proves effective, and solid evidence of harmful impacts on humans emerges, then petrochemicals demand from plastics production could be markedly reduced.</t>
  </si>
  <si>
    <t>rayyan-684570744</t>
  </si>
  <si>
    <t>Microplastics in speci fic tissues of wild sea urchins along the coastal        areas of northern China</t>
  </si>
  <si>
    <t>Feng, ZH and Wang, R and Zhang, T and Wang, JX and Huang, W and Li, J and Xu, JT and Gao, G and Feng, Zhihua and Wang, Rui and Zhang, Tao and Wang, Jiaxuan and Huang, Wei and Li, Ji and Xu, Juntian and Gao, Guang</t>
  </si>
  <si>
    <t>Sea urchins serve as an essential niche for benthic ecosystems and are valuable seafood for humans. However, little is known about the microplastics (MPs) accumulation in sea urchins. Here, we investigated the abundances and characteristics of MPs in specific tissues of wild sea urchins for 12 sites across 2, 900 km of coastlines in northern China. Sea urchins from all sites were detected to have MPs, with a total detection rate of 89.52%. The MPs abundance in sea urchins from all sites ranged from 2.20 +/- 1.50 to 10.04 +/- 8.46 items/individual or 0.16 +/- 0.09 to 2.25 +/- 1.68 items/g wet weight. The samples from Dalian were found to have the highest value by individual, and samples from Lianyungang had the highest value by gram. Furthermore, MPs were found in different tissues of sea urchins, i.e., gut, coelomic fluid and gonads. The highest abundance of MPs was found in the gut of sea urchins, followed by coelomic fluid and gonads. The size of MPs ranged from 27 to 4742 mu m, and the mean size found in gut was bigger than coelomic fluid and gonads. More interestingly, the MPs abundance increased with the decrease of anus size, shell diameter and gonad index (the wet weight ratio of gonad to total soft tissues). The MPs were dominated by fiber in shape, blue-green in colour and cellophane in composition. The high MPs abundance in sea urchins indicates the potential risks to human as they are consumed in many parts of the world, particularly in Asia and Europe.</t>
  </si>
  <si>
    <t>rayyan-684570745</t>
  </si>
  <si>
    <t>Inkjet Printing Humidity Sensing Pattern Based on Self-Organizing        Polystyrene Spheres</t>
  </si>
  <si>
    <t>NANOMATERIALS</t>
  </si>
  <si>
    <t>Neterebskaia, VO and Goncharenko, AO and Morozova, SM and Kolchanov, DS and Vinogradov, AV and Neterebskaia, Valeriia O. and Goncharenko, Anna O. and Morozova, Sofia M. and Kolchanov, Denis S. and Vinogradov, Alexandr V.</t>
  </si>
  <si>
    <t>This study is devoted to the development of photonic patterns based on polystyrene spheres (PSS) incorporated in chitosan hydrogels by inkjet printing. Using this method, high-resolution encrypted images that became visible only in high humidity were obtained. Inks based on PSS with carboxylic groups on the surface were made, and their rheological parameters (viscosity, surface tension, and zeta-potential) were optimized according to the Ohnesorge theory. The obtained value of the zeta-potential indicated the stability of the synthesized colloidal inks. The dependences of the printing parameters on the concentration of ethylene glycol in PSS dispersion, the drop spacing, the shape of the printed pattern, waveform, the temperature of the printing process, and the degree of ordering of the PSS-based photonic crystal were investigated. The scanning electronic microscope (SEM) images confirmed that the optimal self-organization of PSS was achieved at the following values of 0.4% weight fraction (wt%) carboxylic groups, the drop spacing of 50 mu m, and the temperature of the printing table of 25 degrees C. High-resolution microstructures were obtained by drop-on-demand printing with a deposited drophead diameter of 21 mu m and an accuracy of +/- 2 mu m on silicon and glass substrates. The deposition of chitosan-based hydrogels on the obtained polystyrene photonic crystals allowed reversibly changing the order of the diffraction lattice of the photonic crystal during the swelling of the hydrogel matrix, which led to a quick optical response in the daylight. The kinetics of the appearance of the optical response of the obtained coating were discussed. The simplicity of production, the speed of image appearance, and the ability to create high-resolution patterns determine the potential applications of the proposed systems as humidity sensors or anticounterfeiting coatings.</t>
  </si>
  <si>
    <t>rayyan-684570746</t>
  </si>
  <si>
    <t>Flexible and Thermally Induced Switchable Fire Alarm Fabric Based On        Layer-by-Layer Self-Assembled Silver Sheet/Fe3O4 Nanowire Composite</t>
  </si>
  <si>
    <t>ACS APPLIED MATERIALS &amp; INTERFACES</t>
  </si>
  <si>
    <t>1944-8244</t>
  </si>
  <si>
    <t>47456-47467</t>
  </si>
  <si>
    <t>Zhang, MJ and Wang, ML and Zhang, MX and Yang, CG and Li, YN and Zhang, YM and Hu, JT and Wu, GZ and Zhang, Maojiang and Wang, Minglei and Zhang, Mingxing and Yang, Chenguang and Li, Yuna and Zhang, Yumei and Hu, Jiangtao and Wu, Guozhong</t>
  </si>
  <si>
    <t>Textiles with fire detection will appeal for the interior decoration of houses and play a critical role in public security. Herein, we fabricated a sandwichlike fire alarm fabric (Ag@Fe3O4-MS) based on Fe3O4 nanowire (NW) arrays and fish-scale-like silver sheets, designed by in situ layer-by-layer assembly on the surface of polypropylene (PP) nonwoven fabric. The Ag@Fe3O4-MS sensor has fish-scale-like silver sheets as self-assembling electrode layers on the upper and lower sides of fabric, which can be tailored into various shapes and integrated into other flexible electronics. The sensor provides a real-time monitoring strategy for early warning fire detection (below 100 degrees C). At room temperature, the fabricated Ag@Fe3O4-MS sensor is electrically insulating, while it switches to an electrical conductor when exposed to flame. In view of its fast response time (2 s) and sustained working time (at least 15 min), the sensor with a connected alarm light can immediately alert people of house fires. More importantly, this sensor can provide additional real-time information on the fire location and reliable real-time monitoring of fire rekindling. The sensor was exposed to fire for successive cycles with an average response of I = 43 mA, confirming the reliable repeatability to detect fires. This ultralight, flexible Ag@Fe3O4-MS sensor could have broad applications in home safety. Moreover, the sandwichlike design provides a reliable strategy to modify household fabric items to provide a fire warning function.</t>
  </si>
  <si>
    <t>rayyan-684570747</t>
  </si>
  <si>
    <t>Immobilization of lipase Eversa Transform 2.0 on poly(urea-urethane)        nanoparticles obtained using a biopolyol from enzymatic glycerolysis</t>
  </si>
  <si>
    <t>BIOPROCESS AND BIOSYSTEMS ENGINEERING</t>
  </si>
  <si>
    <t>1615-7591</t>
  </si>
  <si>
    <t>1279-1286</t>
  </si>
  <si>
    <t>Bresolin, D and Hawerroth, B and Romera, CD and Sayer, C and de Araujo, PHH and de Oliveira, D and Bresolin, Daniela and Hawerroth, Beatriz and Romera, Cristian de Oliveira and Sayer, Claudia and de Araujo, Pedro Henrique Hermes and de Oliveira, Debora</t>
  </si>
  <si>
    <t>In this work, the free lipase Eversa(R) Transform 2.0 was used as a catalyst for enzymatic glycerolysis reaction in a solvent-free system. The product was evaluated by nuclear magnetic resonance (H-1 NMR) and showed high conversion related to hydroxyl groups. In sequence, the product of the glycerolysis was used as stabilizer and biopolyol for the synthesis of poly(urea-urethane) nanoparticles (PUU NPs) aqueous dispersion by the miniemulsion polymerization technique, without the use of a further surfactant in the system. Reactions resulted in stable dispersions of PUU NPs with an average diameter of 190 nm. After, the formation of the PUU NPs in the presence of concentrated lipase Eversa(R) Transform 2.0 was studied, aiming the lipase immobilization on the NP surface, and a stable enzymatic derivative with diameters around 231 nm was obtained. The hydrolytic enzymatic activity was determined using rho-nitrophenyl palmitate (rho-NPP) and the immobilization was confirmed by morphological analysis using transmission electron microscopy and fluorescence microscopy.</t>
  </si>
  <si>
    <t>rayyan-684570748</t>
  </si>
  <si>
    <t>Microplastic (1 and 5 mu m) exposure disturbs lifespan and intestine        function in the nematode Caenorhabditis elegans</t>
  </si>
  <si>
    <t>Shang, X and Lu, JW and Feng, C and Ying, YM and He, YC and Fang, S and Lin, Y and Dahlgren, R and Ju, JJ and Shang, Xu and Lu, Jiawei and Feng, Cheng and Ying, Yimeng and He, Yuanchen and Fang, Sheng and Lin, Ying and Dahlgren, Randy and Ju, Jingjuan</t>
  </si>
  <si>
    <t>As an emerging environmental pollutant, microplastics ( MN) are increasingly viewed as a serious health concern to terrestrial and aquatic ecosystems. However, previous toxicological studies examining MPs on freshwater and terrestrial organisms provide contradictory results, possibly due to few investigations at environmentally relevant concentrations. Here, the nematode Caenorhabdiiis elegans (C. thwarts), a model organisms with both aquatic and terrestrial free-living forms, was employed to investigate the effects of 1 and 5 mu m MPs (10(7)-10-(10) particles/m(2)) on the intake, lifespan, defecation rhythm, defecation-related neurons and transcriptional expression of related genes (skn-1, mkk-4, pmk-1, cpr-1 and itr-1). We demonstrated that the percentage of MP-contaminated nematodes increased with increasing exposure concentrations and duration. The lifespan of nematodes in the lower concentration exposure groups (2.4 x 10(7) and 2.4 x 10(8) particles/m(2)) decreased more prominently than that of higher concentration groups (2.4 x 10(9) and 2.4 x 10(10) particles/m(2)) after a 72-h exposure period. Concomitantly, expression of the skn-1 gene, involved in detoxification and lifespan regulation, was significantly altered at lower MP concentrations. Physiologically, the defecation rhythm after a 72-h exposure period was most strongly affected by 1 mu m MPs at 2.4 x 10(8) partides/m(2). The significant up-regulation of related genes by 1 mu m MPs appears responsible for the shortened defecation interval. Results of this study identified a potential toxicity threat to C. elegans from exposure to MPs at environmentally relevant concentrations and provide novel evidence for MP risks to freshwater and terrestrial organisms. Capsule.        After exposure to 1 and 5 mu m MPs (10(7)-10(10) particles/m(2)), the lifespan of C. elegans decreased more rapidly at lower concentrations. (C) 2018 Elsevier B.V. All rights reserved.</t>
  </si>
  <si>
    <t>rayyan-684570749</t>
  </si>
  <si>
    <t>Do the pristine physico-chemical properties of silver and gold        nanoparticles influence uptake and molecular effects on Gammarus        fossarum (Crustacea Amphipoda)?</t>
  </si>
  <si>
    <t>1200-1215</t>
  </si>
  <si>
    <t>Mehennaoui, K and Cambier, S and Serchi, T and Ziebel, J and Lentzen, E and Valle, N and Guerold, F and Thomann, JS and Giamberini, L and Gutleb, AC and Mehennaoui, Kahina and Cambier, Sebastien and Serchi, Tommaso and Ziebel, Johanna and Lentzen, Esther and Valle, Nathalie and Guerold, Francois and Thomann, Jean-Sebastien and Giamberini, Laure and Gutleb, Arno C.</t>
  </si>
  <si>
    <t>The specific and unique properties of silver nanoparticles (AgNPs) and gold nanoparticles (AuNPs), make themof high interest for different scientific and industrial applications. Their increasing use will inevitably lead to their release in the environment and aquatic ecosystems where they may represent a threat to aquatic organisms. Being a widespread and important component of the aquatic macroinvertebrate assemblage, amphipods and more specifically Gammarus fossarum will certainly be exposed to AgNPs and AuNPs. For these reasons,        G. fossarum was selected as model organism for this study. The aimof the present workwas the evaluation of the influence of both size (20, 40 and 80 nm) and surface coating (citrate CIT, polyethylene glycol PEG) on the acute toxicity of AgNPs and AuNPs on G. fossarum. We investigated the effects of AgNPs and AuNPs on the uptake by G. fossarum, NP tissue distribution and the expression of stress related genes by the use of ICP-MS, NanoSIMS50, Cytoviva (R), and Rt-qPCR, respectively.        Ag and Au bioaccumulation revealed a significant surface-coating dependence, with CIT-AgNPs and CIT-AuNPs showing the higher bio-accumulation potential in G. fossarum as compared to PEG-NPs. Opposite to that, no size-dependent effects on the bioaccumulation potential was observed. SIMS imaging and CytoViva (R) revealed an influence of the type of metal on the tissue distribution after uptake, with AgNPs detected in the cuticle and the gills of G. fossarum, while AuNPs were detected in the gut area. Furthermore, AgNPs were found to upregulate CuZnSOD gene expression while AuNPs led to its down-regulation. Modulation of SOD may indicate generation of reactive species of oxygen and a possible activation of antioxidant defence in order to prevent and defend the organism from oxidative stress. However, further investigations are still needed to better define the mechanisms underlying the observed AgNPs and AuNPs effects. (C) 2018 Elsevier B.V. All rights reserved.</t>
  </si>
  <si>
    <t>rayyan-684570750</t>
  </si>
  <si>
    <t>A closer look at anthropogenic fiber ingestion in Aristeus antennatus in        the NW Mediterranean Sea: Differences among years and locations and        impact on health condition</t>
  </si>
  <si>
    <t>Carreras-Colom, E and Constenla, M and Soler-Membrives, A and Cartes, JE and Baeza, M and Carrasson, M and Carreras-Colom, Ester and Constenla, Maria and Soler-Membrives, Anna and Cartes, Joan E. and Baeza, Mireia and Carrasson, Maite</t>
  </si>
  <si>
    <t>Marine litter is one of the most concerning threats for marine wildlife especially regarding plastics and their micro-sized forms, widely known as microplastics. The present study evaluates mesoscale spatial (230 km, Catalan coast) and temporal (2007 vs 2017-2018, Barcelona area) differences on the ingestion of anthropogenic fibers in the deep-sea shrimp Aristeus antennatus in the NW Mediterranean Sea and its relation with shrimp's health condition. Synthetic fibers with lengths ranging between 0.16 and 37.9 mm were found in both stomach (where sometimes they were tangled up in balls) and intestine contents. The percentage of fiber occurrence was &gt;65% at each sampling point. Tangled balls of fibers observed in stomach contents exhibited a wide range of sizes (up to a diameter of 1 cm) and were usually composed of fibers of different polymers, sizes and colours. Differences between locations (2018) were found, with greater fiber loads towards the south during spring and a great variability in summer, as shrimps caught off Barcelona showed a nearly thirty-times higher fiber load compared to shrimps from other localities. Highest concentrations were more likely to be related to major sources of fibers and currents in the area. Fiber load in shrimps from 2007 was comparable to that of shrimps captured in 2017 and 2018 (spring) yet a shift in the proportion of acrylic and polyester polymers was detected. No consistent effect on shrimp's health condition was found, with only a significant negative correlation found between gonadosomatic index and fibers for those shrimps with the highest values of fiber load (caught off Barcelona, summer 2018). Our findings contribute to the knowledge on plastic pollution for the NW Mediterranean Sea and highlight the potential use of this species as a sentinel species for plastic fiber contamination. (c) 2020 Elsevier Ltd. All rights reserved.</t>
  </si>
  <si>
    <t>rayyan-684570751</t>
  </si>
  <si>
    <t>Marine debris trends: 30 years of change on Ventura County and Channel        Island beaches</t>
  </si>
  <si>
    <t>WESTERN NORTH AMERICAN NATURALIST</t>
  </si>
  <si>
    <t>1527-0904</t>
  </si>
  <si>
    <t>328-340</t>
  </si>
  <si>
    <t>Miller, M and Steele, C and Horn, D and Hanna, C and Miller, Michaela and Steele, Clare and Horn, Dorothy and Hanna, Cause</t>
  </si>
  <si>
    <t>The persistence of plastics in marine ecosystems and the physical hazards marine debris pose to wildlife have become issues of global concern. The Santa Barbara Channel is home to a number of important marine and coastal ecosystems, including the 5 islands of Channel Islands National Park, and has a variety of factors that influence marine debris accumulation. We examined the spatial variation of marine debris density and composition across the Santa Barbara Channel by quantifying marine debris on beaches of Santa Rosa and Santa Cruz Islands and the Ventura County mainland. Debris from surveyed beaches was cataloged, weighed, and measured to compare differences in island and mainland marine debris abundance, density, and composition. Derelict fishing gear accounted for a higher proportion of marine debris on island beaches compared to mainland beaches, and marine debris items on island beaches were significantly heavier compared to debris items on mainland beaches. The majority of debris on mainland beaches comprised smaller plastic fragments and single-use plastic items, and debris accumulation rates varied by season and location. Microplastics (plastic fibers and particles &lt;5 mm) were found in the sand of all island and mainland beaches; however, density of microplastics did not appear to correlate with density of visually observable debris items (&gt;25 mm) that were collected during marine debris cleanups. We compared our data from 2015 and 2016 with historical surveys performed from 1989 to 1994 to examine the temporal variation of marine debris on Santa Rosa island. We found that there has been a significant increase in the amount of derelict fishing gear found on Santa Rosa Island over the past 27 years, which mirrors expansion of the California spiny lobster (Panulirus interruptus) fishery. This study highlights the importance of marine debris monitoring as local changes in policy, fisheries, and consumer culture are reflected in accumulations of marine debris found on the California mainland and the uninhabited Channel islands. Monitoring marine debris can provide insight into anthropogenic impacts and is a useful mechanism in monitoring the health of coastal and marine ecosystems.</t>
  </si>
  <si>
    <t>rayyan-684570752</t>
  </si>
  <si>
    <t>Effect of plastic film mulching on the distribution of plastic residues        in agricultural fields</t>
  </si>
  <si>
    <t>Kumar, MV and Sheela, AM and Kumar, Vinoth M. and Sheela, Merline A.</t>
  </si>
  <si>
    <t>In the present study, plastic residues were identified in the following four regions of Tamil Nadu, India: Sulur, Nagondapalli, Royakottah, and Krishnagiri. Among these regions, the percent distribution of plastic residues was found to be higher in Sulur of Coimbatore District where plastic film mulching has been practiced for 10 years for cultivating tomato (Lycopersicum esculentus L.) crop. At different depths, namely 0-10, 11-20, and 21-30 cm, the distribution of plastic residues at Sulur was 37.97%, 35.07%, and 36.99%, respectively, compared with other regions. The distribution of plastic residues was found to decrease with increasing depth. More plastic debris was found at a depth of 0-10 cm. Furthermore, the results indicated that the dehydrogenase enzyme activity of the rhizosphere soil was not affected by the mulching practice. In addition, plastic debris in the form of films was distributed more, followed by fibres and microplastics. The presence of individual elements, such as Si, Fe, C, Na, and O, used for film coating was confirmed through scanning electron microscopy-energy dispersive X-ray spectroscopy (SEM-EDX), indicating the presence of plastic film residues in the study area. (C) 2020 Published by Elsevier Ltd.</t>
  </si>
  <si>
    <t>rayyan-684570753</t>
  </si>
  <si>
    <t>Are the TiO2 NPs a "Trojan horse" for personal care products (PCPs) in        the clam Ruditapes philippinarum?</t>
  </si>
  <si>
    <t>192-204</t>
  </si>
  <si>
    <t>Sendra, M and Pintado-Herrera, MG and Aguirre-Martinez, GV and Moreno-Garrido, I and Martin-Diaz, LM and Lara-Martin, PA and Blasco, J and Sendra, M. and Pintado-Herrera, M. G. and Aguirre-Martinez, G. V. and Moreno-Garrido, I. and Martin-Diaz, L. M. and Lara-Martin, P. A. and Blasco, J.</t>
  </si>
  <si>
    <t>In recent years, increasing quantities of personal care products (PCPs) are being released into the environment. However, data about bioaccumulation and toxicity are scarce; and extraction and analytical approaches are not well developed. In this work, the marine clam Ruditapes philippinarum, selected as model organism, has been employed to investigate bioaccumulation, antioxidant enzyme activities and DNA damage due to exposure to TiO2 nanoparticles and bulk TiO2 (inorganic compounds that are frequent components of PCPs, plastics, paints and coatings, foods and disinfectant water treatments). We have also studied the joint effect of both forms of inorganic TiO2 combined with four organic compounds (mixture exposures) commonly used in PCPs: an antimicrobial (triclosan), a fragrance (OTNE) and two UV filters (benzophenone-3 and octocrylene). Bioaccumulation of the inorganic compound, TiO2, was almost immediate and constant over exposure time. With respect to the organic compounds in mixtures, they were mediated by TiO2 and bioaccumulation is driven by reduced size of the particles. In fact, nanoparticles can be considered as a vector to organic compounds, such as triclosan and benzophenone-3. After a week of depuration, TiO2 NPs and TiO2 bulk in clams showed similar levels of concentration. Some organic compounds with bioactivity (Log K-ow &gt;3), like OTNE, showed low depuration after one week. The joint action of the organic compound mixture and either of the two forms of TiO2 provoked changes in enzyme activity responses. However, for the mixtures, DNA damage was found only after the depuration period. (C) 2017 Elsevier Ltd. All rights reserved.</t>
  </si>
  <si>
    <t>rayyan-684570754</t>
  </si>
  <si>
    <t>Distribution and potential health impacts of microplastics and        microrubbers in air and street dusts from Asaluyeh County, Iran</t>
  </si>
  <si>
    <t>153-164</t>
  </si>
  <si>
    <t>Abbasi, S and Keshavarzi, B and Moore, F and Turner, A and Kelly, FJ and Dominguez, AO and Jaafarzadeh, N and Abbasi, Sajjad and Keshavarzi, Behnam and Moore, Farid and Turner, Andrew and Kelly, Frank J. and Dominguez, Ana Oliete and Jaafarzadeh, Neemat</t>
  </si>
  <si>
    <t>While the distribution and effects of microplastics (MPs) have been extensively studied in aquatic systems, there exits little information on their occurrence in the terrestrial environment and their potential impacts on human health. In the present study, street dust and suspended dust were collected from the city and county of Asaluyeh, Iran. Samples were characterized by various microscopic techniques (fluorescence, polarized light, SEM) in order to quantify and classify MPs and microrubbers (MRs) in the urban and industrial environments that are potentially ingestible or inhalable by humans. In &lt; 5-mm street dust retrieved from 15 sites, there were an average of 900 MPs and 250 MRs per 15 g of sample, with MPs exhibiting a range of colours and sizes (&lt;100 to &gt;1000 mu m). Most street dust samples were dominated by spherical and film-like particles and MRs largely made up of different sizes of black fragments and fibrous particulates. Airborne dust collected daily over an eight-day period at two locations revealed the ubiquity of fibrous MPs of sizes ranging from about 2 mu m to 100 mu m and an abundance of about 1 per m(-3). These samples contained small MR fragments whose precise characteristics were more difficult to define. Based on the median concentrations in street dust, estimates of acute exposure through ingestion are about 5 and 15 MP d(-1) and 2 and 7 MR d(-1) for construction workers and young children, respectively. Quantities of inhalable particulates were more difficult to define but the potential toxicity of MPs and MRs taken in by this route was evaluated from assays performed using particulates isolated from street dusts in the presence of an artificial lung fluid. Both types of particle exhibited oxidative potential, with MPs displaying consumptions of different antioxidants that were comparable with corresponding values for a reference urban particulate dust but lower than those for London ambient particulate matter. Thus, MPs and MRs contribute towards the health impacts of urban and industrial dusts but their precise roles remain unclear and warrant further study. (C) 2018 Elsevier Ltd. All rights reserved.</t>
  </si>
  <si>
    <t>rayyan-684570755</t>
  </si>
  <si>
    <t>Metal-Organic Framework Assisted and Tumor Microenvironment Modulated        Synergistic Image-Guided Photo-Chemo Therapy</t>
  </si>
  <si>
    <t>ADVANCED FUNCTIONAL MATERIALS</t>
  </si>
  <si>
    <t>1616-301X</t>
  </si>
  <si>
    <t>Wang, YB and Wu, WB and Mao, D and Teh, C and Wang, B and Liu, B and Wang, Yuanbo and Wu, Wenbo and Mao, Duo and Teh, Cathleen and Wang, Bo and Liu, Bin</t>
  </si>
  <si>
    <t>The complex tumor microenvironment (TME) and nonspecific drug targeting limit the clinical efficacy of photodynamic therapy in combination with chemotherapy. Herein, a metal-organic framework (MOF) assisted strategy is reported that modulates TME by reducing tumor hypoxia and intracellular glutathione (GSH) and offers targeted delivery and controlled release of the trapped chemodrug. Platinum(IV)-diazido complex (Pt(IV)) is loaded inside a Cu(II) carboxylate-based MOF, MOF-199, and an aggregation-induced-emission photosensitizer, TBD, is conjugated to polyethylene glycol for encapsulating Pt(IV)-loaded MOF-199. Once the fabricated TBD-Pt(IV)@MOF-199 nanoparticles are internalized by cancer cells, MOF-199 consumes intracellular GSH and decomposes to fragments to release Pt(IV). Upon light irradiation, the released Pt(IV) generates O-2 that relieves hypoxia and produces Pt(II)-based chemodrug inside cancer cells. Concomitantly, efficient reactive oxygen species generation and bright emission are afforded by TBD, resulting in synergistic image-guided photo-chemo therapy with enhanced efficacies and mitigated side effects.</t>
  </si>
  <si>
    <t>rayyan-684570756</t>
  </si>
  <si>
    <t>Water Vapor Diffusion into a Nanostructured Iron Oxyhydroxide</t>
  </si>
  <si>
    <t>INORGANIC CHEMISTRY</t>
  </si>
  <si>
    <t>0020-1669</t>
  </si>
  <si>
    <t>7107-7113</t>
  </si>
  <si>
    <t>Song, XW and Boily, JF and Song, Xiaowei and Boily, Jean-Francois</t>
  </si>
  <si>
    <t>Water diffusion through 0.4 nm X 0.4 nm wide tunnels of synthesized akaganeite (beta-FeOOH) nanoparticles was studied by a coupled experimental-molecular modeling approach. A sorption isotherm model obtained from quartz crystal microbalance measurements suggests that the akaganeite bulk can accommodate a maximum of 22.4 mg of water/g (44% bulk site occupancy) when exposed to atmospheres of up to 16 Torr water vapor. Fourier transform infrared spectroscopy also showed that water molecules interact with (hydr)oxo groups on both the akaganeite bulk and surface. Diffusion reactions through the akaganeite bulk were confirmed through important changes in the hydrogen-bonding environment of bulk hydroxyl groups. Molecular dynamics simulations showed that water molecules are localized in cavities that are bound by eight hydroxyl groups, forming short-lived (&lt;0.5 ps) hydrogen bonds with one another. Diffusion coefficients of water are three orders of magnitude lower than they are in liquid water (D = 0.0-11.1 X 10(-12) m(2).s(-1)), whereas large integral rotational correlation times are 4 to 15 times higher (tau(r) = 8.4-31.8 ps). Moreover, both of these properties are strongly loading-dependent. The simulations of the interface between the water vapor phase and the (010) surface plane of the akaganeite, where openings are exposed, revealed sluggish rates of incorporation between interfacial water species and their tunnel counterparts. The presence of defects in the synthesized particles are suspected to contribute to different diffusion rates in the laboratory when compared to those observed in pristine crystalline materials, as studied by molecular modeling.</t>
  </si>
  <si>
    <t>rayyan-684570757</t>
  </si>
  <si>
    <t>Mytilus spp. as sentinels for monitoring microplastic pollution in        Norwegian coastal waters: A qualitative and quantitative study</t>
  </si>
  <si>
    <t>383-393</t>
  </si>
  <si>
    <t>Brate, ILN and Hurley, R and Iversen, K and Beyer, J and Thomas, KV and Steindal, CC and Green, NW and Olsen, M and Lusher, A and Brate, Inger Lise N. and Hurley, Rachel and Iversen, Karine and Beyer, Jonny and Thomas, Kevin V. and Steindal, Calin C. and Green, Norman W. and Olsen, Marianne and Lusher, Amy</t>
  </si>
  <si>
    <t>Microplastic (MP) contamination is ubiquitous in the environment and many species worldwide have been shown to contain MP. The ecological impact of MP pollution is still unknown, thus there is an urgent need for more knowledge. One key task is to identify species suitable as sentinels for monitoring in key eco-compartments, such as coastal waters. In Norway, mussels (Mytilus spp.) have been monitored for hazardous contaminants through OSPAR since 1981. Norway has the longest coastline in Europe and adding MP to the Norwegian Mussel Watch is therefore important in a European and global context. The present study reports MP data in mussels (332 specimens) collected from multiple sites (n = 15) spanning the whole Norwegian coastline. MPs were detected at all locations, except at one site on the west coast. Among the most surprising findings, mussels from the Barents Sea coastline in the Finnmark region, contained significantly more MPs than mussels from most of the southern part of the country, despite the latter sites being located much closer to major urban areas. Only mussels from a site located very close to Oslo, the capital, contained levels similar to those observed in the remote site in Finnmark. In total an average of 1.5 (+/- 23) particles ind(-1) and 0.97 (+/- 2.61) particles w.w. g(-1) was found. The most common MPs were &lt;1 mm in size, and fibres accounted for 83% of particles identified, although there was inter-site variability. Thirteen different polymeric groups were identified; cellulosic being the most common and black rubbery particles being the second. This study suggests Mytilus spp. are suitable for semi-quantitative and qualitatively monitoring of MPs in coastal waters. However, some uncertainties remain including mussel size as a confounding factor that may influence ingestion, the role of depuration and other fate related processes, and this call for further research. (C) 2018 The Authors. Published by Elsevier Ltd.</t>
  </si>
  <si>
    <t>rayyan-684570758</t>
  </si>
  <si>
    <t>Microplastics in a deep, dimictic lake of the North German Plain with        special regard to vertical distribution patterns</t>
  </si>
  <si>
    <t>Tamminga, M and Fischer, EK and Tamminga, Matthias and Fischer, Elke Kerstin</t>
  </si>
  <si>
    <t>The investigation of microplastics (MPs) in freshwater has received increased attention within the last decade. To date, sampling is mainly conducted at the surface of both rivers and lakes and only a few studies assessed the vertical distribution of MPs in the water column of freshwater bodies. To contribute to the understanding of MP pollution in the water column of freshwater lakes, this study evaluated the vertical profile of MPs in Lake Tollense considering particles between 63 and 5000 mm in size. Sampling was conducted on three occasions at three depths (surface, 7 m and 10 m) along a transect including eight sampling stations. The retrieved samples were digested with hydrogen peroxide and sodium hypochlorite and investigated via Nile Red staining and fluorescence microscopy. Subsequently, a sub sample of stained particles was verified by mRaman-spectroscopy. The vertical distribution of MPs Lake Tollense differed considerably between particle shapes (irregular particles (IPs) and fibers). Fibers did not show a noticeable pattern with depth and ranged between 22 fibers m(-3) at 0 m to 19 fibers m(-3) at 10 m. In contrast, IPs were distinctly less abundant in sub-surface samples with concentrations between 50 IPs m(-3) at 0 m to 29 IPs m(-3) at 10 m. Concerning IPs, buoyant polymers (mainly PE and PP) and concerning fibers PET and PP dominated the polymeric composition. Besides particle inherent properties, wind-induced mixing is likely affecting the intensity of vertical concentration gradients. This study highlights the need for depth-integrated sampling approaches in order to achieve representative data without overor underestimating the overall abundances. (C) 2020 Elsevier Ltd. All rights reserved.</t>
  </si>
  <si>
    <t>rayyan-684570759</t>
  </si>
  <si>
    <t>Two-Photon Fluorescent Nanoprobe for Glutathione Sensing and Imaging in        Living Cells and Zebrafish Using a Semiconducting Polymer Dots Hybrid        with Dopamine and beta-Cyclodextrin</t>
  </si>
  <si>
    <t>12414-12421</t>
  </si>
  <si>
    <t>Sun, JY and Chen, NN and Chen, XL and Zhang, Q and Gao, F and Sun, Junyong and Chen, Ningning and Chen, Xueli and Zhang, Qiang and Gao, Feng</t>
  </si>
  <si>
    <t>Fabrication of hybrid semiconducting polymer dots (Pdots) endowed with special applications in biosensing and bioimaging in living systems has recently received considerable attention. In this study, novel two-photon fluorescent hybrid Pdots, DA-CD@Pdots, were first prepared by poly(styrene-co-maleic anhydride) (PSMA) being grafted with beta-cyclodextrin (beta-CD) and poly[(9,9-dioctylfluorenyl-2,7-diyl)-co-(1,4-benzo-{2,1',3}-thiadiazole)] (PFBT) through a nanoprecipitation method, followed by covalent attachment with dopamine (DA) by using an EDC-catalyzed carboxylamine coupling reaction. The DA molecules anchored on the surface of the Pdots were further oxidized to form their quinone-like structures (DQ) and act as good electron acceptors to magnifyingly quench the fluorescence of Pdots by intraparticle photoinduced electron transfer (PET) and the "molecular-wire effect". The finally achieved hybrid DQ-CD@ Pdots display enhanced colloidal stability, higher resistibility to environmental effects, and lower biological toxicity. In the presence of glutathione (GSH), DQ molecules on the surface of Pdots are reduced into catechol molecules and result in the inhibition of PET and restoration of the fluorescence of the Pdots. On the basis of the above demonstrations, the hybrid DQ-CD@Pdots are used as fluorescent probes for "turn-on" detection of GSH in the range from 0.01 to 3.0 mu M with the detection limit of 2.7 nM. The prepared DQ-CD@Pdots probe is also applied to the GSH detection and imaging in living systems including human cervical carcinoma HeLa cells and living zebrafish with satisfactory results.</t>
  </si>
  <si>
    <t xml:space="preserve"> RAYYAN-INCLUSION: {"Querusche"=&gt;"Maybe", "Matheus"=&gt;"Excluded"} | RAYYAN-LABELS: ?,MAT: Abstract</t>
  </si>
  <si>
    <t>rayyan-684570760</t>
  </si>
  <si>
    <t>Core-Clickable PEG-Branch-Azide Bivalent-Bottle-Brush Polymers by ROMP:        Grafting-Through and Clicking-To</t>
  </si>
  <si>
    <t>JOURNAL OF THE AMERICAN CHEMICAL SOCIETY</t>
  </si>
  <si>
    <t>0002-7863</t>
  </si>
  <si>
    <t>559-566</t>
  </si>
  <si>
    <t>Johnson, JA and Lu, YY and Burts, AO and Lim, YH and Finn, MG and Koberstein, JT and Turro, NJ and Tirrell, DA and Grubbs, RH and Johnson, Jeremiah A. and Lu, Ying Y. and Burts, Alan O. and Lim, Yeon-Hee and Finn, M. G. and Koberstein, Jeffrey T. and Turro, Nicholas J. and Tirrell, David A. and Grubbs, Robert H.</t>
  </si>
  <si>
    <t>The combination of highly efficient polymerizations with modular "click" coupling reactions has enabled the synthesis of a wide variety of novel nanoscopic structures. Here we demonstrate the facile synthesis of a new class of clickable, branched nanostructures, polyethylene glycol (PEG)-branch-azide bivalent-brush polymers, facilitated by "graft-through" ring-opening metathesis polymerization of a branched norbornene-PEG-chloride macromonomer followed by halide-azide exchange. The resulting bivalent-brush polymers possess azide groups at the core near a polynorbornene backbone with PEG chains extended into solution; the structure resembles a unimolecular micelle. We demonstrate copper-catalyzed azide-alkre cycloaddition (CuAAC) "click-to" coupling of a photocleavable doxorubicin (DOX)-alkyne derivative to the azide core. The CuAAC coupling was quantitative across a wide range of nanoscopic sizes (similar to 6-similar to 50 nrn); UV photolysis of the resulting DOX-loaded materials yielded free DOX that was therapeutically effective against human cancer cells.</t>
  </si>
  <si>
    <t>rayyan-684570761</t>
  </si>
  <si>
    <t>Occurrence of plastics ingested by Atlantic cod (Gadus morhua) destined        for human consumption (Fogo Island, Newfoundland and Labrador)</t>
  </si>
  <si>
    <t>Saturno, J and Liboiron, M and Ammendolia, J and Healey, N and Earles, E and Duman, N and Schoot, I and Morris, T and Favaro, B and Saturno, Jacquelyn and Liboiron, Max and Ammendolia, Justine and Healey, Natasha and Earles, Elise and Duman, Nadia and Schoot, Ignace and Morris, Tristen and Favaro, Brett</t>
  </si>
  <si>
    <t>In the province of Newfoundland and Labrador, fishing is a core occupation and also a source of marine plastic pollution. To look at this relationship, we examined 216 gastrointestinal tracts of Atlantic cod (Gadus morhua) caught by commercial fishers at Fogo Island, Newfoundland and Labrador, Canada. We found three tracts contained plastic for a frequency of occurrence of 1.4%. While this result is consistent with other cod sampled in the province, this study found two gastrointestinal tracts contained intact bait bags, used in commercial pots, and the third tract contained a polypropylene thread, likely originating from fishing rope. Our findings demonstrate the frequency of plastic ingestion in this region is low, but fishing-gear related plastics represent a key source of marine plastics in the region that should be addressed.</t>
  </si>
  <si>
    <t>rayyan-684570762</t>
  </si>
  <si>
    <t>The biodistribution of melanomacrophages and reactivity of PEG or        amine-functionalized iron oxide nanoclusters in the liver and spleen of        Egyptian toad after intraperitoneal or oral injections: Histochemical        study</t>
  </si>
  <si>
    <t>ACTA HISTOCHEMICA</t>
  </si>
  <si>
    <t>0065-1281</t>
  </si>
  <si>
    <t>Awaad, A and Awaad, Aziz</t>
  </si>
  <si>
    <t>Recently, toad flesh is the main source of protein for many peoples. Of note, disease treatment of amphibian animals is a big challenge facing toad farms development. Iron oxide nanoclusters (IONCs) are approved by the Food and Drug Administration (FDA) as new materials for drug delivery systems development. The biodistribution and fate of IONCs in the lower vertebrate tissues such as toads is novel and should be studied in details. In this study, the biodistribution and toxicities of polyethylene glycol-functionalized IONCs (PEG-IONCs) and amine-functionalized IONCs (NH2-IONCs) in the liver and spleen of Egyptian toad were studied after intraperitoneal or oral injections. The localization and levels of IONCs in liver and spleen depends on the root of injection and the surface functionalization. The presence of IONCs in the liver and spleen produced sever to mild histological and histochemical abnormalities, but in a different ratio. The change of melanomacmphages (MMs) numbers depends on the root of injection or the function group on the surface of IONCs and this explains the abnormalities of MMs produced by IONCs treatment. Further, the function group on the surface may control the biodistribution of MMs and abnormalities produced by IONCs in the liver and spleen. Understanding the biodistribution and histological abnormalities of IONCs in the lower vertebrate tissues (amphibians in this study) might introduce important information to develop new drugs which can be used for amphibian diseases treatment or diagnosis. Further, the histopathological and MMs abnormalities produced by IONCs may consider as biomarkers for amphibians diseases diagnosis.</t>
  </si>
  <si>
    <t>rayyan-684570763</t>
  </si>
  <si>
    <t>The effects of wet wipe pollution on the Asian clam, Corbicula fluminea        (Mollusca: Bivalvia) in the River Thames, London</t>
  </si>
  <si>
    <t>McCoy, KA and Hodgson, DJ and Clark, PF and Morritt, D and McCoy, K. A. and Hodgson, D. J. and Clark, P. F. and Morritt, D.</t>
  </si>
  <si>
    <t>The aim of the present study was to evaluate "flushable" and "non-flushable" wet wipes as a source of plastic pollution in the River Thames at Hammersmith, London and the impacts they have on the invasive Asian clam, Corbicula fluminea, in this watercourse. Surveys were conducted to assess whether the density of wet wipes along the foreshore upstream of Hammersmith Bridge affected the distribution of C. fluminea. High densities of wet wipes were associated with low numbers of clams and vice versa. The maximum wet wipe density recorded was 143 wipes m(-2) and maximum clam density 151 individuals m(-2). Clams adjacent to the wet wipe reefs were found to contain synthetic polymers including polypropylene (57%), polyethylene (9%), polyallomer (8%), nylon (8%) and polyester (3%). Some of these polymers may have originated from the wet wipe reefs. (C) 2020 Elsevier Ltd. All rights reserved.</t>
  </si>
  <si>
    <t>rayyan-684570764</t>
  </si>
  <si>
    <t>Ingested plastic transfers hazardous chemicals to fish and induces        hepatic stress</t>
  </si>
  <si>
    <t>Rochman, CM and Hoh, E and Kurobe, T and Teh, SJ and Rochman, Chelsea M. and Hoh, Eunha and Kurobe, Tomofumi and Teh, Swee J.</t>
  </si>
  <si>
    <t>Plastic debris litters aquatic habitats globally, the majority of which is microscopic (&lt; 1 mm), and is ingested by a large range of species. Risks associated with such small fragments come from the material itself and from chemical pollutants that sorb to it from surrounding water. Hazards associated with the complex mixture of plastic and accumulated pollutants are largely unknown. Here, we show that fish, exposed to a mixture of polyethylene with chemical pollutants sorbed from the marine environment, bioaccumulate these chemical pollutants and suffer liver toxicity and pathology. Fish fed virgin polyethylene fragments also show signs of stress, although less severe than fish fed marine polyethylene fragments. We provide baseline information regarding the bioaccumulation of chemicals and associated health effects from plastic ingestion in fish and demonstrate that future assessments should consider the complex mixture of the plastic material and their associated chemical pollutants.</t>
  </si>
  <si>
    <t>rayyan-684570765</t>
  </si>
  <si>
    <t>Low incidence of plastic ingestion among three fish species significant        for human consumption on the island of Newfoundland, Canada</t>
  </si>
  <si>
    <t>244-248</t>
  </si>
  <si>
    <t>Liboiron, M and Melvin, J and Richard, N and Saturno, J and Ammendolia, J and Liboiron, F and Charron, L and Mather, C and Liboiron, Max and Melvin, Jessica and Richard, Natalie and Saturno, Jacquelyn and Ammendolia, Justine and Liboiron, France and Charron, Louis and Mather, Charles</t>
  </si>
  <si>
    <t>This study reports the first baselines of plastic ingestion for three fish species that are common commercial and sustenance food fish in Newfoundland. Species collections occurred between 2015 and 2016 for Atlantic cod (Gadus morhua), Atlantic salmon (Salmo salar), and capelin (Mallotus villosus). The frequency of occurrence (% FO) of plastic ingestion for both Atlantic salmon (n = 69) and capelin (n = 350) was 0%. Of the 1010 Atlantic cod individuals collected over two years, 17 individuals had ingested plastics, a %FO of 1.68%. This is the only multi-year investigation of plastic ingestion in Atlantic cod for the Northwest Atlantic, and the first baseline of plastic ingestion in Atlantic salmon and capelin on the island of Newfoundland. Considering the ecological, economic, and cultural importance of these fish species, this study is the beginning of a longitudinal study of plastic ingestion to detect any future changes in contamination levels.</t>
  </si>
  <si>
    <t>rayyan-684570766</t>
  </si>
  <si>
    <t>Differential responses of larval zebrafish to the fungicide propamocarb:        Endpoints at development, locomotor behavior and oxidative stress</t>
  </si>
  <si>
    <t>Liu, X and Zhang, R and Jin, YX and Liu, Xin and Zhang, Rui and Jin, Yuanxiang</t>
  </si>
  <si>
    <t>The fungicide propamocarb (PM) is widely used to protect cucumbers, tomatoes and other plants from pathogens. According to previous studies, PM could be detected in the aquatic system in some area. However, the toxic effects of PM on zebrafish received very limited attention. In this study, we examined the toxic effects of various concentration of PM on the endpoints of development, locomotor behavior and oxidative stress in larval zebrafish. It was observed that PM exposure delayed embryonic development, inhibited hatchability at 60 and 72 h postfertilization and increased heart rate. After PM exposure, the larval zebrafish showed abnormal free swimming behavior and the swimming behavior in response to light-dark transition, indicating that PM had the potential to induce neurotoxicity. Moreover, PM exposure also affected the enzymatic activity of acetylcholinesterase and dopamine and the transcriptional level of genes related to neurotoxicity. In addition, PM exposure not only affects catalase (CAT), glutathione peroxidase (GPX), and glutathione S-transferase (GST) activity but also affects the transcription level of various genes. We believed that PM induced oxidative stress was also a possible reason to cause neurotoxicity in larval zebrafish. In summary, our results suggested that PM could disturb the endpoints at development, locomotor behavior and oxidative stress in larval zebrafish. (C) 2020 Elsevier B.V. All rights reserved.</t>
  </si>
  <si>
    <t>rayyan-684570767</t>
  </si>
  <si>
    <t>The Danube so colourful: A potpourri of plastic litter outnumbers fish        larvae in Europe's second largest river</t>
  </si>
  <si>
    <t>177-181</t>
  </si>
  <si>
    <t>Lechner, A and Keckeis, H and Lumesberger-Loisl, F and Zens, B and Krusch, R and Tritthart, M and Glas, M and Schludermann, E and Lechner, Aaron and Keckeis, Hubert and Lumesberger-Loisl, Franz and Zens, Bernhard and Krusch, Reinhard and Tritthart, Michael and Glas, Martin and Schludermann, Elisabeth</t>
  </si>
  <si>
    <t>Previous studies on plastic pollution of aquatic ecosystems focused on the world's oceans. Large rivers as major pathways for land-based plastic litter, has received less attention so far. Here we report on plastic quantities in the Austrian Danube. A two year survey (2010, 2012) using stationary driftnets detected mean plastic abundance (n = 17,349; mean +/- S.D: 316.8 +/- 4664.6 items per 1000 m(-3)) and mass (4.8 +/- 24.2 g per 1000 m(-3)) in the river to be higher than those of drifting larval fish (n = 24,049; 2753 +/- 745.0 individuals. 1000 m(-3) and 3.2 +/- 8.6 g 1000 m(-3)). Industrial raw material (pellets, flakes and spherules) accounted for substantial parts (79.4%) of the plastic debris. The plastic input via the Danube into the Black Sea was estimated to 4.2 t per day. (C) 2014 The Authors. Published by Elsevier Ltd.</t>
  </si>
  <si>
    <t>rayyan-684570768</t>
  </si>
  <si>
    <t>Description of buoyant fibers adhering to Argonauta nouryi (Cephalopoda:        Argonautidae) collected from the stomach contents of three top predators        in the Mexican South Pacific</t>
  </si>
  <si>
    <t>504-509</t>
  </si>
  <si>
    <t>Alejo-Plata, MD and Herrera-Galindo, E and Cruz-Gonzalez, DG and del Carmen Alejo-Plata, Maria and Herrera-Galindo, Eduardo and Guadalupe Cruz-Gonzalez, Diana</t>
  </si>
  <si>
    <t>Argonauta nouryi Lorois, 1852 is an octopod that inhabits the holopelagic zone, the objective of this study was to describe the occurrence of buoyant fibers adhering to the body and mantle cavity of A. nouryi females found in the stomach contents from Euthynnus lineatus (skipjack), Coryphaena hippurus (dolphinfish), and Istiophorus platypterus (sailfish). Stomach contents from 224 individuals were examined. All female evaluated presented fibers adhering to the mantle cavity; 92.6% of the fibers measured 0.25 to 5 mm in length and hyaline was the dominant color (72%). The amount of fibers in the fish stomach contents with A. nouryi was significantly greater than in stomachs without; this suggests that the fibers might be introduced via A. nouryi. Findings of this work could be related to the discharge of solid materials in the water column.</t>
  </si>
  <si>
    <t>rayyan-684570769</t>
  </si>
  <si>
    <t>Spatial distribution of floating marine debris in offshore continental        Portuguese waters</t>
  </si>
  <si>
    <t>269-278</t>
  </si>
  <si>
    <t>Sa, S and Bastos-Santos, J and Araujo, H and Ferreira, M and Duro, V and Alves, F and Panta-Ferreira, B and Nicolau, L and Eira, C and Vingada, J and Sa, Sara and Bastos-Santos, Jorge and Araujo, Helder and Ferreira, Marisa and Duro, Virginia and Alves, Flavia and Panta-Ferreira, Bruno and Nicolau, Lidia and Eira, Catarina and Vingada, Jose</t>
  </si>
  <si>
    <t>This study presents data on abundance and density of macro-floating marine debris (FMD), including their composition, spatial distribution and potential sources off continental Portugal. FMD were assessed by shipboard visual surveys covering +/- 252,833 km(2) until the 220 nm limit. The FMD average density was 2.98 items/km(2) and abundance amounted to 752,740 items. Unidentified plastics constitute the major bulk of FMD (density = 0.46 items/km(2); abundance = 117,390 items), followed by styrofoam, derelict or lost materials from fisheries, paper/cardboard and wood material. The North sector of the area presents higher FMD diversity and abundances, probably as a result of the high number of navigation corridors and fisheries operating in that sector. Most FMD originate from local sources, namely discharges from vessels and derelict material from fisheries. Considering the identifiable items, cables and fishing lines were the only fishing related items among the top ten FMD items in Portuguese offshore waters. (C) 2016 Elsevier Ltd. All rights reserved.</t>
  </si>
  <si>
    <t>rayyan-684570770</t>
  </si>
  <si>
    <t>Fishing marine debris in a northeast Brazilian beach: Composition,        abundance and tidal changes</t>
  </si>
  <si>
    <t>428-432</t>
  </si>
  <si>
    <t>Ramos, JAA and Pessoa, WVN and Ramos, Jonas A. A. and Pessoa, Willy V. N.</t>
  </si>
  <si>
    <t>This study aims to examine the composition and the spatial/tidal changes of marine debris caught with a fishing net during a fishery survey in two different areas of a sand beach at the northeast of Brazil. Samples were conducted weekly, at each moon phase, for two months using a beach seine net in the surf zone. Abundance of debris were estimate by swept area (itemskm(-1) and gkm(-1)). A total of 12 categories of debris were recorded. Plastic - both hard and soft types - was the most abundant debris category. Most fragments were classified as macro (20-100 mm) and mega debris (&gt;100 mm). Significant differences (P &lt; 0.05) between areas and tides were registered for plastic, metal and cloth. Spring tides were responsible for the high rates of marine debris found in the surf zone of Miramar beach. The results demonstrate the occurrence and abundance of litter in this fish nursery area and reinforce the need and importance of environmental protection and educational programs. Capsule abstract Marine debris caught by a fishing net in the surf zone of Brazilian beach.</t>
  </si>
  <si>
    <t>rayyan-684570771</t>
  </si>
  <si>
    <t>Seabirds and plastics don't mix: Examining the differences in marine        plastic ingestion in wedge-tailed shearwater chicks at near-shore and        offshore locations</t>
  </si>
  <si>
    <t>852-861</t>
  </si>
  <si>
    <t>Verlis, KM and Campbell, ML and Wilson, SP and Verlis, Krista M. and Campbell, Marnie L. and Wilson, Scott P.</t>
  </si>
  <si>
    <t>Plastic ingestion by wedge-tailed shearwaters (WTS) nesting at near-shore and offshore sites along the east coast of Australia were investigated. Ingestion rates were at 20% in near-shore lavaged WTS, where the beaches were significantly more polluted, compared to 8% in birds at offshore sites. The material and colour of recovered plastics at offshore sites differed significantly between beach surveys and that ingested by seabirds in the same area. This pattern was not evident near-shore. Hence, in near-shore environments birds may feed locally and are influenced by nearby plastics, compared to birds offshore. The origins of marine debris between near-shore and offshore beaches differed; with land-based sources unsurprisingly having more influence on near-shore sites. The findings of this study indicate the need for localised data to address and manage this pollutant, with nesting seabirds at greater risk in near-shore environments. A preliminary modified ecological quality objective for WTS is presented.</t>
  </si>
  <si>
    <t>rayyan-684570772</t>
  </si>
  <si>
    <t>Ghost net removal in ancient Lake Ohrid: A pilot study</t>
  </si>
  <si>
    <t>FISHERIES RESEARCH</t>
  </si>
  <si>
    <t>0165-7836</t>
  </si>
  <si>
    <t>46-50</t>
  </si>
  <si>
    <t>Spirkovski, Z and Ilik-Boeva, D and Ritterbusch, D and Peveling, R and Pietrock, M and Spirkovski, Z. and Ilik-Boeva, D. and Ritterbusch, D. and Peveling, R. and Pietrock, M.</t>
  </si>
  <si>
    <t>A pilot study on the occurrence of abandoned, lost or otherwise discarded fishing gear (ALDFG) was conducted in the Macedonian part of Lake Ohrid. Focussing on abandoned gill nets, different methods for detection and removal of these so-called ghost nets were tested and effects on biota assessed. As shown with the help of echo sounding, diving and creeping (i.e. towing of armed anchors and grapnels, respectively, over the ground), ghost nets were found to be widely present in this freshwater habitat. Altogether more than 12,000 m of nets were retrieved from water column and lake bottom. Free-floating nets were effectively detected using echo sounding, whereas masses of nets accumulated at underwater obstacles were easier to detect by diving. Creeping led to removal of less numerous but actively fishing ghost nets. Ghost nets contained fish at different stages of decomposition (in addition to birds and crustaceans) indicating that abandoned gear continues fishing over extended periods. Together, the results show that ghost nets are not only a marine problem but can significantly pollute freshwater lakes, too.</t>
  </si>
  <si>
    <t>rayyan-684570773</t>
  </si>
  <si>
    <t>Marine debris on a tropical coastline: Abundance, predominant sources        and fate in a region with multiple activities (Fortaleza, Ceara,        northeastern Brazil)</t>
  </si>
  <si>
    <t>WASTE MANAGEMENT</t>
  </si>
  <si>
    <t>0956-053X</t>
  </si>
  <si>
    <t>13-20</t>
  </si>
  <si>
    <t>Cavalcante, RM and Pinheiro, LS and Teixeira, CEP and Paiva, BP and Fernandes, GM and Brandao, DB and Frota, FF and Filho, FJNS and Schettini, CAF and Cavalcante, Rivelino M. and Pinheiro, Lidriana S. and Teixeira, Carlos E. P. and Paiva, Barbara P. and Fernandes, Gabrielle M. and Brandao, Daysiane B. and Frota, Felipe F. and Filho, Francisco J. N. S. and Schettini, Carlos A. F.</t>
  </si>
  <si>
    <t>The aim of the present study was to perform the first assessment of the abundance and classification of marine debris as well as determine the sources, transport and fate of this debris on an urbanized coast with multiple human activities. More than 80% of the marine debris was composed of synthetic materials. The beached marine debris was classified according to size. Meso-debris accounted for the highest portion of contamination (55%), followed by macro-debris (25.1%) and small debris (19.9%). Contamination by debris, such as cotton swabs (31%) and lollipop sticks (36.8%) accounted for the largest portion of the small debris class. Human recreational activities were the predominant source of debris, followed by navigation/fishing activities, domestic activities and industrial/port activities. The assessment of the predominance of human activities and the results of the model revealed a larger contribution of debris from recreational activities on nearby beaches on the small to larger scale and that rivers exert less of an influence due to the fact that they do not flow the entire year. (C) 2020 Elsevier Ltd. All rights reserved.</t>
  </si>
  <si>
    <t>rayyan-684570774</t>
  </si>
  <si>
    <t>Global research priorities to mitigate plastic pollution impacts on        marine wildlife</t>
  </si>
  <si>
    <t>ENDANGERED SPECIES RESEARCH</t>
  </si>
  <si>
    <t>1863-5407</t>
  </si>
  <si>
    <t>225-247</t>
  </si>
  <si>
    <t>Vegter, AC and Barletta, M and Beck, C and Borrero, J and Burton, H and Campbell, ML and Costa, MF and Eriksen, M and Eriksson, C and Estrades, A and Gilardi, KVK and Hardesty, BD and do Sul, JAI and Lavers, JL and Lazar, B and Lebreton, L and Nichols, WJ and Ribic, CA and Ryan, PG and Schuyler, QA and Smith, SDA and Takada, H and Townsend, KA and Wabnitz, CCC and Wilcox, C and Young, LC and Hamann, M and Vegter, A. C. and Barletta, M. and Beck, C. and Borrero, J. and Burton, H. and Campbell, M. L. and Costa, M. F. and Eriksen, M. and Eriksson, C. and Estrades, A. and Gilardi, K. V. K. and Hardesty, B. D. and Ivar do Sul, J. A. and Lavers, J. L. and Lazar, B. and Lebreton, L. and Nichols, W. J. and Ribic, C. A. and Ryan, P. G. and Schuyler, Q. A. and Smith, S. D. A. and Takada, H. and Townsend, K. A. and Wabnitz, C. C. C. and Wilcox, C. and Young, L. C. and Hamann, M.</t>
  </si>
  <si>
    <t>Marine wildlife faces a growing number of threats across the globe, and the survival of many species and populations will be dependent on conservation action. One threat in particular that has emerged over the last 4 decades is the pollution of oceanic and coastal habitats with plastic debris. The increased occurrence of plastics in marine ecosystems mirrors the increased prevalence of plastics in society, and reflects the high durability and persistence of plastics in the environment. In an effort to guide future research and assist mitigation approaches to marine conservation, we have generated a list of 16 priority research questions based on the expert opinions of 26 researchers from around the world, whose research expertise spans several disciplines, and covers each of the world's oceans and the taxa most at risk from plastic pollution. This paper highlights a growing concern related to threats posed to marine wildlife from microplastics and fragmented debris, the need for data at scales relevant to management, and the urgent need to develop interdisciplinary research and management partnerships to limit the release of plastics into the environment and curb the future impacts of plastic pollution.</t>
  </si>
  <si>
    <t>rayyan-684570775</t>
  </si>
  <si>
    <t>Dynamics of Marine Debris Ingestion by Profitable Fishes Along The        Estuarine Ecocline</t>
  </si>
  <si>
    <t>Ferreira, GVB and Barletta, M and Lima, ARA and Morley, SA and Costa, MF and Ferreira, Guilherme V. B. and Barletta, Mario and Lima, Andre R. A. and Morley, Simon A. and Costa, Monica F.</t>
  </si>
  <si>
    <t>The dynamics of microfilament (&lt;5 mm) ingestion were evaluated in three species of snooks. The ingestion of different colours and sizes of microfilaments were strongly associated with the spatio-temporal estuarine use and ontogenetic shifts of snooks. Their feeding ecology was also analysed to assess dietary relationships with patterns of contamination. All species were highly contaminated with microfilaments. The highest ingestion of microfilaments occurred in the adults, when fishes became the main prey item and also during the peak of fishing activities, in the rainy season. This suggests that trophic transfer, in addition to periods of high availability of microfilaments are important pathways for contamination. The ingestion of microfilaments of different colours and sizes was likely influenced by input sources. Blue microfilaments were frequently ingested, and appear to have both riverine and estuarine inputs, since they were ingested in all seasons and habitats. Purple and red microfilaments were more frequently ingested in the lower estuarine habitats. The length of microfilaments was also associated with environmental variability. Longer microfilaments were ingested in habitats with greater riverine influence, the opposite was observed for shorter microfilaments. Therefore, microfilament contamination in snooks are a consequence of their ecological patterns of estuarine uses through different seasons and life history stages.</t>
  </si>
  <si>
    <t>rayyan-684570776</t>
  </si>
  <si>
    <t>Anthropogenic pollution of aquatic ecosystems: Emerging problems with        global implications</t>
  </si>
  <si>
    <t>Hader, DP and Banaszak, AT and Villafane, VE and Narvarte, MA and Gonzalez, RA and Helbling, EW and Haeder, Donat-P. and Banaszak, Anastazia T. and Villafane, Virginia E. and Narvarte, Maite A. and Gonzalez, Raul A. and Walter Helbling, E.</t>
  </si>
  <si>
    <t>Aquatic ecosystems cover over two thirds of our planet and play a pivotal role in stabilizing the global climate as well as providing a large array of services for a fast-growing human population. However, anthropogenic activities increasingly provoke deleterious impacts in aquatic ecosystems. In this paper we discuss live sources of anthropogenic pollution that affect marine and freshwater ecosystems: sewage, nutrients and terrigenous materials, crude oil, heavy metals and plastics. Using specific locations as examples, we show that land-based anthropogenic activities have repercussions in freshwater and marine environments, and we detail the direct and indirect effects that these pollutants have on a range of aquatic organisms, even when the pollutant source is distant from the sink. While the issues covered here do focus on specific locations, they exemplify emerging problems that are increasingly common around the world. All these issues are in dire need of stricter environmental policies and legislations particularly for pollution at industrial levels, as well as solutions to mitigate the effects of anthropogenic pollutants and restore the important services provided by aquatic ecosystems for future generations. (C) 2020 Elsevier B.V. All rights reserved.</t>
  </si>
  <si>
    <t>rayyan-684570777</t>
  </si>
  <si>
    <t>Narrow and Thin Copper Linear Pattern Deposited by Vacuum Cold Spraying        and Deposition Behavior Simulation</t>
  </si>
  <si>
    <t>JOURNAL OF THERMAL SPRAY TECHNOLOGY</t>
  </si>
  <si>
    <t>1059-9630</t>
  </si>
  <si>
    <t>571-583</t>
  </si>
  <si>
    <t>Ma, K and Li, CJ and Li, CX and Ma, Kai and Li, Chang-Jiu and Li, Cheng-Xin</t>
  </si>
  <si>
    <t>Compared with ceramic materials, the fabrication of dense metal films requires higher impact velocity in vacuum cold spraying (VCS), also known as aerosol deposition method. In this study, a supersonic nozzle for the fabrication of dense, thin and narrow copper lines was designed. The acceleration behavior of gas and copper particles was investigated through CFD numerical simulation. And the impact behavior of copper particles was studied through finite element analysis. The copper lines with the width of about 200 mu m and the height of about 4 mu m were directly fabricated on silicon wafers at room temperature without masking. The results show that there is an optimum particle diameter for the impact velocity in particle collision deposition systems. In order to obtain a higher particle impact velocity in VCS, the substrate should be placed behind the high-pressure region of gas shock wave, so that the position of the high-pressure region of the free jet and the position of the bow shock with the substrate coincide as much as possible. Copper particles undergo plastic deformation and particle flattening upon impact and subsequent particle compaction. The width of copper line increased with increasing standoff distance, and maximum height decreased with increasing standoff distance.</t>
  </si>
  <si>
    <t>rayyan-684570778</t>
  </si>
  <si>
    <t>Polymer Identification of Plastic Debris Ingested by Pelagic-Phase Sea        Turtles in the Central Pacific</t>
  </si>
  <si>
    <t>11535-11544</t>
  </si>
  <si>
    <t>Jung, MR and Balazs, GH and Work, TM and Jones, TT and Orski, SV and Rodriguez, CV and Beers, KL and Brignac, KC and Hyrenbach, KD and Jensen, BA and Lynch, JM and Jung, Melissa R. and Balazs, George H. and Work, Thierry M. and Jones, T. Todd and Orski, Sara, V and Rodriguez, Viviana C. and Beers, Kathryn L. and Brignac, Kayla C. and Hyrenbach, K. David and Jensen, Brenda A. and Lynch, Jennifer M.</t>
  </si>
  <si>
    <t>Pelagic Pacific sea turtles eat relatively large quantities of plastic (median 5 g in gut). Using Fourier transform infrared spectroscopy, we identified the polymers ingested by 37 olive ridley, 9 green, and 4 loggerhead turtles caught as bycatch in Hawaii- and American Samoa-based longline fisheries. Unidentifiable samples were analyzed using high-temperature size exclusion chromatography with multiple detectors and/or X-ray photoelectron spectroscopy. Regardless of species differences in dive depths and foraging strategies, ingested plastics were primarily low-density, floating polymers (51% low-density polyethylene (LDPE), 26% polypropylene (PP), 10% unknown polyethylene (PE), and 5% high-density PE collectively). Albeit not statistically significant, deeper diving and deeper captured olive ridley turtles ate proportionally more plastics expected to sink (3.9%) than intermediate-diving green (1.2%) and shallow-diving loggerhead (0.3%) turtles. Spatial, but no sex, size, year, or hook depth differences were observed in polymer composition. LDPE and PP, some of the most produced and least recycled polymers worldwide, account for the largest percentage of plastic eaten by sea turtles in this region. These novel data inform managers about the threat of plastic ingestion to sea turtles and may motivate development of more environmentally friendly practices for plastic production, use, and waste management.</t>
  </si>
  <si>
    <t>rayyan-684570779</t>
  </si>
  <si>
    <t>THE STORY OF PLASTIC POLLUTION: From the Distant Ocean Gyres to the        Global Policy Stage</t>
  </si>
  <si>
    <t>OCEANOGRAPHY</t>
  </si>
  <si>
    <t>1042-8275</t>
  </si>
  <si>
    <t>60-70</t>
  </si>
  <si>
    <t>Rochman, CM and Rochman, Chelsea M.</t>
  </si>
  <si>
    <t>Today, the media is inundated with stories about plastic contamination in our global ocean. Over the last decade, the amount of research about and attention to the topic have elevated plastic pollution to the global stage-and set priorities for research and policy. Though the story of plastic pollution, big and small, began decades ago in remote central ocean gyres, we now know that plastic debris is ubiquitous across all ocean basins, ecosystems, habitats, and food webs-including in seafood and sea salt. In addition to work on understanding contamination, researchers have expanded their breadth of questioning toward the sources, fates, transformations, and effects of plastic pollution. A deeper understanding has revealed the many ways in which plastic debris interacts with planetary cycles and affects physical and biological processes. An expanding scientific field has paralleled a growing policy movement that spans multiple levels of government from municipal to international. As we continue to conduct research to better understand plastics in our ocean, the questions are no longer about whether there is plastic pollution, but instead: (1) what are the processes and extent to which plastic debris affects global change? (2) will we use science to inform solutions? and (3) are we willing to do the hard work to solve the problem of plastic pollution?</t>
  </si>
  <si>
    <t>rayyan-684570780</t>
  </si>
  <si>
    <t>Development of a Liposomal Formulation of Acetyltanshinone IIA for        Breast Cancer Therapy</t>
  </si>
  <si>
    <t>MOLECULAR PHARMACEUTICS</t>
  </si>
  <si>
    <t>1543-8384</t>
  </si>
  <si>
    <t>3873-3886</t>
  </si>
  <si>
    <t>Wang, Q and Luo, M and Wei, N and Chang, A and Luo, KQ and Wang, Qi and Luo, Man and Wei, Na and Chang, Alex and Luo, Kathy Qian</t>
  </si>
  <si>
    <t>Acetyltanshinone IIA (ATA), synthesized in our group exhibiting good anti-breast cancer effects, is expected to replace the commonly used anti-ER+ breast cancer (breast cancer cells overexpressing the estrogen receptor) drug tamoxifen. To promote the clinical progress of ATA, polyethylene glycol (PEG)-modified liposomes were used to encapsulate ATA along with improving its bioavailability and in vivo anticancer efficiency. The resulting liposomal ATA exhibited a spherical shape with an average size of 188.5 nm. In vitro evaluations showed that liposomal ATA retained the anti-breast cancer efficacy of ATA while exerting much less cytotoxicity toward noncancerous cells. Significantly, pharmacokinetics analysis showed that the AUC(0-24h) of liposomal ATA was 59 times higher than that of free ATA, demonstrating increased bioavailability of ATA. Preclinical experiments demonstrated that liposomal ATA reduced the growth of ER-positive human breast tumor xenografts by 73% in nude mice, and the liposomal ATA exhibited a much lower level of toxicity than that of free ATA with respect to zebrafish larval mortality, body formation, and heart function during development. Moreover, 7-day and 21-day tissue toxicity levels were determined in mice by intravenous administration of a maximum dosage of liposomal ATA (120 mg/kg). The results showed no obvious tissue damage in major organs, including the heart, liver, spleen, kidney, and brain. In summary, we have developed a clinical formulation of liposomal ATA with the high bioavailability and potent efficacy for the treatment of ER-positive breast cancer.</t>
  </si>
  <si>
    <t>rayyan-684570781</t>
  </si>
  <si>
    <t>Anthropogenic debris in seafood: Plastic debris and fibers from textiles        in fish and bivalves sold for human consumption</t>
  </si>
  <si>
    <t>Rochman, CM and Tahir, A and Williams, SL and Baxa, DV and Lam, R and Miller, JT and Teh, FC and Werorilangi, S and Teh, SJ and Rochman, Chelsea M. and Tahir, Akbar and Williams, Susan L. and Baxa, Dolores V. and Lam, Rosalyn and Miller, Jeffrey T. and Teh, Foo-Ching and Werorilangi, Shinta and Teh, Swee J.</t>
  </si>
  <si>
    <t>The ubiquity of anthropogenic debris in hundreds of species of wildlife and the toxicity of chemicals associated with it has begun to raise concerns regarding the presence of anthropogenic debris in seafood. We assessed the presence of anthropogenic debris in fishes and shellfish on sale for human consumption. We sampled from markets in Makassar, Indonesia, and from California, USA. All fish and shellfish were identified to species where possible. Anthropogenic debris was extracted from the digestive tracts of fish and whole shellfish using a 10% KOH solution and quantified under a dissecting microscope. In Indonesia, anthropogenic debris was found in 28% of individual fish and in 55% of all species. Similarly, in the USA, anthropogenic debris was found in 25% of individual fish and in 67% of all species. Anthropogenic debris was also found in 33% of individual shellfish sampled. All of the anthropogenic debris recovered from fish in Indonesia was plastic, whereas anthropogenic debris recovered from fish in the USA was primarily fibers. Variations in debris types likely reflect different sources and waste management strategies between countries. We report some of the first findings of plastic debris in fishes directly sold for human consumption raising concerns regarding human health.</t>
  </si>
  <si>
    <t>rayyan-684570782</t>
  </si>
  <si>
    <t>Abundance, composition and sources of marine debris trawled-up in the        fishing grounds along the north-east Arabian coast</t>
  </si>
  <si>
    <t>Selvam, K and Xavier, KAM and Shivakrishna, A and Bhutia, TP and Kamat, S and Shenoy, L and Selvam, Kesavan and Xavier, K. A. Martin and Shivakrishna, Avadootha and Bhutia, Tenji Pem and Kamat, Satish and Shenoy, Latha</t>
  </si>
  <si>
    <t>The pollution due to marine debris is a serious environmental threat in many parts of the world. The abundance of marine debris, composition and its distribution over the seafloor along north-east coast of Arabian coast was studied through trawl based swept method. Experimental fishing was conducted fortnightly using shrimp bottom trawl and collected debris was categorized as per standard protocols. A total of 1077 pieces of debris (11.7 kg dry weight) were collected from 25 hauls. The average number and weight of debris were 943 items/km(2) and 10.2 kg/km(2) respectively. The estimated total marine debris along this coast was 379 t (dry weight). Plastic-based debris contributed maximum (87.1%) to the total debris collected in numbers and among this, plastic bags and food wrappers were dominant. Debris produced by shoreline/recreational activities comprised the major source of debris (88.6%) along this coast. This study provides the evidence that the effective use of available fishing trawlers and co-management practices ("Make fishers friend") can help to remove the seabed debris. The base data generated through this study would facilitate region-based effective control and management of plastic debris pollution. (C) 2020 Elsevier B.V. All rights reserved.</t>
  </si>
  <si>
    <t>rayyan-684570783</t>
  </si>
  <si>
    <t>Trends in chemical pollution and ecological status of Lake Ziway,        Ethiopia: a review focussing on nutrients, metals and pesticides</t>
  </si>
  <si>
    <t>AFRICAN JOURNAL OF AQUATIC SCIENCE</t>
  </si>
  <si>
    <t>1608-5914</t>
  </si>
  <si>
    <t>386-400</t>
  </si>
  <si>
    <t>Merga, LB and Mengistie, AA and Faber, JH and van den Brink, PJ and Merga, L. B. and Mengistie, A. A. and Faber, J. H. and van den Brink, P. J.</t>
  </si>
  <si>
    <t>Aquatic ecosystems contribute to human well-being by delivering ecosystem services, but their protection has been given low priority in Africa. Lake Ziway in the Ethiopian Rift Valley basin provides services including irrigation, drinking water and fish food in the region. This paper reviews the biological resources and spatio- temporal variation of water quality of the lake focussing on nutrients, metals and pesticides. Lake Ziway is under increasing agricultural and urban pressure and is exhibiting deteriorating trends in several water quality and ecological parameters. Nutrients and trace metals, including PO43-, NO3-, NH4+, Ca2+, Cu and Ni of the lake have shown increasing temporal trends in concentration. Spatially, higher values of major parameters (e.g. NO3-, NH4+, K, Na and electrical conductivity) were observed at shoreline sites near floriculture farming. The water quality of the lake exceeded guideline values for drinking water (alkalinity and Fe) and for aquatic life (NH+, Fe, Cr, Cu and Se). The recently reported pesticides in the lake possibly cause ecological and human health effect. Accordingly, agriculture and urbanisation are affecting water quality of Lake Ziway, with likely negative effects on human health and the lake ecosystem function unless appropriate interventions are taken. Our results may be useful in assessing other African lakes subject to similar anthropogenic pressures in their catchments.</t>
  </si>
  <si>
    <t>rayyan-684570784</t>
  </si>
  <si>
    <t>Plastic Ingestion in Sardines (Sardinops sagax) From Frenchman Bay,        Western Australia, Highlights a Problem in a Ubiquitous Fish</t>
  </si>
  <si>
    <t>Crutchett, T and Paterson, HL and Ford, BM and Speldewinde, P and Crutchett, Thomas and Paterson, Harriet L. and Ford, Benjamin M. and Speldewinde, Peter</t>
  </si>
  <si>
    <t>The ingestion of plastic debris has been studied in many marine fish species, although comparisons between species can be difficult due to factors thought to influence ingestion rates, such as habitat preference, feeding behaviours and trophic level. Sardines are found internationally in many coastal environments and represent a potential sentinel species for monitoring and comparing marine plastic exposure rates. We conducted a pilot study, examining the rate of plastic ingestion in 27 commercially caught sardines (Sardinops sagax) from a low populated coastal region of Western Australia. A total of 251 potentially anthropogenic particles were extracted by chemical digestion of the gastrointestinal tract and classified visually. Fibres were the dominant type of material recovered (82.9%), with both yellow (39.8%) and black (32.7%) coloured particles commonly observed. A subset of 64 particles (25.5%), were subject to Fourier transform infrared (FTIR) spectroscopy to identify polymer composition. This chemical characterisation identified seven plastic items (polypropylene, nylon and polyethylene) and a variety of cellulose-based material that was further examined and classified as natural or semi-synthetic. The mean plastic ingestion rate was 0.3 +/- 0.4 particles per fish, suggesting Western Australian sardines ingest relatively low concentrations of plastic when compared to international sardine populations examined using similar methodologies. Despite comparatively low concentrations, plastic and semi-synthetic material are still being ingested by sardines from a low populated coastal region demonstrating the ubiquitous nature of the marine debris problem.</t>
  </si>
  <si>
    <t>rayyan-684570785</t>
  </si>
  <si>
    <t>Characterization of plastics and their ecotoxicological effects in the        Lambro River (N. Italy)</t>
  </si>
  <si>
    <t>Magni, S and Nigro, L and Della Torre, C and Binelli, A and Magni, Stefano and Nigro, Lara and Torre, Camilla Della and Binelli, Andrea</t>
  </si>
  <si>
    <t>This study had the dual objective of both the qualitative and quantitative assessment of plastic mixtures sampled in 5 different sites located along the Lambro River (northern Italy), and the contemporarily determination of the ecotoxicological effects of the same mixtures sampled, through 21-day laboratory exposures of the freshwater bivalve Dreissena polymorpha. The monitoring survey was carried out by a Fourier Transform Infrared Microscope System, while the ecotoxicological assessment was performed by the mussel mortality, a biomarker suite and the proteomics. The main results of the monitoring have highlighted some critical points, related to the concentration of plastics detected at Milan and, especially at the southernmost sampling station, where a daily flow of more than 6 million plastic debris has been estimated, ending directly into the Po River, the main Italian river. The ecotoxicological analysis highlighted how the toxicity is not exclusively due to the plastic concentration, but that the different characteristics of the polymers probably become more important. Furthermore, we observed an extensive mortality of bivalves exposed to the sampled mixtures in the two southernmost sampling stations, while the battery of biomarkers and the results of proteomics have highlighted how the sampled plastic mixtures caused an imbalance in the redox state, already indicated as a classic effect due to plastic exposure, but also an impact on energy stock and on some fundamental cellular pathways always linked to energy metabolism.</t>
  </si>
  <si>
    <t>rayyan-684570786</t>
  </si>
  <si>
    <t>A global assessment of the relationship between anthropogenic debris on        land and the seafloor</t>
  </si>
  <si>
    <t>Roman, L and Hardesty, BD and Leonard, GH and Pragnell-Raasch, H and Mallos, N and Campbell, I and Wilcox, C and Roman, Lauren and Hardesty, Britta Denise and Leonard, George H. and Pragnell-Raasch, Hannah and Mallos, Nicholas and Campbell, Ian and Wilcox, Chris</t>
  </si>
  <si>
    <t>Pollution of coastal and marine environments by mismanaged anthropogenic debris is a global threat requiring complex, multilateral solutions and mitigation strategies. International efforts to catalogue and quantify the density, extent and nature of mismanaged waste have not yet assessed the heterogeneity of debris between nearby areas. Better understanding of how debris types and density can be used as a proxy between regions and between land and seafloor habitats at a global scale can aid in developing cost effective and representative debris monitoring systems. Using volunteer collected clean-up and survey data, we compared the proportion and density of both total debris and specific items across 19,428 coastal land and seafloor sites from International Coastal Cleanups and Dive Against Debris surveys, from 86 countries between 2011 and 2018. We show that although some items common on land are also common on the seafloor, there is an overall global mismatch between debris types and densities on land and the seafloor from nearby areas. Correlations in land/seafloor debris type/density occurred primarily for items which entangle and/or sink, including fishing line, plastic bags, glass and poly-ethylene terephthalate (PET) bottles. Minimal similarity between land and seafloor surveys occurs for items which float or degrade. We suggest that to accurately evaluate local debris density, land and seafloor surveys are required to gain a holistic understanding. When detailed information on debris type, relative concentration, and likely source and transport are assessed, more cost effective and efficient policy interventions can be designed and implemented from local through to global scales. (C) 2020 Elsevier Ltd. All rights reserved.</t>
  </si>
  <si>
    <t>rayyan-684570787</t>
  </si>
  <si>
    <t>Plastic debris in the coastal environment: The invincible threat?        Abundance of buried plastic debris on Malaysian beaches</t>
  </si>
  <si>
    <t>812-821</t>
  </si>
  <si>
    <t>Fauziah, SH and Liyana, IA and Agamuthu, P and Fauziah, S. H. and Liyana, I. A. and Agamuthu, P.</t>
  </si>
  <si>
    <t>Studies on marine debris have gained worldwide attention since many types of debris have found their way into the food chain of higher organisms. Thus, it is crucial that more focus is given to this area in order to curb contaminations in sea food. This study was conducted to quantify plastic debris buried in sand at selected beaches in Malaysia. Marine debris was identified according to size range and distribution, and this information was related to preventive actions to improve marine waste issues. For the purpose of this study, comparison of plastic waste abundance between a recreational beach and fish-landing beaches was also carried out, since the different beach types represent different activities that produce debris. Six beaches along the Malaysian coastline were selected for this study. The plastic types in this study were related to the functions of the beach. While recreational beaches have abundant quantities of plastic film, foamed plastic including polystyrene, and plastic fragment, fish-landing beaches accumulated line and foamed plastic. A total of 2542 pieces (265.30gm(-2)) of small plastic debris were collected from all six beaches, with the highest number from Kuala Terengganu, at 879itemsm(-2) on Seberang Takir Beach, followed by Batu Burok Beach with 780itemsm(-2). Findings from studies of Malaysian beaches have provided a clearer understanding of the distribution of plastic debris. This demonstrates that commitments and actions, such as practices of the reduce, reuse, recycle' (3R) approach, supporting public awareness programmes and beach clean-up activities, are essential in order to reduce and prevent plastic debris pollution.</t>
  </si>
  <si>
    <t>rayyan-684570788</t>
  </si>
  <si>
    <t>Adapting to urban ecosystems: unravelling the foraging ecology of an        opportunistic predator living in cities</t>
  </si>
  <si>
    <t>URBAN ECOSYSTEMS</t>
  </si>
  <si>
    <t>1083-8155</t>
  </si>
  <si>
    <t>1117-1126</t>
  </si>
  <si>
    <t>Mendez, A and Montalvo, T and Aymi, R and Carmona, M and Figuerola, J and Navarro, J and Mendez, Adrian and Montalvo, Tomas and Aymi, Raul and Carmona, Maria and Figuerola, Jordi and Navarro, Joan</t>
  </si>
  <si>
    <t>The increasing urbanisation of the natural environment affects species differently. While most species cannot cope with these human impacts, others can persist or may even be favoured in these anthropogenic ecosystems. Among the different urban-adapted wildlife species, the populations of different species of opportunistic gulls have increased in urban areas and some have established breeding populations at a global scale. Although the ecology of these predators is relatively well-known in their natural environment, accurate knowledge about their urban ecology is very scarce. Here, we investigated the foraging ecology (habitat use, spatial movements and feeding) of an urban population of yellow-legged gulls (Larus michahellis) inhabiting the city of Barcelona (north-eastern Spain). We examined the diet of this urban population by analysing the stomach contents of chicks distributed throughout the urban area of Barcelona. The foraging movements of breeding gulls were investigated using GPS devices and habitat landscape information. The results show that this urban population of yellow-legged gull exploits different food resources, highlighting the consumption of urban birds and marine resources from fishery discards. In line with the diet results, GPS tracking data indicated that although yellow-legged gulls were able to use different types of habitats close to the city, they mainly foraged in urban and fishing port areas. In conclusion, yellow-legged gulls have adapted to exploit the food resources associated with urban environments. This study provides useful information to discuss management options measures to control the yellow-legged gull populations nesting in urban areas.</t>
  </si>
  <si>
    <t>rayyan-684570789</t>
  </si>
  <si>
    <t>Sustainability: A flawed concept for fisheries management?</t>
  </si>
  <si>
    <t>ELEMENTA-SCIENCE OF THE ANTHROPOCENE</t>
  </si>
  <si>
    <t>2325-1026</t>
  </si>
  <si>
    <t>Stafford, R and Stafford, Richard</t>
  </si>
  <si>
    <t>The concept of sustainable fishing is well ingrained in marine conservation and marine governance. However, I argue that the concept is deeply flawed; ecologically, socially and economically. Sustainability is strongly related, both historically and currently, to maximum long-term economic exploitation of a system. Counter-intuitively, in fisheries, achieving this economic exploitation often relies on government subsidies. While many fish populations are not sustainably fished biologically, even 'sustainably harvesting' fish results in major ecological changes to marine systems. These changes create unknown damage to ecosystem processes, including carbon capture potential of the ocean. The spatial scale of commercial fishing processes can also lead to social and food security issues in local, coastal communities that rely on fish for dietary needs. A radical alternative proposal is provided to the current situation. Ultimately, offshore fishing should be stopped completely and fish catches should rely instead on inshore fisheries. While such an approach may require a change in thinking and human behaviour regarding fish, I demonstrate that there are many benefits of this approach, including ecological, social and to local coastal economies, and few negatives, although management measures and coastal marine protected areas to protect vulnerable species and habitats would still be required. As such, the approach suggested is much more akin to a holistic definition of sustainability or 'prevention of ecological harm', rather than the maximum long-term exploitation of an ecosystem which is an underlying assumption of much fisheries and conservation research. While the suggestions in the study would benefit from further ecological, social and economic modelling, any movement towards restricting offshore catches should provide some degree of the benefits detailed.</t>
  </si>
  <si>
    <t>rayyan-684570790</t>
  </si>
  <si>
    <t>Ecotoxicological Investigation in Three Model Species Exposed to        Elutriates of Marine Sediments Inoculated With Bioplastics</t>
  </si>
  <si>
    <t>Campani, T and Casini, S and Caliani, I and Pretti, C and Fossi, MC and Campani, Tommaso and Casini, Silvia and Caliani, Ilaria and Pretti, Carlo and Fossi, Maria Cristina</t>
  </si>
  <si>
    <t>The aim of this study was to evaluate a set of ecotoxicity biotests on three marine model species exposed to elutriates of marine sediments inoculated with the biodegradable plastic Mater-Bi or with cellulose. The sediments were incubated at 28 degrees C and tested after 6 months, when clear signs of degradation were visible in the exposed samples, and after 12 months, when the samples had completely disappeared. The model organisms selected for the study were the unicellular algae Dunaliella tertiolecta, the sea urchin (Paracentrotus lividus) and sea bass (Dicentrarchus labrax) juveniles. The unicellular algae and sea urchins were used to determine the toxicological endpoint of growth inhibition and embryotoxicity, respectively, and the sea bass juveniles were tested to evaluate sublethal effect endpoints using lipid peroxidation and genotoxicity biomarkers. Elutriates of sediment inoculated with Mater-Bi for 6 and 12 months showed an absence of toxic effects in all of the model organisms exposed in this study. The Mater-Bi degradation process did not generate or transfer into the elutriates toxic substances that could cause alterations in the growth of D. tertiolecta, in the P. lividus embryo-toxicity assay or in the sensitive biomarker responses of the fish D. labrax. The tested species are considered to be representatives of different levels of the marine trophic chain. The results obtained in this study suggest that the ecotoxicological approach applied may be suitable for investigating the environmental impact of the degradation of bioplastics in marine sediments.</t>
  </si>
  <si>
    <t>rayyan-684570791</t>
  </si>
  <si>
    <t>With the noose around the neck: Marine debris entangling otariid species</t>
  </si>
  <si>
    <t>985-989</t>
  </si>
  <si>
    <t>Franco-Trecu, V and Drago, M and Katz, H and Machin, E and Marin, Y and Franco-Trecu, Valentina and Drago, Massimiliano and Katz, Helena and Machin, Emanuel and Marin, Yamandu</t>
  </si>
  <si>
    <t>Plastic debris in marine environments and its impact on wildlife species is becoming a problem of increasing concern. In pinnipeds, entanglements commonly consist of loops around the neck of non biodegradable materials from fishing gear or commercial packaging, known as "neck collars". These entanglements can cause injuries, death by suffocation and starvation, and therefore they may add to the overall decrease in population. Our objective was to describe the entanglement of two species of otariids (Arctocephalus australis and Otaria flavescens) in the South West Atlantic Ocean. These two species have widely different population sizes and contrasting trends, being the O. flavescens population one order of magnitude lower in abundance with a negative population trend. A total number of 47 entangled individuals and the ingestion of a fishing sinker were recorded (A. australis: n = 26; O. flavescens: n = 22). For A. australis about 40% of the objects came from industrial fishing with which this species overlap their foraging areas, although also its lost or discarded gear can travel long distances. In O. flavescens 48% of observed injuries were very severe, which might indicate that they had been entangled for a long time. More than 60% of the objects came from artisanal and recreational fishing that operates within 5 nautical miles off the coast, which is probably related to coastal foraging habits of this species. Due to the frequent interaction between artisanal fisheries and O. flavescens, it is possible that entangled nets could be active gears. An important contribution to mitigate entanglements can be the development of education programs setting the scenario for effective communication, and exchange with involved fishermen to collect and recycle old fishing nets. Returning to natural fibers or replacement of the current materials used in fishing gear for biodegradable materials can also be a recommended mitigation measure. (C) 2016 Elsevier Ltd. All rights reserved.</t>
  </si>
  <si>
    <t>rayyan-684570792</t>
  </si>
  <si>
    <t>Coating nanocarriers with hyaluronic acid facilitates intravitreal drug        delivery for retinal gene therapy</t>
  </si>
  <si>
    <t>JOURNAL OF CONTROLLED RELEASE</t>
  </si>
  <si>
    <t>0168-3659</t>
  </si>
  <si>
    <t>83-92</t>
  </si>
  <si>
    <t>Martens, TF and Remaut, K and Deschout, H and Engbersen, JFJ and Hennink, WE and van Steenbergen, MJ and Demeester, J and De Smedt, SC and Braeckmans, K and Martens, Thomas F. and Remaut, Katrien and Deschout, Hendrik and Engbersen, Johan F. J. and Hennink, Wim E. and van Steenbergen, Mies J. and Demeester, Jo and De Smedt, Stefaan C. and Braeckmans, Kevin</t>
  </si>
  <si>
    <t>Retinal gene therapy could potentially affect the lives of millions of people suffering from blinding disorders. Yet, one of the major hurdles remains the delivery of therapeutic nucleic acids to the retinal target cells. Due to the different barriers that need to be overcome in case of topical or systemic administration, intravitreal injection is an attractive alternative administration route for large macromolecular therapeutics. Here it is essential that the therapeutics do not aggregate and remain mobile in the vitreous humor in order to reach the retina. In this study, we have evaluated the use of hyaluronic acid (HA) as an electrostatic coating for nonviral polymeric gene nanomedicines, p(CBA-ABOL)/pDNA complexes, to provide them with an anionic hydrophilic surface for improved intravitreal mobility. Uncoated polyplexes had a Z-averaged diameter of 108 nm and a zeta potential of + 29 mV. We evaluated polyplexes coated with HA of different molecular weights (22 kDa, 137 kDa and 2700 kDa) in terms of size, surface charge and complexation efficiency and noticed their zeta potentials became anionic at 4-fold molar excess of HA-monomers compared to cationic monomers, resulting in submicron ternary polyplexes. Next, we used a previously optimized ex vivo model based on excised bovine eyes and fluorescence single particle tracking (fSPT) microscopy to evaluate mobility in intact vitreous humor. It was confirmed that HA-coated polyplexes had good mobility in bovine vitreous humor, similar to polyplexes functionalized with polyethylene glycol (PEG), except for those coated with high molecular weight HA (2700 kDa). However, contrary to PEGylated polyplexes, HA-coated polyplexes were efficiently taken up in vitro in ARPE-19 cells, despite their negative charge, indicating uptake via CD44-receptor mediated endocytosis. Furthermore, the HA-polyplexes were able to induce GFP expression in this in vitro cell line without apparent cytotoxicity, where coating with low molecular weight HA (22 kDa) was shown to induce the highest expression. Taken together our experiments show that HA-coating of nonviral gene complexes is an interesting approach towards retinal gene therapy by intravitreal administration. To our knowledge, this is the first time electrostatic HA-coating of polyplexes with different molecular weights has been evaluated in terms of their suitability for intravitreal delivery of therapeutic nucleic acids towards the retina. (C) 2015 Elsevier B.V. All rights reserved.</t>
  </si>
  <si>
    <t>Angelo</t>
  </si>
  <si>
    <t>rayyan-185168369</t>
  </si>
  <si>
    <t>Polystyrene microplastics induce metabolic disturbances in marine medaka (Oryzias melastigmas) liver</t>
  </si>
  <si>
    <t>Ye, G. and Zhang, X. and Liu, X. and Liao, X. and Zhang, H. and Yan, C. and Lin, Y. and Huang, Q.</t>
  </si>
  <si>
    <t>https://www.scopus.com/inward/record.uri?eid=2-s2.0-85104053756&amp;doi=10.1016%2fj.scitotenv.2021.146885&amp;partnerID=40&amp;md5=d4ff001e2811aa484e1d82ffa82f7b17</t>
  </si>
  <si>
    <t>Microplastics are toxic to aquatic organisms. Metabolic disturbances in the liver are highly correlated with the pathophysiology of diseases and toxicology of contaminants. However, the effects of microplastics on the comprehensive metabolic responses of aquatic animal livers are unclear. Therefore, an untargeted metabolomics approach using gas chromatographyâ€“mass spectrometry was employed to discover metabolic disorders in marine medaka (Oryzias melastigmas) liver after microplastic exposure. We found that 83 metabolites were significantly altered in marine medaka liver after 10-Î¼m and/or 200-Î¼m polystyrene microplastic (PS) exposure. Subsequent metabolic pathway analysis revealed that 33 and 28 metabolic pathways, such as glycerolipid metabolism, biosynthesis of unsaturated fatty acids, glycolysis/gluconeogenesis, fructose and mannose metabolism, and glycine, serine and threonine metabolism, were significantly altered after 10-Î¼m (PS-10) and 200-Î¼m (PS-200) PS exposure, respectively. Most monosaccharides (e.g., glucose, mannose, and ribose), organic acids (e.g., lactate, fumarate, and malate) and amino acids (e.g., alanine, serine, and leucine) significantly decreased, while most fatty acids and fatty acid methyl and ethyl esters significantly increased in marine medaka liver due to PS-10 and/or PS-200 exposure. The results indicated that PS exposure triggered inhibition of the monosaccharide metabolism, tricarboxylic acid cycle, glycolysis, pentose phosphate pathway, and amino acid metabolism, and accumulation of fatty acids, fatty acid methyl and ethyl esters in marine medaka liver. The varying influences of PS-10 and PS-200 on hepatic metabolism were observed. Changes in the carbohydrate, amino acid, and lipid metabolism induced by PS-10 were greater than those induced by PS-200. However, PS-200 induced the hepatic accumulation of most disaccharides and trisaccharides, including lactose, maltose, mannobiose and maltotriose, while PS-10 did not. The increased toxicity caused by PS-10 than that by PS-200 may be associated with the hepatic accumulation observed only in the group exposed to PS-10. This study provides novel insights into microplastic ecotoxicology. Â© 2021 Elsevier B.V.</t>
  </si>
  <si>
    <t>Export Date: 13 June 2021 RAYYAN-INCLUSION: {"Querusche"=&gt;"Maybe", "Angelo"=&gt;"Maybe"}</t>
  </si>
  <si>
    <t>rayyan-185168370</t>
  </si>
  <si>
    <t>A simple technique to mitigate microplastic pollution and its mobility (via ballast water) in the global ocean</t>
  </si>
  <si>
    <t>Naik, R.K. and Chakraborty, P. and D'Costa, P.M. and N, A. and Mishra, R.K. and Fernandes, V.</t>
  </si>
  <si>
    <t>https://www.scopus.com/inward/record.uri?eid=2-s2.0-85104121717&amp;doi=10.1016%2fj.envpol.2021.117070&amp;partnerID=40&amp;md5=4745391a6a0a217486a633949083f3d4</t>
  </si>
  <si>
    <t>Ballast water transport is considered as one of the major vectors for dispersal of microplastics around the global oceans. In this commentary, a simple, inexpensive solution has been proposed to reduce microplastic pollution and its mobility via ballast water. A screening chamber (with stainless steel three layered mesh) is proposed to be attached to the existing Ballast Water Treatment Systems (BWTSs) in cargo ships to filter back-flushed sea water from BWTSs. The three layered screens (500, 300 and 100 Î¼m) will not only avoid clogging and easy separation of different size groups of microplastic particles but also help in smooth discharge of water to the sea. This technique is expected to remove a large number of microplastic particles (ranging from 0.0015 to 1020 million) from a single voyage. The proposed chamber may help to collect 0.0003â€“204 metric tons of particles/day, depending upon the geographical location of ballast intake in the global ocean. These estimations were made by considering a daily turnover of 0.033 billion tonnes of ballast water globally. This proposed screening chamber attached to the existing BWTSs in cargo ships, along with other region-specific ocean cleaning initiatives, will help in mitigating microplastic pollution in the global ocean. Â© 2021 Elsevier Ltd</t>
  </si>
  <si>
    <t>Export Date: 13 June 2021 RAYYAN-INCLUSION: {"Querusche"=&gt;"Excluded", "Angelo"=&gt;"Excluded"} | RAYYAN-LABELS: QUE: Title,ANG: Abstract | RAYYAN-EXCLUSION-REASONS: 1 - Type of study</t>
  </si>
  <si>
    <t>rayyan-185168371</t>
  </si>
  <si>
    <t>First evidence of microplastics occurrence in mixed surface and treated wastewater from two major Saudi Arabian cities and assessment of their ecological risk</t>
  </si>
  <si>
    <t>PicÃ³, Y. and Soursou, V. and Alfarhan, A.H. and El-Sheikh, M.A. and BarcelÃ³, D.</t>
  </si>
  <si>
    <t>https://www.scopus.com/inward/record.uri?eid=2-s2.0-85103973679&amp;doi=10.1016%2fj.jhazmat.2021.125747&amp;partnerID=40&amp;md5=7fc2ba47fc22cced8fa9451a624d4762</t>
  </si>
  <si>
    <t>In this study, water of the channels and ponds that conduct residual water in two most important cities of Saudi Arabia were assessed to ascertain the influence of the population on the occurrence and pollution characteristics of microplastics (MPs) (&gt; 20 Âµm in size). Riyadh has 7.6 million inhabitants and is an urban city even though also have industry while Al-Jubail has only 0.78 and is the biggest industrial city. MPs showed an average of 3.2 items/L in Riyadh and 0.2 items/L in Al-Jubail showing a statistically significant difference between both cities. Sampling with a Turton Tow Net of 20 Âµm mesh, fibers were dominant in all sites (60%). MPs size was mainly distributed between 80 and 250 Âµm (60%), and their major colors were white (40%), red (25%) and blue (20%). Infrared spectral analysis revealed that most of the selected particles were identified as MPs of polypropylene and polyethylene (48.3%). The risk assessment was carried out using both the hazard index (HI) and the pollution load index (PLI). The results showed that, in this case, the decisive index is the PLI since the main difference in the MPs characteristics between the two cities is their concentration. Â© 2021 Elsevier B.V.</t>
  </si>
  <si>
    <t>rayyan-185168372</t>
  </si>
  <si>
    <t>Erratum: Potentiation of polycyclic aromatic hydrocarbon uptake in zebrafish embryos by nanoplastics (Environmental Science: Nano (2020) 7 (1730â€“1741) DOI: 10.1039/D0EN00163E)</t>
  </si>
  <si>
    <t>Zhang, Y. and Goss, G.G.</t>
  </si>
  <si>
    <t>https://www.scopus.com/inward/record.uri?eid=2-s2.0-85106953418&amp;doi=10.1039%2fd1en90014e&amp;partnerID=40&amp;md5=25f7049d135cba6a6ada36ced42ea271</t>
  </si>
  <si>
    <t>In the Fig. 2A image, the colour of 14C-phenanthrene + 20 nm and 14C-phenanthrene + 500 nm were switched in error: 14Cphenanthrene + 20 nm group is labelled as the red triangle but it is supposed to be green, and the green dot (14C-phenanthrene + 500 nm) is supposed to be red. The corrected image, caption and sentence are shown below. (Figure Presented). The Royal Society of Chemistry apologises for these errors and any consequent inconvenience to authors and readers. Â© 2021 Environmental Science: Nano. All right reserved.</t>
  </si>
  <si>
    <t>Export Date: 13 June 2021 RAYYAN-INCLUSION: {"Querusche"=&gt;"Excluded", "Angelo"=&gt;"Excluded"} | RAYYAN-LABELS: ANG: Title,Correction,QUE: Title | RAYYAN-EXCLUSION-REASONS: 1 - Type of study</t>
  </si>
  <si>
    <t>rayyan-185168373</t>
  </si>
  <si>
    <t>Microplastics in freshwater fishes: Occurrence, impacts and future perspectives</t>
  </si>
  <si>
    <t>Fish and Fisheries</t>
  </si>
  <si>
    <t>467-488</t>
  </si>
  <si>
    <t>Parker, B. and Andreou, D. and Green, I.D. and Britton, J.R.</t>
  </si>
  <si>
    <t>https://www.scopus.com/inward/record.uri?eid=2-s2.0-85099955257&amp;doi=10.1111%2ffaf.12528&amp;partnerID=40&amp;md5=a3a99eeee3cbf85c78d46972fd54be3a</t>
  </si>
  <si>
    <t>Microplastics (MPs) are small, plastic particles of various shapes, sizes and polymers. Although well studied in marine systems, their roles and importance in freshwater environments remain uncertain. Nevertheless, the restricted ranges and variable traits of freshwater fishes result in their communities being important receptors and strong bioindicators of MP pollution. Here, the current knowledge on MPs in freshwater fishes is synthesized, along with the development of recommendations for future research and sample processing. MPs are commonly ingested and passively taken up by numerous freshwater fishes, with ingestion patterns often related to individual traits (e.g. body size, trophic level) and environmental factors (e.g. local urbanization, habitat features). Controlled MP exposure studies highlight various effects on fish physiology, biochemistry and behaviour that are often complex, unpredictable, species-specific and nonlinear in respect of doseâ€“response relationships. Egestion is typically rapid and effective, although particles of a particular shape and/or size may remain, or translocate across the intestinal wall to other organs via the blood. Regarding future studies, there is a need to understand the interactions of MP pollution with other anthropogenic stressors (e.g. warming, eutrophication), with a concomitant requirement to increase the complexity of studies to enable impact assessment at population, community and ecosystem levels, and to determine whether there are consequences for processes, such as parasite transmission, where MPs could vector parasites or increase infection susceptibility. This knowledge will determine the extent to which MP pollution can be considered a major anthropogenic stressor of freshwaters in this era of global environmental change. Â© 2021 The Authors. Fish and Fisheries published by John Wiley &amp; Sons Ltd.</t>
  </si>
  <si>
    <t>Cited By :3 RAYYAN-INCLUSION: {"Querusche"=&gt;"Excluded", "Angelo"=&gt;"Excluded"} | RAYYAN-LABELS: ANG: Abstract,QUE: Abstract | RAYYAN-EXCLUSION-REASONS: 1 - Type of study</t>
  </si>
  <si>
    <t>rayyan-185168374</t>
  </si>
  <si>
    <t>Biofilms of Pseudomonas and Lysinibacillus Marine Strains on High-Density Polyethylene</t>
  </si>
  <si>
    <t>Microbial Ecology</t>
  </si>
  <si>
    <t>833-846</t>
  </si>
  <si>
    <t>Oliveira, M.M. and Proenca, A.M. and Moreira-Silva, E. and de Castro, A.M. and dos Santos, F.M. and Marconatto, L. and Medina-Silva, R.</t>
  </si>
  <si>
    <t>https://www.scopus.com/inward/record.uri?eid=2-s2.0-85098646503&amp;doi=10.1007%2fs00248-020-01666-8&amp;partnerID=40&amp;md5=25b289814bb79f8c776c3c5626746656</t>
  </si>
  <si>
    <t>Environmental pollution by plastic debris is estimated on a scale of 100 million metric tons, a portion of which is fragmented into micro- and nanoplastics. These fragments are often colonized by bacterial species in marine environments, possibly contributing to the biodegradation of such materials. However, further investigations are necessary to determine the impact of abiotic polymer weathering on biofilm adhesion, as well as the specific biofilm formation strategies employed by marine isolates. Here, we evaluate deep-sea sediment bacterial isolates for biofilm adhesion, extracellular matrix production, and polymer degradation ability. Our study focuses on high-density polyethylene (HDPE) fragments for their high durability and environmental persistence, subjecting fragments to abiotic weathering prior to bacterial colonization. Marine isolates identified as Pseudomonas sp. and Lysinibacillus sp. exhibited decreasing biofilm formation on weathered HDPE, especially over the first 24Â h of incubation. This effect was countered by increased extracellular matrix production, likely improving cell adhesion to surfaces roughened by abiotic degradation. These adhesion strategies were contrasted with a reference Pseudomonas aeruginosa strain, which displayed high levels of biofilm formation on non-weathered HDPE and lower extracellular matrix production over the first 24Â h of incubation. Furthermore, our results suggest that an increase in biofilm biomass correlated with changes to HDPE structure, indicating that these strains have a potential for biodegradation of plastic fragments. Therefore, this work provides a detailed account of biofilm formation strategies and bacteria-plastic interactions that represent crucial steps in the biodegradation of plastic fragments in marine environments. Â© 2021, The Author(s), under exclusive licence to Springer Science+Business Media, LLC part of Springer Nature.</t>
  </si>
  <si>
    <t>Cited By :1 RAYYAN-INCLUSION: {"Querusche"=&gt;"Excluded", "Angelo"=&gt;"Excluded"} | RAYYAN-LABELS: ANG: Abstract,QUE: Abstract | RAYYAN-EXCLUSION-REASONS: 2 - Population</t>
  </si>
  <si>
    <t>rayyan-185168375</t>
  </si>
  <si>
    <t>Cuttlefish (Sepia pharaonis ehrenberg, 1831) as a bioindicator of microplastic pollution</t>
  </si>
  <si>
    <t>AACL Bioflux</t>
  </si>
  <si>
    <t>918-930</t>
  </si>
  <si>
    <t>Mardiansyah and Prasetyo, D. and Putri, L.S.E.</t>
  </si>
  <si>
    <t>https://www.scopus.com/inward/record.uri?eid=2-s2.0-85106045600&amp;partnerID=40&amp;md5=7702324734254858cc30e76a0d34841d</t>
  </si>
  <si>
    <t>Microplastics (MPs) have recently become a significant issue in ocean pollution, threatening food safety and human health. Sepia pharaonis or cuttlefish is one of the marine commodities consumed by humans requiring further analysis to determine whether or not they are contaminated by microplastics to evaluate their potential use as bioindicators. The abundance and characteristics (shape, size, and colour) of MPs were observed in the outer body, gills, intestines, and the correlations between MPs and total body length, mantle length, age, and sex were analysed. All samples were collected from the fish market surrounding the Fish Auction Market at Muara Angke Port, North Jakarta, Indonesia. MPs particles were found in the outer body and gills (226/mL) and the intestines (208/mL), with fibre, fragment, and film shapes, a size range of &amp;lt; 0.25 to 2.0 mm, and colours including black, transparent, blue, green, red, and yellow. The total MPs did not correlate (tcount 1.401 &amp;lt; ttable 2.145) with the total body length, and there was also no difference in MPs between mantle length/age classes (p&amp;gt;0.05). Female cuttlefish had higher levels of MPs than males. All cuttlefish samples were contaminated with MPs. However, there is no evidence yet as to whether the MPs will cause the cuttlefish to die or become harmful to human health, and further studies are needed on these potential impacts. Â© 2021, BIOFLUX SRL. All rights reserved.</t>
  </si>
  <si>
    <t>Export Date: 13 June 2021 RAYYAN-INCLUSION: {"Querusche"=&gt;"Excluded", "Angelo"=&gt;"Excluded"} | RAYYAN-LABELS: ANG: Abstract,QUE: Abstract | RAYYAN-EXCLUSION-REASONS: 2 - Population,1 - Type of study</t>
  </si>
  <si>
    <t>rayyan-185168376</t>
  </si>
  <si>
    <t>Microplastics in marine fishes of economic importance in Lima, Peru</t>
  </si>
  <si>
    <t>Revista de Investigaciones Veterinarias del Peru</t>
  </si>
  <si>
    <t>Iannacone, J. and Principe, F. and Minaya, D. and Panduro, G. and Carhuapoma, M. and AlvariÃ±o, L.</t>
  </si>
  <si>
    <t>https://www.scopus.com/inward/record.uri?eid=2-s2.0-85105642927&amp;doi=10.15381%2frivep.v32i2.20038&amp;partnerID=40&amp;md5=e3df3267f999a4f9821a610c2961c61e</t>
  </si>
  <si>
    <t>The microplastics (PM) present in five fish species of economic importance in Peru were evaluated: Sciaena deliciosa (Tschudi, 1846) (Sciaenidae) Â«Lorna drumÂ», Isacia conceptionis (Cuvier, 1830) (Haemulidae) Â«Cabinza gruntÂ», Scartichthys gigas (Steindachner, 1876) (Blenniidae) Â«Giant blennyÂ», Mugil cephalus (Linnaeus, 1758) (Mugilidae) Â«flathead grey mulletÂ» and Scomber japonicus (Houttuyn, 1782) (Scombridae) Â«Chub mackerelÂ». The stomach and gill contents of each fish were digested with 10% KOH, followed by a filtration process to search for PM. The MPs were classified by color and by shape. The contamination by PM found in the digestive tract of S. gigas presented higher values than those found in the other four species. No differences were observed in the amount of MP recorded in the gills between species. A positive correlation was only observed between the body length of I. conceptionis and MP of the digestive tract/ fish, and between the weight of M. cephalus and MP of the digestive tract/fish. Blue, black and white were the dominant colours of MP in the digestive tract, and blue, black and fuchsia in gills. At the level of the digestive tract, the types of PM were fibre, fragments and film and in gills only fibres were found. Â© 2021 Universidad Nacional Mayor de San Marcos. All rights reserved.</t>
  </si>
  <si>
    <t>Export Date: 13 June 2021 RAYYAN-INCLUSION: {"Querusche"=&gt;"Excluded", "Angelo"=&gt;"Excluded"} | RAYYAN-LABELS: ANG: Abstract,QUE: Abstract | RAYYAN-EXCLUSION-REASONS: 1 - Type of study</t>
  </si>
  <si>
    <t>rayyan-185168377</t>
  </si>
  <si>
    <t>Evidences of microplastics in diverse fish species off the Western Coast of Pacific Ocean, Mexico</t>
  </si>
  <si>
    <t>Ocean and Coastal Management</t>
  </si>
  <si>
    <t>Jonathan, M.P. and Sujitha, S.B. and Rodriguez-Gonzalez, F. and Campos Villegas, L.E. and HernÃ¡ndez-Camacho, C.J. and Sarkar, S.K.</t>
  </si>
  <si>
    <t>https://www.scopus.com/inward/record.uri?eid=2-s2.0-85100405169&amp;doi=10.1016%2fj.ocecoaman.2021.105544&amp;partnerID=40&amp;md5=0458f241475cb3014eca569721f0089e</t>
  </si>
  <si>
    <t>We examined the presence of microplastics (MPs) in the gut contents of six fish species (Calamus brachysomus, Paralabrax maculatofasciatus, Eucinostomus dowii, Balistes polylepis, Achirus mazatlanus and Mugil curema) procured from Magdalena bay, Pacific Coast, Mexico. A total of 64 MPs were extracted from 87 individual samples, amongst which E. dowii (30 particles) and P. maculatofasciatus (27 particles) species presented the highest number of MPs. Of these, the majority of the MPs were fibrous filaments mainly of size 100 Î¼m. The colour distribution was white-transparent (43%) and blue (36%). SEM imaging revealed the impact of mechanical weathering and disintegration through the presence of angular and irregular edges in the fibers. Likewise, strong carbon and oxygen peaks in the EDX spectra verified the fibers to be plastics. Differences in the ingestion of MPs among species are mainly due to species-specific physiognomies, habitat, feeding strategies and the availability of plastics. The present study contributes with a baseline data and a first assessment of microplastics debris ingested by fishes of Magdalena bay, Mexico. Â© 2021 Elsevier Ltd</t>
  </si>
  <si>
    <t>rayyan-185168378</t>
  </si>
  <si>
    <t>The effect of microplastics on the growth of Paralichthys Olivaceus</t>
  </si>
  <si>
    <t>Lu, H. and Liu, L.</t>
  </si>
  <si>
    <t>https://www.scopus.com/inward/record.uri?eid=2-s2.0-85104587362&amp;doi=10.1051%2fe3sconf%2f202125102040&amp;partnerID=40&amp;md5=7619bc0a787590c79349ff6f0357281b</t>
  </si>
  <si>
    <t>In recent years, microplastics (MPs) pollution have become a global environmental issue, which aroused concern about their potential toxicity to marine organisms. However, due to the gradual depletion of natural resources, it had been rapidly developed in aquaculture. Therefore, this article studied the effect of polystyrene (PE) on the growth of Paralichthys Olivaceus. The surface of PE was rough and average size was 197.3 Â± 11.2 Î¼m. The contact angle of PE was 100.3 Â± 2.5 Â°, which indicated that PE had a hydrophobic surface. PE exposure had no significant effect on the body length growth of fish, but compared with CK treatment, the weight growth of fish in PE treatment group was slower, which increased by 36.3% on the 28th day, but only increased by 10.9% in PE treatment group, indicating that PE could inhibit the growth of fish. PE led to the decrease of oxygen consumption rate of fish. On the 7th, 21st and 28th day, the oxygen consumption rate of fish decreased by 7.9%, 25.4% and 41.1%, respectively. Based on the above results, we concluded that marine MPs could inhibit the growth of the benthic economic fish, which would disturb the balance of the marine ecosystem. Â© The Authors, published by EDP Sciences, 2021.</t>
  </si>
  <si>
    <t>rayyan-185168379</t>
  </si>
  <si>
    <t>A new strategy for using lint-microfibers generated from clothes dryer as a sustainable source of renewable energy</t>
  </si>
  <si>
    <t>Yousef, S. and Eimontas, J. and Zakarauskas, K. and StriÅ«gas, N. and Mohamed, A.</t>
  </si>
  <si>
    <t>https://www.scopus.com/inward/record.uri?eid=2-s2.0-85094842825&amp;doi=10.1016%2fj.scitotenv.2020.143107&amp;partnerID=40&amp;md5=6e8aa3aa5940da99b3faffd3bbde3aed</t>
  </si>
  <si>
    <t>Lint-microfibers (LMs) generated during clothes drying are classified as primary microplastics and consist mainly of cotton, polyester and lignin. This research aims to convert LMFs into energy products using a pyrolysis treatment. The pyrolysis experiments were performed using a pilot pyrolysis plant. SEM-EDS was used to observe the morphology and elemental composition of the feedstock and the obtained biochar, while a digital unit of Instantaneous Gas analyzer and Gas chromatography (GC) were used to observe the concentration of O2, N2, CO2, CO, H2, CH4 gases during the whole conversion process. Finally, a simple mathematical model was developed to evaluate the economic and environmental performance of the suggested strategy based on the LMFs generated by one million persons. Based on the results of the developed model and yield of pyrolysis process, around 45 tons of LMFs are generated by one million persons annually and this amount is enough to produce 13.8 tons of oil (~31%), 21.5 tons of gas (47.7%), and 9.7 ton of char (21.6%) with estimated profitability of 120,400$ and reduction in carbon footprint estimated at âˆ’42,039,000 kg CO2-eq/t of LMFs. Â© 2020 Elsevier B.V.</t>
  </si>
  <si>
    <t>rayyan-185168380</t>
  </si>
  <si>
    <t>Microplastic pollution on island beaches, Oahu, Hawaiâ€˜i</t>
  </si>
  <si>
    <t>PLoS ONE</t>
  </si>
  <si>
    <t>Rey, S.F. and Franklin, J. and Rey, S.J.</t>
  </si>
  <si>
    <t>https://www.scopus.com/inward/record.uri?eid=2-s2.0-85101306698&amp;doi=10.1371%2fjournal.pone.0247224&amp;partnerID=40&amp;md5=a1c91a42e8e4c8e7691042fe7e24b5cd</t>
  </si>
  <si>
    <t>We report microplastic densities on windward beaches of Oahu, Hawaiâ€˜i, USA, an island that received about 6 million tourist visits a year. Microplastic densities, surveyed on six Oahu beaches, were highest on the beaches with the coarsest sands, associated with high wave energy. On those beaches, densities were very high (700â€“1700 particles m-2), as high as those recorded on other remote island beaches worldwide. Densities were higher at storm tide lines than high tide lines. Results from our study provide empirical data on the distribution of microplastics on the most populated and visited of the Hawaiian islands. Â© 2021 Rey et al. This is an open access article distributed under the terms of the Creative Commons Attribution License, which permits unrestricted use, distribution, and reproduction in any medium, provided the original author and source are credited.</t>
  </si>
  <si>
    <t>Cited By :1 RAYYAN-INCLUSION: {"Querusche"=&gt;"Excluded", "Angelo"=&gt;"Excluded"} | RAYYAN-LABELS: QUE: Title,ANG: Abstract | RAYYAN-EXCLUSION-REASONS: 1 - Type of study</t>
  </si>
  <si>
    <t>rayyan-185168381</t>
  </si>
  <si>
    <t>Research on the influence of microplastics on marine life</t>
  </si>
  <si>
    <t>Li, Y. and Sun, Y. and Li, J. and Tang, R. and Miu, Y. and Ma, X.</t>
  </si>
  <si>
    <t>https://www.scopus.com/inward/record.uri?eid=2-s2.0-85100823795&amp;doi=10.1088%2f1755-1315%2f631%2f1%2f012006&amp;partnerID=40&amp;md5=9fbae49554f6a9971c4aa42ae1d6b51a</t>
  </si>
  <si>
    <t>Plastics have been produced and used by humans in large quantities since they were invented, and the resulting environmental pollution problems have become more and more serious. In recent years, researchers have found that many plastic products are not completely decomposed after being discarded, a lot of plastics form microplastics in the ocean, which poses a threat to the survival of marine life. This paper analyzes the source, types and distribution of marine microplastics, and explores the influence of microplastics on marine life. Â© 2021 Institute of Physics Publishing. All rights reserved.</t>
  </si>
  <si>
    <t>Cited By :1 RAYYAN-INCLUSION: {"Querusche"=&gt;"Excluded", "Angelo"=&gt;"Excluded"} | RAYYAN-LABELS: ANG: Abstract,QUE: Abstract | RAYYAN-EXCLUSION-REASONS: 1 - Type of study</t>
  </si>
  <si>
    <t>rayyan-185168382</t>
  </si>
  <si>
    <t>Poisson Regression Model to Determine Factors of Microplastic Ingestion by African Catfish</t>
  </si>
  <si>
    <t>Malaysian Journal of Mathematical Sciences</t>
  </si>
  <si>
    <t>137-146</t>
  </si>
  <si>
    <t>Sarijan, S. and Azman, S. and Lee, M.H. and Said, M.I.M.</t>
  </si>
  <si>
    <t>https://www.scopus.com/inward/record.uri?eid=2-s2.0-85102819741&amp;partnerID=40&amp;md5=78dadb08ead0fc29d5652abecc6f1e08</t>
  </si>
  <si>
    <t>Poisson regression model is used to investigate the relationship among pa-rameters when the response variable is a count data that follows Poisson distribution. The Poisson regression model is widely applied in various fields such as medical and epidemiological study. However, the appli-cation of this model in environmental science, particularly microplastic pollution is still limited. Small plastic particles with a size less than 5 mm or also known as microplastics are reported as an emerging pollutant in the aquatic environment. Microplastics have also been recognized as a serious threat to commercial fish through ingestion. Thus, the Poisson regression model was applied to determine factors that are contributed to the microplastic ingestion by African catfish. Three Poisson regression models were separately developed for each factor such as color, morphol-ogy, and environments. Based on the models, the significant difference was observed for all microplastic colors and morphology except for bead. Meanwhile, only two variables of water quality factor were significant and affected the number of ingested microplastics. In conclusion, the re-lationships between ingested microplastics and its factors was successfully represented using Poisson regression model. Â© 2021. All Rights Reserved.</t>
  </si>
  <si>
    <t>rayyan-185168383</t>
  </si>
  <si>
    <t>Abundance and distribution of microplastics in the water and riverbank sediment in Malaysia â€“ A review</t>
  </si>
  <si>
    <t>Biointerface Research in Applied Chemistry</t>
  </si>
  <si>
    <t>11700-11712</t>
  </si>
  <si>
    <t>Choong, W.S. and Hadibarata, T. and Tang, D.K.H.</t>
  </si>
  <si>
    <t>https://www.scopus.com/inward/record.uri?eid=2-s2.0-85098630684&amp;doi=10.33263%2fBRIAC114.1170011712&amp;partnerID=40&amp;md5=860fce7e20d16acc87d04815e8778dbf</t>
  </si>
  <si>
    <t>One of the major global environmental issues often discussed and brought up by many governments in the world today is microplastic pollution. Microplastic pollution causes severe harm to biodiversity, especially aquatic organisms. In Malaysia, an estimate of 0.94 million tons of mishandled plastic wastes is generated daily. A total of 0.14 to 0.37 million tons of these plastic wastes are washed into the oceans, causing severe pollution to the aquatic life. Notable effects of microplastic pollution towards the aquatic organisms are deterioration of health, blockage of the digestive tract, the intoxication of the aquatic organisms, etc. Hence, this review will discuss the microplastic sources and prevalence, fate, and transport of microplastics, methods to access microplastics, and the impacts of microplastics. Given that research regarding the area of microplastics is still scarce in Malaysia this review will help to give some insight regarding the current situation and issue of microplastic pollution globally and in Malaysia. The review mainly focuses on microplastic abundance and distribution within the freshwater system and the sediments within it. Â© 2020 by the authors.</t>
  </si>
  <si>
    <t>Cited By :1 RAYYAN-INCLUSION: {"Querusche"=&gt;"Excluded", "Angelo"=&gt;"Excluded"} | RAYYAN-LABELS: ANG: Title,QUE: Title | RAYYAN-EXCLUSION-REASONS: 1 - Type of study</t>
  </si>
  <si>
    <t>rayyan-185168384</t>
  </si>
  <si>
    <t>Are microplastics impairing marine fish larviculture?â€”preliminary results with argyrosomus regius</t>
  </si>
  <si>
    <t>Campos, D. and Rodrigues, A.C.M. and Rocha, R.J.M. and Martins, R. and Candeias-Mendes, A. and Castanho, S. and Soares, F. and PousÃ£o-Ferreira, P. and Soares, A.M.V.M. and Gravato, C. and Silva, A.L.P.</t>
  </si>
  <si>
    <t>https://www.scopus.com/inward/record.uri?eid=2-s2.0-85099499577&amp;doi=10.3390%2fw13010104&amp;partnerID=40&amp;md5=7f0728d66d27d3d74fa170430cfe0cab</t>
  </si>
  <si>
    <t>The presence of small-sized (&lt;300 Âµm) microplastics (MPs) in aquaculture facilities may threaten finfish hatchery, as their (in)voluntary ingestion by fish larvae may compromise nutritional requirements during early ontogeny, and consequently larval health and performance. Thus, we addressed the short-term effects (7 h) of polyethylene microplastics (0.1, 1.0, 10 mg/L, PE-MPs) in meagre larvae Argyrosomus regius (15 dph) in the presence/absence of food. Larval feeding behavior, oxidative stress status, neurotoxicity, and metabolic requirements were evaluated. Results showed that meagre larvae ingested PE-MPs regardless of their concentration, decreasing in the presence of food (Artemia metanauplii). The presence of PE-MPs compromised larval feeding activity at the highest concentration. Under starvation, exposed larvae activated the antioxidant defenses by increasing the total glutathione levels and inhibiting catalase activity, which seemed efficient to prevent oxidative damage. Such larvae also presented increased energy consumption potentially related to oxidative damage prevention and decreased neurotransmission. Biochemical responses of fed larvae showed a similar trend, except for LPO, which remained unaffected, except at 0.1 mg/PE-MPs/L. Our results suggest that small-sized MPs in finfish hatcheries may compromise larvae nutritional requirements, but at considerably higher levels than those reported in marine environments. Nevertheless, cumulative adverse effects due to lower MPs concentrations may occur. Â© 2021 by the authors. Licensee MDPI, Basel, Switzerland.</t>
  </si>
  <si>
    <t>Cited By :3 RAYYAN-INCLUSION: {"Querusche"=&gt;"Maybe", "Angelo"=&gt;"Maybe"}</t>
  </si>
  <si>
    <t>rayyan-185168385</t>
  </si>
  <si>
    <t>Microplastic (MP) Pollution in Sidi Youssef Harbor of the Kerkennah Islands, Sfax (Tunisia)</t>
  </si>
  <si>
    <t>2083-2088</t>
  </si>
  <si>
    <t>Chouchene, K. and Rocha-Santos, T. and Ksibi, M.</t>
  </si>
  <si>
    <t>https://www.scopus.com/inward/record.uri?eid=2-s2.0-85106147035&amp;doi=10.1007%2f978-3-030-51210-1_326&amp;partnerID=40&amp;md5=9bea59401d52176b69eacdcc5a973e2b</t>
  </si>
  <si>
    <t>Microplastics (MPs) (&amp;amp;lt;5Â mm) are emerging pollutants that have attracted widespread environmental concerns about their negative effects on the marine ecosystems. The harbor area of Sidi Youssef in Kerkennah Islands is threatened by the abandoned plastic fishing gears or their leftovers which affect fish stocks and consequently pose a serious threat to the marine environment. In this study, microplastic pollution in surface sediments from 20 stations was investigated. The average abundance of (MPs) was 611 Â± 514 items/m2. Fibers and fragments were dominant in most sites (94%), followed by granules, foams, and tubes. MPs &amp;amp;lt; 500Â Î¼m accounted for more than half of the total MPs while small MPs &amp;amp;lt; 1Â mm accounted for 97%. White and transparent MPs were more common with 87.8% than of other colors. Based on the identification by FTIR-ATR, polypropylene (PP) and polyethylene (PE) were the main polymer types found in sediments. These results highlighted the widespread distribution of MPs and will provide our understanding of the environmental risks posed by MPs to marine ecosystems. Â© 2021, The Editor(s) (if applicable) and The Author(s), under exclusive license to Springer Nature Switzerland AG.</t>
  </si>
  <si>
    <t>rayyan-185168386</t>
  </si>
  <si>
    <t>Self-assembled AIEgen nanoparticles for multiscale NIR-II vascular imaging</t>
  </si>
  <si>
    <t>Li, Y. and Hu, D. and Sheng, Z. and Min, T. and Zha, M. and Ni, J.-S. and Zheng, H. and Li, K.</t>
  </si>
  <si>
    <t>https://www.scopus.com/inward/record.uri?eid=2-s2.0-85091235126&amp;doi=10.1016%2fj.biomaterials.2020.120365&amp;partnerID=40&amp;md5=e18e07df9d5b6dfd4d2471e01f25e634</t>
  </si>
  <si>
    <t>In the recent decades, fluorogens with aggregation-induced emission (AIEgens) have been intensively explored in biomedical applications. One main strategy to bring these hydrophobic AIEgens into the aqueous biological environment is to encapsulate them in nanoparticles with functionalized polymeric matrices. However, exploration of reliable strategies that can afford AIE nanoparticles with uniform size and stable loading efficiency with minimized variation still remains a challenge. Here, we rationally designed amphiphilic AIEgens, constructed by a hydrophobic donor-acceptor-donor (D-A-D) core and hydrophilic polyethylene glycol (PEG) chain. The afforded amphiphilic AIEgens can self-assemble into uniform nanoparticles with average sizes of ~35 nm, showing an emission maximum beyond 1000 nm and quantum yields (QYs) above 10%. We then used the bright AIE nanoparticles for multiscale intravital vascular fluorescence imaging in the second near-infrared window (NIR-II, 1000â€“1700 nm) in mouse and rabbit models with a high-resolution of ~38 Î¼m and a penetration depth of ~1 cm. As such, our results demonstrate an efficient self-assembly strategy to construct advanced AIE nanoparticles for angiography. Â© 2020 Elsevier Ltd</t>
  </si>
  <si>
    <t>Cited By :4 RAYYAN-INCLUSION: {"Querusche"=&gt;"Excluded", "Angelo"=&gt;"Excluded"} | RAYYAN-LABELS: ANG: Abstract,QUE: Abstract | RAYYAN-EXCLUSION-REASONS: 2 - Population,1 - Type of study</t>
  </si>
  <si>
    <t>rayyan-185168387</t>
  </si>
  <si>
    <t>Preparation and characterization of tacrolimus-loaded slns in situ gel for ocular drug delivery for the treatment of immune conjunctivitis</t>
  </si>
  <si>
    <t>141-150</t>
  </si>
  <si>
    <t>Sun, K. and Hu, K.</t>
  </si>
  <si>
    <t>https://www.scopus.com/inward/record.uri?eid=2-s2.0-85099827788&amp;doi=10.2147%2fDDDT.S287721&amp;partnerID=40&amp;md5=21755664c6ba5abdb106bdf7611473b4</t>
  </si>
  <si>
    <t>Background: The aim of this study is to develop a novel in situ gel of tacrolimus-loaded SLNs (solid lipid nanoparticles) for ocular drug delivery. Methods: The optimal formulation was characterized by surface morphology, particle size, zeta potential, entrapment efficiency, drug loading and in vitro release behavior. In vivo studies were also conducted to evaluate the pharmacokinetic and pharmacodynamic results. Results: In this study, TAC-SLNs ISG were prepared using homogenization followed by probe sonication method. The average particle size of TAC-SLNs ISG was observed to be 122.3Â±4.3 nm. Compared with TAC-SLNs, in situ gel did not increase particle size, and there was no significant difference between them. The results of viscosity measurement showed that TAC SLNs-ISG were typical of pseudo plastic systems and showed a marked increase in viscosity as temperature increased and ultimately formed a rigid gel (32Â°C). In vitro and in vivo studies illustrated the sustained release model of the drug from TAC-SLNs ISG. Animal model showed that TAC-SLNs ISG had good pharmacodynamics when compared with eye drops and SLNs. Conclusion: Our results demonstrated that TAC SLNs-ISG had the potential for being an ideal ocular drug delivery system. Â© 2021 Sun and Hu.</t>
  </si>
  <si>
    <t>Export Date: 13 June 2021 RAYYAN-INCLUSION: {"Querusche"=&gt;"Excluded", "Angelo"=&gt;"Excluded"} | RAYYAN-LABELS: ?,ANG: Abstract,QUE: Abstract | RAYYAN-EXCLUSION-REASONS: 2 - Population,1 - Type of study</t>
  </si>
  <si>
    <t>rayyan-185168388</t>
  </si>
  <si>
    <t>A near-synoptic survey of ocean microplastic concentration along an around-the-world sailing race</t>
  </si>
  <si>
    <t>Tanhua, T. and Gutekunst, S.B. and Biastoch, A.</t>
  </si>
  <si>
    <t>https://www.scopus.com/inward/record.uri?eid=2-s2.0-85097514963&amp;doi=10.1371%2fjournal.pone.0243203&amp;partnerID=40&amp;md5=fc7d86b4f94e964599eef9d6bbb4006d</t>
  </si>
  <si>
    <t>Litter and plastic pollution in the marine environment is of major concern when considering the health of ocean ecosystems, and have become an important focus of ocean research during recent years. There is still significant uncertainty surrounding the distribution and impact of marine plastic litter on ocean ecosystems, and in particular on the nano- and microplastic fractions that are difficult to observe and may be harmful to marine organisms. Current estimates of ocean plastic concentrations only account for a small fraction of the approximated 8 million tons of plastic litter entering the oceans on an annual basis. Here, we present the distribution of 100â€“500 Î¼m microplastic particles within the ocean mixed layer, covering a significant fraction of the ocean, in a near-synoptic survey. During The Ocean Race 2017/2018 edition (formerly known as Volvo Ocean Race), two yachts served as ships of opportunity that regularly took samples of microplastics on a regular schedule during their circumnavigation. This effort resulted in information on microplastic distribution along the race track in the oceanâ€™s upper, well-mixed, layer. We found concentrations ranging from 0â€“349 particles per cubic meter, but with large spatial variability. There was a tendency toward higher concentrations off south-western Europe and in the southwest Pacific, and indications of long-range transport of microplastic with major ocean currents. Â© 2020 Tanhua et al. This is an open access article distributed under the terms of the Creative Commons Attribution License, which permits unrestricted use, distribution, and reproduction in any medium, provided the original author and source are credited.</t>
  </si>
  <si>
    <t>rayyan-185168389</t>
  </si>
  <si>
    <t>A new threat: assessing the main interactions between marine fish and plastic debris from a scientometric perspective</t>
  </si>
  <si>
    <t>Reviews in Fish Biology and Fisheries</t>
  </si>
  <si>
    <t>623-636</t>
  </si>
  <si>
    <t>Santos de Moura, M. and Vianna, M.</t>
  </si>
  <si>
    <t>https://www.scopus.com/inward/record.uri?eid=2-s2.0-85094160681&amp;doi=10.1007%2fs11160-020-09621-z&amp;partnerID=40&amp;md5=c8d1d6ac024c66d19cbcd4699810c51b</t>
  </si>
  <si>
    <t>Impacts generated by plastic pollution constitute one of the most significant challenges that humanity must face in the next century, receiving increasing attention from the society at large. Thus, quantifying the state of knowledge concerning organisms affected by plastic debris is extremely important to understand threats to marine species. In this context, this study aimed to review and quantify published data on which marine fish species have been reported as interacting with plastic waste through a scientometric analysis carried out on the Web of Science, Scopus and Scielo databases, using a combination of keywords and Boolean operators. Despite no results for Agnatha, Holocephali and Sarcopterygii, this survey registered 116 documents reporting high intake and low entanglement interactions for 310 teleost species and 33 Elasmobranchs. The results indicate increased knowledge production after 2012, reporting a diversity of debris colors, shapes and materials distributed throughout the globe, but with greater research efforts performed in the Northeast Atlantic and the Mediterranean and Black Seas. This study provides analyses, perspectives and suggestions for future assessments, gathering information and seeking to better understand the issue concerning these debris, which represent another threat to the fauna of the worldâ€™s oceans. Â© 2020, Springer Nature Switzerland AG.</t>
  </si>
  <si>
    <t>rayyan-185168390</t>
  </si>
  <si>
    <t>Preparation of room temperature vulcanized silicone rubber foam/SiO2 nanocomposite and its fatigue buffering performance</t>
  </si>
  <si>
    <t>Journal of Macromolecular Science, Part A: Pure and Applied Chemistry</t>
  </si>
  <si>
    <t>844-853</t>
  </si>
  <si>
    <t>Tan, Y. and Yao, J. and Zhu, H.</t>
  </si>
  <si>
    <t>https://www.scopus.com/inward/record.uri?eid=2-s2.0-85089173352&amp;doi=10.1080%2f10601325.2020.1799713&amp;partnerID=40&amp;md5=bc2dffd7d23b4f31e09f6d95a68e12fb</t>
  </si>
  <si>
    <t>A series of silicone rubber foam (SF)/silicon dioxide (SiO2) nanocomposites were prepared by room temperature vulcanization. The effects of SiO2 content on the crosslinking density, cell structure, physical and mechanical properties, thermal properties, dynamic thermomechanical properties of SF/SiO2 nanocomposites were studied. The results indicated that SF/SiO26 nanocomposite with 6.0 wt% SiO2 content had the optimal comprehensive performance. The cushioning properties of SF/SiO26 nanocomposites were investigated by the static compression test. The cushioning coefficient of SF/SiO26 nanocomposite was very close to expanded polyethylene (EPE). Moreover, the fatigue properties of SF/SiO26 nanocomposites were investigated by the dynamic compressive fatigue test. SF/SiO26 nanocomposite exhibited long fatigue life (6.0 million times) and high height retention rate (99.0%), which was far greater than those of EPE (0.29 million times, 54.5%). The cushioning coefficient of SF/SiO26 nanocomposite was almost no changed before and after fatigue test, which was obviously superior to traditional cushioning material EPE. Such SF/SiO2 nanocomposite with excellent fatigue buffering properties could be used as a cushioning material in the packaging field. Â© 2020 Taylor &amp; Francis Group, LLC.</t>
  </si>
  <si>
    <t>Cited By :3 RAYYAN-INCLUSION: {"Querusche"=&gt;"Excluded", "Angelo"=&gt;"Excluded"} | RAYYAN-LABELS: QUE: Title,ANG: Abstract | RAYYAN-EXCLUSION-REASONS: 1 - Type of study</t>
  </si>
  <si>
    <t>rayyan-185168391</t>
  </si>
  <si>
    <t>Distribution and environmental risk of microplastics pollution in freshwater of Citarum Watershed</t>
  </si>
  <si>
    <t>Izza Indah Afkarina, K. and Sarwanto Moersidik, S. and Warno Utomo, S.</t>
  </si>
  <si>
    <t>https://www.scopus.com/inward/record.uri?eid=2-s2.0-85097644131&amp;doi=10.1051%2fe3sconf%2f202021103012&amp;partnerID=40&amp;md5=a47a93400b2facb92bf5f7c466899e0f</t>
  </si>
  <si>
    <t>The Citarum River is one of the most polluted rivers in the world because of the inadequate waste management system and community ignorance. Plastic is one of the contaminants in the Citarum watershed. In general, plastics less than 5 mm in size are defined as microplastics. Microplastics are persistent and harm the environment. This article aims to determine the potential for pollution and distribution of microplastics in freshwater systems, especially in the Citarum watershed area. Using a combination of literature study methods with Geographical Information Systems (GIS) analysis, this article explains that microplastic contamination has occurred along the Citarum watershed from upstream to downstream, found in water and sediment and fish samples. Facilitated by their small size and high stability in the environment, microplastics can move from the aquatic environment into the food chain and cause longterm damage. This case causes a severe threat to the quality of freshwater in the Citarum watershed. Therefore, this article can be used as a reference for managing pollution in the Citarum watershed area. Â© The Authors, published by EDP Sciences, 2020.</t>
  </si>
  <si>
    <t>rayyan-185168392</t>
  </si>
  <si>
    <t>Fluorescent Microplastic Uptake by Immune Cells of Atlantic Salmon (Salmo salar L.)</t>
  </si>
  <si>
    <t>Abihssira-GarcÃ­a, I.S. and Park, Y. and Kiron, V. and Olsvik, P.A.</t>
  </si>
  <si>
    <t>https://www.scopus.com/inward/record.uri?eid=2-s2.0-85097215833&amp;doi=10.3389%2ffenvs.2020.560206&amp;partnerID=40&amp;md5=a1cf3da0b0ac445b55df61914111b21e</t>
  </si>
  <si>
    <t>The ubiquitous presence of microplastics and their marine ecotoxicity are major public concerns. Microplastics are ingested accidentally by the marine fauna or are taken up indirectly through the food chain. These particles can accumulate in cells and tissues and affect the normal biological functions of organisms, including their defense mechanisms. There is limited information available about the response of immune cells to microplastics; the degree of uptake by the cells, the response of different organs or the impact of environmental concentrations of microplastic are matters that remain unclear. Moreover, very little is known about the toxicity of different polymer types. This study aimed to shed light on the physical impact of small microplastics (1â€“5 Î¼m) on cells from Atlantic salmon. Immune cells from intestine, blood, and head kidney were exposed to green fluorescent polyethylene microplastic (PE-MP), yellow fluorescent polystyrene microplastic (PS-MP) and both. High (50 mg/L), medium (5 mg/L), and low (0.05 mg/L) concentrations were tested for 1, 24, 48, and 72 h to study cell mortality and microplastic uptake. Quantitative data of microplastic uptake by fish immune cells were obtained for the first time by imaging flow cytometry. Salmon immune cells showed a relatively low ability to phagocytose microplastics. Less than 6% of the cells ingested the particles after 48 h of exposure to high concentrations. Cells also phagocytosed microplastics at low concentrations although at low rates (&lt;0.1%). PE-MPs was phagocytosed by higher percentage of cells compared to PS-MPs and the former bioaccumulated in time while the latter decreased over time. However, each cell generally phagocytosed more PS-MPs particles than PE-MPs. Cells from different tissues showed different responses to the microplastic polymers. In conclusion, this study shows that immune cells of Atlantic salmon can phagocytose microplastics, and the impact is dependent on the microplastic type. PE-MPs, the most abundant polymer in the oceans and a widely used plastic in salmon aquaculture, was more easily taken up than PS-MPs. Furthermore, the study demonstrates how imaging flow cytometry can be applied in microplastics research. Â© Copyright Â© 2020 Abihssira-GarcÃ­a, Park, Kiron and Olsvik.</t>
  </si>
  <si>
    <t>Export Date: 13 June 2021 RAYYAN-INCLUSION: {"Querusche"=&gt;"Excluded", "Angelo"=&gt;"Excluded"} | RAYYAN-LABELS: ANG: Abstract,QUE: Abstract | RAYYAN-EXCLUSION-REASONS: 2 - Population</t>
  </si>
  <si>
    <t>rayyan-185168393</t>
  </si>
  <si>
    <t>Microplastics in Gastrointestinal Track of Some Commercial Fishes from Bengkalis Waters, Riau Province Indonesia</t>
  </si>
  <si>
    <t>Amin, B. and Febriani, I.S. and Nurrachmi, I. and Fauzi, M.</t>
  </si>
  <si>
    <t>https://www.scopus.com/inward/record.uri?eid=2-s2.0-85096537581&amp;doi=10.1088%2f1742-6596%2f1655%2f1%2f012122&amp;partnerID=40&amp;md5=882f367ad5aecf25fec3a1a8aefe39f2</t>
  </si>
  <si>
    <t>Microplastic is a particle that has a size of &lt;5 mm, where its existence might be able to contaminate the biota in the aquatic environment. This research was conducted in the coastal waters of Bengkalis Island in early 2020 with the aim to determine the types and analyze its abundance of microplastics in each area with suspected different sources of input. Thirty six individual samples of Duri fish (Arius maculatus), Lomek (Harpodon nehereus), and Biang (Setipinna breviceps) were collected from the north and south parts of Bengkalis island with the help of local fishermen in each sampling location. The average abundance of microplastics found in the gastrointestinal tract of fish was 62.96 particles/ind which consisted of fiber, film and fragment. The highest microplastics abundance was found in Duri fish (72.22 particles/ind), whilst the lowest was found in Lomek fish (55.56 particles/ind). Although the abundance of microplastic in coastal waters of north Bengkalis (Malacca Straits area) were higher that that in the south of Bengkalis (Begkalis Straits area), statistically they were not significantly different (p&gt;0.05). This was presumably due to differences in oceanographic influences such as current and waves between the two water masses as well as anthropogenic activities in both areas that can affect the spread and distribution of microplastics. Â© Published under licence by IOP Publishing Ltd.</t>
  </si>
  <si>
    <t>rayyan-185168394</t>
  </si>
  <si>
    <t>How important risk analysis of plastic pollution in coastal area? Case study in Masohi, Central Maluku</t>
  </si>
  <si>
    <t>Mutaqin, B.W. and Marfai, M.A. and Helmi, M. and Nurhadi, N. and Umarella, M.R. and Munir, M.</t>
  </si>
  <si>
    <t>https://www.scopus.com/inward/record.uri?eid=2-s2.0-85096421364&amp;doi=10.1051%2fe3sconf%2f202020002014&amp;partnerID=40&amp;md5=3c38ed311f5a05479bc4db55e253b98a</t>
  </si>
  <si>
    <t>Human pressure on the coastal and aquatic surrounding ecosystem in Indonesia, through plastic waste, is increasing, considering that 60 % of the approximately 250 million people live in the coastal areas. Plastic waste originating from human activities has become a massive problem in almost all the small island and coastal regions, especially in the eastern part of Indonesia. This condition is caused by poor waste management and a lack of public awareness in disposing of waste in its place, including in an area known as its marine biodiversities and marine tourism spots like Masohi in Central Maluku. Also, the composition of waste is dominated by plastic waste that cannot be decomposed in a short period, continue circulated on the ocean currents, and will be deposited in coastal areas. Furthermore, some plastic waste will break down into micro-plastics that pollute not only the environment but also marine biota, which are often consumed by humans. This situation profoundly affects the sustainability and function of aquaecosystem services in coastal areas. Therefore, a comprehensive policy and regulation, and interdisciplinary study for analysing vulnerable coastal ecosystem, and mitigating the potential risk of plastic pollution in Masohi, Central Maluku are essential to be conducted. Â© The Authors, published by EDP Sciences, 2020.</t>
  </si>
  <si>
    <t>rayyan-185168395</t>
  </si>
  <si>
    <t>Co-occurrence of cyanobacteria and cyanotoxins with other environmental health hazards: Impacts and implications</t>
  </si>
  <si>
    <t>Toxins</t>
  </si>
  <si>
    <t>Metcalf, J.S. and Codd, G.A.</t>
  </si>
  <si>
    <t>https://www.scopus.com/inward/record.uri?eid=2-s2.0-85092393318&amp;doi=10.3390%2ftoxins12100629&amp;partnerID=40&amp;md5=63c2f8f8b9efe0ad5c466933ad8f1721</t>
  </si>
  <si>
    <t>Toxin-producing cyanobacteria in aquatic, terrestrial, and aerial environments can occur alongside a wide range of additional health hazards including biological agents and synthetic materials. Cases of intoxications involving cyanobacteria and cyanotoxins, with exposure to additional hazards, are discussed. Examples of the co-occurrence of cyanobacteria in such combinations are reviewed, including cyanobacteria and cyanotoxins plus algal toxins, microbial pathogens and fecal indicator bacteria, metals, pesticides, and microplastics. Toxicity assessments of cyanobacteria, cyanotoxins, and these additional agents, where investigated in bioassays and in defined combinations, are discussed and further research needs are identified. Â© 2020 by the authors. Licensee MDPI, Basel, Switzerland. This article is an open access article distributed under the terms and conditions of the Creative Commons Attribution (CC BY) license (http://creativecommons.org/licenses/by/4.0/).</t>
  </si>
  <si>
    <t>rayyan-185168396</t>
  </si>
  <si>
    <t>Microplastic assessment in Seagrass ecosystem at Kodingareng Lompo Island of Makassar City</t>
  </si>
  <si>
    <t>Tahir, A. and Soeprapto, D.A. and Sari, K. and Wicaksono, E.A. and Werorilangi, S.</t>
  </si>
  <si>
    <t>https://www.scopus.com/inward/record.uri?eid=2-s2.0-85095845404&amp;doi=10.1088%2f1755-1315%2f564%2f1%2f012032&amp;partnerID=40&amp;md5=e091105bfe5d564e07fe0d12573ee5ac</t>
  </si>
  <si>
    <t>Microplastic pollution is so widespread and rising a great concern all over the globe. The seagrass ecosystem is commonly known to play significant roles in biodiversity support. The occurrence of microplastics (MPs) in sediments, surface water, fish, and benthos collected from the seagrass ecosystem at Kodingareng Lompo island of Makassar City were observed. From 29 sediment samples collected the range of MPs abundance was 2.96-28.3 item.kg-1 dried sediment. Meanwhile, MPs abundance in surface water was 0.023 item.m-3, exceptionally lower compared to the sediment value. Of 4 fish species observed, Siganus canaliculatus was the species with the highest number of ingested MPs. On the other hand, sea urchin Tripneustes gratilla ingested more MPs compared to other benthos species. There was no consistent MPs abundance in sediments found at present studies. Similarly, there were no statistically significant differences seen on MPs abundance within all components examined using non-parametric Kruskal-Wallis analysis. However, the presence of MPs in all components observed has clearly shown a wide dispersion of MPs contamination in the marine food web, as seagrass is a well-known productive ecosystem with high marine biodiversity assemblage in the tropical region. Â© Published under licence by IOP Publishing Ltd.</t>
  </si>
  <si>
    <t>rayyan-185168397</t>
  </si>
  <si>
    <t>Interacting effects of polystyrene microplastics and the antidepressant amitriptyline on early life stages of brown trout (Salmo trutta f. fario)</t>
  </si>
  <si>
    <t>Schmieg, H. and Burmester, J.K.Y. and Krais, S. and Ruhl, A.S. and Tisler, S. and Zwiener, C. and KÃ¶hler, H.-R. and Triebskorn, R.</t>
  </si>
  <si>
    <t>https://www.scopus.com/inward/record.uri?eid=2-s2.0-85091079773&amp;doi=10.3390%2fW12092361&amp;partnerID=40&amp;md5=6514b0ec6fb5abce4203b60adaffe807</t>
  </si>
  <si>
    <t>Whether microplastics themselves or their interactions with chemicals influence the health and development of aquatic organisms has become a matter of scientific discussion. In aquatic environments, several groups of chemicals are abundant in parallel to microplastics. The tricyclic antidepressant amitriptyline is frequently prescribed, and residues of it are regularly found in surface waters. In the present study, the influence of irregularly shaped polystyrene microplastics (&lt;50 Î¼m), amitriptyline, and their mixture on early life-stages of brown trout were investigated. In a first experiment, the impacts of 100, 104, and 105 particles/L were studied from the fertilization of eggs until one month after yolk-sac consumption. In a second experiment, eggs were exposed in eyed ova stages to 105, 106 particles/L, to amitriptyline (pulse-spiked, average 48 Â± 33 Î¼g/L) or to two mixtures for two months. Microplastics alone did neither influence the development of fish nor the oxidative stress level or the acetylcholinesterase activity. Solely, a slight effect on the resting behavior of fry exposed to 106 particles/L was observed. Amitriptyline exposure exerted a significant effect on development, caused elevated acetylcholinesterase activity and inhibition of two carboxylesterases. Most obvious was the severely altered swimming and resting behavior. However, effects of amitriptyline were not modulated by microplastics. Â© 2020 by the authors.</t>
  </si>
  <si>
    <t>rayyan-185168398</t>
  </si>
  <si>
    <t>The Presence of Microplastics in Water, Sediment, and Milkfish (Chanos chanos) at the Downstream Area of Citarum River, Indonesia</t>
  </si>
  <si>
    <t>Sembiring, E. and Fareza, A.A. and Suendo, V. and Reza, M.</t>
  </si>
  <si>
    <t>https://www.scopus.com/inward/record.uri?eid=2-s2.0-85087401722&amp;doi=10.1007%2fs11270-020-04710-y&amp;partnerID=40&amp;md5=7d0530151f3a27e9b30c146e485e6b4f</t>
  </si>
  <si>
    <t>Citarum River is the largest natural stream in West Java, Indonesia, flowing across an area of 6614Â km2. About 3000 industries discharge their wastewater into the stream, affecting almost 19 million people who live along the river. Considering the perseverance and the prospective toxicity of microplastics (MPs), investigating their concentrations in this river is critical to help illustrate the exposure of the risks to the residents of the area and beyond. This study was focused on identifying the MPs concentrations in the water, sediment, and milkfish (Chanos chanos). A volume-reduce method by using manta trawl was used to take water samples. Sediment and milkfish samples were taken using a grab sampling method. Digestion of fish was using Fenton oxidation method according to weighted ratio (1:5) and H2O2 30% (w/v). The average MPs concentration in the river was 0.0574 Â± 0.025 particles/m3; in the seawater ponds 3.000 Â± 2.645 particles/L; and in the mixed-water ponds, where the water from the river and the sea were mixed, 0.666 Â± 0.577 particles/L. The average MPs concentration in the sediment of Citarum River was 16.666 Â± 0.577 particles/100Â g; in the seawater ponds 13.335 Â± 1.527 particles/100Â g; in the mixed-water ponds 11.665 Â± 0.577 particles/100Â g; and in the seawater 3.335 Â± 0.331 particles/100Â g. The average of MPs concentration in the gut and gills of milkfish in the seawater ponds was 2.666 Â± 2.333 particles/fish, and in the mixed-water ponds was 1.166 Â± 0.983 particles/fish. The average of MPs concentration in the milkfish tissues taken from the sea was 1.333 Â± 0.577 particles/fish; and for the ones taken from the mixed-water ponds, the concentration was 1.111 Â± 0.838 particles/fish. Using the Kruskal Wallis test to generate statistical analysis, there is a significant difference between the MPs concentrations in the water and sediment samples of Citarum River based on their locations (p value = 0.024 and 0.032 &amp;lt; 0.05). The most dominant plastic polymers in the samples were polyethylene (PE) and polypropylene (PP). There is no correlation between the level of MPs concentrations in water and sediments and the level of MPs concentrations in milkfish. However, the existence of microplastics in every sample that came from different points in the sampling area should sound an alarm, either to the local government or residents. Â© 2020, Springer Nature Switzerland AG.</t>
  </si>
  <si>
    <t>Cited By :6 RAYYAN-INCLUSION: {"Querusche"=&gt;"Excluded", "Angelo"=&gt;"Excluded"} | RAYYAN-LABELS: QUE: Title,ANG: Abstract | RAYYAN-EXCLUSION-REASONS: 1 - Type of study</t>
  </si>
  <si>
    <t>rayyan-185168399</t>
  </si>
  <si>
    <t>Microplastics as contaminants in freshwater environments: A multidisciplinary review</t>
  </si>
  <si>
    <t>Ecohydrology and Hydrobiology</t>
  </si>
  <si>
    <t>333-345</t>
  </si>
  <si>
    <t>SzymaÅ„ska, M. and Obolewski, K.</t>
  </si>
  <si>
    <t>https://www.scopus.com/inward/record.uri?eid=2-s2.0-85086712221&amp;doi=10.1016%2fj.ecohyd.2020.05.001&amp;partnerID=40&amp;md5=0644684812db6964dd1ecff5f8b1e351</t>
  </si>
  <si>
    <t>The assessment of the sources, abundance and composition of microplastics (MPs) present in the environment is a significant challenge, as annually, hundreds of millions of plastics are produced and deposited in the environment, thus posing real threats. Hence, MPs are more frequently perceived as first-order environmental pollutants potentially harmful to the health of many groups of organisms. To explore the current knowledge in this field, we reviewed the scientific literature (published mostly in the last 20 years) focussing on the presence of MPs in water and sediments and their impacts on aquatic ecosystems. Chinese and US scientists play a leading role in this research field. The most commonly used methods of identification and quantification of synthetic polymer particles are Fourier-transform infrared spectroscopy and Raman spectroscopy due to their high effectiveness. However, advances in measurement analytics have resulted in the constant development of more accurate methods of collecting and detecting MPs in environmental samples, necessitating the unification of these methods to develop standard analysis procedures. Our paper summarises the current knowledge about the sources, transport and circulation of MPs in the environment, based on methods used for identification of the compounds, starting from sample collection, detection and description to their quantification in water, sediments and biota of freshwater ecosystems. This holistic approach necessitates focusing research on the importance of MPs in the EcoHealth approach, examining the impact of changes in the global ecosystems on human health. Â© 2020</t>
  </si>
  <si>
    <t>rayyan-185168400</t>
  </si>
  <si>
    <t>Chitosan-based microparticles enhance ellagic acidâ€™s colon targeting and proapoptotic activity</t>
  </si>
  <si>
    <t>Alhakamy, N.A. and Ahmed, O.A.A. and Kurakula, M. and Caruso, G. and Caraci, F. and Asfour, H.Z. and Alfarsi, A. and Eid, B.G. and Mohamed, A.I. and Alruwaili, N.K. and Abdulaal, W.H. and Fahmy, U.A. and Alhadrami, H.A. and Eldakhakhny, B.M. and Abdel-Naim, A.B.</t>
  </si>
  <si>
    <t>https://www.scopus.com/inward/record.uri?eid=2-s2.0-85088776941&amp;doi=10.3390%2fpharmaceutics12070652&amp;partnerID=40&amp;md5=8a94a9daae6d7e49e901f2c04e9edfa8</t>
  </si>
  <si>
    <t>This study aimed at improving the targeting and cytotoxic effect of ellagic acid (EA) on colon cancer cells. EA was encapsulated in chitosan (CHIT) polymers then coated by eudragit S100 (ES100) microparticles. The release of EA double-coated microparticles (MPs) was tested at simulative pH values. Maximum release was observed at 24 h and pH 7.4. The cytotoxicity of EA MPs on HCT 116 colon cancer cells was synergistically improved as compared with raw EA. Cell-cycle analysis by flow cytometry suggested enhanced G2-M phase colon cancer cell accumulation. In addition, a significantly higher cell fraction was observed in the pre-G phase, which highlighted the enhancement of the proapoptotic activity of EA formulated in the double-coat mixture. Annexin-V staining was used for substantiation of the observed cell-death-inducing activity. Cell fractions were significantly increased in early, late, and total cell death. This was backed by high elevation in cellular content of caspase 3. Effectiveness of the double-coated EA to target colonic tissues was confirmed using real-time iohexol dye X-ray radiography. In conclusion, CHIT loaded with EA and coated with ES100 formula exhibits improved colon targeting as well as enhanced cytotoxic and proapoptotic activity against HCT 116 colon cancer when compared with the administration of raw EA. Â© 2020 by the authors. Licensee MDPI, Basel, Switzerland.</t>
  </si>
  <si>
    <t>Cited By :9 RAYYAN-INCLUSION: {"Querusche"=&gt;"Excluded", "Angelo"=&gt;"Excluded"} | RAYYAN-LABELS: ANG: Abstract,QUE: Abstract | RAYYAN-EXCLUSION-REASONS: 2 - Population,1 - Type of study</t>
  </si>
  <si>
    <t>rayyan-185168401</t>
  </si>
  <si>
    <t>Potentiation of polycyclic aromatic hydrocarbon uptake in zebrafish embryos by nanoplastics</t>
  </si>
  <si>
    <t>1730-1741</t>
  </si>
  <si>
    <t>Zhang, Y. and Goss, G.G. and Goss, G.G. and Goss, G.G.</t>
  </si>
  <si>
    <t>https://www.scopus.com/inward/record.uri?eid=2-s2.0-85087493932&amp;doi=10.1039%2fd0en00163e&amp;partnerID=40&amp;md5=bbd7b6b6fa932a29b45c5b90df5b2a7a</t>
  </si>
  <si>
    <t>The presence of microplastics in the environment and their potential effects on the health of organisms are a subject of great concern. However, with further weathering through UV radiation, mechanical force, and microbiological activity, most of these microplastics will degrade into nano-sized particles with exponentially higher specific surface areas compared to microplastics. Moreover, given that the hydrophobic surface of plastics adsorbs hydrophobic persistent organic pollutants (POPs), the possibility of nano-sized plastic particles potentiating POP sorption has been postulated. We developed a novel radiotracer-based method to investigate the sorption of a model POP, phenanthrene, onto the surface of two different-sized polystyrene nanoplastics (PS-NPs). Using radiotracer analysis, we compared the transport and uptake of 14C-phenanthrene in zebrafish embryos with two different plastic particle sizes. We also evaluated whether nano-sized plastics altered the toxicity of phenanthrene and the acute sub-lethal responses to phenanthrene in zebrafish embryos. Our results demonstrate that 20 nm PS-NPs have higher sorption capacity for phenanthrene due to increased total surface area per gravimetric mass. Moreover, we demonstrate increased phenanthrene across the chorion and into zebrafish embryos with nano-sized plastics when compared to sub-micron sized plastics. Co-exposure to nano-sized plastics and phenanthrene delayed hatching and induced higher EROD activity in zebrafish embryos when compared to sub-micron sized plastics. The results of our study demonstrate that nano-sized plastics facilitate the transport and uptake of hydrophobic organic pollutants and increase both their bioavailability and potential toxicity to aquatic organisms. This journal is Â© 2020 The Royal Society of Chemistry.</t>
  </si>
  <si>
    <t>Cited By :7 RAYYAN-INCLUSION: {"Querusche"=&gt;"Maybe", "Angelo"=&gt;"Maybe"}</t>
  </si>
  <si>
    <t>rayyan-185168402</t>
  </si>
  <si>
    <t>Monitoring marine plastics - will we know if we are making a difference?</t>
  </si>
  <si>
    <t>Ryan, P.G. and Pichegru, L. and Perold, V. and Moloney, C.L.</t>
  </si>
  <si>
    <t>https://www.scopus.com/inward/record.uri?eid=2-s2.0-85082846393&amp;doi=10.17159%2fsajs.2020%2f7678&amp;partnerID=40&amp;md5=151f0123e97fae8d5c16364549ca7940</t>
  </si>
  <si>
    <t>In the context of marine anthropogenic debris management, monitoring is essential to assess whether mitigation measures to reduce the amounts of waste plastic entering the environment are being effective. In South Africa, baselines against which changes can be assessed include data from the 1970s to the 1990s on microplastics floating at sea, on macro- and microplastic beach debris, and interactions with biota. However, detecting changes in the abundance of microplastics at sea is complicated by high spatial and temporal heterogeneity in net samples. Beach debris data are easier to gather, but their interpretation is complicated by the dynamic nature of debris fluxes on beaches and the increase in beach cleaning effort over time. Sampling plastic ingested by biota is a powerful approach, because animals that retain ingested plastic for protracted periods integrate plastics over space and time, but there are ethical issues to using biota as bioindicators, particularly for species that require destructive sampling (e.g. turtles, seabirds). Bioindicators could be established among fish and invertebrates, but there are technical challenges with sampling microplastics smaller than 1 mm. Fine-scale debris accumulation on beaches provides an index of macroplastic abundance in coastal waters, and offers a practical way to track changes in the amounts and composition of debris in coastal waters. However, upstream flux measures (i.e. in catchments, rivers and storm-water run-off) provide a more direct assessment of mitigation measures for land-based sources. Similarly, monitoring refuse returned to port by vessels is the best way to ensure compliance with legislation prohibiting the dumping of plastics at sea. Significance: â€¢ Monitoring is required to assess whether mitigation measures to reduce waste plastics at sea are making a difference. â€¢ Monitoring the leakage of plastic from land-based sources is best addressed on land (e.g. in storm drains and river run-off) before the plastic reaches the sea. â€¢ Illegal dumping from ships is best addressed by monitoring the use of port waste reception facilities. â€¢ Sampling plastic ingested by biota is a powerful approach, using fish and invertebrates as bioindicators for larger microplastic fragments. Â© 2020. The Author(s). Published under a Creative Commons Attribution Licence.</t>
  </si>
  <si>
    <t>Cited By :7 RAYYAN-INCLUSION: {"Querusche"=&gt;"Excluded", "Angelo"=&gt;"Excluded"} | RAYYAN-LABELS: QUE: Title,ANG: Abstract | RAYYAN-EXCLUSION-REASONS: 1 - Type of study</t>
  </si>
  <si>
    <t>rayyan-185168403</t>
  </si>
  <si>
    <t>Freshwater microplastics pollution: Detecting and visualizing emerging trends based on Citespace II</t>
  </si>
  <si>
    <t>Yao, L. and Hui, L. and Yang, Z. and Chen, X. and Xiao, A.</t>
  </si>
  <si>
    <t>https://www.scopus.com/inward/record.uri?eid=2-s2.0-85076497098&amp;doi=10.1016%2fj.chemosphere.2019.125627&amp;partnerID=40&amp;md5=170cf28aba8bd92f97185152db34afa2</t>
  </si>
  <si>
    <t>Microplastic particles with less than 5 mm in diameter has been detected in human feces and freshwater systems. Microplastics could cause serious physical and chemical harm to humans and organisms. Some previous studies on microplastics mainly concentrate on the marine environment, but few have focused on freshwater microplastics. Therefore, Citespace II is used to systematically analyze the related literature in order to comprehensively understand the research state of freshwater microplastics. The results show that there is still a large gap between research on freshwater and marine microplastics. Studies on freshwater microplastics have mainly been undertaken in developed countries such as the United States and Germany, while fewer studies have been conducted in the developing countries which face the most serious plastic pollution. Most studies focus on the rivers and lakes, but other freshwater sources with microplastic pollution, such as groundwater and reservoirs, have received less attention. This study also explored the possible opportunities and challenges that may be faced in freshwater research in order to introduce specific policies and measures to mitigate this emerging pollutant. Â© 2019 Elsevier Ltd</t>
  </si>
  <si>
    <t>Cited By :16 RAYYAN-INCLUSION: {"Querusche"=&gt;"Excluded", "Angelo"=&gt;"Excluded"} | RAYYAN-LABELS: ANG: Abstract,QUE: Abstract | RAYYAN-EXCLUSION-REASONS: 1 - Type of study</t>
  </si>
  <si>
    <t>rayyan-185168404</t>
  </si>
  <si>
    <t>High levels of pelagic plastic pollution within the surface waters of Lakes Erie and Ontario</t>
  </si>
  <si>
    <t>277-288</t>
  </si>
  <si>
    <t>Mason, S.A. and Daily, J. and Aleid, G. and Ricotta, R. and Smith, M. and Donnelly, K. and Knauff, R. and Edwards, W. and Hoffman, M.J.</t>
  </si>
  <si>
    <t>https://www.scopus.com/inward/record.uri?eid=2-s2.0-85077987260&amp;doi=10.1016%2fj.jglr.2019.12.012&amp;partnerID=40&amp;md5=413f0a09388bece4e865b80d5fc53c3f</t>
  </si>
  <si>
    <t>During 2012 to 2014 five expeditions collected surface water samples for plastic pollution analysis representing the first data within Lake Ontario and the first multi-year dataset for Lake Erie. Lake Ontario had the highest abundances of any Great Lake to date with an average of over 230,000 particles/km2. Though having a considerable smaller average of ~45,000 particles/km2, Lake Erie remains second only to Lake Ontario based on studies to date and averaged across all samples and years. The high levels of pelagic plastic pollution is likely owing to their position as the last two lakes in the Laurentian Great Lakes ecosystem, as well as the prominence of population centers along their shorelines. As with previous studies, most particles were found within the smallest size classification (0.355â€“0.999 mm; 73%), with fragments (63%) and pellets (26%) forming the dominant morphologies. The minor contribution of fibers/lines (4%) is consistent with previous Great Lakes studies, though not with studies within other environmental compartments (e.g., sediment, fish, atmospheric). This could be due to the negative buoyancy of polymeric fibrous materials, a hypothesis consistent with the dominance of the less dense polymers polyethylene (46%) and polypropylene (43%) (based on FTIR analysis). For the first time, the multiyear Lake Erie samples were compared to modeled plastic distributions and found to fit reasonably well. Using the sample data to calibrate the model we estimate that there are 475 million plastic particles, with a total mass of 6.45 metric tons, floating on the surface of Lake Erie alone. Â© 2019 International Association for Great Lakes Research</t>
  </si>
  <si>
    <t>Cited By :9 RAYYAN-INCLUSION: {"Querusche"=&gt;"Excluded", "Angelo"=&gt;"Excluded"} | RAYYAN-LABELS: QUE: Title,ANG: Abstract | RAYYAN-EXCLUSION-REASONS: 1 - Type of study</t>
  </si>
  <si>
    <t>rayyan-185168405</t>
  </si>
  <si>
    <t>Bioaccumulation effects of microplastics and heavy metals pollutants in the dominant freshwater fish species in the Longkou entry of Raohe River, Lake Poyang Basin</t>
  </si>
  <si>
    <t>Hupo Kexue/Journal of Lake Sciences</t>
  </si>
  <si>
    <t>357-369</t>
  </si>
  <si>
    <t>Li, W. and Jian, M. and Yu, H. and Yang, W. and Liu, S. and Ni, C. and Jiang, Y.</t>
  </si>
  <si>
    <t>https://www.scopus.com/inward/record.uri?eid=2-s2.0-85081962479&amp;doi=10.18307%2f2020.0206&amp;partnerID=40&amp;md5=663153248eb61e70dd3b22145ccff7eb</t>
  </si>
  <si>
    <t>Pollution of microplastics and heavy metals in aquatic eco-environment is attracting more and more attention. In the present study, in order to explore the bioaccumulation characteristics of microplastics and heavy metals in organisms, we selected eight dominant freshwater fish species in the Lake Poyang and Raohe River as the research materials. The concentrations of heavy metals (i.e. Cu, Cd, Pb, Zn and Cr) and microplastics in the fishes were measured and analyzed. The results indicated that the abundance of microplastics in water environment ranged from 10 to 64 items/L, with an average of 38.56 items/L. The abundance of microplastics in the digestive tract of the eight fish species ranged from 1.21 to 9.11 items/g, with an average of 5.40 items/g, while the abundance of microplastics in gills of fish varied between 0.61 and 5.00 items/g, with a mean of 2.87 items/g. There were four types of microplastics in fishes including debris, fibers, films and pellets. The polymer components were mainly polyethylene (PE), low-density polyethylene (LDPE), polypropylene (PP) and polystyrene (PS) that were mainly transparent and colorful. The particle size of microplastics ranged from 0.01 to 9.50 mm, and 79.07% of the microplastics had particle size&gt;0.5 mm. The abundance characteristics (i.e. types, particle size, color and polymer composition) of microplastics in fishes were similar as those in water environment. The averaged bioaccumulation coefficient of microplastics in fishes was 178.29. The bioaccumulation ability of microplastics in fishes was ordered as follows: Channa argus, Pelteobagrus fulvidraco &gt; Hemicculter leuciclus, Ctenopharyngodon idellus, Silurus asotus &gt; Cyprinus carpio, Coilia ectenes, Carassius auratus. The contents of heavy metals including Cu, Cd, Pb, Zn and Cr in the muscle tissues of fishes were 4.27 mg/kg, 0.13 mg/kg, 0.28 mg/kg, 11.73 mg/kg and 0.53 mg/kg, respectively, which meet the requirements of pollution-free aquatic products and are lower than the health standards for human consumption. The enrichment ability of the fishes to the five heavy metals was ordered as follows: Zn&gt;Cu&gt;Cd&gt;Pb&gt;Cr. Different fish species showed different ability on the accumulation of a specific type of heavy metals, which is closely related to their feeding habits. The five heavy metals were detected on the surface of various microplastics by using Scanning Electron Microscopy (SEM) and Energy Dispersive Spectroscopy (EDS) methods, suggesting that microplastics may be the attachment carrier of heavy metal pollutants. Correlation analyses showed that the concentration of microplastics in fishes were significantly correlated with that of Cu, Cd and Pb, probably because that the presence of microplastics enhances the cumulative effects of Cu, Cd and Pb, and lead to the compound pollution effects. Â© 2020 by Journal of Lake Sciences.</t>
  </si>
  <si>
    <t>Cited By :2 RAYYAN-INCLUSION: {"Querusche"=&gt;"Excluded", "Angelo"=&gt;"Excluded"} | RAYYAN-LABELS: ANG: Abstract,QUE: Abstract | RAYYAN-EXCLUSION-REASONS: 1 - Type of study</t>
  </si>
  <si>
    <t>rayyan-185168406</t>
  </si>
  <si>
    <t>8th International and National Seminar on Fisheries and Marine Science</t>
  </si>
  <si>
    <t>https://www.scopus.com/inward/record.uri?eid=2-s2.0-85079640761&amp;partnerID=40&amp;md5=ead99d150a16718781b164d813dd5323</t>
  </si>
  <si>
    <t>The proceedings contain 43 papers. The topics discussed include: the potential use of salted marine by-catches and fish viscera meal mixture as a replacement for conventional fishmeal in the diet of Indonesian river catfish (hemibagrus nemurus); the effect of different variety of fire-woods on smoking of selais catfish (cryptopterus bicirchis); physicochemical characteristics of freshwater mussel (pilsbryoconcha sp.) shell from Sungai Paku Village Riau Province Indonesia; nutritional characteristics of protein isolated from snakehead (channa striata) using the pH-shift method; the use of durian seed flour as tapioca substitution in colorful catfish meatball processing; the use of 'Jambal' fish (pangasius hypophtalmus) and grouper (cromileptes sp) oils for infant biscuit formulation; and preliminary investigation on the type and distribution of microplastics in the West Coast of Karimun Besar Island.</t>
  </si>
  <si>
    <t>rayyan-185168407</t>
  </si>
  <si>
    <t>Food ecology and presence of microplastic in the stomach content of neotropical fish in an urban river of the upper ParanÃ¡ river basin</t>
  </si>
  <si>
    <t>Revista Ambiente e Agua</t>
  </si>
  <si>
    <t>Oliveira, C.W.S. and CorrÃªa, C.S. and Smith, W.S.</t>
  </si>
  <si>
    <t>https://www.scopus.com/inward/record.uri?eid=2-s2.0-85087633572&amp;doi=10.4136%2fambi-agua.2551&amp;partnerID=40&amp;md5=af66574644b3e12f8bdb0bfd8c7ab6c9</t>
  </si>
  <si>
    <t>Plastic is a useful material; but along with its benefits also come several disadvantages. One of these is the consequences of the improper discarding of plastic in the environment and its eventual fragmentation into microplastics. Plastic can reach rivers and affect their biota as microparticles from its degradation. The entry of plastic into the food chain occurs by the consumption of fish or other organisms. Furthermore, persistent organic pollutants can accumulate, and the consumption of materials containing plastic pollutants can cause several physiological problems in animals. Such pollutants can reach man when water or fish is consumed. There are numerous studies in the marine environment that show that microplastics significantly interfere with marine biota; but there are relatively few studies addressing this topic in freshwater environments. This work characterized the diet of the most abundant fish species in an urban river of the Upper ParanÃ¡ Brazil Watershed, investigating the occurrence of microplastic. As much as the studied river suffers from urban river syndrome, a wide variety of food consumed by fish was found. The stomach content of 220 individuals belonging to fourteen species was analyzed. In the stomach content analysis, 16 types of food items were found, most of them autochthonous. The species analyzed were grouped into four trophic categories, with iliophage as dominant one. The presence of microplastics was found in 2% of the studied individuals, two individuals of the species Rhamdia quelen, one specimen of Hoplosternum littorale and one specimen of Astyanax fasciatus. Â© 2020, Institute for Environmental Research in Hydrographic Basins (IPABHi). All rights reserved.</t>
  </si>
  <si>
    <t>rayyan-185168408</t>
  </si>
  <si>
    <t>SMACC: A System for Microplastics Automatic Counting and Classification</t>
  </si>
  <si>
    <t>25249-25261</t>
  </si>
  <si>
    <t>Lorenzo-Navarro, J. and Castrillon-Santana, M. and Santesarti, E. and De Marsico, M. and Martinez, I. and Raymond, E. and Gomez, M. and Herrera, A.</t>
  </si>
  <si>
    <t>https://www.scopus.com/inward/record.uri?eid=2-s2.0-85079668483&amp;doi=10.1109%2fACCESS.2020.2970498&amp;partnerID=40&amp;md5=d5e3c133b259f5174429f8156320bc9a</t>
  </si>
  <si>
    <t>The management of plastic debris is a serious issue due to its durability. Unfortunately, million tons of plastic end up in the sea becoming one of the biggest current environmental problems. One way to monitor the amount of plastic in beaches is to collect samples and visually count and sort the plastic particles present in them. This is a very time-consuming task. In this work, we present a Computer Vision-based system which is able to automatically count and classify microplastic particles (1-5 mm) into five different visual classes. After cleaning a collected sample in the lab, the proposed system makes use of a pair of its images with different characteristics. The procedure includes a segmentation step, which is based on the Sauvola thresholding method, followed by a feature extraction and classification step. Different features and classifiers are evaluated as well as a deep learning approach. The system is tested on 12 different beach samples with a total of 2507 microplastic particles. The particles of each sample were manually counted and sorted by an expert. This data represents the ground truth, which is compared later with the results of the automatic processing proposals to evaluate their accuracy. The difference in the number of particles is 34 (1.4%) and the error in their classification is less than 4% for all types except for the line shapes particles. These results are obtained in less than half of the time needed by the human expert doing the same task manually. This implies that it is possible to process more than twice as many samples using the same time, allowing the biologists to monitor wider areas and more frequently than doing the process manually. Â© 2013 IEEE.</t>
  </si>
  <si>
    <t>rayyan-185168409</t>
  </si>
  <si>
    <t>Nanostructured polymeric, liposomal and other materials to control the drug delivery for cardiovascular diseases</t>
  </si>
  <si>
    <t>Skourtis, D. and Stavroulaki, D. and Athanasiou, V. and Fragouli, P.G. and Iatrou, H.</t>
  </si>
  <si>
    <t>https://www.scopus.com/inward/record.uri?eid=2-s2.0-85097244021&amp;doi=10.3390%2fpharmaceutics12121160&amp;partnerID=40&amp;md5=7ac98f4e8eb5ef42b3cdecbd23133c36</t>
  </si>
  <si>
    <t>Cardiovascular diseases (CVDs) are the leading cause of death globally, taking an estimated 17.9 million lives each year, representing one third of global mortality. As existing therapies still have limited success, due to the inability to control the biodistribution of the currently approved drugs, the quality of life of these patients is modest. The advent of nanomedicine has brought new insights in innovative treatment strategies. For this reason, several novel nanotechnologies have been developed for both targeted and prolonged delivery of therapeutics to the cardiovascular system to minimize side effects. In this regard, nanoparticles made of natural and/or synthetic nanomaterials, like liposomes, polymers or inorganic materials, are emerging alternatives for the encapsulation of already approved drugs to control their delivery in a targeted way. Therefore, nanomedicine has attracted the attention of the scientific community as a potential platform to deliver therapeutics to the injured heart. In this review, we discuss the current types of biomaterials that have been investigated as potential therapeutic interventions for CVDs as they open up a host of possibilities for more targeted and effective therapies, as well as minimally invasive treatments. Â© 2020 by the authors. Licensee MDPI, Basel, Switzerland.</t>
  </si>
  <si>
    <t>rayyan-185168410</t>
  </si>
  <si>
    <t>Review: Effects of microplastic on zooplankton survival and sublethal responses</t>
  </si>
  <si>
    <t>Oceanography and Marine Biology</t>
  </si>
  <si>
    <t>351-394</t>
  </si>
  <si>
    <t>Yu, S.-P. and Cole, M. and Chan, B.K.K.</t>
  </si>
  <si>
    <t>https://www.scopus.com/inward/record.uri?eid=2-s2.0-85081280727&amp;doi=10.1201%2f9780429351495-7&amp;partnerID=40&amp;md5=10210f2f6281ca8cddcf03714a546393</t>
  </si>
  <si>
    <t>Microplastics (MPs) are a prolific contaminant in aquatic ecosystems across the globe. Zooplankton (including holoplankton and meroplankton) play vital ecological roles in marine and freshwater ecosystems and have been shown to readily consume MPs. The present review uses 88 pieces of published literature to examine and compare the effects of MPs on survival, growth, development, feeding rate, swimming speed, reproduction, organ damage and gene expression of different groups of zooplankton, including copepods, daphnids, brine shrimp, euphausids, rotifers and the larvae of fishes, sea urchins, molluscs, barnacles, decapods and ascidians. Among the groups studied, daphnids and copepods are the most sensitive to MPs, with their feeding rate and fecundity significantly decreased at environmentally relevant MP concentrations. This might adversely affect daphnid and copepod populations in the long term. In contrast, molluscs, barnacles, brine shrimp and euphausids appear to be more tolerant to MPs. No clear impacts on survival, development time, growth or feeding rate can be observed in these zooplankton groups at any of the MP concentrations tested, suggesting that these groups might become more dominant with prolonged exposure to MP pollution. Leachates derived from MPs can induce severe abnormality in bivalve and sea urchin embryos. MPs have prominent effects on survival and fecundity of F1 offspring in bivalves, copepods and daphnids, indicating that MPs could incite transgenerational effects and drastically affect sustainability in zooplankton populations. Â© S. J. Hawkins, A. L. Allcock, A. E. Bates, A. J. Evans, L. B. Firth, C. D. McQuaid, B. D. Russell, I. P. Smith, S. E. Swearer, P. A. Todd, Editors Taylor &amp; Francis.</t>
  </si>
  <si>
    <t>rayyan-185168411</t>
  </si>
  <si>
    <t>Synthesis of iron oxide nanoparticlesâ€“antiubiquitin antibodies conjugates for depletion of dead/damaged spermatozoa from buffalo (Bubalus bubalis) semen</t>
  </si>
  <si>
    <t>Biotechnology and Applied Biochemistry</t>
  </si>
  <si>
    <t>Bisla, A. and Rautela, R. and Yadav, V. and Saini, G. and Singh, P. and Ngou, A.A. and Kumar, A. and Ghosh, S. and Kumar, A. and Bag, S. and Mahajan, S. and Srivastava, N.</t>
  </si>
  <si>
    <t>https://www.scopus.com/inward/record.uri?eid=2-s2.0-85096748639&amp;doi=10.1002%2fbab.2066&amp;partnerID=40&amp;md5=ac33a641bba70d80f8cc5de0fa0917c9</t>
  </si>
  <si>
    <t>The synthesis of iron oxide nanoparticles (IONPs)â€“antiubiquitin antibodies (Abs) complex for depletion of dead/damaged spermatozoa from buffalo semen was done. The IONPs synthesized were round in shape with size of 12.09Â Â±Â 0.91Â nm. At the end of the two-step functionalization, that is, silanization and pegylation of bare IONPs and bioconjugation of functionalized IOPNs, particles with the sizes of 19.15Â Â±Â 1.46, 20.72Â Â±Â 0.95, and 73.01Â Â±Â 7.56Â nm, respectively, were obtained. Twenty-four semen samples from four bulls with mean individual progressive motility (%) and sperm concentration (million/mL) of 77.1Â Â±Â 0.9 and 1,321.2Â Â±Â 84.7, respectively, were divided into Group I (control), and treatment groups viz. Groups II, III, and IV; with each group containing 150Â Â±Â 25 million dead/damaged spermatozoa. The IONPsâ€“Abs complex was added at the ratio of 1:1 (0.5Â Î¼g/mL), 1:2 (1.0Â Î¼g/mL), and 1:4 (2.0Â Î¼g/mL), respectively, in the Groups II, III, and IV. The mean efficiency (%) of nanopurification was estimated to be greater in nanopurified semen with the increasing doses of the IONPsâ€“Abs complex. A reduction of 29.3Â Â±Â 6.4%, 48.4Â Â±Â 5.3%, and 55.4Â Â±Â 4.4% in dead/damaged spermatozoa following nanopurification in Groups II, III, and IV, respectively, was observed. The study shows that in-house synthesized IONPsâ€“Abs complex can be successfully used to deplete dead/damaged spermatozoa from buffalo semen with improvement in quality. Â© 2020 International Union of Biochemistry and Molecular Biology, Inc.</t>
  </si>
  <si>
    <t>Export Date: 13 June 2021 RAYYAN-INCLUSION: {"Querusche"=&gt;"Excluded", "Angelo"=&gt;"Excluded"} | RAYYAN-LABELS: QUE: Title,ANG: Abstract | RAYYAN-EXCLUSION-REASONS: 2 - Population,1 - Type of study</t>
  </si>
  <si>
    <t>rayyan-185168412</t>
  </si>
  <si>
    <t>Overcoming hurdles in nanoparticle clinical translation: The influence of experimental design and surface modification</t>
  </si>
  <si>
    <t>International Journal of Molecular Sciences</t>
  </si>
  <si>
    <t>Shreffler, J.W. and Pullan, J.E. and Dailey, K.M. and Mallik, S. and Brooks, A.E.</t>
  </si>
  <si>
    <t>https://www.scopus.com/inward/record.uri?eid=2-s2.0-85075958657&amp;doi=10.3390%2fijms20236056&amp;partnerID=40&amp;md5=a81babd77241da28909fa7dc0c821341</t>
  </si>
  <si>
    <t>Nanoparticles are becoming an increasingly popular tool for biomedical imaging and drug delivery. While the prevalence of nanoparticle drug-delivery systems reported in the literature increases yearly, relatively little translation from the bench to the bedside has occurred. It is crucial for the scientific community to recognize this shortcoming and re-evaluate standard practices in the field, to increase clinical translatability. Currently, nanoparticle drug-delivery systems are designed to increase circulation, target disease states, enhance retention in diseased tissues, and provide targeted payload release. To manage these demands, the surface of the particle is often modified with a variety of chemical and biological moieties, including PEG, tumor targeting peptides, and environmentally responsive linkers. Regardless of the surface modifications, the nanoâ€“bio interface, which is mediated by opsonization and the protein corona, often remains problematic. While fabrication and assessment techniques for nanoparticles have seen continued advances, a thorough evaluation of the particleâ€™s interaction with the immune system has lagged behind, seemingly taking a backseat to particle characterization. This review explores current limitations in the evaluation of surface-modified nanoparticle biocompatibility and in vivo model selection, suggesting a promising standardized pathway to clinical translation. Â© 2019 by the authors. Licensee MDPI, Basel, Switzerland.</t>
  </si>
  <si>
    <t>Cited By :24 RAYYAN-INCLUSION: {"Querusche"=&gt;"Excluded", "Angelo"=&gt;"Excluded"} | RAYYAN-LABELS: ANG: Abstract,QUE: Abstract | RAYYAN-EXCLUSION-REASONS: 1 - Type of study</t>
  </si>
  <si>
    <t>rayyan-185168413</t>
  </si>
  <si>
    <t>Microplastic pollution in surface water of the chao phraya river in ang thong area</t>
  </si>
  <si>
    <t>48-53</t>
  </si>
  <si>
    <t>Ta, A. and Babel, S.</t>
  </si>
  <si>
    <t>https://www.scopus.com/inward/record.uri?eid=2-s2.0-85077554250&amp;doi=10.14456%2fea.2019.62&amp;partnerID=40&amp;md5=64838045621114ea10c795bad8c1d7ca</t>
  </si>
  <si>
    <t>As the top country for plastic production and consumption, Thailand generated more than 3 million tonnes of plastic waste in 2016. As a result of improper management, 0.15 to 0.41 million tonnes of plastic waste entered annually in the aquatic environment in Thailand. In recent years, a small size of plastic waste in term of microplastics (MPs) became a significant concern due to their persistence, ubiquity and potential to play as vectors for transfer organic pollutants to human and biota. This study reports the concentration of MPs of the Chao Phraya River at Pa Mok District â€“ a huge agricultural area of Ang Thong Province. MPs were sampled on the river by a manta trawl with the mesh size of 300 microns. The samples were treated by hydrogen peroxide with the iron (II) sulfate as a catalyst to remove organic components and inspected under a microscope with different size ranges. The total number of MPs were found to be 41.77 particles/m3. The presence of different types of MPs was confirmed by FTIR spectroscopy, with a predominant abundance of polypropylene, polyamide 6, and polyethylene. Potential origins of these type of polymers are from plastic nets of aquatic farms and plastic films from mulching employed for cultivation. Â© 2019, Thai Society of Higher Eduation Institutes on Environment. All rights reserved.</t>
  </si>
  <si>
    <t>rayyan-185168414</t>
  </si>
  <si>
    <t>Studies on microplastic contamination in seagrass beds at Spermonde Archipelago of Makassar Strait, Indonesia</t>
  </si>
  <si>
    <t>Tahir, A. and Samawi, M.F. and Sari, K. and Hidayat, R. and Nimzet, R. and Wicaksono, E.A. and Asrul, L. and Werorilangi, S.</t>
  </si>
  <si>
    <t>https://www.scopus.com/inward/record.uri?eid=2-s2.0-85075059545&amp;doi=10.1088%2f1742-6596%2f1341%2f2%2f022008&amp;partnerID=40&amp;md5=273f8d4f00cf35b361d1d669bb8e69c2</t>
  </si>
  <si>
    <t>There is growing awareness and concern on microplastics pollution in marine environments. Seagrasses are among the most productive shallow water ecosystems, serving a diverse assemblage of fish and invertebrates. Sediment and benthic animal samples collected from small islands at Spermonde archipelago confirmed the presence of microplastics with different levels of contamination. The occurrence of microplastics for up to 28.29% and 25% of contamination level in sediments and benthic animals, respectively, clearly indicated an alarming state of the microplastics pollution in rich and productive shallow water seagrass ecosystem of tropical seas. Moreover, all positively contaminated microplastics of benthic animals are for human consumption and therefore pose threats for microplastics transfers which may facilitate pathways for a wide spectrum of organic pollutants entering the food web and affecting human health. Â© 2019 Published under licence by IOP Publishing Ltd.</t>
  </si>
  <si>
    <t>Cited By :2 RAYYAN-INCLUSION: {"Querusche"=&gt;"Excluded", "Angelo"=&gt;"Excluded"} | RAYYAN-LABELS: QUE: Title,ANG: Abstract | RAYYAN-EXCLUSION-REASONS: 1 - Type of study</t>
  </si>
  <si>
    <t>rayyan-185168415</t>
  </si>
  <si>
    <t>First evidence of microplastic contamination in the supraglacial debris of an alpine glacier</t>
  </si>
  <si>
    <t>297-301</t>
  </si>
  <si>
    <t>Ambrosini, R. and Azzoni, R.S. and Pittino, F. and Diolaiuti, G. and Franzetti, A. and Parolini, M.</t>
  </si>
  <si>
    <t>https://www.scopus.com/inward/record.uri?eid=2-s2.0-85068922244&amp;doi=10.1016%2fj.envpol.2019.07.005&amp;partnerID=40&amp;md5=388da534658541f5b9633dbb0e39bcd2</t>
  </si>
  <si>
    <t>Capsule: We present the first evidence of the occurrence of microplastic contamination on an Alpine glacier. Â© 2019 Elsevier Ltd     Contamination by plastic debris has been documented in most regions of the world, but their occurrence in high mountain areas has not been investigated to date. Here we present the first report of the occurrence and amount of microplastic in any terrestrial glacier environment. In the supraglacial debris of the Forni Glacier (Italian Alps), we observed the occurrence of (mean Â± standard error) 74.4 Â± 28.3 items kgâˆ’1 of sediment (dry weight). This amount is within the range of variability of microplastic contamination observed in marine and coastal sediments in Europe. Most plastic items were made by polyesters, followed by polyamide, polyethylene and polypropylene. We estimated that the whole ablation area of Forni Glacier should host 131â€“162 million plastic items. Microplastic can be released directly into high elevation areas by human activities in the mountain or be transported by wind to high altitude. The occurrence of microplastic on Forni Glacier may be due to the gathering of debris coming from the large accumulation area into the relatively smaller ablation area of the glacier, as a consequence of its flow and melting. Â© 2019 Elsevier Ltd</t>
  </si>
  <si>
    <t>Cited By :36 RAYYAN-INCLUSION: {"Querusche"=&gt;"Excluded", "Angelo"=&gt;"Excluded"} | RAYYAN-LABELS: QUE: Title,ANG: Abstract | RAYYAN-EXCLUSION-REASONS: 1 - Type of study</t>
  </si>
  <si>
    <t>rayyan-185168416</t>
  </si>
  <si>
    <t>Sources of microplastics pollution in the marine environment: Importance of wastewater treatment plant and coastal landfill</t>
  </si>
  <si>
    <t>608-618</t>
  </si>
  <si>
    <t>Kazour, M. and Terki, S. and Rabhi, K. and Jemaa, S. and Khalaf, G. and Amara, R.</t>
  </si>
  <si>
    <t>https://www.scopus.com/inward/record.uri?eid=2-s2.0-85068819370&amp;doi=10.1016%2fj.marpolbul.2019.06.066&amp;partnerID=40&amp;md5=f753c6efd2fad7f0a2e34813ac4e5b57</t>
  </si>
  <si>
    <t>This study investigated the role of a municipal wastewater treatment plant (WWTP) effluent and an abandoned coastal landfill as pathways for microplastics (MPs) input into the marine environment. MPs were first analyzed in raw sewage influent, sludge and effluent samples, and their fate was studied along a distance gradient from the WWTP in three matrices: surface water, sediments and wild mussels. All suspected MPs were characterized according to their polymer nature using micro-Raman spectroscopy. The investigated WWTP had an estimated daily discharge of 227 million MPs. MPs were found in all matrices with a decreasing abundance from the effluent. Strong MPs abundances (higher than those found near the WWTP effluent) were observed in the vicinity of the coastal landfill suggesting its importance as a MPs entry route into the marine coastal environment. Our study supports the idea that blue mussels are a promising sentinel species for MPs (&lt;200 Î¼m). Â© 2019 Elsevier Ltd</t>
  </si>
  <si>
    <t>Cited By :35 RAYYAN-INCLUSION: {"Querusche"=&gt;"Excluded", "Angelo"=&gt;"Excluded"} | RAYYAN-LABELS: QUE: Title,ANG: Abstract | RAYYAN-EXCLUSION-REASONS: 1 - Type of study</t>
  </si>
  <si>
    <t>rayyan-185168417</t>
  </si>
  <si>
    <t>Silicate-substituted strontium apatite nano coating improves osteogenesis around artificial ligament</t>
  </si>
  <si>
    <t>BMC Musculoskeletal Disorders</t>
  </si>
  <si>
    <t>Egawa, T. and Inagaki, Y. and Akahane, M. and Furukawa, A. and Inoue, K. and Ogawa, M. and Tanaka, Y.</t>
  </si>
  <si>
    <t>https://www.scopus.com/inward/record.uri?eid=2-s2.0-85071752912&amp;doi=10.1186%2fs12891-019-2777-8&amp;partnerID=40&amp;md5=4dee4b342694032a3267cce277a4f9f8</t>
  </si>
  <si>
    <t>Background: Treatment of anterior cruciate ligament injuries commonly involves the use of polyethylene terephthalate (PET) artificial ligaments for reconstruction. However, the currently available methods require long fixation periods, thereby necessitating the development of alternative methods to accelerate the healing process between tendons and bones. Thus, we developed and evaluated a novel technique that utilizes silicate-substituted strontium (SrSiP). Methods: PET films, nano-coated with SrSiP, were prepared. Bone marrow mesenchymal cells (BMSCs) from femurs of male rats were cultured and seeded at a density of 1.0 Ã— 104/cm2 onto the SrSiP-coated and non-coated PET film, and subsequently placed in an osteogenic medium. The osteocalcin concentration secreted into the medium was compared in each case. Next, PET artificial ligament, nano-coated with SrSiP, were prepared. BMSCs were seeded at a density of 4.5 Ã— 105/cm2 onto the SrSiP-coated, and non-coated artificial ligament, and then placed in osteogenic medium. The osteocalcin and calcium concentrations in the culture medium were measured on the 8th, 10th, 12th, and 14th day of culture. Furthermore, mRNA expression of osteocalcin, alkaline phosphatase (ALP), bone morphogenetic protein-2 (BMP2), and runt-related transcription factor 2 (Runx2) was evaluated by qPCR. We transplanted the SrSiP-coated and non-coated artificial ligament to the tibiae of mature New Zealand white rabbits. Two months later, we sacrificed them and histologically evaluated them. Results: The secretory osteocalcin concentration in the medium on the film was significantly higher for the SrSiP group than for the non-coated group. Secretory osteocalcin concentration in the medium on the artificial ligament was also significantly higher in the SrSiP group than in the non-coated group on the 14th day. Calcium concentration on the artificial ligament was significantly lower in the SrSiP group than in the non-coated group on the 8th, 10th, 12th, and 14th day. In qPCR as well, OC, ALP, BMP2, and Runx2 mRNA expression were significantly higher in the SrSiP group than in the non-coated group. Newly formed bone was histologically found around the artificial ligament in the SrSiP group. Conclusions: Our findings demonstrate that artificial ligaments using SrSiP display high osteogenic potential and thus may be efficiently used in future clinical applications. Â© 2019 The Author(s).</t>
  </si>
  <si>
    <t>Cited By :2 RAYYAN-INCLUSION: {"Querusche"=&gt;"Excluded", "Angelo"=&gt;"Excluded"} | RAYYAN-LABELS: ANG: Abstract,QUE: Abstract | RAYYAN-EXCLUSION-REASONS: 2 - Population,1 - Type of study</t>
  </si>
  <si>
    <t>rayyan-185168418</t>
  </si>
  <si>
    <t>Influence of Near-Surface Currents on the Global Dispersal of Marine Microplastic</t>
  </si>
  <si>
    <t>Journal of Geophysical Research: Oceans</t>
  </si>
  <si>
    <t>6086-6096</t>
  </si>
  <si>
    <t>Wichmann, D. and Delandmeter, P. and van Sebille, E.</t>
  </si>
  <si>
    <t>https://www.scopus.com/inward/record.uri?eid=2-s2.0-85071320736&amp;doi=10.1029%2f2019JC015328&amp;partnerID=40&amp;md5=e44eb2d333ae0a698e93457b0aefffee</t>
  </si>
  <si>
    <t>Buoyant microplastic in the ocean can be submerged to deeper layers through biofouling and the consequent loss of buoyancy or by wind-induced turbulent mixing at the ocean surface. Yet the fact that particles in deeper layers are transported by currents that are different from those at the surface has not been explored so far. We compute 10-year trajectories of 1Â million virtual particles with the Parcels framework for different particle advection scenarios to investigate the effect of near-surface currents on global particle dispersal. We simulate the global-scale transport of passive microplastic for (i) particles constrained to different depths from the surface to 120-m depth, (ii) particles that are randomly displaced in the vertical with uniform distribution, (iii) particles subject to surface mixing, and (iv) for a 3-D passive advection model. Our results show that the so called â€œgarbage patchesâ€_x009d_ become more â€œleakyâ€_x009d_ in deeper layers and completely disappear at about 60-m depth. At the same time, subsurface currents can transport significant amounts of microplastic from subtropical and subpolar regions to polar regions, providing a possible mechanism to explain why plastic is found in these remote areas. Finally, we show that the final distribution in the surface turbulent mixing scenario with particle rise speed wr = 0.003Â m/s is very similar to the distribution of plastic at the surface. This demonstrates that it is not necessary to incorporate surface mixing for global long-term simulations, although this might change on more local scales and for particles with lower rise speeds. Â©2019. The Authors.</t>
  </si>
  <si>
    <t>Cited By :34 RAYYAN-INCLUSION: {"Querusche"=&gt;"Excluded", "Angelo"=&gt;"Excluded"} | RAYYAN-LABELS: QUE: Title,ANG: Abstract | RAYYAN-EXCLUSION-REASONS: 1 - Type of study</t>
  </si>
  <si>
    <t>rayyan-185168419</t>
  </si>
  <si>
    <t>Microplastic pollution in streams spanning an urbanisation gradient</t>
  </si>
  <si>
    <t>292-299</t>
  </si>
  <si>
    <t>Dikareva, N. and Simon, K.S.</t>
  </si>
  <si>
    <t>https://www.scopus.com/inward/record.uri?eid=2-s2.0-85064485961&amp;doi=10.1016%2fj.envpol.2019.03.105&amp;partnerID=40&amp;md5=0a0e303a07e7a4615bece81eeea5f281</t>
  </si>
  <si>
    <t>Microplastic pollution has received considerable attention in marine systems, but recent work shows substantial plastic pollution also occurs in freshwater ecosystems. Most freshwater research has focused on large rivers and lakes, but small streams are the primary interface between land, where plastic is used, and drainage networks. We examined variation in the amount and form of plastic occurring in small streams spanning an urbanisation gradient. All streams contained microplastics with concentrations similar to that found in larger systems (up to 303 particles mâˆ’3 in water and 80 particles kgâˆ’1 in sediment). The most abundant types were fragments and small particles (63â€“500 Î¼m). Chemical types of plastic were quite variable and often not predictable based on size, form and colour. Variation in microplastic abundance across streams was high, but only partially explained by catchment scale parameters. There was no relationship between human population density or combined stormwater overflows and microplastic abundance. Residential land cover was related to microplastic abundance, but explanatory power was low. Our results suggest local-scale factors may be more important than catchment-scale processes in determining microplastic pollution in small streams. Â© 2019 Elsevier Ltd     Small urban streams deliver microplastics from land to the sea at the level comparable with large rivers but factors that contribute the most to the pollution are not evident. Â© 2019 Elsevier Ltd</t>
  </si>
  <si>
    <t>Cited By :43 RAYYAN-INCLUSION: {"Querusche"=&gt;"Excluded", "Angelo"=&gt;"Excluded"} | RAYYAN-LABELS: QUE: Title,ANG: Abstract | RAYYAN-EXCLUSION-REASONS: 1 - Type of study</t>
  </si>
  <si>
    <t>rayyan-185168420</t>
  </si>
  <si>
    <t>Nano- and microplastic analysis: Focus on their occurrence in freshwater ecosystems and remediation technologies</t>
  </si>
  <si>
    <t>409-425</t>
  </si>
  <si>
    <t>Pico, Y. and Alfarhan, A. and Barcelo, D.</t>
  </si>
  <si>
    <t>https://www.scopus.com/inward/record.uri?eid=2-s2.0-85054676199&amp;doi=10.1016%2fj.trac.2018.08.022&amp;partnerID=40&amp;md5=27909617b3a5c7baa002c79ad590a3f7</t>
  </si>
  <si>
    <t>Plastic pollution is a global problem since 2016 when its production reached 322 million tonnes, excluding fibers. Daily discharges of microplastics (MPs, defined as &lt;5 mm in size) are estimated in the range of 50,000 up to 15 million particles, whereas no information on nanoplastic (NP, &lt;100 nm) release is available yet. Different processes further degraded these materials producing more MPs and NPs. This review attempts to fill the void of information on the state-of-art analysis of MPs and NPs (recently identified as emerging contaminants) and provides a critical overview on modern instrumentation, newly developed workflows, and promising techniques for their characterization (Raman and FT-IR spectroscopies and microscopies, pyrolysis and thermal desorption gas chromatography, imaging techniques, etc.). Available analytical methods, validation as well as applications with cells have been taken into account. MP and NP sampling, identification, and characterization are discussed. Finally, recent applications to establish their occurrence in freshwater ecosystems and the effectiveness of the proposed remediation technologies are considered. Â© 2018 Elsevier B.V.</t>
  </si>
  <si>
    <t>Cited By :50 RAYYAN-INCLUSION: {"Querusche"=&gt;"Excluded", "Angelo"=&gt;"Excluded"} | RAYYAN-LABELS: ANG: Abstract,QUE: Abstract | RAYYAN-EXCLUSION-REASONS: 1 - Type of study</t>
  </si>
  <si>
    <t>rayyan-185168421</t>
  </si>
  <si>
    <t>Wastewater treatment plants as a source of microplastics to an urban estuary: Removal efficiencies and loading per capita over one year</t>
  </si>
  <si>
    <t>Water Research X</t>
  </si>
  <si>
    <t>Conley, K. and Clum, A. and Deepe, J. and Lane, H. and Beckingham, B.</t>
  </si>
  <si>
    <t>https://www.scopus.com/inward/record.uri?eid=2-s2.0-85064250954&amp;doi=10.1016%2fj.wroa.2019.100030&amp;partnerID=40&amp;md5=14de2501a49eb70b5a9fcf0d74990cac</t>
  </si>
  <si>
    <t>Wastewater treatment plants serve to collect and treat wastes that are known to include microplastic (MP; synthetic polymer materials &lt;5 mm in size) and other small anthropogenic litter as particles, fibers and microbeads. Here, we determined the microplastic loads and removal efficiencies of three wastewater treatment plants (WWTPs) with different treatment sizes, operations and service compositions discharging to Charleston Harbor, South Carolina, USA over the course of a year. Overall, we found that MP concentrations (counts per L) varied within a factor of 2.5 in influent and 4.8 in effluent at each WWTP, and that neither concentrations nor removal efficiencies demonstrated a seasonal trend. The largest wastewater treatment plant in the study, which also employed primary clarification, had the highest MP removal efficiency of 97.6 Â± 1.2%. The other two smaller facilities had average removal efficiencies of 85.2 Â± 6.0% and 85.5 Â± 9.1%. We demonstrate through source modeling that microplastic fiber loads in influent were consistent with service area populations laundering textiles given previously published rates of microplastic generation in washing machines. Using measured WWTP flow rates and MP counts, we find a combined load of MPs leaving all three WWTPs with discharged effluent totaling 500â€“1000 million MPs per day. We estimate from this the emission of 0.34â€“0.68 g MP per capita per year in treated wastewater, which may only account for &lt;0.1% of plastic debris input to this metropolitan area's surface waters on an annual mass basis when land-based (mis)managed plastic waste sources are also considered. However, the potential for sorption of chemicals present in wastewater to microplastics and their small size, which confers immediate bioaccessibility, may present unique toxicological risks for microplastics discharged from WWTPs. Â© 2019 The Authors</t>
  </si>
  <si>
    <t>Cited By :92 RAYYAN-INCLUSION: {"Querusche"=&gt;"Excluded", "Angelo"=&gt;"Excluded"} | RAYYAN-LABELS: QUE: Title,ANG: Abstract | RAYYAN-EXCLUSION-REASONS: 1 - Type of study</t>
  </si>
  <si>
    <t>rayyan-185168422</t>
  </si>
  <si>
    <t>Numerical analysis of boundary conditions in a Lagrangian particle model for vertical mixing, transport and surfacing of buoyant particles in the water column</t>
  </si>
  <si>
    <t>Ocean Modelling</t>
  </si>
  <si>
    <t>107-119</t>
  </si>
  <si>
    <t>Nordam, T. and Kristiansen, R. and Nepstad, R. and RÃ¶hrs, J.</t>
  </si>
  <si>
    <t>https://www.scopus.com/inward/record.uri?eid=2-s2.0-85064313600&amp;doi=10.1016%2fj.ocemod.2019.03.003&amp;partnerID=40&amp;md5=fa5804f8f0d2c08d269d90fe6149cacd</t>
  </si>
  <si>
    <t>Lagrangian particle models are used for many applications in the ocean sciences, including transport modelling of oil spills, fish eggs and larvae, plastics, and sediment particles. In the context of oil spill modelling, there are numerous papers discussing entrainment of surface oil by breaking waves. However, for the opposite process, i.e., droplets reaching the surface and joining the surface slick, we have found no discussion in the literature of the exact steps involved. Given the wide use of particle-based models in oil spill modelling, it is important to establish a consistent recipe for treating the surface boundary. We investigate a Lagrangian particle model for the vertical transport, surfacing and resuspension of buoyant material in the water column. By modifying the behaviour at the surface boundary, the model can be applied to materials such as oil droplets, that form a surface slick, and hence see the surface as an absorbing boundary, and to particles that do not form a surface slick, such as fish eggs and microplastics. For slick-forming materials, we also consider resuspension from the surface slick, (e.g., entrainment of surface oil by breaking waves). While we restrict our attention to positively buoyant materials, the model is equally applicable to the settling of negatively buoyant particles, such as sediment grains and marine snow. We consider three case studies, each designed to allow a detailed and direct comparison of the Lagrangian model to an Eulerian model based on numerical solution of the advection-diffusion-reaction equation. We demonstrate that the two models give the same results when the boundary at the surface is treated correctly. Â© 2019 The Authors</t>
  </si>
  <si>
    <t>Cited By :8 RAYYAN-INCLUSION: {"Querusche"=&gt;"Excluded", "Angelo"=&gt;"Excluded"} | RAYYAN-LABELS: ANG: Abstract,QUE: Abstract | RAYYAN-EXCLUSION-REASONS: 1 - Type of study</t>
  </si>
  <si>
    <t>rayyan-185168423</t>
  </si>
  <si>
    <t>Evidence of density-dependent cannibalism in the diet of wild Atlantic bluefin tuna larvae (Thunnus thynnus) of the Balearic Sea (NW-Mediterranean)</t>
  </si>
  <si>
    <t>Fisheries Research</t>
  </si>
  <si>
    <t>63-71</t>
  </si>
  <si>
    <t>Uriarte, A. and Johnstone, C. and Laiz-CarriÃ³n, R. and GarcÃ­a, A. and Llopiz, J.K. and Shiroza, A. and Quintanilla, J.M. and Lozano-Peral, D. and Reglero, P. and Alemany, F.</t>
  </si>
  <si>
    <t>https://www.scopus.com/inward/record.uri?eid=2-s2.0-85058713576&amp;doi=10.1016%2fj.fishres.2018.12.013&amp;partnerID=40&amp;md5=6ddb3d3ad9651cfa153d471de10f0a8a</t>
  </si>
  <si>
    <t>The heavy exploitation rates of Atlantic bluefin tuna (ABFT) during the nineties propitiated research into the larval ecology of ABFT and its associated species. The transition from a planktivorous to a piscivorous diet is considered a major bottleneck in the survival of ABFT larvae observed in aquaculture experiments. Although larval piscivory was reported in the Gulf of Mexico (GOM), the most important spawning grounds of this species in the W Atlantic, trophic studies have not been able to reveal piscivory in Mediterranean ABFT larvae. This study analyzes the trophic behavior of Mediterranean ABFT larvae by stomach content analysis. The results show that more than 90% of the larvae had at least one prey in their stomachs. The diet shifted from copepods and cladocerans to gastropod larvae in pre-flexion stages and to ABFT larvae in post-flexion stages. This is the first time that cannibalism is reported for wild ABFT larvae from the Mediterranean Sea. Intracohort cannibalistic feeding was observed when the requisite density-dependent processes aligned, namely the spatio/temporal overlap of a wide range of ABFT larval cohorts of different size class. Moreover, stomach contents of ABFT larvae revealed the ingestion of microplastic fibres. Whether these plastic contaminants were passively or actively ingested, they may affect the condition of larvae. The presence of microplastic strands in fish larvae undoubtedly raises concern because its impact on the survival of ABFT larvae still remains uncertain and is open to scientific experimentation. Â© 2018</t>
  </si>
  <si>
    <t>Cited By :4 RAYYAN-INCLUSION: {"Querusche"=&gt;"Excluded", "Angelo"=&gt;"Excluded"} | RAYYAN-LABELS: ANG: Abstract,QUE: Abstract | RAYYAN-EXCLUSION-REASONS: 1 - Type of study</t>
  </si>
  <si>
    <t>rayyan-185168424</t>
  </si>
  <si>
    <t>Two-dimensional distribution and abundance of micro- and mesoplastic pollution in the surface sediment of Xialiao Beach, New Taipei City, Taiwan</t>
  </si>
  <si>
    <t>75-85</t>
  </si>
  <si>
    <t>Bancin, L.J. and Walther, B.A. and Lee, Y.-C. and Kunz, A.</t>
  </si>
  <si>
    <t>https://www.scopus.com/inward/record.uri?eid=2-s2.0-85060239838&amp;doi=10.1016%2fj.marpolbul.2019.01.028&amp;partnerID=40&amp;md5=5b3a806b3b705ba99d82fdedb6091334</t>
  </si>
  <si>
    <t>Environmental pollution with plastic is a growing problem worldwide. This study investigates the microplastic and mesoplastic pollution of Xialiao Beach in northern Taiwan. Sand from the surface (1 cm depth) was collected in a systematic manner. A total of 80 samples were taken along four transects, and plastic particles (â‰¥1 mm) were extracted and quantified. In total, 1939 microplastic particles were recovered, with an average of 96.8 particles per 1 m2. Statistical analysis showed that the backshore had significantly more microplastic particles than the supra littoral or intertidal. Extrapolating the numbers of plastic particles found, approximately 6.8 million plastic particles (â‰¥1 mm) weighing about 250.4 kg should be found in the surface layer of Xialiao Beach. Resampling curves were created from the data set, which showed that at minimum 20 samples should be taken to adequately estimate the mean particle abundance. Â© 2019</t>
  </si>
  <si>
    <t>Cited By :19 RAYYAN-INCLUSION: {"Querusche"=&gt;"Excluded", "Angelo"=&gt;"Excluded"} | RAYYAN-LABELS: QUE: Title,ANG: Abstract | RAYYAN-EXCLUSION-REASONS: 1 - Type of study</t>
  </si>
  <si>
    <t>rayyan-185168425</t>
  </si>
  <si>
    <t>Innate immunity provides biomarkers of health for teleosts exposed to nanoparticles</t>
  </si>
  <si>
    <t>Frontiers in Immunology</t>
  </si>
  <si>
    <t>Torrealba, D. and More-Bayona, J.A. and Wakaruk, J. and Barreda, D.R.</t>
  </si>
  <si>
    <t>https://www.scopus.com/inward/record.uri?eid=2-s2.0-85060568239&amp;doi=10.3389%2ffimmu.2018.03074&amp;partnerID=40&amp;md5=d829fbc9362f89a354804eb3896b4b65</t>
  </si>
  <si>
    <t>In recent years, the unique properties of nanoparticles have fostered novel applications in various fields such as biology, pharmaceuticals, agriculture, and others. Unfortunately, their rapid integration into daily life has also led to environmental concerns due to uncontrolled release of nanoparticles into the aquatic environment. Despite increasing awareness of nanoparticle bioaccumulation in the aquatic environment, much remains to be learned about their impact on aquatic organisms and how to best monitor these effects. Herein, we provide the first review of innate immunity as an emerging tool to assess the health of fish following nanoparticle exposure. Fish are widely used as sentinels for aquatic ecosystem pollution and innate immune parameters offer sensitive and reliable tools that can be harnessed for evaluation of contamination events. The most frequent biomarkers highlighted in literature to date include, but are not limited to, parameters associated with leukocyte dynamics, oxidative stress, and cytokine production. Taken together, innate immunity offers finite and sensitive biomarkers for assessment of the impact of nanoparticles on fish health. Copyright Â© 2019 Torrealba, More-Bayona, Wakaruk and Barreda.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t>
  </si>
  <si>
    <t>Cited By :9 RAYYAN-INCLUSION: {"Querusche"=&gt;"Excluded", "Angelo"=&gt;"Excluded"} | RAYYAN-LABELS: ANG: Abstract,QUE: Abstract | RAYYAN-EXCLUSION-REASONS: 1 - Type of study</t>
  </si>
  <si>
    <t>rayyan-185168426</t>
  </si>
  <si>
    <t>Plastics, Micro- and Nanomaterials, and Virus-Soil Microbe-Plant Interactions in the Environment</t>
  </si>
  <si>
    <t>Nanotechnology in the Life Sciences</t>
  </si>
  <si>
    <t>83-101</t>
  </si>
  <si>
    <t>Benckiser, G.</t>
  </si>
  <si>
    <t>https://www.scopus.com/inward/record.uri?eid=2-s2.0-85101616175&amp;doi=10.1007%2f978-3-030-12496-0_4&amp;partnerID=40&amp;md5=748afa8208e472501bf96cf78ac8b322</t>
  </si>
  <si>
    <t>Over the course of civilization humans have produced a spectrum of over 90 million substances and Nature has also designed certain substance; for example, nitrification inhibitors. It is well-known that the substances produced by humans leave some waste at target locations and this waste is spread in various environments, where, in soils, micro- and nanopollutants are adsorbed and degraded better than in aquatic systems. Current global plastic production is 320 million tons (Mt) per year. A doubling in the next 20Â years is expected and wastewater treatment plants (WWTPs) are seen as primary barriers against the spread of micro- and nanopollutants, particularly when they are equipped with activated carbon adsorption, advanced oxidation processes, nano-filtration, reverse osmosis, or membrane bioreactors. Administration, WWTP, and soil management sectors will have to improve not only plastic recycling but also to develop a micro- and nanotechnology steering strategy; various fields in science and industry are active in this technology with the aims of improving health and food quality and security and reducing plant diseases. Various cost- and time-pressure aspects drive the emerging of miniaturization processes at a very rapid pace. Particularly important in diagnostic, medical, and food analysis applications are mechanical and electro-mechanical elements, embedded microfluidic devices, and fabricated micro-electro-mechanical systems (MEMS). Small chips can contain many of the required components of a typical room-sized laboratory, and MEMS challenge recycling and investigative specialists. In our Plastocene world, our concerned aims in regard to WWTPs and agriculture are to understand when microorganisms or plants experience positive, adverse, and inhibitory effects of nano-sized metals and their oxides, such as Ag, Cu, CuO, Cu-chitosan, Zn, ZnO, Fe, Mn, Al, Au, CeO2, TiO2, and SiO2; and how micro- and nanopollutant recycling can be solved. Discussed in this chapter are the limitations and perceptions in organizing the Plastocene world, which is increasingly suffering from the spreading of micro- and nanoplastics. Â© 2019, Springer Nature Switzerland AG.</t>
  </si>
  <si>
    <t>rayyan-185168427</t>
  </si>
  <si>
    <t>Systematic review of fish ecology and anthropogenic impacts in South American estuaries: Setting priorities for ecosystem conservation</t>
  </si>
  <si>
    <t>Barletta, M. and Lima, A.R.A.</t>
  </si>
  <si>
    <t>https://www.scopus.com/inward/record.uri?eid=2-s2.0-85066799918&amp;doi=10.3389%2ffmars.2019.237&amp;partnerID=40&amp;md5=3e2c7523f39b03e8817505084173b9ed</t>
  </si>
  <si>
    <t>Research on estuarine ecology in South America (SA) increased quali-quantitatively since the early 1980 in search of consistent recommendations for estuarine conservation. The most important ecological theory achieved is that the seasonal fluctuation of the salinity gradient creates an ecocline influenced by gradual changes between river-dominated to marine-like waters. Estuarine fish fauna adapts to these changeable abiotic characteristics, including the spatial, and seasonal bioavailability of dissolved oxygen and numerous pollutants. However, studies on the influence of the estuarine ecocline are still missing for key estuarine systems. This study provides an overview of fish ecology and anthropogenic impacts within estuarine systems of SA and discusses priorities for environmental conservation. Research on fish reached important conclusions regarding essential habitats and fish interaction with other biological and abiotic compartments over spatio-temporal settings, including conditions of severe anthropogenic impacts. These impacts are related to unplanned urban settlements, industrial estates, ports, damming of major rivers, dredging activities, and deforestation for extensive farming. Changes in estuarine morphology alter natural flows and lead to habitat losses, disrupting the ecocline and impairing fishes from moving among formerly connected habitats, especially earlier ontogenetic phases. In addition, industrial, urban, and farming activities often result in high loads of metals and persistent organic pollutants, organic enrichment and oxygen depletion. Moreover, plastic debris, a ubiquitous contaminant with sources on every human activity, including fishing, when fragmented into microplastics, become preferably concentrated in semi-enclosed environments, as estuaries. Metals, POPs and microplastics are actually asserted to be persistent. When in high concentrations, they become bioavailable to the estuarine trophic web through bioaccumulation, being biomagnified or biotransfered toward higher trophic level organisms, such as top predator fishes. Therefore, research on environmental quality and fish ecology must be based on robust sampling designs along the whole ecocline using long-term approaches. In addition, basic sanitation, co-management, an improved licensing system and scientifically-based risk assessments/monitoring for all sorts of enterprise are also urgent. These conservation priorities need to be in place before human-driven changes surpass the ecosystem's capacity to produce resources and maintain services. Â© 2019 Barletta and Lima.</t>
  </si>
  <si>
    <t>rayyan-185168428</t>
  </si>
  <si>
    <t>Microplastic in aquatic environments</t>
  </si>
  <si>
    <t>Ecotoxicology: New Challenges and New Approaches</t>
  </si>
  <si>
    <t>149-179</t>
  </si>
  <si>
    <t>Revel, M. and ChÃ¢tel, A. and Mouneyrac, C.</t>
  </si>
  <si>
    <t>https://www.scopus.com/inward/record.uri?eid=2-s2.0-85094587994&amp;doi=10.1016%2fB978-1-78548-314-1.50005-5&amp;partnerID=40&amp;md5=7675d188b0b077d22ad5d0f8def1915a</t>
  </si>
  <si>
    <t>Plastic is made of synthetic organic polymers of high molecular mass, which are usually produced through the polymerization of monomers derived from oil, gas or coal. In the second half of the 20th Century, its production expanded, which resulted in the elaboration of various products such as lightweight, versatile, durable, formable and corrosion- and flameresistant plastic types. Today, plastic products can be found in diverse fields, such as healthcare, energy generation and automotive industries, construction, electronics, packaging and textiles, as well as at the household level. In the last few decades, global production of plastic has increased by 500% (more than 322 million tons in 2016) and almost 10% of the annual production has ended up into the. Plastic waste is transported to landfills, and a part of it is carried away by winds. Together with carelessly discharged plastic (e.g. packaging and construction materials), plastic waste enters the environment continuously. Historically, floating plastic has been reported in the Northern Hemisphere subtropical gyres since the early 1970s in the North Atlantic, North Pacific and in the Southern Hemisphere. These gyres are formed by circular surface currents created by Ekman currents, driven by local wind, and the Coriolis force (spinning of the Earth). Across the globe, several monitoring campaigns are operating, such as the Tara expedition, which observed that 88% of surface waters presented microplastics even in the most remote places. Â© 2019 ISTE Press Ltd.</t>
  </si>
  <si>
    <t>rayyan-185168429</t>
  </si>
  <si>
    <t>The eukaryotic life on microplastics in brackish ecosystems</t>
  </si>
  <si>
    <t>Frontiers in Microbiology</t>
  </si>
  <si>
    <t>Kettner, M.T. and Oberbeckmann, S. and Labrenz, M. and Grossart, H.-P.</t>
  </si>
  <si>
    <t>https://www.scopus.com/inward/record.uri?eid=2-s2.0-85066442679&amp;doi=10.3389%2ffmicb.2019.00538&amp;partnerID=40&amp;md5=fab088ed72e9b141f5bdc48eaaea41ad</t>
  </si>
  <si>
    <t>Microplastics (MP) constitute a widespread contaminant all over the globe. Rivers and wastewater treatment plants (WWTP) transport annually several million tons of MP into freshwaters, estuaries and oceans, where they provide increasing artificial surfaces for microbial colonization. As knowledge on MP-attached communities is insufficient for brackish ecosystems, we conducted exposure experiments in the coastal Baltic Sea, an in-flowing river and a WWTP within the drainage basin. While reporting on prokaryotic and fungal communities from the same set-up previously, we focus here on the entire eukaryotic communities. Using high-throughput 18S rRNA gene sequencing, we analyzed the eukaryotes colonizing on two types of MP, polyethylene and polystyrene, and compared them to the ones in the surrounding water and on a natural surface (wood). More than 500 different taxa across almost all kingdoms of the eukaryotic tree of life were identified on MP, dominated by Alveolata, Metazoa, and Chloroplastida. The eukaryotic community composition on MP was significantly distinct from wood and the surrounding water, with overall lower diversity and the potentially harmful dinoflagellate Pfiesteria being enriched on MP. Co-occurrence networks, which include prokaryotic and eukaryotic taxa, hint at possibilities for dynamic microbial interactions on MP. This first report on total eukaryotic communities on MP in brackish environments highlights the complexity of MP-associated biofilms, potentially leading to altered microbial activities and hence changes in ecosystem functions. Copyright Â© 2019 Kettner, Oberbeckmann, Labrenz and Grossart.</t>
  </si>
  <si>
    <t>Cited By :28 RAYYAN-INCLUSION: {"Querusche"=&gt;"Excluded", "Angelo"=&gt;"Excluded"} | RAYYAN-LABELS: ANG: Abstract,QUE: Abstract | RAYYAN-EXCLUSION-REASONS: 2 - Population,1 - Type of study</t>
  </si>
  <si>
    <t>rayyan-185168430</t>
  </si>
  <si>
    <t>Size matters more than shape: Ingestion of primary and secondary microplastics by small predators</t>
  </si>
  <si>
    <t>Food Webs</t>
  </si>
  <si>
    <t>Lehtiniemi, M. and Hartikainen, S. and NÃ¤kki, P. and EngstrÃ¶m-Ã–st, J. and Koistinen, A. and SetÃ¤lÃ¤, O.</t>
  </si>
  <si>
    <t>https://www.scopus.com/inward/record.uri?eid=2-s2.0-85053498869&amp;doi=10.1016%2fj.fooweb.2018.e00097&amp;partnerID=40&amp;md5=1813fd2b5b8c267a18cd02a0594059d1</t>
  </si>
  <si>
    <t>Experimental studies have shown how microplastics are taken up by various aquatic organisms. Most of these studies have been carried out with small (&lt;100 Î¼m) symmetrically shaped primary microplastics (beads) which are not readily found in marine environment, and also in unnaturally high microplastic concentrations. We conducted experiments to study the ingestion of microplastics in more natural settings. We offered secondary microplastics to common planktivores, fish and mysid shrimps in their prey size categories to observe the uptake of such asymmetrically shaped fragments (PET &gt; 200 Î¼m and ABS &gt; 100 Î¼m) in comparison to primary microplastic beads (90 Î¼m). Our results show that fragments of secondary plastics may end up in the food web but only in small amounts, and that the size of the fragments more than their shape is a crucial nominator influencing the numbers of plastics ingested. Future research aiming to resolve the effects of microplastics in the ecosystems should focus on environmentally relevant plastics and concentrations. Â© 2018 The Authors</t>
  </si>
  <si>
    <t>Cited By :56 RAYYAN-INCLUSION: {"Querusche"=&gt;"Maybe", "Angelo"=&gt;"Excluded"} | RAYYAN-LABELS: ANG: Abstract | RAYYAN-EXCLUSION-REASONS: 1 - Type of study</t>
  </si>
  <si>
    <t>rayyan-185168431</t>
  </si>
  <si>
    <t>Ingestion of microplastics by some commercial fishes in the lower Gulf of Thailand: A preliminary approach to ocean conservation</t>
  </si>
  <si>
    <t>International Journal of Agricultural Technology</t>
  </si>
  <si>
    <t>1017-1032</t>
  </si>
  <si>
    <t>Azad, S.M.O. and Towatana, P. and Pradit, S. and Patricia, B.G. and Hue, H.T.</t>
  </si>
  <si>
    <t>https://www.scopus.com/inward/record.uri?eid=2-s2.0-85063514378&amp;partnerID=40&amp;md5=14d5f9398ffc85d257429e2a72653ea2</t>
  </si>
  <si>
    <t>Microplastics have been acknowledged as evolving marine contaminants of noteworthy apprehension, due to their ubiquity, persistence and toxic potentiality. It is very urgent and important to study about microplastic pollution not only in Thailand but also for the world because of its harmful effects on marine biota as well as for human health. The study focused on the presence of plastic debris in the stomach contents of some economically important fish caught in the lower Gulf of Thailand between January to April 2018. Size and weight range of the samples were 7.6 to 21.9 cm and 4 to 99 gm. Results highlighted the ingestion of plastics in the 54.29% samples. The ingested plastics were microplastics (27.27%; &lt;5 mm), mesoplastics (69.88%; 5-25 mm) and macroplastic, (2.85%; &gt;25 mm). Fibres were the major forms of plastics found during this study. These preliminary findings underlined the ubiquitous presence of microplastics in the lower Gulf of Thailand marine biota, as well as the water column where pelagic fish live, and feed and it also representd an urgency to reduce the use of plastics or to ensure the proper recycling it. Â© 2018 International Journal of Agricultural Technology.All rights reserved.</t>
  </si>
  <si>
    <t>rayyan-185168432</t>
  </si>
  <si>
    <t>Effect of Feedstock Powder Morphology on Cold-Sprayed Titanium Dioxide Coatings</t>
  </si>
  <si>
    <t>Journal of Thermal Spray Technology</t>
  </si>
  <si>
    <t>1542-1550</t>
  </si>
  <si>
    <t>Hajipour, H. and Abdollah-zadeh, A. and Assadi, H. and Taheri-Nassaj, E. and Jahed, H.</t>
  </si>
  <si>
    <t>https://www.scopus.com/inward/record.uri?eid=2-s2.0-85056110584&amp;doi=10.1007%2fs11666-018-0782-3&amp;partnerID=40&amp;md5=e24485481bd729678ad1aeaa34b7c745</t>
  </si>
  <si>
    <t>The properties of cold-sprayed ceramic coatings depend not only on the process parameters but also on the feedstock powder characteristics. To clarify the effect of feedstock powder on cold spraying, two titanium oxide powders were used in this study: (1) nanopowder and (2) agglomerated powder prepared with nanoparticles and polyvinyl alcohol. The cross sections of the deposited coatings were observed by scanning electron microscopy (SEM). The results showed that the agglomerated powder with micrometer particles made of nano-sized particles passes successfully through the bow shock layer and reached the substrate, thus forming a coating. These particles are embedded into the substrate and form a strong interfacial coating/substrate bond. SEM images revealed that the metallic substrate undergoes plastic deformation, providing interlocking with the particles of the powder, and hence, reasonable bonding to the substrate. Â© 2018, ASM International.</t>
  </si>
  <si>
    <t>rayyan-185168433</t>
  </si>
  <si>
    <t>Microplastics in the aquatic environment: Evidence for or against adverse impacts and major knowledge gaps</t>
  </si>
  <si>
    <t>Environmental Toxicology and Chemistry</t>
  </si>
  <si>
    <t>2776-2796</t>
  </si>
  <si>
    <t>Burns, E.E. and Boxall, A.B.A.</t>
  </si>
  <si>
    <t>https://www.scopus.com/inward/record.uri?eid=2-s2.0-85055024596&amp;doi=10.1002%2fetc.4268&amp;partnerID=40&amp;md5=874eb58daa2b719ae0026433c55467d1</t>
  </si>
  <si>
    <t>There is increasing scientific and public concern over the presence of microplastics in the natural environment. We present the results of a systematic review of the literature to assess the weight of evidence for microplastics causing environmental harm. We conclude that microplastics do occur in surface water and sediments. Fragments and fibers predominate, with beads making up only a small proportion of the detected microplastic types. Concentrations detected are orders of magnitude lower than those reported to affect endpoints such as biochemistry, feeding, reproduction, growth, tissue inflammation and mortality in organisms. The evidence for microplastics acting as a vector for hydrophobic organic compounds to accumulate in organisms is also weak. The available data therefore suggest that these materials are not causing harm to the environment. There is, however, a mismatch between the particle types, size ranges, and concentrations of microplastics used in laboratory tests and those measured in the environment. Select environmental compartments have also received limited attention. There is an urgent need for studies that address this mismatch by performing high quality and more holistic monitoring studies alongside more environmentally realistic effects studies. Only then will we be able to fully characterize risks of microplastics to the environment to support the introduction of regulatory controls that can make a real positive difference to environmental quality. Environ Toxicol Chem 2018;37:2776â€“2796. Â© 2018 SETAC. Â© 2018 SETAC</t>
  </si>
  <si>
    <t>Cited By :155 RAYYAN-INCLUSION: {"Querusche"=&gt;"Excluded", "Angelo"=&gt;"Excluded"} | RAYYAN-LABELS: QUE: Title,ANG: Abstract | RAYYAN-EXCLUSION-REASONS: 1 - Type of study</t>
  </si>
  <si>
    <t>rayyan-185168434</t>
  </si>
  <si>
    <t>Microplastics in municipal wastewater treatment plants in Turkey: a comparison of the influent and secondary effluent concentrations</t>
  </si>
  <si>
    <t>GÃ¼ndoÄŸdu, S. and Ã‡evik, C. and GÃ¼zel, E. and KilercioÄŸlu, S.</t>
  </si>
  <si>
    <t>https://www.scopus.com/inward/record.uri?eid=2-s2.0-85054169126&amp;doi=10.1007%2fs10661-018-7010-y&amp;partnerID=40&amp;md5=3825e3cd58a2995858461750555e9265</t>
  </si>
  <si>
    <t>Wastewater treatment plants are one of the primary pathways through which microplastics enter aquatic environments. In this study, we have determined the microplastic concentrations of the influent and secondary effluent water of two wastewater treatment plants in Turkey. For this purpose, we have taken samples of the influent and effluent water of Seyhan and YÃ¼reÄŸir wastewater treatment facilities for 6Â days in August 2017 and determined their microplasticsâ€™ content both visually and using Î¼-Raman spectroscopy. The results showed that the influent of the wastewater treatment contained 1 millionâ€“6.5 million particles per day, while the effluent contained 220,000â€“1.5 million particles per day. The removal rate of microplastics was found to be between 73 and 79%. In total, seven different types of polymers were detected. The most frequently observed polymer type was polyester. Â© 2018, Springer Nature Switzerland AG.</t>
  </si>
  <si>
    <t>Cited By :50 RAYYAN-INCLUSION: {"Querusche"=&gt;"Excluded", "Angelo"=&gt;"Excluded"} | RAYYAN-LABELS: QUE: Title,ANG: Abstract | RAYYAN-EXCLUSION-REASONS: 1 - Type of study</t>
  </si>
  <si>
    <t>rayyan-185168435</t>
  </si>
  <si>
    <t>MATEC Web of Conferences</t>
  </si>
  <si>
    <t>https://www.scopus.com/inward/record.uri?eid=2-s2.0-85053129754&amp;partnerID=40&amp;md5=5740d6e00c0de18a55b05b8fa6a164e3</t>
  </si>
  <si>
    <t>The proceedings contain 18 papers. The topics discussed include: chemical profiling analysis and identification the bioactivities of herbal compress extracts; study of mathematical models in hot air drying of herbs in herbal compress ball; investigating the potential use of ionic liquids in pre-treatment application for water desalination; effect of roasting and kneading on antioxidant activity and consumer acceptance towards asiatic pennywort tea; extraction and characterization of omega-3 fatty acid from catfish using enzymatic hydrolysis technique; effect of polymer degradation on polymer flooding in homogeneous reservoirs; development of rigid polyurethane foam (RPUF) for imitation wood blown by distilled water and cyclopentane (CP); and the antibacterial and antioxidant activity of centella asiatica chloroform extract-loaded gelatin nanoparticles.</t>
  </si>
  <si>
    <t>rayyan-185168436</t>
  </si>
  <si>
    <t>Impacts of marine plastic pollution from continental coasts to subtropical gyres-fish, seabirds, and other vertebrates in the SE Pacific</t>
  </si>
  <si>
    <t>Thiel, M. and Luna-Jorquera, G. and Ã¡lvarez-Varas, R. and Gallardo, C. and Hinojosa, I.A. and Luna, N. and Miranda-Urbina, D. and Morales, N. and Ory, N. and Pacheco, A.S. and Portflitt-Toro, M. and Zavalaga, C.</t>
  </si>
  <si>
    <t>https://www.scopus.com/inward/record.uri?eid=2-s2.0-85052285346&amp;doi=10.3389%2ffmars.2018.00238&amp;partnerID=40&amp;md5=a64b594e6f2e4d7a65ac61cb913d2056</t>
  </si>
  <si>
    <t>Anthropogenic Marine Debris (AMD) in the SE Pacific has primarily local origins from land-based sources, including cities (coastal and inland), beach-goers, aquaculture, and fisheries. The low frequency of AMD colonized by oceanic biota (bryozoans, lepadid barnacles) suggests that most litter items from coastal waters of the Humboldt Current System (HCS) are pulled offshore into the South Pacific Subtropical Gyre (SPSG). The highest densities of floating micro- and macroplastics are reported from the SPSG. An extensive survey of photographic records, unpublished data, conference proceedings, and published studies revealed interactions with plastics for 97 species in the SE Pacific, including 20 species of fish, 5 sea turtles, 53 seabirds, and 19 marine mammals. Sea turtles are most affected by interactions with plastics, underlined by the fact that 4 of the 5 species suffer both from entanglement and ingestion. Reports gathered in this review suggest that interactions along the continental coast are mostly via entanglement. High frequencies of microplastic ingestion have been reported from planktivorous fish and seabirds inhabiting the oceanic waters and islands exposed to high densities of microplastics concentrated by oceanic currents in the SPSG. Our review also suggests that some species from the highly productive HCS face the risk of negative interactions with AMD, because food and plastic litter are concentrated in coastal front systems. In order to improve the conservation of marine vertebrates, especially of sea turtles, urgent measures of plastic reduction are needed. Â© 2018 Thiel, Luna-Jorquera, Ã¡lvarez-Varas, Gallardo, Hinojosa, Luna, Miranda-Urbina, Morales, Ory, Pacheco, Portflitt-Toro and Zavalaga.</t>
  </si>
  <si>
    <t>Cited By :61 RAYYAN-INCLUSION: {"Querusche"=&gt;"Excluded", "Angelo"=&gt;"Excluded"} | RAYYAN-LABELS: ANG: Abstract,QUE: Abstract | RAYYAN-EXCLUSION-REASONS: 1 - Type of study</t>
  </si>
  <si>
    <t>rayyan-185168437</t>
  </si>
  <si>
    <t>Nanoparticles induce dermal and intestinal innate immune system responses in zebrafish embryos</t>
  </si>
  <si>
    <t>904-916</t>
  </si>
  <si>
    <t>Brun, N.R. and Koch, B.E.V. and Varela, M. and Peijnenburg, W.J.G.M. and Spaink, H.P. and Vijver, M.G.</t>
  </si>
  <si>
    <t>https://www.scopus.com/inward/record.uri?eid=2-s2.0-85045944546&amp;doi=10.1039%2fc8en00002f&amp;partnerID=40&amp;md5=030f5f2cad2495c95059d8f502ca2c1d</t>
  </si>
  <si>
    <t>Major molecular mechanisms that underpin the toxicity of nanoparticles (NPs) are the formation of reactive oxygen species and the induction of inflammation. The latter is frequently observed in vitro and in mammalian organisms, yet in aquatic organisms, such NP-induced inflammatory responses remain largely unexplored. Zebrafish offer a wide range of molecular tools to investigate immune responses in an aquatic organism, and were therefore used here to describe how copper (Cu) NPs (25 nm; 1 mg L-1) and soluble Cu as well as polystyrene (PS) NPs (25 nm; 10 mg L1-) induce innate immune responses, focussing on the skin cells and the intestine as likely organs of interaction. mRNA expression of the immune responsive genes interleukin 1 beta (il1Î²) and immunoresponsive gene 1-like (irg1l) of CuNP exposed embryos was observed to be weaker in the intestinal tissue compared to the rest of the body, indicating a strong outer epithelium response. Specifically, NPs were observed to accumulate in the cavities of lateral neuromasts in the skin, which coincided with an increased local expression of il1Î². Exposure to CuNPs triggered the strongest transcriptional changes in pro-inflammatory-related genes and was also observed to increase migration of neutrophils in the tail, indicating a NP-specific inflammatory response. This is the first in vivo evidence for waterborne NP exposure triggering alterations of immune system regulating genes in the skin and intestine of zebrafish embryos. The observed molecular responses have the potential to be linked to adverse effects at higher levels of biological organization and hence might be used for screening purposes in nanotoxicology or as building blocks for adverse outcome pathways. Â© 2018 The Royal Society of Chemistry.</t>
  </si>
  <si>
    <t>Cited By :33 RAYYAN-INCLUSION: {"Querusche"=&gt;"Maybe", "Angelo"=&gt;"Maybe"}</t>
  </si>
  <si>
    <t>rayyan-185168438</t>
  </si>
  <si>
    <t>Ingestion of plastic by fish destined for human consumption in remote South Pacific Islands</t>
  </si>
  <si>
    <t>Australian Journal of Maritime and Ocean Affairs</t>
  </si>
  <si>
    <t>81-97</t>
  </si>
  <si>
    <t>Forrest, A.K. and Hindell, M.</t>
  </si>
  <si>
    <t>https://www.scopus.com/inward/record.uri?eid=2-s2.0-85048962860&amp;doi=10.1080%2f18366503.2018.1460945&amp;partnerID=40&amp;md5=5828a241008c07515cea54e2bfee754a</t>
  </si>
  <si>
    <t>Plastic marine debris is increasingly recognised as one of the greatest threats to global oceans, and the humans who depend on them. This study documents plastic ingestion in 24 species caught or sold for human consumption in the South Pacific. Fish were collected from local fishermen and markets in remote locations, including French Polynesia, Lord Howe Island and Henderson Island (Pitcairn group). Gastrointestinal tracts of 126 fish were visually examined and plastic was found in 7.9% of individual fish and 25% of species. The plastics were mostly microplastics (fragments, nurdles and rope). There was no significant difference in plastic ingestion in relation to feeding style, length, region or species. This is concerning as plastic appears to be widespread across species, lifestyles and habitats. This is the first report of plastic in South Pacific fish, raising concerns about the transfer of pollutants in a region that is largely oceanic and heavily dependent on seafood. The remote locations of the study also provide evidence of the widespread nature of this issue. (Image presented). Â© 2018 Informa UK Limited, trading as Taylor &amp; Francis Group.</t>
  </si>
  <si>
    <t>Cited By :18 RAYYAN-INCLUSION: {"Querusche"=&gt;"Excluded", "Angelo"=&gt;"Excluded"} | RAYYAN-LABELS: QUE: Title,ANG: Abstract | RAYYAN-EXCLUSION-REASONS: 1 - Type of study</t>
  </si>
  <si>
    <t>rayyan-185168439</t>
  </si>
  <si>
    <t>British Indian ocean territory (chagos archipelago)</t>
  </si>
  <si>
    <t>World Seas: An Environmental Evaluation Volume II: The Indian Ocean to the Pacific</t>
  </si>
  <si>
    <t>237-252</t>
  </si>
  <si>
    <t>Sheppard, C. and Sheppard, A.</t>
  </si>
  <si>
    <t>https://www.scopus.com/inward/record.uri?eid=2-s2.0-85080819323&amp;doi=10.1016%2fB978-0-08-100853-9.00015-4&amp;partnerID=40&amp;md5=687e772595b0f9b484232f9e6f1a06ac</t>
  </si>
  <si>
    <t>The atolls and reefs of the British Indian Ocean Territory cover approximately 60,000 km2 in the centre of the Indian Ocean. The atolls have not been inhabited for about 50 years apart from a military facility located in the southernmost atoll of Diego Garcia. All 640,000 km2 of territorial waters except those immediately around Diego Garcia were declared a no-take MPA in 2010. Shallow substrate consists mainly of coral reefs, though there are also some large patches of seagrass, but most of the area has not been explored scientifically. Until recently, the archipelago probably contained half of all reefs in the Indian Ocean that remained in good condition, supporting a reef fish biomass 6-20 times greater than anywhere else in that ocean. Between the atolls and banks, and further offshore, water is a few km deep. Changes to the reefs in the past few years have been drastic, with near-complete mortality of corals and soft corals in water to at least 15 m depth on all atolls that have been examined to date. Mortality was caused by warming water; measurements show that the average water temperature at several depths has risen from between 0.3Â°C and 0.5Â°C over the past decade. Levels of marine pollution are extremely low for all analyzed substances except for marine-borne litter and microplastics. The area is an important reference site because here ecological changes are caused entirely by ocean warming, without confounding effects from human use and pollution. On islands, the ecology was badly damaged during the 200 years of coconut plantation, but some recovery in the past few decades is noted. Management is minimal and needs to be strengthened to ensure that poaching is reduced, and to help return some islands to a pre-man condition to allow the bird life to increase. Â© 2019 Elsevier Ltd. All rights reserved.</t>
  </si>
  <si>
    <t>rayyan-185168440</t>
  </si>
  <si>
    <t>Retention of polystyrene particles of different sizes in zebrafish gills and their effect on toxicity of anthracene to gill cells</t>
  </si>
  <si>
    <t>Chinese Journal of Applied and Environmental Biology</t>
  </si>
  <si>
    <t>1154-1158</t>
  </si>
  <si>
    <t>Cai, Y. and Zhao, J. and Li, W. and Song, W. and Zhang, D. and Pan, X.</t>
  </si>
  <si>
    <t>https://www.scopus.com/inward/record.uri?eid=2-s2.0-85039857437&amp;doi=10.3724%2fSP.J.1145.2016.12051&amp;partnerID=40&amp;md5=4ecfc15f5fed410eed2c00036bbc51f3</t>
  </si>
  <si>
    <t>Microplastics pollution is an emerging environmental issue, but the knowledge about its toxicological effects on aquatic animals and ecological risk is very limited. Retention of polystyrene microplastics of different sizes (10 nm to 1 Î¼m) in zebrafish (Danio rerio) gills and their effects on the damage caused by anthracene to DNA of gill cells were investigated. It was demonstrated that 20 and 50 nm polystyrene particles could be retained in zebrafish gills whereas particles of bigger sizes (200, 500, or 1000 nm) were not found on the gill surface. The retained microplastics could be cleared when the zebrafish had not been exposed to microplastics for one week. The 500 nm polystyrene particles had a slight adverse effect on DNA of gill cells, and exposure to anthracene alone caused significant damage to DNA. Addition of 500 nm polystyrene particles together with anthracene effectively mitigated the damage of anthracene to gill cell DNA. Effects of microplastics on toxicity of toxic organic pollutants needed further study.</t>
  </si>
  <si>
    <t>Cited By :5 RAYYAN-INCLUSION: {"Querusche"=&gt;"Maybe", "Angelo"=&gt;"Maybe"}</t>
  </si>
  <si>
    <t>rayyan-185168441</t>
  </si>
  <si>
    <t>Are Nitric Acid (HNO3) Digestions Efficient in Isolating Microplastics from Juvenile Fish?</t>
  </si>
  <si>
    <t>Naidoo, T. and Goordiyal, K. and Glassom, D.</t>
  </si>
  <si>
    <t>https://www.scopus.com/inward/record.uri?eid=2-s2.0-85037541326&amp;doi=10.1007%2fs11270-017-3654-4&amp;partnerID=40&amp;md5=cfdfe9f4f36d272a6185e6a96d2779ff</t>
  </si>
  <si>
    <t>A standard method for the detection and isolation of microplastics is required to adequately investigate plastic ingestion by juvenile fish. Dissections of juvenile fish guts require precise handling, which can affect the processing time if sample numbers are high. To investigate the efficacy of nitric acid (HNO3) in aiding the isolation of microplastics using whole fish, we digested juvenile glassfish, Ambassis dussumieri (Cuvier, 1828), at room temperature and at 80Â Â°C. For a complete digestion, overnight incubation in 10Â mL of 55% analytical-reagent (AR) HNO3 was sufficient for a whole fish of 1Â g at room temperature. When coupled with elevated temperature, the digestion time is shortened to a few minutes and larger fish of 3Â g can be digested in 30Â min. Four of the five types of plastic survived the process, with nylon being the exception. This is a shortfall to the method; however, until a better method replaces it, we still value the use of HNO3 for its simple, inexpensive, swift and complete digestions of whole fish. Four fish species from two feeding guilds were digested using this method to validate its use. The number of plastic particles ingested did not differ between benthic and pelagic species and microplastic fibres comprised the majority of the plastic types found. Â© 2017, Springer International Publishing AG, part of Springer Nature.</t>
  </si>
  <si>
    <t>Cited By :25 RAYYAN-INCLUSION: {"Querusche"=&gt;"Excluded", "Angelo"=&gt;"Excluded"} | RAYYAN-LABELS: ?,ANG: Abstract,QUE: Abstract | RAYYAN-EXCLUSION-REASONS: 1 - Type of study</t>
  </si>
  <si>
    <t>rayyan-185168442</t>
  </si>
  <si>
    <t>Effects of dietary copper nanoparticles and vitamin C supplementations on growth performance, immune response and stress resistance of red sea bream, Pagrus major</t>
  </si>
  <si>
    <t>Aquaculture Nutrition</t>
  </si>
  <si>
    <t>1329-1340</t>
  </si>
  <si>
    <t>El Basuini, M.F. and El-Hais, A.M. and Dawood, M.A.O. and Abou-Zeid, A.E.-S. and EL-Damrawy, S.Z. and Khalafalla, M.M.E.-S. and Koshio, S. and Ishikawa, M. and Dossou, S.</t>
  </si>
  <si>
    <t>https://www.scopus.com/inward/record.uri?eid=2-s2.0-85031714675&amp;doi=10.1111%2fanu.12508&amp;partnerID=40&amp;md5=64698e5f88a6f2254e60f03066b99137</t>
  </si>
  <si>
    <t>A 60-day feeding trial was conducted to determine the effects of copper nanoparticles (Cu-NPs) and vitamin C (VC) on red sea bream. Besides the control diet (D1), six diets were supplemented with Cu-NPs and VC [0/800 (D2), 0/1,000 (D3), 0/1,200 (D4), 2/800 (D5), 2/1,000 (D6) and 2/1,200 (D7) mg Cu-NPs/VC per kg]. Cu-NP was a significant factor on final weight (FBW), weight gain (WG) and specific growth rate (SGR), feed intake (FI), feed (FER) and protein efficiency ratios (PER), protein gain (PG) and protein retention (PR), body protein and lipid contents, protease (PA) and bactericidal activities (BA) and tolerance against stress (LT50%) (pÂ &lt;.05). In addition, BA and LT50% were significantly affected by either Cu-NPs or VC (pÂ &lt;.05). Fish fed Cu-NPs or/and VC-supplemented diets showed higher FBW, WG, SGR, PG, PR, FI, PA, LA and BA values when compared with the control group (pÂ &lt;.05). FER, PER and body lipid content were significantly enhanced in D4, D5, D6 and D7 groups; meanwhile, body protein and LT50% were significantly enhanced in D5, D6 and D7 groups when compared with D1 group (pÂ &lt;.05). In conclusion, dietary Cu-NPs or/and VC improved growth and health of red sea bream. Â© 2017 John Wiley &amp; Sons Ltd</t>
  </si>
  <si>
    <t>Cited By :40 RAYYAN-INCLUSION: {"Querusche"=&gt;"Excluded", "Angelo"=&gt;"Excluded"} | RAYYAN-LABELS: ANG: Abstract,QUE: Abstract | RAYYAN-EXCLUSION-REASONS: 3 - Intervention</t>
  </si>
  <si>
    <t>rayyan-185168443</t>
  </si>
  <si>
    <t>Robust Red Organic Nanoparticles for In Vivo Fluorescence Imaging of Cancer Cell Progression in Xenografted Zebrafish</t>
  </si>
  <si>
    <t>Advanced Functional Materials</t>
  </si>
  <si>
    <t>Lin, G. and Manghnani, P.N. and Mao, D. and Teh, C. and Li, Y. and Zhao, Z. and Liu, B. and Tang, B.Z.</t>
  </si>
  <si>
    <t>https://www.scopus.com/inward/record.uri?eid=2-s2.0-85021760472&amp;doi=10.1002%2fadfm.201701418&amp;partnerID=40&amp;md5=5a54d61713ed25ac5a0b22371f0b9357</t>
  </si>
  <si>
    <t>Bright and red-emissive organic nanoparticles (NPs) are demonstrated as promising for in vivo fluorescence imaging. However, most red organic dyes show greatly weakened or quenched emission in the aggregated state. In this work, a robust red fluorophore (t-BPITBT-TPE) with strong aggregate-state photoluminescence and good biocompatibility is presented. The NPs comprised of t-BPITBT-TPE aggregates encapsulated within 1,2-distearoyl-sn-glycero-3-phosphoethanolamine-N-[methoxy(polyethylene glycol) (DSPE-mPEG) micelles exhibit a photoluminescence peak at 660 nm with a high fluorescence quantum yield of 32% in aqueous media. The NPs can be facilely charged by using the same polymeric matrix with different terminal groups, e.g., methoxy (DSPE-mPEG), amine (DSPE-PEG-NH2), or carboxymethyl (DSPE-PEG-COOH) groups. The biocompatibility, toxicity, circulation, and biodistribution of the NPs are assessed using the zebrafish model through whole embryo soaking and intravenous delivery. Furthermore, HeLa and MCF-7 cells tagged with t-BPITBT-TPE in DSPE-PEG-NH2-TAT polymer NPs are xenografted into zebrafish larvae to successfully track the cancer cell proliferation and metastasis, demonstrating that these new NPs are efficient cancer cell trackers. In addition, the NPs also show good in vivo imaging ability toward 4T1 tumors in xenografted BALB/c mice. Â© 2017 WILEY-VCH Verlag GmbH &amp; Co. KGaA, Weinheim</t>
  </si>
  <si>
    <t>Cited By :42 RAYYAN-INCLUSION: {"Querusche"=&gt;"Maybe", "Angelo"=&gt;"Excluded"} | RAYYAN-LABELS: ?,ANG: Abstract | RAYYAN-EXCLUSION-REASONS: 1 - Type of study</t>
  </si>
  <si>
    <t>rayyan-185168444</t>
  </si>
  <si>
    <t>IOP Conference Series: Earth and Environmental Science</t>
  </si>
  <si>
    <t>https://www.scopus.com/inward/record.uri?eid=2-s2.0-85019761637&amp;partnerID=40&amp;md5=8929f60aee97b80374a5252d5e0e2e91</t>
  </si>
  <si>
    <t>The proceedings contain 33 papers. The topics discussed include: Indonesia municiple solid waste life cycle and environmental monitoring: current situation, before and future challenges; influence of pH on Cr(VI) ions removal from aqueous solutions using carboxymethyl cellulose-based hydrogel as adsorbent; effect of temperature, time, and milling process on yield, flavonoid, and total phenolic content of Zingiber officinale water extract; physical and mechanical of breadfruit leaves-polyethylene composites; corn stalk as matrix in decomposting toilet for treating urine and feces; utilization of sulphurized palm oil as cutting fluid base oil for broaching process; physical and mechanical properties of five indonesian bamboos; Kerong fish (terapon jarbua) peptone production using papain enzyme as nitrogen source in bacterial media; pineapple peel wastes as a potential source of antioxidant compounds; synthesis and characterization of novel TiO2-ZnO-CoO nanocomposite photocatalyst for photodegradation of methylene blue dye; green materials for sustainable development; production of peptone from boso fish (oxyeleotris marmorata) for bacterial growth medium; production of antioxidant compounds of grape seed skin by fermentation and its optimization using response surface method; bio-prospective of polyscias fruticosa leaf extract as redactor and stabilizer of gold nanoparticles formation; incorporation of citrus essential oils into bacterial cellulose-based edible films and assessment of their physical properties; and utilization of cotton as carbon nanostructure precursor by pyrolysis method.</t>
  </si>
  <si>
    <t>rayyan-185168445</t>
  </si>
  <si>
    <t>An automated approach for microplastics analysis using focal plane array (FPA) FTIR microscopy and image analysis</t>
  </si>
  <si>
    <t>1499-1511</t>
  </si>
  <si>
    <t>Primpke, S. and Lorenz, C. and Rascher-Friesenhausen, R. and Gerdts, G.</t>
  </si>
  <si>
    <t>https://www.scopus.com/inward/record.uri?eid=2-s2.0-85014551389&amp;doi=10.1039%2fc6ay02476a&amp;partnerID=40&amp;md5=2cc9a67ac598f5689cd6706712018c47</t>
  </si>
  <si>
    <t>The analysis of imaging data derived from micro-Fourier transform infrared (Î¼FTIR) microscopy is a powerful tool allowing the analysis of microplastics enriched on membrane filters. In this study we present an automated approach to reduce the time demand currently needed for data analyses. We developed a novel analysis pipeline, based on the OPUSÂ© Software by Bruker, followed by image analysis with Python and Simple ITK image processing modules. By using this newly developed pipeline it was possible to analyse datasets from focal plane array (FPA) Î¼FTIR mapping of samples containing up to 1.8 million single spectra. All spectra were compared against a database of different synthetic and natural polymers by various routines followed by benchmark tests with focus on accuracy and quality. The spectral correlation was optimized for high quality data generation, which allowed image analysis. Based on these results an image analysis approach was developed, providing information on particle numbers and sizes for each polymer detected. It was possible to collect all data with relative ease even for complex sample matrices. This approach significantly decreases the time demand for the interpretation of complex FTIR-imaging data and significantly increases the data quality. Â© 2017 The Royal Society of Chemistry.</t>
  </si>
  <si>
    <t>Cited By :152 RAYYAN-INCLUSION: {"Querusche"=&gt;"Excluded", "Angelo"=&gt;"Excluded"} | RAYYAN-LABELS: QUE: Title,ANG: Abstract | RAYYAN-EXCLUSION-REASONS: 1 - Type of study</t>
  </si>
  <si>
    <t>rayyan-185168446</t>
  </si>
  <si>
    <t>Microplastics pollution and reduction strategies</t>
  </si>
  <si>
    <t>Frontiers of Environmental Science and Engineering</t>
  </si>
  <si>
    <t>Wu, W.-M. and Yang, J. and Criddle, C.S.</t>
  </si>
  <si>
    <t>https://www.scopus.com/inward/record.uri?eid=2-s2.0-85007438911&amp;doi=10.1007%2fs11783-017-0897-7&amp;partnerID=40&amp;md5=1166e9b1809a31127c7430cffbc931fb</t>
  </si>
  <si>
    <t>Microplastic particles smaller than 5 mm in size are of increasing concern, especially in aquatic environments, such as the ocean. Primary source is microbeads (&lt;1 mm) used in cosmetics and cleaning agents and fiber fragments from washing of clothes, and secondary source such as broken down plastic litter and debris. These particles are mostly made from polyethylene (PE), polypropylene (PP), polystyrene (PS), polyethylene terephthalate (PET) and polyesters. They are ingested by diverse marine fauna, including zooplanktons, mussel, oyster, shrimp, fish etc. and can enter human food chains via several pathways. Strategy for control of microplastics pollution should primarily focus on source reduction and subsequently on the development of cost-effective clean up and remediation technologies. Recent research results on biodegradation of plastics have revealed a potential for microbial biodegradation and bioremediation of plastic pollutants, such as PE, PS and PET under appropriate conditions. Â© 2017, Higher Education Press and Springer-Verlag Berlin Heidelberg.</t>
  </si>
  <si>
    <t>Cited By :73 RAYYAN-INCLUSION: {"Querusche"=&gt;"Excluded", "Angelo"=&gt;"Excluded"} | RAYYAN-LABELS: ANG: Abstract,QUE: Abstract | RAYYAN-EXCLUSION-REASONS: 1 - Type of study</t>
  </si>
  <si>
    <t>rayyan-185168447</t>
  </si>
  <si>
    <t>Towards superhydrophobic and ultraviolet protective nylon fabrics</t>
  </si>
  <si>
    <t>International Journal of Clothing Science and Technology</t>
  </si>
  <si>
    <t>696-705</t>
  </si>
  <si>
    <t>Teli, M. and Annaldewar, B.N.</t>
  </si>
  <si>
    <t>https://www.scopus.com/inward/record.uri?eid=2-s2.0-85028762862&amp;doi=10.1108%2fIJCST-02-2017-0013&amp;partnerID=40&amp;md5=a7e85ea3ae5fd2ad383a0e892f6772bc</t>
  </si>
  <si>
    <t>Purpose: The purpose of this paper is to prepare coloured superhydrophobic and ultraviolet (UV) protective nylon fabrics using nanosilica copper oxide coating. Design/methodology/approach: In this study, brown coloured superhydrophobic nylon fabric exhibiting UV protective properties was prepared by step-wise deposition of silica nanoparticles, copper oxide and sodium stearate. The hydrophobicity of treated fabrics was characterised by water contact angle measurement and UV protection properties of fabric were assessed by Australian/New Zealand Standard. Also, a colouring effect of treatment on nylon fabric was measured using spectrophotometer. Findings: The modified fabric not only exhibited superhydrophobicity with the water contact angle of 150.6Â°, but also rendered excellent protection against UV radiation. The fabric showed retention of hydrophobic and UV protection properties up to 20 washing cycles. Originality/value: A novel method for imparting superhydrophobicity and UV protective properties along with colouration effect on nylon fabrics has been reported. This type of fabric has potential application in the field of protective clothing. Â© 2017, Â© Emerald Publishing Limited.</t>
  </si>
  <si>
    <t>rayyan-185168448</t>
  </si>
  <si>
    <t>Differential dissolution and toxicity of surface functionalized silver nanoparticles in small-scale microcosms: impacts of community complexity</t>
  </si>
  <si>
    <t>359-372</t>
  </si>
  <si>
    <t>Wu, F. and Harper, B.J. and Harper, S.L.</t>
  </si>
  <si>
    <t>https://www.scopus.com/inward/record.uri?eid=2-s2.0-85013042175&amp;doi=10.1039%2fc6en00324a&amp;partnerID=40&amp;md5=bf2c932fec2fb41e90a6f741a1191c6a</t>
  </si>
  <si>
    <t>Surface functionalization can minimize nanoparticle agglomeration and expand their applications; however, these modifications can also alter particle stability, dissolution, bioavailability and toxicity. Here we investigated how silver nanoparticles (AgNPs) with different surface chemistries affect community health, and how increased trophic complexity affects the interactions between organisms and nanomaterials. We compared AgNP exposures in simple microcosms comprised of algae (Chlamydomonas reinhardtii) and bacteria (Escherichia coli) to increasingly complex microcosms containing predatory invertebrates (Daphnia magna) and developing vertebrates (Danio rerio). Each microcosm was exposed to one of three 70 nm AgNPs [polyethylene glycol (PEG-AgNP), silica (Si-AgNP), or aminated silica-coated AgNP (Ami-Si-AgNP)] at 0, 0.1, 1, and 5 mg Lâˆ’1 to investigate the relative influence of surface charge, composition and dissolution on organismal uptake and toxicity. All three AgNPs released more dissolved Ag into solution when organisms were present than was measured in the same media without organisms. PEG-AgNPs had the highest overall toxicity in all scenarios, followed by Si-AgNPs, and lastly Ami-Si-AgNPs. Toxicity correlated with the amount of Ag measured in the exposure media and the amount taken up by the organisms. Our findings indicate that surface functionalization plays an important role in determining dissolution, uptake and toxicity of AgNPs. Increasing trophic complexity decreased organismal susceptibility under the same AgNP concentration exposures, likely due to the change in bioavailable Ag that each organism experienced. This implies that tests using individual species provide conservative estimates of environmental impacts, while exposure may be mitigated in more realistic multi-species scenarios like those found in nature. Â© The Royal Society of Chemistry.</t>
  </si>
  <si>
    <t>Cited By :24 RAYYAN-INCLUSION: {"Querusche"=&gt;"Maybe", "Angelo"=&gt;"Excluded"} | RAYYAN-LABELS: ?,ANG: Abstract | RAYYAN-EXCLUSION-REASONS: 3 - Intervention</t>
  </si>
  <si>
    <t>rayyan-185168449</t>
  </si>
  <si>
    <t>316-331</t>
  </si>
  <si>
    <t>Long, Y. and Zhu, C.</t>
  </si>
  <si>
    <t>https://www.scopus.com/inward/record.uri?eid=2-s2.0-85051944496&amp;partnerID=40&amp;md5=6ea0f80c2804fa658868449e5f352996</t>
  </si>
  <si>
    <t>In order to address the conformance problem in high temperature and high salinity/hardness reservoir, an environmentally benign in-situ gel was developed based on hydrolyzed polyacrylamide (HPAM) and polyethyleneimine (PEI). Moreover, silica nanoparticle (SNP) was embedded to improve the performance of HPAM/PEI gel. To achieve the optimum formulation of HPAM/PEI-SNP gel, a comprehensive investigation was first conducted with the respect of gelation time, gel strength, and thermal stability. In addition, the particle size of SNP was determined by Dynamic Light Scatter (DLS) and the microstructure of HPAM/PEI-SNP gel was characterized via Scanning Electron Microscopy (SEM). The optimum formulation, containing the polymer/crosslinker ratio of 10,000-2,000 using high molecular weight HPAM (10-15 million Dalton) with a low hydrolysis degree of 3- 7%, was obtained. Given the compatibility of comparability of SNP and formation water, LS nano silica with an SNP concentration of 30 wt% was selected as hybrid resource. The results indicated that the gelation time of novel gel system was prolonged to 132 hours attributed to the introducing of nanomaterial. Taking advantage of nano-composite, the strength of HPAM/PEI-SNP gel maintained as Grade G for 312 h. Furthermore, the HPAM/PEI-SNP gel exhibited an excellent thermal stability at 85Â° for 660 hours without syneresis. Subsequently, SEM images confirmed the successful incorporation of SNP in the 3-dimentional network of hydrogel, supporting an effective surface modification. This work demonstrated that the novel environmentally benign HPAM/PEI-SNP gel system can be used as a potential plugging agent for the conformance improvement in high temperature high salinity reservoirs. Â© 2017 AIChE. All rights reserved.</t>
  </si>
  <si>
    <t>Export Date: 13 June 2021 RAYYAN-INCLUSION: {"Querusche"=&gt;"Excluded", "Angelo"=&gt;"Excluded"} | RAYYAN-LABELS: QUE: Title,ANG: Abstract | RAYYAN-EXCLUSION-REASONS: 3 - Intervention,1 - Type of study</t>
  </si>
  <si>
    <t>rayyan-185168450</t>
  </si>
  <si>
    <t>1080-1091</t>
  </si>
  <si>
    <t>https://www.scopus.com/inward/record.uri?eid=2-s2.0-85048416361&amp;partnerID=40&amp;md5=f70efab18846978f25bd4499fbae9d33</t>
  </si>
  <si>
    <t>In order to address the conformance problem in high temperature and high salinity/hardness reservoir, an environmentally benign in-situ gel was developed based on hydrolyzed polyacrylamide (HPAM) and polyethyleneimine (PEI). Moreover, silica nanoparticle (SNP) was embedded to improve the performance of HPAM/PEI gel. To achieve the optimum formulation of HPAM/PEI-SNP gel, a comprehensive investigation was first conducted with the respect of gelation time, gel strength, and thermal stability. In addition, the particle size of SNP was determined by Dynamic Light Scatter (DLS) and the microstructure of HPAM/PEI-SNP gel was characterized via Scanning Electron Microscopy (SEM). The optimum formulation, containing the polymer/crosslinker ratio of 10,000-2,000 using high molecular weight HPAM (10-15 million Dalton) with a low hydrolysis degree of 3-7%, was obtained. Given the compatibility of comparability of SNP and formation water, LS nano silica with an SNP concentration of 30 wt% was selected as hybrid resource. The results indicated that the gelation time of novel gel system was prolonged to 132 hours attributed to the introducing of nanomaterial. Taking advantage of nano-composite, the strength of HPAM/PEI-SNP gel maintained as Grade G for 312 h. Furthermore, the HPAM/PEI-SNP gel exhibited an excellent thermal stability at 85 â„ƒ for 660 hours without syneresis. Subsequently, SEM images confirmed the successful incorporation of SNP in the 3-dimentional network of hydrogel, supporting an effective surface modification. This work demonstrated that the novel environmentally benign HPAM/PEI-SNP gel system can be used as a potential plugging agent for the conformance improvement in high temperature high salinity reservoirs. Copyright Â© (2017) by AIChE. All rights reserved.</t>
  </si>
  <si>
    <t>rayyan-185168451</t>
  </si>
  <si>
    <t>Corrosion resistance of biodegradable Mg with a composite polymer coating</t>
  </si>
  <si>
    <t>Journal of Biomaterials Science, Polymer Edition</t>
  </si>
  <si>
    <t>1763-1774</t>
  </si>
  <si>
    <t>Chen, P. and Sun, J. and Zhu, Y. and Yu, X. and Meng, L. and Li, Y. and Liu, X.</t>
  </si>
  <si>
    <t>https://www.scopus.com/inward/record.uri?eid=2-s2.0-84989235012&amp;doi=10.1080%2f09205063.2016.1239852&amp;partnerID=40&amp;md5=120cf0dc2902c00f8d683c0d32ea48eb</t>
  </si>
  <si>
    <t>Degrading Mg and its alloys are a category of implant materials for bone surgery, but rapid corrosion in physiological environment limits their clinical applications. To improve the corrosion resistance of Mg-based implants, a biodegradable composite polymer coating is deposited on an Mg rod in this work. The strategy is to decorate Mg surfaces with poly(Î³-glutamic acid)-g-7-amino-4-methylcoumarin/hydroxyapatite (Î³-PGA-g-AMC/HAp) composite nanoparticles through electrophoretic deposition in ethanol. The morphology and chemical composition of the resulting coating material are determined by scanning electron microscopy and Fourier transform infrared spectroscopy. Sample rods of bare Mg and coated Mg are implanted intramedullary into the femora of New Zealand white rabbits, periodic radiography and post-autopsy histopathology of each sample are analyzed. The obtained in vivo results clearly conï¬_x0081_rm that the coating material decreases degradation rate of the underlying Mg sample and appears good histocompatibility and osteoinductivity. The main aim of this work is to investigate the degradation process of bare Mg and coated Mg samples in bone environment and their effect on the surrounding bone tissue. Â© 2016 Informa UK Limited, trading as Taylor &amp; Francis Group.</t>
  </si>
  <si>
    <t>rayyan-185168452</t>
  </si>
  <si>
    <t>Quantifying the smallest microplastics is the challenge for a comprehensive view of their environmental impacts</t>
  </si>
  <si>
    <t>E4123-E4124</t>
  </si>
  <si>
    <t>Huvet, A. and Paul-Pont, I. and Fabioux, C. and Lambert, C. and Suquet, M. and Thomas, Y. and Robbens, J. and Soudant, P. and Sussarellu, R.</t>
  </si>
  <si>
    <t>https://www.scopus.com/inward/record.uri?eid=2-s2.0-84978835191&amp;doi=10.1073%2fpnas.1607221113&amp;partnerID=40&amp;md5=80004e110b1093c99d3c477445ed3c7a</t>
  </si>
  <si>
    <t>Cited By :32 RAYYAN-INCLUSION: {"Querusche"=&gt;"Excluded", "Angelo"=&gt;"Excluded"} | RAYYAN-LABELS: ANG: Abstract,QUE: Abstract | RAYYAN-EXCLUSION-REASONS: 1 - Type of study</t>
  </si>
  <si>
    <t>rayyan-185168453</t>
  </si>
  <si>
    <t>Plasmon optical trapping using silicon nitride trench waveguides</t>
  </si>
  <si>
    <t>Journal of the Optical Society of America B: Optical Physics</t>
  </si>
  <si>
    <t>1182-1189</t>
  </si>
  <si>
    <t>Zhao, Q. and Guclu, C. and Huang, Y. and Capolino, F. and Ragan, R. and Boyraz, O.</t>
  </si>
  <si>
    <t>https://www.scopus.com/inward/record.uri?eid=2-s2.0-84973472723&amp;doi=10.1364%2fJOSAB.33.001182&amp;partnerID=40&amp;md5=51ac57c80fc5ca805603d2c713db4fe3</t>
  </si>
  <si>
    <t>We theoretically demonstrate optical trapping using a silicon nitride (Si3 N4 ) trench waveguide on which bow-tie plasmonic nanoantennas are employed for enhancing optical forces. The electric field tailing away from the waveguide is transformed and then enhanced by the plasmonic nanoantennas deposited on the waveguide surface. We show that, with gold bow-tie nanoantennas, the waveguide system exhibits outstanding trapping capability on a 10 nm radius polystyrene nanoparticle, due to a 60-fold electric field enhancement in the proximity of the nanoantenna gap. This enhancement causes a boost of the optical trapping force by 3 orders of magnitude. The gradient force in the vertical direction is also calculated semi-analytically by using a dipole approximation of a scattering polystyrene nanosphere, and the analytical solution well matches the full-wave simulations. Mode polarization effects are discussed in this paper as a way to switch trapping. These investigations indicate that the patterned Si3 N4 trench waveguide is suitable for optical trapping and nanoparticle sensing applications. Â© 2016 Optical Society of America.</t>
  </si>
  <si>
    <t>Cited By :6 RAYYAN-INCLUSION: {"Querusche"=&gt;"Excluded", "Angelo"=&gt;"Excluded"} | RAYYAN-LABELS: ANG: Abstract,QUE: Abstract | RAYYAN-EXCLUSION-REASONS: 1 - Type of study</t>
  </si>
  <si>
    <t>rayyan-185168454</t>
  </si>
  <si>
    <t>Histopathology and cellular apoptosis at spermatogenic cells of zebrafish (Danio rerio) at acute and sub-chronic exposure of titanium dioxide (TiO2) nanoparticles</t>
  </si>
  <si>
    <t>Fresenius Environmental Bulletin</t>
  </si>
  <si>
    <t>2991-2997</t>
  </si>
  <si>
    <t>Akbulut, C. and Yon, N.D.</t>
  </si>
  <si>
    <t>https://www.scopus.com/inward/record.uri?eid=2-s2.0-85011629021&amp;partnerID=40&amp;md5=9e094b71921d5764759c35cbb0af9926</t>
  </si>
  <si>
    <t>Titanium dioxide, also known as titanium IV oxide or titania found in nature and most widely used in paints, coatings, plastics, foods, cosmetics, skin care products and medicine. In this study, male adult zebrafish individuals were exposed to different doses (1 mg/L, 2 mg/L, 4 mg/L) of titanium dioxide nanoparticles. Acute and subchronic exposure effects of titanium dioxide nanoparticles on testis tissues were evaluated with histological methods. In addition, roles of titanium dioxide nanoparticle exposure of apoptosis were revealed with TUNEL method. Titanium dioxide exposure inhibits spermatogenesis and cause cell death of spermatogenic cells first time proved with this study. Depending on dose amounts, while an increase in the number of sperm cells, spermatogonia and spermatocytes began to disappear were detected. Â© by PSP.</t>
  </si>
  <si>
    <t>Export Date: 13 June 2021 RAYYAN-INCLUSION: {"Querusche"=&gt;"Excluded", "Angelo"=&gt;"Excluded"} | RAYYAN-LABELS: ?,ANG: Abstract | RAYYAN-EXCLUSION-REASONS: 3 - Intervention</t>
  </si>
  <si>
    <t>rayyan-185168455</t>
  </si>
  <si>
    <t>Lipid-polyethylene glycol based nano-ocular formulation of ketoconazole</t>
  </si>
  <si>
    <t>International Journal of Pharmaceutics</t>
  </si>
  <si>
    <t>276-289</t>
  </si>
  <si>
    <t>Kakkar, S. and Karuppayil, S.M. and Raut, J.S. and Giansanti, F. and Papucci, L. and Schiavone, N. and Kaur, I.P.</t>
  </si>
  <si>
    <t>https://www.scopus.com/inward/record.uri?eid=2-s2.0-84940975899&amp;doi=10.1016%2fj.ijpharm.2015.08.088&amp;partnerID=40&amp;md5=a670162884b7d11a68d9987bafa0d5f1</t>
  </si>
  <si>
    <t>Ophthalmic mycoses including corneal keratitis or endophthalmitis affects 6-million persons/year and can cause blindness. Its management requires antifungals to penetrate the ocular tissue. Oral use of Ketoconazole (KTZ), the first broad-spectrum antifungal to be marketed, is now restricted to life-threatening infections due to severe adverse effects and drug-interactions. Local use of KTZ loaded nanocarrier system can address its toxicity, poor solubility, photodegradation, permeation and bioavailability issues. Solid lipid nanoparticles (SLNs) comprising CompritolÂ® 888 ATO and PEG 600 matrix, were presently prepared using hot high-pressure homogenization. Employing extensive characterization: TEM, NMR, DSC, XRD and FTIR, it is proposed that SLNs comprise of a polyethylene glycol (PEG) core into which KTZ is dissolved. PEG endows the lipid matrix with amorphousness and imperfections; rigidity; and, stability to aggregation, on storage and autoclaving. PEG is a simple, cost-effective and safe polymer with superior solubilizing and surfactant-supporting properties. Without its inclusion KTZ could not be loaded into SLNs. It ensured high incorporation efficiency (70%) of KTZ; small size (126 nm); and, better permeation into the eye. Pharmacokinetic studies indicated 2.5 and 1.6 fold higher bioavailability (AUC) in aqueous and vitreous humor, respectively. Biocompatibility and in vitro (both in corneal and retinal cell lines) and in vivo (in rabbits) ocular safety is the other highlight of developed formulation. Â© 2015 Elsevier B.V. All rights reserved.</t>
  </si>
  <si>
    <t>Cited By :50 RAYYAN-INCLUSION: {"Querusche"=&gt;"Excluded", "Angelo"=&gt;"Excluded"} | RAYYAN-LABELS: ANG: Abstract,QUE: Abstract | RAYYAN-EXCLUSION-REASONS: 2 - Population,1 - Type of study</t>
  </si>
  <si>
    <t>rayyan-185168456</t>
  </si>
  <si>
    <t>Parts per million level, green, and magnetically-recoverable triazole ligand-stabilized au and pd nanoparticle catalysts</t>
  </si>
  <si>
    <t>44018-44021</t>
  </si>
  <si>
    <t>Su, S. and Yue, G. and Huang, D. and Yang, G. and Lai, X. and Zhao, P.</t>
  </si>
  <si>
    <t>https://www.scopus.com/inward/record.uri?eid=2-s2.0-84930224859&amp;doi=10.1039%2fc5ra05740j&amp;partnerID=40&amp;md5=b2838c78033a26f642e844e56deade32</t>
  </si>
  <si>
    <t>Triazole ligands with carboxylic acid at one termini and polyethylene oxide (PEO) at the other termini are synthesized via "click" chemistry and subsequently attached onto the Fe3O4 surface by ligand-exchange reactions. Then the small-sized Au or Pd nanoparticles are encapsulated into this nanocomposite by their mild coordination with triazole, yielding efficient, green and magnetically-recoverable nano catalysts. Â© 2015 The Royal Society of Chemistry.</t>
  </si>
  <si>
    <t>rayyan-185168457</t>
  </si>
  <si>
    <t>Preliminary pharmacokinetics of PEGylated oxaliplatin polylactic acid nanoparticles in rabbits and tumor-bearing mice</t>
  </si>
  <si>
    <t>258-262</t>
  </si>
  <si>
    <t>Wei, H. and Xu, L. and Sun, Y. and Li, G. and Cui, Z. and Yan, G. and Chen, Q. and Yin, H. and Ma, C.</t>
  </si>
  <si>
    <t>https://www.scopus.com/inward/record.uri?eid=2-s2.0-84953864978&amp;doi=10.3109%2f21691401.2014.883402&amp;partnerID=40&amp;md5=33c02f0ad48febcb6e4b2533543416fe</t>
  </si>
  <si>
    <t>To testify the targeting effect of PEGylated Oxaliplatin polylactic acid (OP-PEG-PLA) nanoparticles (NPs), we studied drug concentration in rabbit plasma and tissue distribution in tumor-bearing mice. Concentration of nanoparticle colloidal solution was performed with dialysis. Qualities of enriched NPs were characterized by particle size and drug content. OP concentration in samples was detected using ICP-MS. Compared to OP solution groups, OP concentration of NPs groups increased in the tumor (p &lt; 0.05) and decreased in the kidney and heart (p &lt; 0.05). Compared to OP-PLA NPs groups, OP concentration of OP-PEG-PLA NPs groups increased in the tumor and decreased in the liver and lung (p &lt; 0.05). The concentrated OP-PEG-PLA NPs are good in clinical application and tumor delivery. Â© 2014 Informa Healthcare USA, Inc.</t>
  </si>
  <si>
    <t>Cited By :5 RAYYAN-INCLUSION: {"Querusche"=&gt;"Excluded", "Angelo"=&gt;"Excluded"} | RAYYAN-LABELS: QUE: Title,ANG: Abstract | RAYYAN-EXCLUSION-REASONS: 2 - Population</t>
  </si>
  <si>
    <t>rayyan-185168458</t>
  </si>
  <si>
    <t>Study concerning the pollution of the marine habitats with the microplastic fibres</t>
  </si>
  <si>
    <t>Journal of Environmental Protection and Ecology</t>
  </si>
  <si>
    <t>916-923</t>
  </si>
  <si>
    <t>Popa, M. and Morar, D. and Timar, A. and Teusdea, A.C. and Popa, D.</t>
  </si>
  <si>
    <t>https://www.scopus.com/inward/record.uri?eid=2-s2.0-84949121380&amp;partnerID=40&amp;md5=e4663e47b6e2c93ef1d70c6d459509de</t>
  </si>
  <si>
    <t>Microplastic fibres pollution of the marine habitats is an environmental issue that extends and aggravates at the same time with the development of the plastic industry which recorded an increase of 9% per year, getting from a production of 1.7 million t in 1950 to 280 million t in 2011. Through the degradation process, the plastic wastes can deliver chemical substances in the sea being thus a threatening for both flora and fauna. At the same time, plastic particles absorb the persistent organic pollutants (POP) from the sea and after their assimilation; they transfer the toxic substances in the bodies of the sea animals, causing serious troubles in their growth or reproduction processes. The statistical analysis was intended to interpret and correlate the microplastic fibres pollution in the studied areas. In the performed tests using statistical methods such as ANOVA revealed that zoning beaches generates statistical variability, and using the Post-HOC Tukey test was performed the grouping of the analysed beaches on pollution levels and their comparison. The physical characteristics of the identified microplastic fibres were also determined, and it was obtained the volume of the microplastic fibres pollution from all the studied beaches. Afterwards, the quantity of pollution was correlated with the resulted volume, and the differences caused by the physical properties of the microfibers that were identified in the microscopic examination.</t>
  </si>
  <si>
    <t>rayyan-185168459</t>
  </si>
  <si>
    <t>Opportunities for nanotheranosis in lung cancer and pulmonary metastasis</t>
  </si>
  <si>
    <t>Clinical and Translational Imaging</t>
  </si>
  <si>
    <t>427-437</t>
  </si>
  <si>
    <t>Key, J. and Kim, Y.-S. and Tatulli, F. and Palange, A.L. and Oâ€™Neill, B. and Aryal, S. and Ramirez, M. and Liu, X. and Ferrari, M. and Munden, R. and Decuzzi, P.</t>
  </si>
  <si>
    <t>https://www.scopus.com/inward/record.uri?eid=2-s2.0-84940638897&amp;doi=10.1007%2fs40336-014-0078-7&amp;partnerID=40&amp;md5=880f4c905c7b662d78947b8e7e817e92</t>
  </si>
  <si>
    <t>Malignancies of the lungs, both primary and metastatic, are the leading cause of death worldwide. Over 1.5 million new cases of primary lung cancer are diagnosed annually worldwide with a dismal 5-year survival rate of approximately 15Â %, which remains unchanged despite major efforts and medical advances. As expected, survival for patients with lung metastases is even worse at about 5Â %. Early detection and staging are fundamental in improving survival rates and selecting the most effective treatment strategies. Recently, nanoparticles have been developed for imaging and treating various cancers, including pulmonary malignancies. In this work, three different examples of nanoparticle configurations for cancer theranosis are presented, namely conventional spherical polymeric nanoparticles with a diameter of ~150Â nm; and discoidal mesoporous silicon nanoconstructs and discoidal polymeric nanoconstructs with a diameter of ~1,000Â nm and a height of 400 and 500Â nm, respectively. The spherical nanoparticles accumulate in tumors by means of the well-known enhanced permeation and retention effect, whereas sub-micrometer discoidal nanoconstructs are rationally designed to adhere firmly to the tortuous tumor vasculature. All three nanoparticles are characterized for their in vivo performance in terms of magnetic resonance, positron-emission tomography (PET), and optical imaging. Preliminary data on the in vivo and ex vivo PET/CT imaging of breast cancer metastasis in the lungs using discoidal nanoconstructs is presented. In conclusion, opportunities for nanoparticle-based theranosis in primary lung cancer and pulmonary metastasis are presented and discussed. Â© 2014, Italian Association of Nuclear Medicine and Molecular Imaging.</t>
  </si>
  <si>
    <t>Cited By :10 RAYYAN-INCLUSION: {"Querusche"=&gt;"Maybe", "Angelo"=&gt;"Excluded"} | RAYYAN-LABELS: ANG: Abstract | RAYYAN-EXCLUSION-REASONS: 1 - Type of study</t>
  </si>
  <si>
    <t>rayyan-185168460</t>
  </si>
  <si>
    <t>Microplastic fibers in the intertidal ecosystem surrounding Halifax Harbor, Nova Scotia</t>
  </si>
  <si>
    <t>69-79</t>
  </si>
  <si>
    <t>Mathalon, A. and Hill, P.</t>
  </si>
  <si>
    <t>https://www.scopus.com/inward/record.uri?eid=2-s2.0-84897571880&amp;doi=10.1016%2fj.marpolbul.2014.02.018&amp;partnerID=40&amp;md5=283eba68b3797a5b87a35f4e31f55af1</t>
  </si>
  <si>
    <t>Humans continue to increase the use and disposal of plastics by producing over 240 million tonnes per year, polluting the oceans with persistent waste. The majority of plastic in the oceans are microplastics (&lt;5. mm). In this study, the contamination of microplastic fibers was quantified in sediments from the intertidal zones of one exposed beach and two protected beaches along Nova Scotia's Eastern Shore. From the two protected beaches, polychaete worm fecal casts and live blue mussels (Mytilus edulis) were analyzed for microplastic content. Store-bought mussels from an aquaculture site were also analyzed. The average microplastic abundance observed from 10. g sediment subsamples was between 20 and 80 fibers, with higher concentrations at the high tide line from the exposed beach and at the low tide line from the protected beaches. Microplastic concentrations from polychaete fecal casts resembled concentrations quantified from low tide sediments. In two separate mussel analyses, significantly more microplastics were enumerated in farmed mussels compared to wild ones. Â© 2014 Elsevier Ltd.</t>
  </si>
  <si>
    <t>Cited By :416 RAYYAN-INCLUSION: {"Querusche"=&gt;"Excluded", "Angelo"=&gt;"Excluded"} | RAYYAN-LABELS: QUE: Title,ANG: Abstract | RAYYAN-EXCLUSION-REASONS: 1 - Type of study</t>
  </si>
  <si>
    <t>rayyan-185168461</t>
  </si>
  <si>
    <t>The effects of plastic pollution on aquatic wildlife: Current situations and future solutions</t>
  </si>
  <si>
    <t>Sigler, M.</t>
  </si>
  <si>
    <t>https://www.scopus.com/inward/record.uri?eid=2-s2.0-84913580285&amp;doi=10.1007%2fs11270-014-2184-6&amp;partnerID=40&amp;md5=50e79d70b51012413685de3d9dc3ca09</t>
  </si>
  <si>
    <t>The majority of consumer products used today are comprised of some form of plastic. Worldwide, almost 280 million t of plastic materials are produced annually, much of which ends up in landfills or the oceans (Shaw and Sahni Journal of Mechanical and Civil Engineering 46-48, 2014). While plastics are lightweight, inexpensive, and durable, these same qualities can make them very harmful to wildlife, especially once they become waterborne. Once seaborne, plastics are most likely found circulating in one of five major ocean gyres: two in the Pacific, one in the Indian, and two in the Atlantic. These ocean garbage patches are not solid islands of plastic; instead, they are a turbid mix of plastics (Kostigen 2008; Livingeco 2011). Recent research conducted on the surfaces of the Great Lakes has identified similar problems (Erikson et al. Marine Pollution Bulletin, 77(1), 177-182, 2013). A growing concern is that once plastics reach the wild, they may cause entanglement, death from ingestion, and carry invasive species. Several cutting edge technologies have been piloted to monitor or gather the plastics already in our environments and convert them back into oil with hopes to reduce the damage plastics are causing to our ecosystems. Â© 2014 Springer International Publishing Switzerland.</t>
  </si>
  <si>
    <t>Cited By :70 RAYYAN-INCLUSION: {"Querusche"=&gt;"Excluded", "Angelo"=&gt;"Excluded"} | RAYYAN-LABELS: QUE: Title,ANG: Abstract | RAYYAN-EXCLUSION-REASONS: 1 - Type of study</t>
  </si>
  <si>
    <t>rayyan-185168462</t>
  </si>
  <si>
    <t>Developing an in situ nanosuspension: A novel approach towards the efficient administration of poorly soluble drugs at the anterior eye</t>
  </si>
  <si>
    <t>European Journal of Pharmaceutical Sciences</t>
  </si>
  <si>
    <t>385-392</t>
  </si>
  <si>
    <t>Luschmann, C. and Tessmar, J. and Schoeberl, S. and Strauss, O. and Framme, C. and Luschmann, K. and Goepferich, A.</t>
  </si>
  <si>
    <t>https://www.scopus.com/inward/record.uri?eid=2-s2.0-84883447379&amp;doi=10.1016%2fj.ejps.2013.07.002&amp;partnerID=40&amp;md5=6e77221e3759d6b2bd365645763db36b</t>
  </si>
  <si>
    <t>With about 50-60 million cases in the US alone, dry eye disease represents a severe health care problem. Cyclosporin A (CsA) would be a potent candidate for a causal therapy. However, CsA is not sufficiently water soluble to be administrated via simple eye drops. We developed an in situ nanosuspension (INS) as a novel approach towards the administration of CsA to the cornea. It precipitates upon contact with the tear fluid and creates CsA nanoparticles that enter the cornea and release the drug by dissolution. We selected two liquid poly(ethylene glycols) (PEG) that dissolve CsA and create nanoparticles by precipitation of CsA upon water contact. Aqueous solutions of PEG and Solutol, a non-ionic surfactant, were well tolerated by primary human epithelial cells in vitro. To determine the critical water content needed for a precipitation, the solubility of CsA was investigated in quaternary systems of drug, solvent, surfactant and water. The best INS formulation showed a particle size of 505 Â± 5 nm, a polydispersity index (PdI) of 0.23 Â± 0.03 and a neutral zeta potential of -0.07 Â± 0.05 mV. After single administration to porcine eyes in vitro, 3165 Â± 597 ngCsA/gcornea were detected in corneal tissue, while the levels of RestasisÂ® a commercial formulation were, with 545 Â± 137 ngCsA/gcornea, significantly lower (P &amp;lt; 0.01). These results demonstrate that an INS is a promising, novel approach towards the causal treatment of inflammatory diseases at the anterior eye. Â© 2013 Elsevier B.V. All rights reserved.</t>
  </si>
  <si>
    <t>Cited By :22 RAYYAN-INCLUSION: {"Querusche"=&gt;"Excluded", "Angelo"=&gt;"Excluded"} | RAYYAN-LABELS: ANG: Abstract,QUE: Abstract | RAYYAN-EXCLUSION-REASONS: 2 - Population,1 - Type of study</t>
  </si>
  <si>
    <t>rayyan-185168463</t>
  </si>
  <si>
    <t>Pollution due to plastics and microplastics in lake Geneva and in the Mediterranean sea</t>
  </si>
  <si>
    <t>Faure, F. and Corbaz, M. and Baecher, H. and De Alencastro, L.F.</t>
  </si>
  <si>
    <t>https://www.scopus.com/inward/record.uri?eid=2-s2.0-84880165630&amp;partnerID=40&amp;md5=999d12c877abda8842b7c289c90419bb</t>
  </si>
  <si>
    <t>Aquatic pollution due to plastics, and especially microplastics, is becoming the subject of growing research together with an increasing awareness of their environmental harm. While most of the studies focus on oceans, the situation regarding lakes remains largely unknown, and Lake Geneva is no exception, as no studies on the subject are yet underway to our knowledge. This study is the synthesis of a two-step approach. Beaches, fishes and birds from Lake Geneva were investigated to assess the global plastic pollution. Microplastic pollution then became the main research focus, with a microplastics sampling and counting protocol being experimented with samples from the Mediterranean Sea and applied to Lake Geneva once under control. Macroplastics and microplastics have notably been found on the beaches and in the surface layer of Lake Geneva in significant quantities. These findings provide evidence of the importance of further research, both on the distribution of microplastics in Lake Geneva and on their interactions with the environment. They represent indeed a potential input channel for adsorbed pollutants or plastic components into the food chain through their intake by fauna and consecutive desorption.</t>
  </si>
  <si>
    <t>Cited By :98 RAYYAN-INCLUSION: {"Querusche"=&gt;"Excluded", "Angelo"=&gt;"Excluded"} | RAYYAN-LABELS: QUE: Title,ANG: Abstract | RAYYAN-EXCLUSION-REASONS: 1 - Type of study</t>
  </si>
  <si>
    <t>rayyan-185168464</t>
  </si>
  <si>
    <t>Advancements in molecular techniques and applications in environmental engineering</t>
  </si>
  <si>
    <t>814-844</t>
  </si>
  <si>
    <t>Mahendra, S. and Gedalanga, P. and Kotay, S.M. and Torres, C.I. and Butler, C.S. and Goel, R.</t>
  </si>
  <si>
    <t>https://www.scopus.com/inward/record.uri?eid=2-s2.0-84886799484&amp;doi=10.1002%2fj.1554-7531.2012.tb00236.x&amp;partnerID=40&amp;md5=4e0e0a045eb25a1ef48e08e9b0a098aa</t>
  </si>
  <si>
    <t>Molecular biological tools continue to be well suited to the challenges and complexity of research focused on the natural and engineered environments. These methods are being applied to an increasing range of efforts in environmental engineering research and practice for an improved understanding of important biological processes. While real-time quantitative PCR (qPCR) has become a staple analytical technique in the molecular toolbox, other nucleic acid-based techniques are gaining popularity. Microbial community analysis has seen an increasing impact in the literature in part due to the diverse array of analytical techniques that are able to provide information on structural changes including catalyzed reporter deposition fluorescence in situ hybridization (CARD-FISH), microarrays, denaturing gradient gel electrophoresis (DGGE), terminal restriction fragment length polymorphism (T-RFLP) and next generation sequencing technologies. Novel biosensors that integrate molecular analysis are being developed to rapidly detect and quantify microorganisms, estrogenic compounds and other targets of interest. The advent of advanced molecular analyses has resulted in an exponential rise in genomic, transcriptomic, and metabolomic data. Hence, methods involving quality control are gaining popularity as the concern for rigorous standards in molecular data collection and analysis keeps pace with demand. This review will provide environmental engineers and microbiologists an overview of important advancements in molecular techniques and highlight the application of these methods in diverse environments. Copyright Â© 2012 Water Environment Federation.</t>
  </si>
  <si>
    <t>rayyan-185168465</t>
  </si>
  <si>
    <t>Evaluation of two novel methods for assessing intracellular oxygen</t>
  </si>
  <si>
    <t>Measurement Science and Technology</t>
  </si>
  <si>
    <t>Williams, C.F. and Kombrabail, M. and Vijayalakshmi, K. and White, N. and Krishnamoorthy, G. and Lloyd, D.</t>
  </si>
  <si>
    <t>https://www.scopus.com/inward/record.uri?eid=2-s2.0-84863821590&amp;doi=10.1088%2f0957-0233%2f23%2f8%2f084005&amp;partnerID=40&amp;md5=6350e140c95339af32c5b4b12bcb6227</t>
  </si>
  <si>
    <t>The ability to resolve the spatio-temporal complexity of intracellular O2distribution is the Holy Grail of cellular physiology. In an effort to obtain a non-invasive approach of mapping intracellular O 2tensions, two methods of phosphorescent lifetime imaging microscopy were examined in the current study. These were picosecond time-resolved epiphosphorescence microscopy (single 0.5 m focused spot) and two-photon confocal laser scanning microscopy with pinhole shifting. Both methods utilized nanoparticle-embedded Ru complex (45 nm diameter) as the phosphorescent probe, excited using pulsed outputs of Ti-sapphire Tsunami lasers (710-1050 nm). The former method used a 1 ps pulse width excitation beam with vertical polarization via a dichroic mirror (610 nm, XF43) and a 20Ã—objective (NA 0.55, Nikon). Transmitted luminescence (1-2Ã—104counts s1) was collected and time-correlated single photon counted decay times measured. Alternatively, an unmodified Zeiss LSM510 Confocal NLO microscope with 40Ã—objective (NA 1.3) used successively shifted pinhole positions to collect image data from the lagging trail of the raster scan. Images obtained from two-photon excitation of a yeast (Schizosaccharomyces pombe) and a flagellate fish parasite (Spironucleus vortens), electroporated with Ru complex, indicated the intracellular location and magnitude of O2gradients, thus confirming the feasibility of optical mapping under different external O2concentrations. Both methods gave similar lifetimes for Ru complex phosphorescence under aerobic and anaerobic gas phases. Estimation of O 2tensions within individual fibroblasts (human dermal fibroblast (HDF)) and mammary adenocarcinoma (MCF-7) cells was possible using epiphosphorescence microscopy. MCF-7 cells showed lower intracellular O 2concentrations than HDF cells, possibly due to higher metabolic rates in the former. Future work should involve construction of higher resolution 3D maps of Ru coordinate complex lifetime distribution in cultured cell lines. Â© 2012 IOP Publishing Ltd.</t>
  </si>
  <si>
    <t>rayyan-185168466</t>
  </si>
  <si>
    <t>In vivo release of isoniazide from superparamagnetic isoniazide polylactide-polyethylene glycol copolymers microspheres under oscillating magnetic field</t>
  </si>
  <si>
    <t>Chinese Journal of Biologicals</t>
  </si>
  <si>
    <t>1433-1436</t>
  </si>
  <si>
    <t>Zhang, Y.-K. and Zhu, C.-M. and Luo, C. and Huang, H. and Zhou, H.</t>
  </si>
  <si>
    <t>https://www.scopus.com/inward/record.uri?eid=2-s2.0-84862955564&amp;partnerID=40&amp;md5=a291a00aca1ae07794c25fa20659e21d</t>
  </si>
  <si>
    <t>Objective: To investigate the principle of in vivo release of isoniazide (INH) from superparamagnetic isoniazide polylactide-polyethylene glycol copolymers (PELA) microspheres ( SPIPM) under oscillating magnetic field and develop a HPLC method for INH. Methods: Superparamagnetic Fe 3O 4 nanoparticles were prepared by chemical coprecipitation, based on which SPIPMs were prepared by solvent evaporation with complex emulsification, then centrifuged, washed, determined for INH content by HPLC to calculate drug load and envelopment rate, and observed for surface characters. Eighteen New Zealand white rabbits were randomly divided into three groups. The rabbits in groups A and B were injected i. m. with SPIPM, while those in group C with INH. However, the rabbits in group A were injected under oscillating magnetic field. Venous blood was collected every 15 min after injection and determined for INH concentration by HPLC. Results: The load and envelopment rate of SPIPM were (7.5 Â± 0.5)% and (50 Â± 1.5)% respectively. The microspheres showed smooth surface, round and intact morphology, and good dispersiveness. The granularities were basically in normal distribution, and the particle sizes were distributed in a narrow range. Compared with that in group C, the release of INH was slowly in group B, and was further increased in group A. Conclusion: Superparamagnetic isoniazide PELA microspheres were controlled-released, in which the release of INH was promoted significantly by oscillating magnetic field.</t>
  </si>
  <si>
    <t>rayyan-185168467</t>
  </si>
  <si>
    <t>Direct detection of heroin metabolites using a competitive immunoassay based on a carbon-nanotube liquid-gated field-effect transistor</t>
  </si>
  <si>
    <t>Small</t>
  </si>
  <si>
    <t>993-998</t>
  </si>
  <si>
    <t>Mhaisalkar, S.G. and Tey, J.N. and Gandhi, S. and Wijaya, I.P.M. and Palaniappan, Al. and Wei, J. and Rodriguez, I. and Suri, C.R.</t>
  </si>
  <si>
    <t>https://www.scopus.com/inward/record.uri?eid=2-s2.0-77952537179&amp;doi=10.1002%2fsmll.200902139&amp;partnerID=40&amp;md5=4433b41ce9bceb680ce7e0a653753668</t>
  </si>
  <si>
    <t>Materials: Carboxylated single-walled CNT powder was purchased from Cheaptubes. Inc. PDMS (Sylgard 184) was purchased from Dow Corning, Inc. 6-Monoacetylmorphine (MAM) was purchased from Cerilliant Analytical Reference Standards. Sodium dodecyl sulfate (SDS), tween-20, poly(ethylene glycol) (PEG), skim milk, bovine serum albumin (BSA), complete Freund's adjuvant (CFA), incomplete Freund's adjuvant (IFA), sodium dihydrogen phosphate (NaH 2PO4), and disodium hydrogen phosphate (Na 2HPO4) were purchased from Sigma Aldrich. 1-ethyl-3-(3- dimethylaminopropyl) carbodiimide hydrochloride (EDC) and Nhydroxysulfosuccinimide (sulfo-NHS) were purchased from Pierce Chemicals. Protein-A Sepharose was procured from Amersham Biosciences, India. Biomolecule synthesis: Synthesis of the carboxylic acid derivative of monoacetylmorphine (MAM-COOH), its bioconjugation with BSA, and the generation of antimorphine antibodies was reported in an earlier study.[5] Briefly, for the synthesis of hapten, the derivatization was done by refluxing the reaction mixture for 3 h at 90 Â°C in an inert nitrogen atmosphere, containing 3 Î¼M of MAM, 24 Î¼M of chloroacetic acid, 45 Î¼M sodium hydroxide, and 30 Î¼M acetonitrile. The presence of -COOH group was confirmed by thin-layer chromatograph (TLC) and IR spectroscopy.[5] The derivatized hapten (MAM-COOH) was used for conjugation with BSA (carrier protein) using carbodiimide coupling chemistry. For the activation, 50 Î¼M MAM-COOH, 75 Î¼M EDC, and 75 Î¼M sulfo-NHS were mixed and incubated for 1 h at room temperature, followed by overnight incubation at 4 Â°C, and centrifuged for 10 min at 10000 g to remove urea precipitate. For the conjugation of activated hapten with BSA, 30 Î¼M, of activated hapten was mixed with 0.15 Î¼M (10 mg) of BSA to prepare the molar ratio of 100:1. The antibodies were raised against MAM-BSA conjugate in sixto eight-week-old New Zealand white rabbits. The rabbits were immunized subcutaneously with 250 Î¼g of MAM-BSA mixed with equal volume of CFA at the time of first booster followed by IFA in subsequent booster doses. The rabbits were bled after the fifth day of each booster and blood was collected, serum precipitated, and antibodies (IgG) purified using Protein A sepharose column. The fractions were then dialyzed against PBS, and IgG concentration was determined at 280 nm and stored at -20 Â°C until used. Monodisperse (30-nm) colloidal gold was prepared using a modified Frens method. A 200 mL solution of 0.01% tetrachloroauric acid in Milli-Q water was brought to boiling. 4mL sodium citrate solution (1% w/v) was added to the boiling gold chloride solution. The solution was allowed to boil for 10 min until it developed a typical bright wine-red color of colloidal gold. The average particles size of colloidal gold was determined using a TEM (Hitachi Model H-7500) operated at 120 kV. The average particle size was estimated to be approximately 30Â±4 nm. For the preparation of antibody gold conjugate, 90 Î¼g of antimorphine antibody was prepared in 20mM phosphate buffer, pH 7.4, and added dropwise into 1mL colloidal gold solution ([Au]=2.4Ã—10-4 mol L-1) under mild stirring. The pH of the colloidal gold solution was maintained at 7.4 by addition of 10mM Na 2CO3 before adding antibody. The mixture was incubated overnight at 4 Â°C and centrifuged at 12000 rpm for 30 min to remove unconjugated antibody from the solution. The pellet obtained was washed three times with 10mM Tris (pH 8.0) containing 3% BSA under centrifugation at 12000 rpm for 30 min to remove traces of unconjugated antibody. The pellet was resuspended in 2mL of phosphate buffer (20mM, pH 7.4) and stored at 4 Â°C before use. The final concentration of colloidal gold in the antibody-gold conjugate solution was 4.8Ã—10-4 mol L-1. A Hitachi 2800 UV/vis spectrophotometer was used to measure the absorbance of gold nanoparticles and antibody-labeled gold nanoparticle Preparation of CNT suspension: To improve the carboxylic functional groups for better molecule attachment, 20 mg of aspurchased carboxylated CNT material was acid treated in 100 mL 3:1 volume ratio of concentrated H2SO4 and HNO 3 and refluxed overnight at 50 Â°C. The refluxed solution was centrifuged several times to separate the tubes from the acid solution and neutralize the solution until pH 6. To further enhance tube dispersity, the 1mgmL-1 treated solution was diluted 10 times with deionized water to 0.1 mg mL-1 concentration and 1 w/v% SDS was added into the final volume. The suspension was sonicated, followed by centrifugation for 1 h at 14000 rpm to remove the non-dispersed bundles. The extracted supernatant was kept as a stock solution for the entire experiment. Immunosensor preparation: The fabrication process of flexible CNT/PDMS LGFET is mentioned in the section 2 (Figure 1). In our earlier study on protein-CNT interaction,[27] carboxylated singlewalled CNTs were shown to interact better with BSA. Hence, the acid-treated carboxylated single-walled CNTs prepared using the above-mentioned treatment was used as the active channel of the LGFET. The carboxylic groups were first activated with EDC and sulfo-NHS for 1 h at room temperature, rinsed with 50mM PB solution (pH 9.5), followed by 10 Î¼gmL-1 MAM-BSA injection and overnight incubation at 4 Â°C. Excess unbound molecules were removed by rinsing the microchannel with copious PB solution, and the device was ready for target antibody detection. Electrical measurement: Electrical measurement of the CNTLGFET was performed using a homemade LabView system with a testing protocol similar to that in the reported literature.[16,28] For real-time monitoring, a liquid-gate potential (Vg) at -0.5 V was applied to the electrolyte through a reference electrode (3M KCl, FLEXREF, World Precision Instruments) and a small drain bias (Vd) of 10mV applied over the source and drain electrodes to obtain the kinetic response at respective sensing steps. Â© 2010 Wiley-VCH Verlag GmbH &amp;amp; Co. KGaA, Weinheim.</t>
  </si>
  <si>
    <t>Cited By :23 RAYYAN-INCLUSION: {"Querusche"=&gt;"Excluded", "Angelo"=&gt;"Excluded"} | RAYYAN-LABELS: ANG: Abstract,QUE: Abstract | RAYYAN-EXCLUSION-REASONS: 2 - Population,1 - Type of study</t>
  </si>
  <si>
    <t>rayyan-185168468</t>
  </si>
  <si>
    <t>Engineered nanomaterials in soils and water: How do they behave and could they pose a risk to human health?</t>
  </si>
  <si>
    <t>Nanomedicine</t>
  </si>
  <si>
    <t>919-927</t>
  </si>
  <si>
    <t>Boxall, A.B.A. and Tiede, K. and Chaudhry, Q.</t>
  </si>
  <si>
    <t>https://www.scopus.com/inward/record.uri?eid=2-s2.0-38049162212&amp;doi=10.2217%2f17435889.2.6.919&amp;partnerID=40&amp;md5=711a0d75541c01e6a7778e77d5161918</t>
  </si>
  <si>
    <t>It is inevitable that, during their use, engineered nanoparticles will be released into soils and waters. There is therefore increasing concern over the potential impacts of engineered nanoparticles in the environment on aquatic and terrestrial organisms and on human health. Once released into the environment, engineered nanoparticles will aggregate to some degree; they might also associate with suspended solids, sediment, be accumulated by organisms and enter drinking water sources and food materials. These fate processes are dependent on the characteristics of the particle and the characteristics of the environmental system. A range of ecotoxicological effects have also been reported, including effects on microbes, plants, invertebrates and fish. Although available data indicate that current risks of engineered nanoparticles in the environment to environmental and human health are probably low, our knowledge of the potential impacts of engineered nanoparticles in the environment on human health is still limited. There is therefore a need for continued work to develop an understanding of the exposure levels for engineered nanoparticles in environmental systems and to begin to explore the implications of these levels in terms of the ecosystem and human health. This will require research in a range of areas, including detection and characterization, environmental fate and transport, ecotoxicology and toxicology. Â© 2007 Future Medicine Ltd.</t>
  </si>
  <si>
    <t>Cited By :224 RAYYAN-INCLUSION: {"Querusche"=&gt;"Excluded", "Angelo"=&gt;"Excluded"} | RAYYAN-LABELS: QUE: Title,ANG: Abstract | RAYYAN-EXCLUSION-REASONS: 1 - Type of study</t>
  </si>
  <si>
    <t>rayyan-185168469</t>
  </si>
  <si>
    <t>Poly(N-isopropylacrylamide)-coated thermo-responsive nanoparticles for controlled delivery of sulfonated Zn-phthalocyanine in Chinese hamster ovary cells in vitro and zebra fish in vivo</t>
  </si>
  <si>
    <t>Nanotechnology</t>
  </si>
  <si>
    <t>He, J. and Chen, J.-Y. and Wang, P. and Wang, P.-N. and Guo, J. and Yang, W.-L. and Wang, C.-C. and Peng, Q.</t>
  </si>
  <si>
    <t>https://www.scopus.com/inward/record.uri?eid=2-s2.0-34748829099&amp;doi=10.1088%2f0957-4484%2f18%2f41%2f415101&amp;partnerID=40&amp;md5=6e35babb98224debf0c595406fd41c04</t>
  </si>
  <si>
    <t>Poly(N-isopropylacrylamide) (PNIPAM)-coated Fe3O 4@SiO2@CdTe multifunctional nanoparticles with photoluminescent (PL), thermosensitive and magnetic properties, were investigated as carriers to deliver water-soluble, fluorescent sulfonated Zn-phthalocyanine (ZnPcS), a photosensitizing drug for photodynamic therapy of cancer, in Chinese hamster ovary (CHO) cells in vitro and zebra fish in vivo. PNIPAM is a well-known thermo-responsive polymer with a volume phase transition temperature. This property allows it to be swollen in water at temperatures lower than 32-34Â°C to take up ZnPcS and shrunken to expel the drug at higher temperatures. Since the PL band of CdTe quantum dots (QDs) as indicators for the nanoparticles is at 585 nm and the emission band of ZnPcS is at 680 nm, it is possible to study the temperature-dependent release of ZnPcS from the nanoparticles by fluorescence measurements. ZnPcS was embedded in the PNIPAM of the nanoparticles at 25Â°C in phosphate buffered saline (PBS) solution and released at 37Â°C, measured with a spectrophotometer. When CHO cells had been incubated with the ZnPcS-loaded nanoparticles at 27Â°C, a similar intracellular localization pattern of CdTe QDs and ZnPcS was seen by multichannel measurements in confocal laser scanning microscopy (CLSM), but a diffuse pattern of only ZnPcS fluorescence was detected in the cytoplasm of the cells at 37Â°C, indicating a release of ZnPcS from the nanoparticles. Similar results were also found in the intestinal tract of zebra fish in vivo after intake of the nanoparticles. Since the nanoparticles contain magnetic (Fe 3O4) material, the nanoparticles could also be manipulated to change their location in the intestinal tract of the zebra fish with an external magnetic field gradient of 300 G mm-1. The results presented suggest that such multifunctional nanoparticles may have combined potential for temperature-dependent drug delivery, QD photodetection and magnetic manipulation in diagnosis and therapy of diseases. Â© IOP Publishing Ltd.</t>
  </si>
  <si>
    <t>Cited By :20 RAYYAN-INCLUSION: {"Querusche"=&gt;"Maybe", "Angelo"=&gt;"Excluded"} | RAYYAN-LABELS: ?,ANG: Abstract | RAYYAN-EXCLUSION-REASONS: 1 - Type of study</t>
  </si>
  <si>
    <t>rayyan-185168470</t>
  </si>
  <si>
    <t>Influence of nanoparticles on morphological differentiation of mouse embryonic stem cells</t>
  </si>
  <si>
    <t>Fertility and Sterility</t>
  </si>
  <si>
    <t>965-970</t>
  </si>
  <si>
    <t>Tran, D.N. and Ota, L.C. and Jacobson, J.D. and Patton, W.C. and Chan, P.J.</t>
  </si>
  <si>
    <t>https://www.scopus.com/inward/record.uri?eid=2-s2.0-34047249748&amp;doi=10.1016%2fj.fertnstert.2006.07.1520&amp;partnerID=40&amp;md5=5434a79571c77dee98c65b13c76cec81</t>
  </si>
  <si>
    <t>Objective: To assess mouse embryonic stem (ES) cell viability, growth, and differentiated morphology after exposure to different concentrations of nanoparticles. Design: Cell culture for 6 days. Setting: University research laboratory. Animals: Cryopreserved mouse ES-D3 (American Type Culture Collection, Manassas, VA) cells. Intervention(s): ES cells were exposed to either 0 (control), 0.4, or 12.2 million/mL mixed-size fluorescent nanoparticles in culture (37Â°C, 5% CO2 in air) for 6 days. Main Outcome Measure(s): Cell viability and morphometric analysis were performed. Result(s): ES cells exposed to both concentrations of nanoparticles exhibited smaller cell surface area. The effect was not concentration dependent. In contrast, ES cell nucleus size was unaffected. The nanoparticles distributed into the cytoplasm, pseudopods, and the perinuclear region. ES cell viabilities were reduced 40% and 30% in the low versus high relative concentration, respectively. ES cells in low-concentration nanoparticles became mostly columnar and embryoid body shaped. However, in high-concentration nanoparticles, they differentiated toward fibroblast-like and less squamous types. Conclusion(s): The observed reduced ES cell surface area suggested disruption of cytoskeletal development but not nuclear organization by nanoparticles. The ring-like formation of nanoparticles around the nucleus and the resulting cell morphologies suggested nanoparticles may influence differentiation. Â© 2007 American Society for Reproductive Medicine.</t>
  </si>
  <si>
    <t>Cited By :20 RAYYAN-INCLUSION: {"Querusche"=&gt;"Excluded", "Angelo"=&gt;"Excluded"} | RAYYAN-LABELS: QUE: Title,ANG: Abstract | RAYYAN-EXCLUSION-REASONS: 2 - Population,1 - Type of study</t>
  </si>
  <si>
    <t>rayyan-185168471</t>
  </si>
  <si>
    <t>Surface coating of needle-like wollastonite particle with nano-sized calcium carbonate and application</t>
  </si>
  <si>
    <t>870-873</t>
  </si>
  <si>
    <t>Yufen, Y. and Guosheng, G. and Shimin, F. and Zhenfang, C.</t>
  </si>
  <si>
    <t>https://www.scopus.com/inward/record.uri?eid=2-s2.0-84886917576&amp;partnerID=40&amp;md5=97235316f81e5ae72c6c0c1f984f18c6</t>
  </si>
  <si>
    <t>Wollastonite ore is one of important and plentiful supply of nonmetal industrial minerals, and its reserves of up to 200 million tons exist in China, the highest figure in the world. Superfine needle-like wollastonite powders are widely used as fillers in plastics, rubber and paints. However, because of limitations in processing technology, the interface compatibility between wollastonite filler powders and the polymer matrices in which they are used is often inadequate. Several common surface modification technologies, involving addition of either coupling-agents or surfactants followed by mechanical mixing, have been widely used to modify the surface properties of these powders, and these techniques are well developed. However, the sharp edges and the smooth cleavage surfaces formed during pulverizing cannot be modified using these methods. These intrinsic defects can provide nucleation sites for failure of composite polymer-based materials, and the existence of such defects therefore has a direct effect on the amount of the powder that can be filled into a given composite material. Technology for the nano-surface coating of needle-like wollastonite powders has been developed by Tsinghua University. The idea is to use a chemical reaction to deposit nano-sized particles of calcium carbonate on the surface of micron-sized particles of wollastonite. The composite particles formed by the depositing or coating not only possess the same dispersive properties as the original particles, but also possess outstanding characteristics due to the nano-particles on the surface. Characteristics of composite wollastonite powders were tested by using SEM, XRD, BET and so on. The composite particle is of rough surface and blunt edges and corners. The structure of nano-particles coating on surface of wollastonite has the same as that of calcite. The special surface area can be increased to four times the value before coating. Mechanical testing of polypropylene containing composite wollastonite powder as a filler show an increase in the impact strength of 65% compared to similar samples prepared using conventional filler powder.</t>
  </si>
  <si>
    <t>rayyan-185168472</t>
  </si>
  <si>
    <t>Biodegradable, nanoparticulate polymer fillers</t>
  </si>
  <si>
    <t>Loher, S. and Huber, M. and Stark, W.J.</t>
  </si>
  <si>
    <t>https://www.scopus.com/inward/record.uri?eid=2-s2.0-33645636639&amp;partnerID=40&amp;md5=a1eb0cc2e17e3c15848b941f641964f0</t>
  </si>
  <si>
    <t>Mineral fillers today are widely used in plastics production to improve performance and reduce resin costs. The world wide filler market volume is estimated to lay around 15 million tons per year. Most prominent materials are calcium carbonate (60-70% of filler market), carbon black and silica. With an increasing interest in degradable polymers for waste reduction and medical application, different materials have been tested as degradable polymer fillers. Flame spray pyrolysis has established itself as a suitable method for the preparation of nanoparticles, most notably, oxides containing main group and transition metals. It has rapidly evolved into a scalable process for oxide nanoparticles for possible applications in various fields. The industrial-scale flame-aerosol synthesis today produces megaton quantities of carbon, silica and titania nanoparticles. Such commercial nanoparticles are already used as classical fillers in polymers. In the present work, we would like to extend the range of accessible flame-made nanoparticles for polymer applications from conventional oxides and carbon to metal salts. Amorphous and crystalline calcium carbonate and calcium phosphate nanoparticles with high purity have been successfully prepared by flame spray synthesis [1,2]. Such particles are of excellent biodegradability and may be used as fillers in degradable polymers.</t>
  </si>
  <si>
    <t>rayyan-185168473</t>
  </si>
  <si>
    <t>Materials progress: Conductive, flexible material increases circuit durability</t>
  </si>
  <si>
    <t>Advanced Materials and Processes</t>
  </si>
  <si>
    <t>Claus, R.</t>
  </si>
  <si>
    <t>https://www.scopus.com/inward/record.uri?eid=2-s2.0-20444425247&amp;partnerID=40&amp;md5=5f86ecb0904c6624d310c5dce9bd5ab5</t>
  </si>
  <si>
    <t>Metal Rubber is a highly conductive material that stretches like rubber but conducts electricity and increases circuit durability in electronic devices. The new material is a noncomposite consisting of an elastomer matrix and parts per million of metal nanoparticles. Potential applications include flexible circuits and strain sensors.</t>
  </si>
  <si>
    <t>rayyan-185168474</t>
  </si>
  <si>
    <t>Patents+technologies: Nanotechnology rescues polluted aquifers</t>
  </si>
  <si>
    <t>Filtration and Separation</t>
  </si>
  <si>
    <t>https://www.scopus.com/inward/record.uri?eid=2-s2.0-3042820690&amp;partnerID=40&amp;md5=26f16efb9ac983e342706961a9162063</t>
  </si>
  <si>
    <t>In the fight to decontaminate polluted underground aquifers, which are essential potable water sources throughout the world, scientists at Lehigh University, PA, developed a nanoparticles technology. The remediation process involves pumping the nanoparticles, which are minute, magnetic, iron-based particles that are 1000 times thinner than a human hair, into the contaminated groundwater. The nanoparticles have a composition that is 99.9% iron and 0.1% palladium, so they have a relatively large surface area and a high rate of reactivity. According to the researchers, using the nanoparticle technology could also reduce the cost of a clean-up project from $20 million to $5 million. The effectiveness of the new nanotechnology was demonstrated at the New Jersey manufacturing plant of Trance Co, where the groundwater was contaminated with the toxic solvent trichloroethylene (TCE). Twelve hours after the nanoparticles were injected water samples from monitoring wells showed that 96% of the TCE had been converted to harmless ethylene and ethane. Lehigh's researchers plan to test their remediation method at other contaminated groundwater sites, and are exploring the use of nanoparticles to neutralize explosives and treat nuclear waste sites.</t>
  </si>
  <si>
    <t>rayyan-185168475</t>
  </si>
  <si>
    <t>Characterization of plastic debris from surface waters of the eastern Arabian Sea-Indian Ocean.</t>
  </si>
  <si>
    <t>Naidu SA and Mawii L and Ranga Rao V and Anitha G and Mishra P and Narayanaswamy BE and Anil Kumar V and Ramana Murthy MV and Gvm G</t>
  </si>
  <si>
    <t>https://pubmed.ncbi.nlm.nih.gov/34049072/</t>
  </si>
  <si>
    <t>The quantity of floating plastic debris (FPD) is continuously being increased in the oceans. To assess their size, structure, and composition along the eastern Arabian Sea (EAS), FPD samples were collected by using a surface plankton net. The microplastic size fraction (0.5-5Â mm) was the most prevalent accounting for &gt;50% of the total, followed by mesoplastics (5-25Â mm; ~40%) and macroplastics (&gt;25Â mm; ~10%). The collected FPDs were categorized into five different types and eight colours. Attenuated Total Reflectance-Fourier Transform Infrared Spectrometry (ATR-FTIR) analysis of the plastics revealed that polypropylene, polyethylene, and nylon were the most dominant polymers, and these comprised mostly of fibre/fishing line. The abundance of FPD in the EAS (0.013Â Â±Â 0.012 no.s/m(3)) was found to be very low compared to elsewhere. The prevalent microplastics presence in the oceans might have occurred mainly by the degradation of larger items. It increases bioavailability, and hence, is a risk to marine ecosystems.</t>
  </si>
  <si>
    <t xml:space="preserve"> RAYYAN-INCLUSION: {"Querusche"=&gt;"Excluded", "Angelo"=&gt;"Excluded"} | RAYYAN-LABELS: QUE: Title,ANG: Abstract | RAYYAN-EXCLUSION-REASONS: 1 - Type of study</t>
  </si>
  <si>
    <t>rayyan-185168476</t>
  </si>
  <si>
    <t>Capture and characterisation of microplastics printed on paper via laser printer's toners.</t>
  </si>
  <si>
    <t>Fang C and Sobhani Z and Zhang D and Zhang X and Gibson CT and Tang Y and Luo Y and Megharaj M and Naidu R</t>
  </si>
  <si>
    <t>https://pubmed.ncbi.nlm.nih.gov/34020184/</t>
  </si>
  <si>
    <t>Microplastics are among the ubiquitous contaminants in our environment. As emerging contaminants, microplastics are still facing with lots of challenges on the characterisation, including their capture, identification and visualisation, particularly from a complex background. For example, when we print documents using a laser printer, we are printing microplastics onto paper, because the plastics are the main ingredient of the toner powder mixture. Characterisation of these microplastic mixture meets an even more complicated challenge, because plastic's signals might be shielded by other toner powder ingredients such as the pigments, the dyes, the black carbon, and the paper fabrics as well. To solve this challenge, we employ various techniques, including SEM, TEM, XPS, FT-IR, TGA and Raman, to characterise the microplastics printed via the toner powders. Interestingly, we show that Raman can distinguish and visualise the distribution of the microplastics from the complex background of the mixture. We estimate the millions of toner powders, each of which is ~4-6Â Î¼m in size, are printed out per A4 sheet as microplastics. The findings send a strong warning that millions of microplastics might be generated from the printing activities in our daily lives.</t>
  </si>
  <si>
    <t>rayyan-185168477</t>
  </si>
  <si>
    <t>Microplastic pollution in an urbanized river affected by water diversion: Combining with active biomonitoring.</t>
  </si>
  <si>
    <t>Yan Z and Chen Y and Bao X and Zhang X and Ling X and Lu G and Liu J and Nie Y</t>
  </si>
  <si>
    <t>https://pubmed.ncbi.nlm.nih.gov/34015710/</t>
  </si>
  <si>
    <t>Microplastics as the most challenging environmental pollutants in ocean have raised increasing concerns, however, the understanding of microplastics in freshwater falls far behind. The main objective of this study is to assess the microplastic pollution in an urbanized river affected by water diversion. The active biomonitoring method with caged native crucian carp (Carassius auratus) was used to evaluate the microplastic risk for riverine fish. It found that microplastic abundance in water and sediment was 1467-20567 items/mÂ³Â and 1115-6380 items/kg, respectively. The operational water diversion did not alleviate the microplastic pollution in water. The abundance in sediment was not simply proportional to that in water. However, the main morphological profiles and polymer composition were similar in the water and sediment. Microplastic accumulation in caged fish intestine was higher than that in gill. Intestine seems to be an ideal tissue to reflect the microplastic pollution in water. Shapes may contribute to the accumulation in fish. Based on the pollution load index, all caged fish did not reach to high level risks. These findings not only improve the understanding on the impact of water diversion on microplastic pollution in urban river, but also shed an insight in the related risk for riverine fish.</t>
  </si>
  <si>
    <t xml:space="preserve"> RAYYAN-INCLUSION: {"Querusche"=&gt;"Excluded", "Angelo"=&gt;"Excluded"} | RAYYAN-LABELS: ANG: Abstract,QUE: Abstract | RAYYAN-EXCLUSION-REASONS: 1 - Type of study</t>
  </si>
  <si>
    <t>rayyan-185168478</t>
  </si>
  <si>
    <t>Development of Zoledronic Acid Containing Biomaterials for Enhanced Guided Bone Regeneration.</t>
  </si>
  <si>
    <t>Journal of pharmaceutical sciences</t>
  </si>
  <si>
    <t>1520-6017 (Electronic)</t>
  </si>
  <si>
    <t>KÃ¼Ã§Ã¼ktÃ¼rkmen B and Ã–z UC and ToptaÅŸ M and Devrim B and Saka OM and Bilgili H and Deveci MS and Ãœnsal E and BozkÄ±r A</t>
  </si>
  <si>
    <t>https://pubmed.ncbi.nlm.nih.gov/33984339/</t>
  </si>
  <si>
    <t>In recent years, biomaterial-based treatments, also called guided bone regeneration (GBR), which aim to establish a bone regeneration site and prevent the migration of gingival connective tissue and / or peripheral epithelium through the defective area during periodontal surgical procedures have come to the fore. In this report, we have developed a nanoparticle bearing thermosensitive in situ gel formulation of Pluronic F127 and poly(D,L-lactic acid) based membrane to reveal their utilization at GBR by in-vivo applications. In addition, the encouragement of the bone formation in defect area via inhibition of osteoclastic activity is intended by fabrication these biodegradable biomaterials at a lowered Zoledronic Acid (ZA) dose. Both of the developed materials remained stable under specified stability conditions (25Â°C, 6 months) and provided the extended release profile of ZA. The in-vivo efficacy of nanoparticle bearing in situ gel formulation, membrane formulation and simultaneous application for guided bone regeneration was investigated in New Zealand female rabbits with a critical size defect of 0.5â€¯Ã—â€¯0.5 cm in the tibia bone for eight weeks. Based on the histopathological findings, lamellar bone and primarily woven bone formations were observed after 8 weeks of post-implantation of both formulations, while fibrosis was detected only in the untreated group. Lamellar bone growth was remarkably achieved just four weeks after the simultaneous application of formulations. Consequently, the simultaneous application of ZA-membrane and ZA-nanoparticles loaded in-situ gel formulations offers enhanced and faster GBR therapy alternatives.</t>
  </si>
  <si>
    <t xml:space="preserve"> RAYYAN-INCLUSION: {"Querusche"=&gt;"Excluded", "Angelo"=&gt;"Excluded"} | RAYYAN-LABELS: ANG: Abstract,QUE: Abstract | RAYYAN-EXCLUSION-REASONS: 2 - Population</t>
  </si>
  <si>
    <t>rayyan-185168479</t>
  </si>
  <si>
    <t>Opening a new gateway towards the applications of chitosan nanoparticles stabilized Pickering emulsion in the realm of aquaculture.</t>
  </si>
  <si>
    <t>Carbohydrate polymers</t>
  </si>
  <si>
    <t>1879-1344 (Electronic)</t>
  </si>
  <si>
    <t>Shah BR and DvoÅ™Ã¡k P and VelÃ­Å¡ek J and MrÃ¡z J</t>
  </si>
  <si>
    <t>https://pubmed.ncbi.nlm.nih.gov/33966851/</t>
  </si>
  <si>
    <t>In the current study, we synthesized eugenol (EU) based Pickering emulsion (PE) stabilized by food grade ingredients such as chitosan (CS) and tripolyphosphate (TPP) not only to enhance water miscibility of EU but also to decrease stress and damage to the immune system of fish due to anesthetic procedures. The formulated EUPEs were characterized in terms of droplet size, size distribution and the effects of environmental conditions e.g. pH and temperature on the behavior of the EUPEs. The results showed that EU PEs with 5% EU had smaller size with uniform distribution and were stable in the range of pHÂ 5-7.5 and temperature 30-80Â Â°C. The anesthetic effect of the EUPE was investigated by taking Common carp as a sample species. Interestingly, it was found that the induction time to anesthesia and recovery for the fish that received the PE was significantly shorter than that received EU at the same eugenol concentration (50Â ppm). Most importantly, the improved hematological and bio-chemical parameters in the PE group further confirmed the immuno-protective and stress control efficacy of the PE. The results of this study propose a novel useful and potential application of PE in fishery where sedation is needed.</t>
  </si>
  <si>
    <t xml:space="preserve"> RAYYAN-INCLUSION: {"Querusche"=&gt;"Excluded", "Angelo"=&gt;"Excluded"} | RAYYAN-LABELS: ANG: Abstract,QUE: Abstract | RAYYAN-EXCLUSION-REASONS: 3 - Intervention</t>
  </si>
  <si>
    <t>rayyan-185168480</t>
  </si>
  <si>
    <t>Toxic effects of polystyrene nanoplastics on microalgae Chlorella vulgaris: Changes in biomass, photosynthetic pigments and morphology.</t>
  </si>
  <si>
    <t>Khoshnamvand M and Hanachi P and Ashtiani S and Walker TR</t>
  </si>
  <si>
    <t>https://pubmed.ncbi.nlm.nih.gov/33964753/</t>
  </si>
  <si>
    <t>Presence of nanoplastics within aqueous media has raised concerns about their adverse impacts on aquatic organisms. This study evaluated toxic effects of amino-functionalized polystyrene nanoplastics (PS-NH(2)) with diameters of 90 (PS-NH(2)-90), 200 (PS-NH(2)-200) and 300 (PS-NH(2)-300) nm on green microalgae Chlorella vulgaris. A dose-dependent toxicity response by PS-NH(2)-90 and/or PS-NH(2)-200 on biomass and photosynthetic pigment (chlorophyll a) end-points of C. vulgaris was observed. Whereas varied concentrations of PS-NH(2)-300 had no significant toxic effect on biomass and chlorophyll a end-points compared to control groups (pÂ &gt;Â 0.05). A comparison of toxicity of similar concentrations of PS-NH(2)-90, PS-NH(2)-200 and PS-NH(2)-300 showed small-sized PS-NH(2) were more toxic than large-sized PS-NH(2) (toxicity of PS-NH(2) increased in the order PS-NH(2)-300Â &lt;Â PS-NH(2)-200Â &lt;Â PS-NH(2)-90). With decreasing PS-NH(2) size, greater morphological changes and loss of original shape were observed, so that algal density/size reduced, and cell aggregations increased. Since PS-NH(2) have high affinity to C. vulgaris due to electrostatic interaction with polysaccharide wall of algae, this could be as the main reason for formation of large aggregates at high concentrations of PS-NH(2) compared to low concentrations of PS-NH(2) used in algae medium. At high concentrations, PS-NH(2) may act as intermediaries for connection of algal cells and therefore formation of aggregates. Field emission scanning electron microscopy images confirmed that high amounts of PS-NH(2)-90 were found to be embedded and adsorbed on algal cells, thereby limiting transfer of materials, gas exchange and energy between the aqueous medium and algal cells. These data may have serious ecological health implications, as C. vulgaris are important primary producers responsible for producing oxygen in aquatic environments.</t>
  </si>
  <si>
    <t xml:space="preserve"> RAYYAN-INCLUSION: {"Querusche"=&gt;"Excluded", "Angelo"=&gt;"Excluded"} | RAYYAN-LABELS: QUE: Title,ANG: Abstract | RAYYAN-EXCLUSION-REASONS: 2 - Population</t>
  </si>
  <si>
    <t>rayyan-185168481</t>
  </si>
  <si>
    <t>Polystyrene microplastics reduce abundance of developing B cells in rainbow trout (Oncorhynchus mykiss) primary cultures.</t>
  </si>
  <si>
    <t>102-111</t>
  </si>
  <si>
    <t>Zwollo P and Quddos F and Bagdassarian C and Seeley ME and Hale RC and Abderhalden L</t>
  </si>
  <si>
    <t>https://pubmed.ncbi.nlm.nih.gov/33930547/</t>
  </si>
  <si>
    <t>Environmental microplastic pollution (including polystyrene, PS) may have detrimental effects on the health of aquatic organisms. Accumulation of PS microplastics has been reported to affect innate immune cells and inflammatory responses in fish. To date, knowledge on effects of microplastics on the antibody response is still very limited. Here, we investigated effects of small (0.8-20Â Î¼m) PS microplastics on the abundance of B lineage cells in primary cultures of developing immune cells from the anterior kidney of rainbow trout. Both purchased PS microbeads and PS microparticles generated from consumer products were used as microplastic sources. We first show that rainbow trout phagocytic B cells efficiently took up small (0.83-3.1Â Î¼m) PS microbeads within hours of exposure. In addition, our data revealed that PS microplastic exposure most significantly decreased the abundance of a population of non-phagocytic developing B cells, using both flow cytometry and RT-qPCR. PS microplastics-induced loss of developing B cells further correlated with reduced gene expression of RAG1 and the membrane form of immunoglobulin heavy chains mu and tau. Based on the induced loss of developing B cells observed in our in vitro studies, we speculate that in vivo, chronic PS microplastic-exposure may lead to suboptimal IgM/IgT levels in response to pathogens in teleost species. Considering the highly conserved nature of vertebrate B lymphopoiesis it is likely that PS microplastics will similarly reduce antibody responses in higher vertebrate species, including humans. Further, RAG1 provides an effective biomarker to determine effects of PS microplastics on B cell development in teleost species.</t>
  </si>
  <si>
    <t xml:space="preserve"> RAYYAN-INCLUSION: {"Querusche"=&gt;"Excluded", "Angelo"=&gt;"Excluded"} | RAYYAN-LABELS: ?,ANG: Abstract,QUE: Abstract | RAYYAN-EXCLUSION-REASONS: 2 - Population,1 - Type of study</t>
  </si>
  <si>
    <t>rayyan-185168482</t>
  </si>
  <si>
    <t>Identification of Potential Antiseizure Agents in Boswellia sacra using In Vivo Zebrafish and Mouse Epilepsy Models.</t>
  </si>
  <si>
    <t>ACS chemical neuroscience</t>
  </si>
  <si>
    <t>1948-7193 (Electronic)</t>
  </si>
  <si>
    <t>1791-1801</t>
  </si>
  <si>
    <t>Brillatz T and Jacmin M and Queiroz EF and Marcourt L and Morin H and Shahbazi N and Boulens N and Riva A and Crawford AD and AllÃ©mann E and Wolfender JL</t>
  </si>
  <si>
    <t>https://pubmed.ncbi.nlm.nih.gov/33926190/</t>
  </si>
  <si>
    <t>The resin of the tree Boswellia sacra Flueck. (synonym: B. carterii; Burseraceae), also known as "frankincense", is a traditional remedy used for central nervous system disorders in East Africa. Here we report the evaluation of its antiseizure activity in zebrafish and mouse epilepsy models to identify novel antiseizure compounds. The resin was extracted by solvents of increasing polarity. The hexane extract demonstrated the strongest antiseizure activity and was therefore subjected to bioactivity-guided isolation, which leaded to the isolation of eight terpene derivatives. A new prenylbicyclogermacrene derivative (2) was isolated along with seven other compounds (1, 3-8). Among them, the triterpene Î²-boswellic acid (5) showed the strongest activity and reduced 90% of pentylenetetrazole (PTZ)-induced seizures at 100 Î¼g/mL. In parallel to B. sacra, a commercial extract of Boswellia serrata was also evaluated and showed moderate bioactivity (45% reduction at 30 Î¼g/mL). The extract of B. serrata was subjected to targeted isolation of other boswellic acid derivatives (9-13), which were evaluated for antiseizure activity in comparison with 5. In the whole series, Î²-boswellic acid (5) was the most active (60% reduction at 200 Î¼M), and its potency was also confirmed with its purchased standard (S5). Pure nanoparticles of S5 and a commercially formulated extract of B. serrata were tested in a PTZ-kindling mouse seizure model. This notably revealed that the S5 administration reduced seizures by 50% in this mouse model, which was consistent with its detection and quantification in plasma and brain samples. This study and the preclinical evaluation performed indicate that Î²-boswellic acid, common to various species of Boswellia, has some potential as an antiseizure agent.</t>
  </si>
  <si>
    <t xml:space="preserve"> RAYYAN-INCLUSION: {"Querusche"=&gt;"Excluded", "Angelo"=&gt;"Excluded"} | RAYYAN-LABELS: ANG: Abstract,QUE: Abstract | RAYYAN-EXCLUSION-REASONS: 3 - Intervention,1 - Type of study</t>
  </si>
  <si>
    <t>rayyan-185168483</t>
  </si>
  <si>
    <t>The Role of Polymeric Coatings for a Safe-by-Design Development of Biomedical Gold Nanoparticles Assessed in Zebrafish Embryo.</t>
  </si>
  <si>
    <t>Floris P and Garbujo S and Rolla G and Giustra M and Salvioni L and Catelani T and Colombo M and Mantecca P and Fiandra L</t>
  </si>
  <si>
    <t>https://pubmed.ncbi.nlm.nih.gov/33919768/</t>
  </si>
  <si>
    <t>In the biomedical field, gold nanoparticles (GNPs) have attracted the attention of the scientific community thanks to their high potential in both diagnostic and therapeutic applications. The extensive use of GNPs led researchers to investigate their toxicity, identifying stability, size, shape, and surface charge as key properties determining their impact on biological systems, with possible strategies defined to reduce it according to a Safe-by-Design (SbD) approach. The purpose of the present work was to analyze the toxicity of GNPs of various sizes and with different coating polymers on the developing vertebrate model, zebrafish. In particular, increasing concentrations (from 0.001 to 1 nM) of 6 or 15 nm poly-(isobutylene-alt-maleic anhydride)-graft-dodecyl polymer (PMA)- or polyethylene glycol (PEG)-coated GNPs were tested on zebrafish embryos using the fish embryo test (FET). While GNP@PMA did not exert significant toxicity on zebrafish embryos, GNP@PEG induced a significant inhibition of embryo viability, a delay of hatching (with the smaller size NPs), and a higher incidence of malformations, in terms of tail morphology and eye development. Transmission electron microscope analysis evidenced that the more negatively charged GNP@PMA was sequestered by the positive charges of chorion proteins, with a consequent reduction in the amount of NPs able to reach the developing embryo and exert toxicological activity. The mild toxic response observed on embryos directly exposed to GNP@PMA suggest that these NPs are promising in terms of SbD development of gold-based biomedical nanodevices. On the other hand, the almost neutral GNP@PEG, which did not interact with the chorion surface and was free to cross chorion pores, significantly impacted the developing zebrafish. The present study raises concerns about the safety of PEGylated gold nanoparticles and contributes to the debated issue of the free use of this nanotool in medicine and nano-biotechnologies.</t>
  </si>
  <si>
    <t xml:space="preserve"> RAYYAN-INCLUSION: {"Querusche"=&gt;"Maybe", "Angelo"=&gt;"Excluded"} | RAYYAN-LABELS: ?,ANG: Abstract | RAYYAN-EXCLUSION-REASONS: 1 - Type of study</t>
  </si>
  <si>
    <t>PMC8070688</t>
  </si>
  <si>
    <t>rayyan-185168484</t>
  </si>
  <si>
    <t>Low microplastic abundance in Siganus spp. from the TaÃ±on Strait, Central Philippines.</t>
  </si>
  <si>
    <t>Paler MKO and Leistenschneider C and Migo V and Burkhardt-Holm P</t>
  </si>
  <si>
    <t>https://pubmed.ncbi.nlm.nih.gov/33895573/</t>
  </si>
  <si>
    <t>Microplastic (MP) occurrence is a major global issue, though data on MP occurrence in the Philippines is limited and the potential effects of MPs on biota are still poorly studied. MP occurrence in fishes remains a concern, especially in economically and ecologically important species such as Siganus spp. This study determined MP occurrence in the gastrointestinal tract of wild rabbit fishes from TaÃ±on Strait, the largest marine protected area in the Philippines. Siganus canaliculatus (nÂ =Â 65), S.Â spinus (nÂ =Â 17), S.Â guttatus (nÂ =Â 5), S.Â virgatus (nÂ =Â 8) and S.Â punctatus (nÂ =Â 1) were sampled from the north and south of the strait. All MPs isolated from the gut of the rabbit fishes except for fibers were chemically analyzed by ATR-FTIR spectroscopy; an established library was used to determine the polymeric identities. Five particles were confirmed as polyester, polyamide, polyethylene or phenoxy resin MPs. The average MP abundance was 0.05 items/individual (S.Â virgatusÂ &gt;Â S. guttatusÂ &gt;Â S. canaliculatusÂ &gt;Â S. spinusÂ =Â S. punctatus), which is comparable to studies conducted in other locations using similar methods. Fibers were counted (1556 in total), but not chemically analyzed. The low MP abundance in the samples may be attributed to the capability of rabbit fishes to discriminate food preferences. However, the risks associated with MPs should not be underestimated, especially as all parts of the fishes-including the gut-are utilized as human foods in the Philippines and many other Asian countries.</t>
  </si>
  <si>
    <t>rayyan-185168485</t>
  </si>
  <si>
    <t>Microplastic pollution in seawater and marine organisms across the Tropical Eastern Pacific and GalÃ¡pagos.</t>
  </si>
  <si>
    <t>Alfaro-NÃºÃ±ez A and Astorga D and CÃ¡ceres-FarÃ­as L and Bastidas L and Soto Villegas C and Macay K and Christensen JH</t>
  </si>
  <si>
    <t>https://pubmed.ncbi.nlm.nih.gov/33742029/</t>
  </si>
  <si>
    <t>Detection of plastic debris degrading into micro particles across all oceanic environments and inside of marine organisms is no longer surprising news. Microplastic contamination now appears as one of the world's environmental main concerns. To determine the levels of microplastic pollution at sea, water samples were collected across a 4000Â km-trajectory in the Tropical Eastern Pacific and the GalÃ¡pagos archipelago, covering an area of 453,000 square kilometres. Furthermore, 240 specimens of 16 different species of fish, squid, and shrimp, all of human consumption, were collected along the continental coast. Microplastic particles were found in 100% of the water samples and marine organisms. Microplastic particles ranging from 150 to 500Â Âµm in size were the most predominant. This is one of the first reports simultaneously detecting and quantifying microplastic particles abundance and their impact on marine organisms of this region.</t>
  </si>
  <si>
    <t>PMC7979831</t>
  </si>
  <si>
    <t>rayyan-185168486</t>
  </si>
  <si>
    <t>Transcriptome sequencing and metabolite analysis reveal the toxic effects of nanoplastics on tilapia after exposure to polystyrene.</t>
  </si>
  <si>
    <t>Pang M and Wang Y and Tang Y and Dai J and Tong J and Jin G</t>
  </si>
  <si>
    <t>https://pubmed.ncbi.nlm.nih.gov/33714129/</t>
  </si>
  <si>
    <t>Plastic particles, which are formed from routinely used plastics and their fragments, have become a new pollutant raising widespread concern about their potential effects. Several studies have been conducted to examine their toxicity, but the effects of nano-sized plastic fragments on freshwater organisms remain largely unclear and need to be further investigated. In this study, larval tilapia were first exposed to 100Â nm polystyrene nanoparticles (PS-NPs, 20Â mg/L) for seven days and then returned to freshwater without PS-NPs for another seven days in order to determine the toxic effects of PS-NPs at both transcriptomic and metabolomic levels. A total of 203 significantly changed metabolites, and 2,152 differentially expressed unigenes were identified between control and PS-NP treatment groups, control and recovery groups, as well as treatment and recovery groups. Our data suggested that PS-NPs induced abnormal metabolism of glycolipids, energy, and amino acids in tilapia after short-term exposure. Additionally, PS-NPs caused disturbed signaling, as suggested by the transcriptomic results. Different transcriptomic and metabolomic levels between the treatment group and recovery group indicated a persistent impact of PS-NPs on tilapia. The presence of adhesion molecule-related differentially expressed genes (DEGs) suggested that PS-NPs might cause early inflammatory responses. Notably, the detection of chemical stimulus involved in the sensory perception of smell was the most severely impacted biological process. Our work systemically studied the ecotoxicity of nano-sized plastics in aquatic creatures at the molecular and genetic levels, serving as a basis for future investigations on the prevention and treatment of such pollutants.</t>
  </si>
  <si>
    <t xml:space="preserve"> RAYYAN-INCLUSION: {"Querusche"=&gt;"Maybe", "Angelo"=&gt;"Maybe"}</t>
  </si>
  <si>
    <t>rayyan-185168487</t>
  </si>
  <si>
    <t>Microplastic pollution in wild commercial nekton from the South China Sea and Indian Ocean, and its implication to human health.</t>
  </si>
  <si>
    <t>Chen JC and Fang C and Zheng RH and Hong FK and Jiang YL and Zhang M and Li Y and Hamid FS and Bo J and Lin LS</t>
  </si>
  <si>
    <t>https://pubmed.ncbi.nlm.nih.gov/33714106/</t>
  </si>
  <si>
    <t>Marine biota, especially commercially important species, serves as a basis for human nutrition. However, millions of tons of plastic litter are produced and enter the marine environment every year, with potential adverse impacts on marine organisms. In the present study, we investigated the occurrence and characteristics of microplastic (MP) pollution in the digestive tracts of 13 species of wild nektons from 20 stations sampled in the South China Sea (SCS) and the Indian Ocean (IO), and assessed the human health risks of MPs. The detection rate of MPs ranged from 0.00% to 50.00% from the SCS, which was dramatically lower than that from the IO (10.00-80.00%). The average abundance of MP was 0.18Â Â±Â 0.06 items g wet weight(-1) (ww(-1)) in the SCS, which was significantly lower than that in the IO with a concentration of 0.70Â Â±Â 0.16 items g ww(-1). Most MPs were fibers in type, black in color, and polyester (PES) in polymer composition in both the SCS and IO. Interestingly, distinct profiles of MP pollution were found between the benthic and pelagic nektons: 1) The predominant MP composition was PES in the benthic nektons, whereas polyamide (PA) accounted for a larger part of the total MP count in the pelagic nektons within the SCS; 2) The abundance of MP in the benthic nektons (0.52Â Â±Â 0.24 items individual(-1)) was higher than that in the pelagic nektons (0.30Â Â±Â 0.11 items individual(-1)). Accordingly, the mean hazard score of MPs detected in the benthic nektons (220.66Â Â±Â 210.75) was higher than that in the pelagic nektons (49.53Â Â±Â 22.87); 3) The mean size of the MP in the pelagic nektons (0.84Â Â±Â 0.17Â mm) was larger than that in the benthic nektons (0.49Â Â±Â 0.09Â mm). Our findings highlight the need to further investigate the ecological impacts of MPs on wild nekton, especially commercially important species, and its potential implications for human health.</t>
  </si>
  <si>
    <t>rayyan-185168488</t>
  </si>
  <si>
    <t>Microplastics intake and excretion: Resilience of the intestinal microbiota but residual growth inhibition in common carp.</t>
  </si>
  <si>
    <t>Ouyang MY and Feng XS and Li XX and Wen B and Liu JH and Huang JN and Gao JZ and Chen ZZ</t>
  </si>
  <si>
    <t>https://pubmed.ncbi.nlm.nih.gov/33690034/</t>
  </si>
  <si>
    <t>Aquatic animals can be influenced by exposure to microplastics (MPs), but little is known about their recovery capacity following MPs excretion. Here, common carp were exposed to environmentally relevant concentrations of MPs for 30 days and followed by MPs excretion for another 30 days. Growth, isotopic and elemental compositions and intestinal microbiota were investigated. We found that fish growth was not influenced by exposed to MPs but was significantly reduced following MPs excretion, indicating a delayed effect on growth. MPs intake and excretion, however, had no obvious effects on isotopic and elemental compositions. MPs altered the community structure and composition of intestinal microbiota and might reduce functional diversity. After MPs excretion, interestingly, bacterial community structures of MPs treatments were grouped together with the control, suggesting the general resilience of fish intestinal microbiota. Nevertheless, high abundance of pathogenic Shewanella, Plesiomonas and Flavobacterium was observed in MPs treatments but did not affect the functional potential of intestinal microbiota. The results of this study provide new information for the application of adverse outcome pathway (AOP) in MPs, suggesting the necessity of paying attention to recovery assay following MPs intake in the development of AOP frameworks.</t>
  </si>
  <si>
    <t>rayyan-185168489</t>
  </si>
  <si>
    <t>Detection and removal of microplastics in wastewater: evolution and impact.</t>
  </si>
  <si>
    <t>16925-16947</t>
  </si>
  <si>
    <t>Dey TK and Uddin ME and Jamal M</t>
  </si>
  <si>
    <t>https://pubmed.ncbi.nlm.nih.gov/33634402/</t>
  </si>
  <si>
    <t>The pervasiveness of microplastics in aquatic ecosystems has become a major environmental issue in recent years. The gradual dumping of plastic wastes, inadequate standard detection methods with specific removal techniques, and slow disposal rate of microplastics make it ubiquitous in the environment. Evidence shows that microplastics act as a potential vector by adsorbing different heavy metals, pathogens, and other chemical additives widely used in different raw plastic production. Microplastics are ingested by aquatic creatures such as fish and different crustaceans, and finally, people ingest them at the tertiary level of the food chain. This phenomenon is responsible for blocking the digestion tracts, disturbing the digestive behavior, finally decreasing the reproductive growth of entire living organisms. Because of these consequences, microplastics have become an increasing concern as a newly emerging potential threat, and therefore, the control of microplastics in aquatic media is required. This paper provides a critical analysis of existing and newly developed methods for detecting and separating microplastics from discharged wastewater, which are the ultimate challenges in the microplastic treatment systems. A critical study on the effect of microplastics on aquatic organisms and human health is also discussed. Thus, this analysis provides a complete understanding of entire strategies for detecting and removing microplastics and their associated issues to ensure a waste discharge standard to minimize the ultimate potential impact in aquatic environments.</t>
  </si>
  <si>
    <t>PMC7906573</t>
  </si>
  <si>
    <t>rayyan-185168490</t>
  </si>
  <si>
    <t>Plastic ingestion by fish in the coastal waters of the Hengchun Peninsula, Taiwan: Associated with human activity but no evidence of biomagnification.</t>
  </si>
  <si>
    <t>Chen KJ and Chen MC and Chen TH</t>
  </si>
  <si>
    <t>https://pubmed.ncbi.nlm.nih.gov/33610942/</t>
  </si>
  <si>
    <t>Plastic pollution has become a global threat to the marine environment. Many studies have indicated that marine creatures are at risk of plastic ingestion, but relevant studies are still lacking in Taiwan. In this study, we quantified plastic debris ingestion by marine fish in the coastal waters of the Hengchun Peninsula, including the Kenting National park, located in southern Taiwan. We also investigated possible biotic and abiotic factors associated with the quantity of ingested plastic by fish. In the 117 fish samples we examined, 94.87% of them had ingested plastic debris, and all of the observed debris was microplastics (&lt;5Â mm). The average number of ingested microplastics was 5.6Â Â±Â 5.1 pieces per fish (ranged 0-32 pieces per fish). The major type and color of microplastics were fiber (96%) and blue (43%), respectively. The quantity of ingested microplastics was not significantly different between the reef and pelagic fish. However, reef fish from the more populated west and south coast ingested more microplastics than that from the east coast, suggesting that microplastic ingestion by fish is related to human activity. Regarding biotic factors, the size, trophic level, and taxonomic family of the fish were not significantly associated with the number of ingested microplastics. Our results, the first investigation of microplastic ingestion in marine fish of Taiwan, show a high prevalence of microplastic ingestion but no biomagnification of microplastics in the fish. More research is much needed to better characterize the biological and ecological impacts of plastic debris on fish.</t>
  </si>
  <si>
    <t>rayyan-185168491</t>
  </si>
  <si>
    <t>Occurrence of personal protective equipment (PPE) associated with the COVID-19 pandemic along the coast of Lima, Peru.</t>
  </si>
  <si>
    <t>De-la-Torre GE and Rakib MRJ and Pizarro-Ortega CI and Dioses-Salinas DC</t>
  </si>
  <si>
    <t>https://pubmed.ncbi.nlm.nih.gov/33592402/</t>
  </si>
  <si>
    <t>The use and disposal of face masks, gloves, face shields, and other types of personal protective equipment (PPE) have increased dramatically due to the ongoing COVID-19 pandemic. Many governments enforce the use of PPE as an efficient and inexpensive way to reduce the transmission of the virus. However, this may pose a new challenge to solid waste management and exacerbate plastic pollution. The aim of the present study was to report the occurrence and distribution of COVID-19-associated PPE along the coast of the overpopulated city of Lima, Peru, and determine the influence of the activities carried out in each study site. In general terms, 138 PPE items were found in 11 beaches during 12 sampling weeks. The density was in the range of 0 to 7.44Â Ã—Â 10(-4) PPE m(-2). Microplastic release, colonization of invasive species, and entanglement or ingestion by apex predators are some of the potential threats identified. Recreational beaches were the most polluted sites, followed by surfing, and fishing sites. This may be because recreational beaches are many times overcrowded by beachgoers. Additionally, most of the PPE was found to be discarded by beachgoers rather than washed ashore. The lack of environmental awareness, education, and coastal mismanagement may pose a threat to the marine environment through marine litter and plastic pollution. Significant efforts are required to shift towards a sustainable solid waste management. Novel alternatives involve redesigning masks based on degradable plastics and recycling PPE by obtaining liquid fuels through pyrolysis.</t>
  </si>
  <si>
    <t>PMC7875711</t>
  </si>
  <si>
    <t>rayyan-185168492</t>
  </si>
  <si>
    <t>Is cell culture a suitable tool for the evaluation of micro- and nanoplastics ecotoxicity?</t>
  </si>
  <si>
    <t>421-430</t>
  </si>
  <si>
    <t>Revel M and Roman C and ChÃ¢tel A</t>
  </si>
  <si>
    <t>https://pubmed.ncbi.nlm.nih.gov/33580466/</t>
  </si>
  <si>
    <t>Plastic particles have been described in aquatic ecosystems worldwide. An increasing number of studies have tried to evaluate the toxic impacts of microplastics (1-5000â€‰Âµm) but also nanoplastics (&lt;1â€‰Âµm) in marine and freshwater organisms. However, the wide variety of plastic particles characteristics such as various sizes, shapes, functionalization or types of polymer, makes it difficult to evaluate their impact with regular ecotoxicity testing. In this context, cell culture, mainly used in human toxicology, could be a promising tool to evaluate micro- and nanoplastics toxicity with a wide diversity of conditions allowing to generate a large set of data. This review presents the current research on micro and nanoplastics using cell culture of marine and freshwater organisms, describes the limitations of cell culture tool and defines whether this tool can be considered as a relevant alternative strategy for ecotoxic evaluation of micro and nanoplastics especially for future regulatory needs. Articles using specifically cell culture tool from aquatic organisms such as fish or bivalves were identified. The majority evaluated the toxicity of polystyrene nanobeads on immune parameters, oxidative stress or DNA damage in fish cells. Although most of the papers characterized nanoplastic particles into the cell culture media, the relevance of testing conditions is not always clear. The development of cell culture can offer many opportunities for the evaluation of plastic particles' cellular impacts, but more research is needed to develop relevant culture models, on various aquatic organisms, and with consideration of abiotic parameters especially composition of cell culture media for nanoplastic evaluation.</t>
  </si>
  <si>
    <t>rayyan-185168493</t>
  </si>
  <si>
    <t>Plastic ingestion by marine fish is widespread and increasing.</t>
  </si>
  <si>
    <t>Global change biology</t>
  </si>
  <si>
    <t>1365-2486 (Electronic)</t>
  </si>
  <si>
    <t>2188-2199</t>
  </si>
  <si>
    <t>Savoca MS and McInturf AG and Hazen EL</t>
  </si>
  <si>
    <t>https://pubmed.ncbi.nlm.nih.gov/33561314/</t>
  </si>
  <si>
    <t>Plastic pollution has pervaded almost every facet of the biosphere, yet we lack an understanding of consumption risk by marine species at the global scale. To address this, we compile data from research documenting plastic debris ingestion by marine fish, totaling 171,774 individuals of 555 species. Overall, 386 marine fish species have ingested plastic debris including 210 species of commercial importance. However, 148 species studied had no records of plastic consumption, suggesting that while this evolutionary trap is widespread, it is not yet universal. Across all studies that accounted for microplastics, the incidence rate of plastic ingested by fish was 26%. Over the last decade this incidence has doubled, increasing by 2.4Â Â±Â 0.4%Â per year. This is driven both by increasing detection of smaller sized particles as a result of improved methodologies, as well as an increase in fish consuming plastic. Further, we investigated the role of geographic, ecological, and behavioral factors in the ingestion of plastic across species. These analyses revealed that the abundance of plastic in surface waters was positively correlated to plastic ingestion. Demersal species are more likely to ingest plastic in shallow waters; in contrast, pelagic species were most likely to consume plastic below the mixed layer. Mobile predatory species had the highest likelihood to ingest plastic; similarly, we found a positive relationship between trophic level and plastic ingestion. We also find evidence that surface ingestion-deep sea egestion of microplastics by mesopelagic myctophids is likely a key mechanism for the export of microplastics from the surface ocean to the seafloor, a sink for marine debris. These results elucidate the role of ecology and biogeography underlying plastic ingestion by marine fish and point toward species and regions in urgent need of study.</t>
  </si>
  <si>
    <t>rayyan-185168494</t>
  </si>
  <si>
    <t>Validation of Three Different Sterilization Methods of Tilapia Skin Dressing: Impact on Microbiological Enumeration and Collagen Content.</t>
  </si>
  <si>
    <t>Frontiers in veterinary science</t>
  </si>
  <si>
    <t>2297-1769 (Print)</t>
  </si>
  <si>
    <t>Ibrahim A and Hassan D and Kelany N and Kotb S and Soliman M</t>
  </si>
  <si>
    <t>https://pubmed.ncbi.nlm.nih.gov/33426019/</t>
  </si>
  <si>
    <t>Tilapia fish skin has demonstrated promise as a stable and practical biological dressing to be used in wound and burn management. However, the appropriate sterilization technique of the Tilapia fish skin is crucial before its clinical application. The standard sterilization technique must eliminate harmful pathogens but maintain the structural and biochemical properties that could compromise the dressing function. This study investigated and compared the efficiency of three sterilizing agents; chlorhexidine gluconate 4% (CHG), povidone iodine 10% (PVP-I), and silver nanoparticles (25 Î¼g/mL) (AgNPs), at three different times (5, 10, and 15 min) on Tilapia fish skin based on the microbial count, histological and collagen properties. Among the sterilization procedures, AgNPs showed rapid and complete antimicrobial activity, with a 100% reduction in microbial growth of the fish skin throughout the treated times. Furthermore, AgNPs did not impair the cellular structure or collagen fibers content of the fish skin. However, CHG and PVP-I caused alterations in the collagen content. This study demonstrated that the AgNPs treatment of Tilapia fish skin provided sterile skin while preserving the histological properties and structural integrity. These findings provide an efficient and quick sterilization method suitable for Tilapia fish skin that could be adopted as a biological dressing.</t>
  </si>
  <si>
    <t>PMC7785820</t>
  </si>
  <si>
    <t>rayyan-185168495</t>
  </si>
  <si>
    <t>Dual effect of selenium loaded chitosan nanoparticles on growth, antioxidant, immune related genes expression, transcriptomics modulation of caspase 1, cytochrome P450 and heat shock protein and Aeromonas hydrophila resistance of Nile Tilapia (Oreochromis niloticus).</t>
  </si>
  <si>
    <t>91-99</t>
  </si>
  <si>
    <t>Ibrahim D and Neamat-Allah ANF and Ibrahim SM and Eissa HM and Fawzey MM and Mostafa DIA and El-Kader SAA and Khater SI and Khater SI</t>
  </si>
  <si>
    <t>https://pubmed.ncbi.nlm.nih.gov/33453383/</t>
  </si>
  <si>
    <t>Nowadays there is a great attention for nanotechnology in aquaculture production. It has an efficient role in nutrients and drugs delivery, ponds sterilization, water treatment and aquatic diseases reduction. Till now, there is no available data on impact of selenite-loaded chitosan nanoparticles (SeChNPs) on Nile tilapia. Hence, the current study investigated the effects of selenite-loaded chitosan nanoparticles supplementation on the growth, immune, antioxidant and apoptotic related genes as well as resistance to Aeromonas hydrophila of Nile tilapia, Oreochromis niloticus. A total of 400 fish were randomly divided into four groups, and each group retained five replicates. The control group was fed a basal diet (with inorganic se), other groups fed diets supplemented with SeChNPs 0.5, 1 and 2Â g/kg diet. The loading concentration of Se to ChNPs was 0.3, 0.6 and 1.2 mg/0.5, 1 and 2Â gm respectively. Fish groups fed SeChNPs (0.5 and 1Â g/kg) exhibited the highest final body gain, better feed utilization. Additionally, the expression of myostatin gene was down-regulated by 0.2 and 0.3 fold in group fed 0.5 and 1Â g/kg SeChNPs when compared with control group. Dietary inclusion of SeChNPs increased serum lysozyme, alternative complement and myeloperoxidase activities and immunoglobulin type M level. Supplementation of SeChNPs at the level of 2Â g/kg up-regulated glutathione peroxidase, superoxide dismutase and catalase expression by 1.12, 4.9 and 2.31 folds respectively, in comparison with control group. In contrast, the levels of C- reactive protein and malondialdehyde were reduced. The expression of IL-10, IL-8, TNF-Î± and IL-1Î² genes was up-regulated after dietary inclusion of different levels of SeChNPs in a dose dependent manner. Post-challenge, the highest survival rate was detected in group fed 2Â g/kg SeChNPs (93%) in contrast, the control group was displayed the lowest survival rate (45%). After challenge with A. hydrophila, the expression of caspase 1 was up-regulated in groups fed 1 and 2Â g/kg of SeChNPs. Moreover, the maximum down-regulation of cytochromes P450 and heat shock protein were found in 2Â g/kg SeChNPs supplemented group (reduced by 0.4 and 0.6-fold, respectively, when compared with control group). In conclusion, the ameliorative effects of SeChNPs on Nile tilapia growth resulted from immune stimulatory and free radicals scavenging effects of selenium loaded chitosan nano composite.</t>
  </si>
  <si>
    <t xml:space="preserve"> RAYYAN-INCLUSION: {"Querusche"=&gt;"Excluded", "Angelo"=&gt;"Excluded"} | RAYYAN-LABELS: QUE: Title,ANG: Abstract | RAYYAN-EXCLUSION-REASONS: 3 - Intervention,1 - Type of study</t>
  </si>
  <si>
    <t>rayyan-185168496</t>
  </si>
  <si>
    <t>Microplastics impair olfactory-mediated behaviors of goldfish Carassius auratus.</t>
  </si>
  <si>
    <t>Shi W and Sun S and Han Y and Tang Y and Zhou W and Du X and Liu G</t>
  </si>
  <si>
    <t>https://pubmed.ncbi.nlm.nih.gov/33444954/</t>
  </si>
  <si>
    <t>Recently, the ubiquitous presence of microplastics (MPs) has drawn worldwide concern over its potential threat to aquatic organisms. However, the effects of MPs on the olfactory ability of fish and the subsequent odorant evoked behaviors remain elusive. In the present study, we analyzed the potential olfactory toxicity of polystyrene (PS) MPs by assessing olfactory-driven behaviors of goldfish in response to odorants. Our results showed that the olfactory-driven behavioral responses of goldfish to L-cysteine and taurocholic acid were significantly hampered by a 28-day MP exposure. Further analysis demonstrated that exposure to MPs may suppress the expression of genes encoding olfactory G protein-coupled receptors, inhibit the enzyme activities of cation transport ATPases crucial for action potential generation, alter the in vivo contents of neurotransmitters as well as metabolites involved in the transduction of electrical signals, and cause olfactory bulb injury and neurotoxicity closely related to the processing of electrical signals. In conclusion, the results obtained in the present study suggest that MPs at environmentally relevant concentrations could impair the olfactory-mediated behavioral responses of goldfish, probably through hampering odorant identification, action potential generation, olfactory neural signal transduction, and olfactory information processing.</t>
  </si>
  <si>
    <t>rayyan-185168497</t>
  </si>
  <si>
    <t>Stable Isotope Insights into Microplastic Contamination within Freshwater Food Webs.</t>
  </si>
  <si>
    <t>1024-1035</t>
  </si>
  <si>
    <t>Garcia F and de Carvalho AR and Riem-Galliano L and Tudesque L and Albignac M and Ter Halle A and Cucherousset J</t>
  </si>
  <si>
    <t>https://pubmed.ncbi.nlm.nih.gov/33410676/</t>
  </si>
  <si>
    <t>Microplastic pollution and ingestion are ubiquitous phenomena in freshwater ecosystems. However, our understanding of the role of trophic niche in microplastic ingestion is still limited. Here, we quantified the level of microplastic (700 Î¼m to 5 mm) contamination for macroinvertebrates and fish within the Garonne river. We then used stable isotope analyses (Î´(13)C and Î´(15)N) to quantify trophic niches. We first demonstrated that the abundance of ingested microplastics differed between macroinvertebrates and fish and was not significantly related to microplastic pollution. We then found that microplastic characteristics (shape, color, size, and polymer composition) differ between the abiotic (surface waters and sediments) and biotic (ingested by macroinvertebrates and fish) compartments. The abundance of ingested microplastics increased with the size of organisms in both fish and macroinvertebrates and tended to increase with trophic position in macroinvertebrates only. Finally, the origin of the resources consumed by fish significantly affected the abundance of microplastics ingested. Altogether, these results suggest the absence of microplastic bioaccumulation in freshwater food webs and the dominance of direct consumption, most likely accidentally. The use of stable isotope analyses is therefore crucial to improve our understanding of microplastic ingestion by wild organisms.</t>
  </si>
  <si>
    <t>rayyan-185168498</t>
  </si>
  <si>
    <t>Occurrence and distribution of microplastic particles and the concentration of Di 2-ethyl hexyl phthalate (DEHP) in microplastics and wastewater in the wastewater treatment plant.</t>
  </si>
  <si>
    <t>Takdastan A and Niari MH and Babaei A and Dobaradaran S and Jorfi S and Ahmadi M</t>
  </si>
  <si>
    <t>https://pubmed.ncbi.nlm.nih.gov/33360551/</t>
  </si>
  <si>
    <t>Wastewater treatment plant (WWTP) is one of the significant sources of Microplastics (MPs) release to the environment. Di 2-ethyl hexyl phthalate (DEHP) is used as an additive for more flexibility of plastics. In this study, we determined the number, size, shape, and color distribution of MPs as well as the concentration of DEHP in MPs and wastewater during the wastewater treatment process in WWTP. Samples were collected from 4 stations of different treatment stages of WWTP. The microplastic particles and the concentration of DEHP were detected via the fluorescence and polarized light microscopy and GC/MS instrument, respectively. The number of MPs decreased from 9.2 (station 1) to 0.84Â MP/L (the final treated effluent) during the wastewater treatment process. Also, the size of MPs at the last station was smaller than the other stations. The mean concentrations of DEHP in MPs in stations 1, 2, 3 and 4 had the respective values of 83.3, 61.05, 30.62 and 17.49Â Î¼g/g, while the mean concentrations of DEHP in wastewater in stations 1, 2, 3 and 4 were 30.08, 25.07, 9.56, and 8.13Â Î¼g/L, respectively. This study shows that despite the removal of high amounts of MPs and DEHP in the final effluent of WWTP, due to the high volume of this effluent (2.828Â Ã—Â 10(8)Â L/d), significant amount of MPs (2.419Â Ã—Â 10(7)Â MP/day) and DEHP enter the aquatic environment daily, which may threaten the health of the fish and aquatic organisms and ultimately on the health of the local population.</t>
  </si>
  <si>
    <t>rayyan-185168499</t>
  </si>
  <si>
    <t>Microplastic Contamination of Seafood Intended for Human Consumption: A Systematic Review and Meta-Analysis.</t>
  </si>
  <si>
    <t>Environmental health perspectives</t>
  </si>
  <si>
    <t>1552-9924 (Electronic)</t>
  </si>
  <si>
    <t>Danopoulos E and Jenner LC and Twiddy M and Rotchell JM</t>
  </si>
  <si>
    <t>https://pubmed.ncbi.nlm.nih.gov/33355482/</t>
  </si>
  <si>
    <t>BACKGROUND: Microplastics (MPs) have contaminated all compartments of the marine environment including biota such as seafood; ingestion from such sources is one of the two major uptake routes identified for human exposure. OBJECTIVES: The objectives were to conduct a systematic review and meta-analysis of the levels of MP contamination in seafood and to subsequently estimate the annual human uptake. METHODS: MEDLINE, EMBASE, and Web of Science were searched from launch (1947, 1974, and 1900, respectively) up to October 2020 for all studies reporting MP content in seafood species. Mean, standard deviations, and ranges of MPs found were collated. Studies were appraised systematically using a bespoke risk of bias (RoB) assessment tool. RESULTS: Fifty studies were included in the systematic review and 19 in the meta-analysis. Evidence was available on four phyla: mollusks, crustaceans, fish, and echinodermata. The majority of studies identified MP contamination in seafood and reported MP content Â &lt;Â 1â€‰MP/g, with 26% of studies rated as having a high RoB, mainly due to analysis or reporting weaknesses. Mollusks collected off the coasts of Asia were the most heavily contaminated, coinciding with reported trends of MP contamination in the sea. According to the statistical summary, MP content was 0 -Â 10.5â€‰MPs/g in mollusks, 0.1 -Â 8.6â€‰MPs/g in crustaceans, 0 -Â 2.9â€‰MPs/g in fish, and 1â€‰MP/g in echinodermata. Maximum annual human MP uptake was estimated to be close to 55,000 MP particles. Statistical, sample, and methodological heterogeneity was high. DISCUSSION: This is the first systematic review, to our knowledge, to assess and quantify MP contamination of seafood and human uptake from its consumption, suggesting that action must be considered in order to reduce human exposure via such consumption. Further high-quality research using standardized methods is needed to cement the scientific evidence on MP contamination and human exposures. https://doi.org/10.1289/EHP7171.</t>
  </si>
  <si>
    <t>PMC7757379</t>
  </si>
  <si>
    <t>rayyan-185168500</t>
  </si>
  <si>
    <t>IL-4/STAT6 signaling facilitates innate hematoma resolution and neurological recovery after hemorrhagic stroke in mice.</t>
  </si>
  <si>
    <t>32679-32690</t>
  </si>
  <si>
    <t>Xu J and Chen Z and Yu F and Liu H and Ma C and Xie D and Hu X and Leak RK and Chou SHY and Stetler RA and Shi Y and Chen J and Bennett MVL and Chen G</t>
  </si>
  <si>
    <t>https://pubmed.ncbi.nlm.nih.gov/33293423/</t>
  </si>
  <si>
    <t>Intracerebral hemorrhage (ICH) is a devastating form of stroke affecting millions of people worldwide. Parenchymal hematoma triggers a series of reactions leading to primary and secondary brain injuries and permanent neurological deficits. Microglia and macrophages carry out hematoma clearance, thereby facilitating functional recovery after ICH. Here, we elucidate a pivotal role for the interleukin (IL)-4)/signal transducer and activator of transcription 6 (STAT6) axis in promoting long-term recovery in both blood- and collagenase-injection mouse models of ICH, through modulation of microglia/macrophage functions. In both ICH models, STAT6 was activated in microglia/macrophages (i.e., enhanced expression of phospho-STAT6 in Iba1(+) cells). Intranasal delivery of IL-4 nanoparticles after ICH hastened STAT6 activation and facilitated hematoma resolution. IL-4 treatment improved long-term functional recovery in young and aged male and young female mice. In contrast, STAT6 knockout (KO) mice exhibited worse outcomes than WT mice in both ICH models and were less responsive to IL-4 treatment. The construction of bone marrow chimera mice demonstrated that STAT6 KO in either the CNS or periphery exacerbated ICH outcomes. STAT6 KO impaired the capacity of phagocytes to engulf red blood cells in the ICH brain and in primary cultures. Transcriptional analyses identified lower level of IL-1 receptor-like 1 (ST2) expression in microglia/macrophages of STAT6 KO mice after ICH. ST2 KO diminished the beneficial effects of IL-4 after ICH. Collectively, these data confirm the importance of IL-4/STAT6/ST2 signaling in hematoma resolution and functional recovery after ICH. Intranasal IL-4 treatment warrants further investigation as a clinically feasible therapy for ICH.</t>
  </si>
  <si>
    <t>PMC7768771</t>
  </si>
  <si>
    <t>rayyan-185168501</t>
  </si>
  <si>
    <t>Bilirubin as a metabolic hormone: the physiological relevance of low levels.</t>
  </si>
  <si>
    <t>American journal of physiology. Endocrinology and metabolism</t>
  </si>
  <si>
    <t>1522-1555 (Electronic)</t>
  </si>
  <si>
    <t>E191-E207</t>
  </si>
  <si>
    <t>Creeden JF and Gordon DM and Stec DE and Hinds TD Jr</t>
  </si>
  <si>
    <t>https://pubmed.ncbi.nlm.nih.gov/33284088/</t>
  </si>
  <si>
    <t>Recent research on bilirubin, a historically well-known waste product of heme catabolism, suggests an entirely new function as a metabolic hormone that drives gene transcription by nuclear receptors. Studies are now revealing that low plasma bilirubin levels, defined as "hypobilirubinemia," are a possible new pathology analogous to the other end of the spectrum of extreme hyperbilirubinemia seen in patients with jaundice and liver dysfunction. Hypobilirubinemia is most commonly seen in patients with metabolic dysfunction, which may lead to cardiovascular complications and possibly stroke. We address the clinical significance of low bilirubin levels. A better understanding of bilirubin's hormonal function may explain why hypobilirubinemia might be deleterious. We present mechanisms by which bilirubin may be protective at mildly elevated levels and research directions that could generate treatment possibilities for patients with hypobilirubinemia, such as targeting of pathways that regulate its production or turnover or the newly designed bilirubin nanoparticles. Our review here calls for a shift in the perspective of an old molecule that could benefit millions of patients with hypobilirubinemia.</t>
  </si>
  <si>
    <t>rayyan-185168502</t>
  </si>
  <si>
    <t>Toxicity of polystyrene microplastics on juvenile Oncorhynchus mykiss (rainbow trout) after individual and combined exposure with chlorpyrifosâ€Ž.</t>
  </si>
  <si>
    <t>Karbalaei S and Hanachi P and Rafiee G and Seifori P and Walker TR</t>
  </si>
  <si>
    <t>https://pubmed.ncbi.nlm.nih.gov/33265019/</t>
  </si>
  <si>
    <t>Microplastic (MP) sorption and transfer of chemical contaminants has been widely reported, yet few studies have investigated combined effects of contaminant-loaded MPs on organisms. This study examined effects of pristine or chlorpyrifos (CPF)-loaded polystyrene (PS)â€Ž fragments on histopathological and histomorphometrical biomarkers in rainbow trout (Onchorhynchus mykiss)â€Ž. In laboratory, O. mykiss were exposed for 96Â h to pristine PS-MPs concentrations (30 or 300Â Âµg/L), concentrations of CPF â€Žalone (2 or â€Žâ€Ž6Â Âµg/L), and the same concentrations of CPF in the presence of PS-MPs in aquariaâ€Ž. Results showed the highest histopathological alterations in both CPF concentrations and when combined with PS-MPs in fish gills. Alternatively, high histopathological lesions including massive necrosis, infiltration of inflammatory cells, and shed of villi tips were observed in fish gut in high CPF concentrations combined with high PS-MP concentrations of â€Ž(6Â Î¼g/L CPF+300Â Î¼g/L PS-â€ŽMPs). Individual CPF and PS-MP concentrations or combined together showed significant changes in histomorphometrical biomarkers in fish gills, gut and skin. Findings highlight that pristine PS-MPs cause toxicity and increase adverse effects of CPF in O. mykiss, especially in gill tissue. We present evidence that pristine short-term exposure to even low concentrations of PS-MPs has a significant impact on biomarker responses in O. mykiss.</t>
  </si>
  <si>
    <t>rayyan-185168503</t>
  </si>
  <si>
    <t>Species-specific effect of microplastics on fish embryos and observation of toxicity kinetics in larvae.</t>
  </si>
  <si>
    <t>Zhang C and Wang J and Zhou A and Ye Q and Feng Y and Wang Z and Wang S and Xu G and Zou J</t>
  </si>
  <si>
    <t>https://pubmed.ncbi.nlm.nih.gov/33264992/</t>
  </si>
  <si>
    <t>Microplastics will definitely increase the potential health risks to humans through food chain, especially by commercial fishes. Here, we studied species-specific effect of microplastics on fish embryos and observed uptake, accumulation and elimination of microplastics in larvae. We chose three commercial fish species with different feeding types as our research objects. The results we found demonstrated that microplastics abundance in larvae was related with feeding type. At the same exposure concentration, the ingestion of microplastics in carnivores was lower than that in filter feeders and omnivores. In addition, omnivores were less able to remove microplastics than filter feeders. To the best of our knowledge, this is the first study to compared the differences of microplastics ingested in fishes with feeding types under laboratory conditions, and we believe that the findings will be valid evidence to explain species-specific effect of microplastics on fishes.</t>
  </si>
  <si>
    <t>rayyan-185168504</t>
  </si>
  <si>
    <t>Effects of polystyrene nanoplastics on Ctenopharyngodon idella (grass carp) after individual and combined exposure with zinc oxide nanoparticles.</t>
  </si>
  <si>
    <t>Estrela FN and Batista GuimarÃ£es AT and Silva FG and Marinho da Luz T and Silva AM and Pereira PS and Malafaia G</t>
  </si>
  <si>
    <t>https://pubmed.ncbi.nlm.nih.gov/33264950/</t>
  </si>
  <si>
    <t>The toxicity of polystyrene nanoparticles (PS NPs) and ZnO nanoparticles (ZnO NPs), in combination is poorly known. Thus, the aim of the current study was to evaluate the effects of PS NPs (760 Î¼g/L) on Ctenopharyngodon idella exposed to it, both in separate and in combination with ZnO NPs (760 Î¼g/L), based on behavioral, biochemical and genotoxic biomarkers. Current data have indicated that PS NPs, for a short exposure period (3 days), both in separate and in combination with nanoparticles, have affected animals' response to the mirror test. On the other hand, all treatments have equally induced C. idella inactivity towards alarm substances and DNA damage. There was increased oxidative stress, mainly in groups exposed to PS NPs (in combination, or not, with nanoparticles); although increased, the evaluated antioxidant levels did not appear to be enough to inhibit the effects of treatment-induced production of free radicals. Together, these results are likely co-responsible for the observed changes. The current study did not observe antagonistic, synergistic or additive effect on animals exposed to the combination between PS NPs and ZnO NPs; however, this outcome should not discourage the performance of similar studies focused on assessing the (eco)toxicity of pollutant mixtures comprising nanomaterials.</t>
  </si>
  <si>
    <t>rayyan-185168505</t>
  </si>
  <si>
    <t>Toxicokinetic/toxicodynamic-based risk assessment of freshwater fish health posed by microplastics at environmentally relevant concentrations.</t>
  </si>
  <si>
    <t>Chen CY and Lu TH and Yang YF and Liao CM</t>
  </si>
  <si>
    <t>https://pubmed.ncbi.nlm.nih.gov/33257071/</t>
  </si>
  <si>
    <t>The pervasive contamination of microplastics (MPs) in freshwater ecosystems is of emerging concern. Mechanistic link between exposure and effect on assessing health risk of freshwater fish posed by environmental MPs, however, is more limited. Our study filled this gap by developing a toxicokinetic/toxicodynamic (TK/TD)-based risk assessment framework to examine health effects of zebrafish and red tilapia responses to environmental concentrations of MPs appraised with a variety of valuable published data on a global scale. We assessed organ-specific TK parameters and mean residence times for polystyrene (PS)-MPs-exposed freshwater fish in size- and concentration-dependent manners. We estimated the relatively sensitive benchmark concentrations (BMCs) of PS-MPs for oxidative stress in zebrafish and detoxification in red tilapia to be ~1.0 and ~119Â Î¼gÂ g(-1), respectively. Based on continental scale MPs trends, the high MPs concentrations were over Asia, with a mean value of 36Â mgÂ L(-1). Given metabolic disturbances in zebrafish and red tilapia as bioindicators, we found that MPs pollution was highly likely to enhance fish health risks and that this factor must therefore be considered in evaluations of MPs susceptibility of freshwater fish. Our TK/TD-based risk scheme could help inform intensified efforts to mitigate environmental MPs pollution in order to benefit freshwater fish species and people who depend on healthy stocks of different fish.</t>
  </si>
  <si>
    <t>rayyan-185168506</t>
  </si>
  <si>
    <t>Plastic density as a key factor in the presence of microplastic in the gastrointestinal tract of commercial fishes from Campeche Bay, Mexico.</t>
  </si>
  <si>
    <t>Borges-RamÃ­rez MM and Mendoza-Franco EF and Escalona-Segura G and Osten JR</t>
  </si>
  <si>
    <t>https://pubmed.ncbi.nlm.nih.gov/33254635/</t>
  </si>
  <si>
    <t>Microplastics (MPs) are currently one of the primary marine pollution problems around the world. MPs are distributed throughout the water column, dependent mainly on the density that is given by the polymer type, as well as the location, depth, and velocities of the water flows. This situation allows all aquatic organisms to be exposed to MPs. Furthermore, toxic substances can adhere to the MPs, making the consumption of fish with MPs a risk to human health. The aim of this study was to evaluate and characterize the microplastics present in the gastrointestinal tract of six species of fish which had the highest human consumption in Campeche, Mexico and their relationship with the density of MPs founded. A total of 316 microplastic particles from 240 individuals were found with 1.31Â Â±Â 2.59 of microplastics per fish. The results indicate that there are differences (KW-HÂ =Â 53.14) between the densities of the MPs present in demersal fish (1.41Â Â±Â 0.4Â gÂ cm(-3)) with respect to the pelagic species (1.04Â Â±Â 0.24Â gÂ cm(-3)). Likewise, differences were found between fibers, fragments, and pellets present in the studied fish with a pelagic: demersal ratio of 1: 2.4 for all microplastics. The demersal species Haemulon plumierii (nÂ =Â 40) presented the highest number of MPs with 115 items in total, 73 fibers, and 42 fragments. The results of this research show the first evidence that the density of the material from which microplastics are made play a key role determining their fate in marine fish habitats.</t>
  </si>
  <si>
    <t>rayyan-185168507</t>
  </si>
  <si>
    <t>Toxicity of polystyrene nanoplastics in Ctenopharyngodon idella juveniles: A genotoxic, mutagenic and cytotoxic perspective.</t>
  </si>
  <si>
    <t>GuimarÃ£es ATB and Estrela FN and Pereira PS and de Andrade Vieira JE and de Lima Rodrigues AS and Silva FG and Malafaia G</t>
  </si>
  <si>
    <t>https://pubmed.ncbi.nlm.nih.gov/33207528/</t>
  </si>
  <si>
    <t>The increased contamination of surface water with plastic waste is proportional to the increased consumption of products that use them as raw material. However, the impact of these residues on aquatic biota remains limited, mainly when it comes to nanoplastics (NPs). Thus, the aim of the current study is to test the hypothesis that the exposure of Ctenopharyngodon idella juveniles to polystyrene nanoplastics (PS NPs) at low concentrations (0.04â€¯ng/L, 34â€¯ng/L and 34â€¯Î¼g/L), for 20â€¯days, leads to DNA damage and has mutagenic and cytotoxic effects on their erythrocytes. Comet assay enabled observing that DNA damage (inferred from the greater tail length, DNA percentage in the tail and Olive tail moment) induced by PS NPs has increased as the pollutant concentrations have increased, as well as that the formation of micronuclei and other nuclear abnormalities was equitable in animals exposed to this pollutant. On the other hand, there were significant changes in erythrocyte shape and size, oxidative stress generation (NO levels, lipid peroxidation, hydrogen peroxide), antioxidant system inhibition (mediated by total hepatic glutathione) and PS NPs accumulation in the liver and brain of animals exposed to higher concentrations of it. Therefore, the current study has confirmed the initial hypothesis and enhanced the knowledge about the genotoxic, mutagenic and cytotoxic potential of PS NPs in freshwater fish at early developmental stage, relating these effects to biochemical changes and significant accumulation of these nanomaterials. Besides, it is a warning about the (eco) toxicological risk represented by these nanopollutants in aquatic environments. CAPSULE: Polystyrene nanoplastics are capable of inducing DNA damage, mutagenic and cytotoxicity changes in fish.</t>
  </si>
  <si>
    <t>rayyan-185168508</t>
  </si>
  <si>
    <t>Ingestion of microplastics by Hypanus guttatus stingrays in the Western Atlantic Ocean (Brazilian Amazon Coast).</t>
  </si>
  <si>
    <t>Pegado T and Brabo L and Schmid K and Sarti F and Gava TT and Nunes J and Chelazzi D and Cincinelli A and Giarrizzo T</t>
  </si>
  <si>
    <t>https://pubmed.ncbi.nlm.nih.gov/33183749/</t>
  </si>
  <si>
    <t>The present study documents, for the first time, the ingestion of microplastics (MPs) by Longnose stingrays in the Western Atlantic Ocean. We examined 23 specimens of Hypanus guttatus from the Brazilian Amazon coast and found microplastic particles in the stomach contents of almost a third of the individuals. Fibers were the most frequent item (82%), blue was the most frequent color (47%) and Polyethylene Terephthalate (PET) was the most frequent polymer recorded (35%), as identified by 2D imaging - Fourier Transform Infrared (FTIR). The ingestion of microplastics by Longnose stingray has not been previously recorded. The findings of the present study thus provide an important baseline for future studies of microplastic ingestion by dasyatid rays and other batoid species in the Atlantic Ocean, and contribute to the broader understanding of the spatial and temporal dimensions of the growing problem of plastic pollution in aquatic ecosystems and organisms.</t>
  </si>
  <si>
    <t>rayyan-185168509</t>
  </si>
  <si>
    <t>Pectin co-functionalized dual layered solid lipid nanoparticle made by soluble curcumin for the targeted potential treatment of colorectal cancer.</t>
  </si>
  <si>
    <t>Mohamed JM and Alqahtani A and Ahmad F and Krishnaraju V and Kalpana K</t>
  </si>
  <si>
    <t>https://pubmed.ncbi.nlm.nih.gov/33183627/</t>
  </si>
  <si>
    <t>The investigation is to increase the cytotoxicity of soluble curcumin (SC) by loading it onto pectin and skimmed milk powder (SMP) dual layered solid lipid nanoparticles (DL-SLN). The DL-SLN exhibited significantly higher encapsulation efï¬_x0081_ciency (83.94 Â± 6.16), better stability (90 days), and sustained the drug release in different gastro intestional (GI) environments upto 72 h. Molecular docking revealed that the Vander Waals (57420.669 Kcal(-)mol(-1)) and electrostatic (-197.533) bonds were involved in the DL-SLN complex formation. The in vivo toxicity of DL-SLN was performed by the zebraï¬_x0081_sh model, the cell cycle arrest at G(2)/M phase (64.34 %) by flow cytometry, and western blot investigation was recognized molecular level cell death using SW480 cells. Pharmacokinetic (PK) evaluation (Cmax-5.78 Â± 3.26 Î¼g/mL; Tmax-24 h) and organ distribution studies confirmed that the co-functionalized pectin based SLN could efficiently improve the oral bioavailability (up to 72 h) of curcumin (CMN) on colon-targeted release.</t>
  </si>
  <si>
    <t xml:space="preserve"> RAYYAN-INCLUSION: {"Querusche"=&gt;"Excluded", "Angelo"=&gt;"Excluded"} | RAYYAN-LABELS: ?,ANG: Abstract,QUE: Abstract | RAYYAN-EXCLUSION-REASONS: 3 - Intervention,1 - Type of study</t>
  </si>
  <si>
    <t>rayyan-185168510</t>
  </si>
  <si>
    <t>First report of microplastic ingestion by the alien fish Pirapitinga (Piaractus brachypomus) in the Ramsar site Vembanad Lake, south India.</t>
  </si>
  <si>
    <t>Devi SS and Sreedevi AV and Kumar AB</t>
  </si>
  <si>
    <t>https://pubmed.ncbi.nlm.nih.gov/33181924/</t>
  </si>
  <si>
    <t>This study reports on the ingestion of microplastics by the alien fish Pirapitinga, Piaractus brachypomus (Characiformes; Serrasalmidae) that escaped Vembanad lake, the largest brackish water lake in the south-west coast of India, from the aquaculture systems during flooding. Microplastics separated from the gut of 32 out of the 123 fishes (26%) examined were identified using Attenuated Total Reflectance - Fourier Transform Infrared (ATR-FTIR), and Raman Spectroscopy. In total, 69 microplastic particles, represented by fibers, foam and fragments were recovered from the fish, with sizes ranging from 0.89 to 4.85Â mm. The ATR-FTIR spectral analyses revealed the presence of polymers polyethylene and Nylon 6. The occurrence of PP, Nylon 6, PET and PBT were confirmed using Raman spectroscopy. The presence of MPs in the gut content of alien fish P. brachypomus could be a reflection of the increasing microplastics pollution in the estuaries and backwaters along the south-west coast of India.</t>
  </si>
  <si>
    <t>rayyan-185168511</t>
  </si>
  <si>
    <t>Microplastics in the coral reefs and their potential impacts on corals: A mini-review.</t>
  </si>
  <si>
    <t>Huang W and Chen M and Song B and Deng J and Shen M and Chen Q and Zeng G and Liang J</t>
  </si>
  <si>
    <t>https://pubmed.ncbi.nlm.nih.gov/33172634/</t>
  </si>
  <si>
    <t>Plastic debris exists worldwide and research on microplastic pollution has gradually spread from the oceans to freshwater and terrestrial systems. Coral reefs not only serve as one of the most charismatic and biodiverse ecosystems on our planet, but also maintain the human harvesting of natural resources and livelihoods of hundreds of millions of people. However, the abundance and distribution characteristics of microplastics in coral reef systems receive little scientific attention. Meanwhile, the impacts of microplastics and nanoplastics on coral health and its potential mechanisms remain further studied. Herein, this review first summarized the current status of microplastics pollution in global coral reefs, especially included (i) abundance and distribution characteristics of microplastics in different media (e.g., seawater, sediment, corals), and (ii) possible sources of microplastics in reef regions. Furthermore, the main interaction mechanisms between microplastics and corals are highlighted. Following this, the direct or indirect impacts of microplastics on coral species are discussed. With the rapid increase of plastic consumption and background of pervasive global coral bleaching, research on marine microplastics must focus on the critical coral reef regions and include a comprehensive knowledge about the distribution, fate, and potential risks from an ecosystem perspective.</t>
  </si>
  <si>
    <t>rayyan-185168512</t>
  </si>
  <si>
    <t>Targeting Tumor-Associated Macrophages by MMP2-Sensitive Apoptotic Body-Mimicking Nanoparticles.</t>
  </si>
  <si>
    <t>52402-52414</t>
  </si>
  <si>
    <t>Liu Y and Wang J and Zhang J and Marbach S and Xu W and Zhu L</t>
  </si>
  <si>
    <t>https://pubmed.ncbi.nlm.nih.gov/33169982/</t>
  </si>
  <si>
    <t>Tumor-associated macrophages (TAMs), a major player in the tumor microenvironment, were recently recognized as a potential therapeutic target. To date, very few anticancer drugs or drug-delivery systems were designed to target the TAMs. Inspired by the "eat me" signal, phosphatidylserine (PS), mediated phagocytic clearance of apoptotic bodies, in this study, the matrix metalloproteinase 2 (MMP2)-sensitive PS-modified nanoparticles were developed. In the design, the PS is externalized to the nanoparticles' surface only when the nanoparticles reach the MMP2-overexpressing tumor site, allowing for the TAM-specific phagocytosis. The nanoparticles' excellent macrophage/TAM selectivity was observed in various biological models, including various cell lines, coculture cells, coculture cell spheroids, zebrafish, and tumor-bearing mice. The nanoparticles' TAM specificity remarkably enhanced the TAM depletion capability of the loaded model drug, dasatinib, resulting in the improved anticancer activity. The MMP2-sensitive apoptotic body-mimicking nanoparticles might be a promising delivery tool for TAM-centered cancer diagnoses and treatments.</t>
  </si>
  <si>
    <t>rayyan-185168513</t>
  </si>
  <si>
    <t>Biodegradable Polydioxanone Microspheres for Transcatheter Arterial Embolization: Proof of Principle.</t>
  </si>
  <si>
    <t>Journal of vascular and interventional radiology : JVIR</t>
  </si>
  <si>
    <t>1535-7732 (Electronic)</t>
  </si>
  <si>
    <t>2132-2140.e5</t>
  </si>
  <si>
    <t>Streitparth F and Wittgenstein H and Stechele M and Neumann J and Schmidt C and Schnorr J and Hamm B and GÃ¼nther RW</t>
  </si>
  <si>
    <t>https://pubmed.ncbi.nlm.nih.gov/33160828/</t>
  </si>
  <si>
    <t>PURPOSE: To evaluate feasibility, embolization success, biodegradability, reperfusion, and biocompatibility of biodegradable microspheres (MS) made from polydioxanone (PDO) for transcatheter arterial embolization. MATERIALS AND METHODS: Unilateral selective renal embolization of a segmental artery was performed in 16 New Zealand White rabbits with PDO-MS (100-150 Î¼m and 90-315 Î¼m). Animals were randomly assigned to different observation periods and underwent control digital subtraction angiography (DSA) and MR imaging immediately (nÂ = 3), 1 week (nÂ = 2), 4 weeks (nÂ = 2), 8 weeks (nÂ = 2), 12 weeks (nÂ = 5), and 16 weeks (nÂ = 2) after embolization. Kidneys were harvested for macroscopic and histologic analysis of embolization success, biodegradability, and biocompatibility. RESULTS: Embolization was technically successful in 15 of 16 animals. One animal died of anesthesia-related circulatory failure. The 100-150 Î¼m MS were injected easily through 3-F catheters; the 90-315 Î¼m MS tended to clog with intermittent catheter obstruction. DSA and MR imaging showed successful target embolization in 13 of 15 animals. In 2 animals, the entire kidney was affected owing to catheter clogging, including a reflux of MS while flushing. Control DSA and MR imaging showed increasing vascular reperfusion with time. Macroscopic and histologic analysis revealed necrosis/infarction in areas in which embolization was achieved. MS were extensively degraded after 16 weeks, and overall inflammatory reaction was mild. CONCLUSIONS: Biodegradable PDO-MS induced effective embolization of target vessels while demonstrating good biocompatibility. MS increasingly dissolved at 16 weeks, partial reperfusion started at week 1, and complete reperfusion started at week 8, thus offering possible advantages as a temporary embolic agent.</t>
  </si>
  <si>
    <t xml:space="preserve"> RAYYAN-INCLUSION: {"Querusche"=&gt;"Excluded", "Angelo"=&gt;"Excluded"} | RAYYAN-LABELS: ANG: Abstract,QUE: Abstract | RAYYAN-EXCLUSION-REASONS: 2 - Population,1 - Type of study</t>
  </si>
  <si>
    <t>rayyan-185168514</t>
  </si>
  <si>
    <t>Polyethylene microbeads are more critically toxic to the eyes and reproduction than the kidneys or growth in medaka, Oryzias latipes.</t>
  </si>
  <si>
    <t>Chisada S and Yoshida M and Karita K</t>
  </si>
  <si>
    <t>https://pubmed.ncbi.nlm.nih.gov/33158613/</t>
  </si>
  <si>
    <t>Many studies using experimental and wild animals have reported negative effects of microplastic beads (MPs) ingestion. However, data regarding the lowest observed adverse effect levels (LOAELs) of MPs remain limited. Our aim was to evaluate the adverse effect levels of polyethylene MPs (10-63Â Î¼m diameter) with respect to growth, reproduction, and the eyes and kidneys of medaka (Oryzias latipes) under breeding conditions to contribute to future research involving LOAEL determinations. Fish were exposed to 0.009Â mg-MPs (approximately 1000 particles)/L to 0.32Â mg-MPs (approximately 40,000 particles)/L for 12 weeks. The eyes and kidneys were evaluated by histopathologic analysis. Although histologic analyses indicated an absence of MPs in the tissues, the eyes and kidneys as well as reproduction were adversely affected by increasing MP concentrations. The number of spawned eggs decreased, and changes were noted in the eyes of fish exposed to â‰¥0.032Â mg-MPs/L under breeding conditions. The eyes exhibited thinning of the optic nerve fiber layer and dilatation of retinal capillaries compared with medaka not treated with MPs. Changes in the kidneys were observed in fish exposed to â‰¥0.065Â mg-MPs/L. The mesangial matrix in the glomerulus of the kidneys was expanded compared with non-treated medaka, suggesting a deterioration in renal function. Analyses of an oxidative stress marker in the tissues indicated that lesion progression was associated with increased oxidative stress. Furthermore, a comparison of adverse effect levels suggested that MPs were more toxic to the eyes and reproduction than the kidneys or growth. Our data should prove useful for determining the LOAELs of polyethylene beads on vertebrates and enhance understanding of the mechanism underlying the biological toxicity of polyethylene MPs.</t>
  </si>
  <si>
    <t>rayyan-185168515</t>
  </si>
  <si>
    <t>Microplastics in freshwater ecosystems: a recent review of occurrence, analysis, potential impacts, and research needs.</t>
  </si>
  <si>
    <t>1341-1356</t>
  </si>
  <si>
    <t>Sarijan S and Azman S and Said MIM and Jamal MH</t>
  </si>
  <si>
    <t>https://pubmed.ncbi.nlm.nih.gov/33079353/</t>
  </si>
  <si>
    <t>The utilization of plastics has now become a threat to the environment as it generates microplastic particles (&lt;5 mm in size). The increasing studies on the occurrence of microplastics in different environmental compartments have raised concern about the potential effects on ecosystems and living organisms. Of these, numerous studies are focused on marine environments. The occurrence of microplastics is recently extended to the freshwater environments, including river systems, streams, lakes, pond, creek, and estuarine rivers. This paper overviews the current knowledge and research findings on the occurrence of microplastics in water, sediment, and fish in freshwater environments. The review also covers the adopted methodology and impacts of microplastics to the ecosystem. Future perspectives are discussed as well in this review.</t>
  </si>
  <si>
    <t>rayyan-185168516</t>
  </si>
  <si>
    <t>Behavioral and biochemical consequences of Danio rerio larvae exposure to polylactic acid bioplastic.</t>
  </si>
  <si>
    <t>de Oliveira JPJ and Estrela FN and Rodrigues ASL and GuimarÃ£es ATB and Rocha TL and Malafaia G</t>
  </si>
  <si>
    <t>https://pubmed.ncbi.nlm.nih.gov/33068943/</t>
  </si>
  <si>
    <t>The literature has largely shown the toxicity of petroleum-based PLA biomicroplastics (PLABioMPs) and encouraged the production of alternative materials to replace their use, such as biopolymers. However, knowledge concerning the effects of biopolymers on aquatic organisms remains under development. The hypothesis that the acute exposure (five days) to polylactic acid (PLA) biopolymers may lead to behavioral and biochemical changes and to their accumulation in Danio rerio larvae was tested. Based on the results, PLA biomicroplastics (PLA BioMPs) at concentration of 3 and 9Â mg/L decreased swimming distance and speed of larvae in the open field test. This outcome suggests effects on animals' locomotor and exploration activities. Larvae's longer immobility time and greater permanence in the peripheral zone of the apparatus is indicative of anxiety-like behavior caused by the exposure to PLA BioMPs. Zebrafish larvae accumulated PLA BioMPs and their acetylcholinesterase activity was inhibited by their presence, which reinforces the accumulative potential of biopolymers and their direct or indirect role as anxiogenic agents, even at sublethal concentrations. The decreased activity of acetylcholinesterase reinforces the neurotoxic action in groups exposed to PLA BioMPs. The current study has confirmed the initial hypothesis and is an insight about the toxicity of these biopolymers in D. rerio larvae, since it deepens the discussion about the environmental risk of these substances in freshwater ecosystems.</t>
  </si>
  <si>
    <t>rayyan-185168517</t>
  </si>
  <si>
    <t>Tinospora cordifolia ameliorated titanium dioxide nanoparticle-induced toxicity via regulating oxidative stress-activated MAPK and NRF2/Keap1 signaling pathways in Nile tilapia (Oreochromis niloticus).</t>
  </si>
  <si>
    <t>Vineetha VP and Devika P and Prasitha K and Anilkumar TV</t>
  </si>
  <si>
    <t>https://pubmed.ncbi.nlm.nih.gov/33022381/</t>
  </si>
  <si>
    <t>Titanium dioxide nanoparticle (TNP) has been suggested for use in fish farms to prevent or alleviate bacterial diseases owing to its bactericidal property. Unfortunately, the interaction of TNP with cells impaired the host defenses of fish resulting in increased mortality during bacterial challenges. The present study evaluated the efficacy of the ethanolic extract of Tinospora cordifolia (TCE) as a dietary supplement in ameliorating TNP induced toxicity in Nile tilapia (Oreochromis niloticus). The fishes were exposed to environmentally relevant concentration (10Â mg/L) of TNP for 14Â days and the effect of TCE supplemented feed at 3 different doses (5, 10, and 15Â g/kg) was studied. TCE signally increased the weight gain, specific growth rate, and decreased feed conversion ratio in fish. TCE significantly (PÂ &lt;Â 0.05) ameliorated the toxic effects caused by TNP by increasing the antioxidant (CAT, SOD, GPx) activity and decreasing the levels of serum enzymes (ALT, AST, ALP, ACP), macromolecular oxidation, excessive ROS production, and pro-inflammatory cytokines (IL-1Î², IL-6, IL-8, INF-Î³, TNF-Î±, PGE-2). TNP bioaccumulation and histopathological alterations in gill, liver, and kidney were also significantly alleviated by TCE supplementation. TCE perceptibly regulated the expression of heat shock proteins (HSP60, -70), MAPKs (pERK1/2, pp38), antioxidant (NRF2, Keap1, HO-1), apoptotic (p53, PDRG1), and anti-apoptotic (AKT, Bcl2) proteins in fish. Regarding disease resistance, the TCE co-treated groups showed reduced cumulative mortality and higher relative percent survival with A. hydrophila. Our results suggest that TNP-induced apoptosis is mediated by the MAPK/NRF2/Keap1 pathway and underlines the therapeutic potential of TCE in aqua-farming.</t>
  </si>
  <si>
    <t>rayyan-185168518</t>
  </si>
  <si>
    <t>Differences in microplastic abundances within demersal communities highlight the importance of an ecosystem-based approach to microplastic monitoring.</t>
  </si>
  <si>
    <t>Pagter E and Frias J and Kavanagh F and Nash R</t>
  </si>
  <si>
    <t>https://pubmed.ncbi.nlm.nih.gov/32920253/</t>
  </si>
  <si>
    <t>Plastic pollution is prevalent in all habitats and microplastic ingestion has been recorded in several different species examined to date. However, most studies have focused solely on commercial species. This study investigates microplastics (MPs) by assessing the levels present in a mixed demersal trawl at two sites in a coastal embayment. MPs were recovered from species' gastrointestinal tracts and polymers identified with Î¼FTIR spectroscopic analysis. Particles recovered comprised 20% natural fibres. The majority of MPs were identified as PE, PVDF, and PETE. Results show an average MP range of 0.11-4.67 MPs individual(-1). Fluctuating trendlines for MPs within species suggest that their bioavailability is influenced by several factors. Individual species show significant differences in ingested MP between trawls; however, when the entire trawl community is assessed there is no significant difference between sites. These results suggest that future studies should follow an ecosystem-based approach to monitor MPs.</t>
  </si>
  <si>
    <t>rayyan-185168519</t>
  </si>
  <si>
    <t>Assessing urban microplastic pollution in a benthic habitat of Patagonia Argentina.</t>
  </si>
  <si>
    <t>RÃ­os MF and HernÃ¡ndez-Moresino RD and GalvÃ¡n DE</t>
  </si>
  <si>
    <t>https://pubmed.ncbi.nlm.nih.gov/32892923/</t>
  </si>
  <si>
    <t>Plastic pollution in the oceans has become a global problem, but its documentation is disparate around the world. We assess the abundance and type of microplastics in three benthic matrices: mussels, small fishes, and bottom water; in three sites nearby Puerto Madryn city (Patagonia, Argentina). Microplastics were present in the three matrices for all sites sampled. The average amounts of items observed were 1.6 and 0.3 per total wet weight in fishes and mussels, respectively, and 10.5 per liter in bottom water. Mussels and fishes presented a difference of microplastics size comparing with the surrounding bottoms waters; fishes also presented color discrimination, suggesting the necessity of more than one bioindicator to perform microplastic pollution monitoring. Moreover, small fishes had more MPs in their gastrointestinal tracts than bigger ones. The present study is the first one about the interaction between MPs and small aquatic organisms in coastal marine environments from Patagonia.</t>
  </si>
  <si>
    <t>rayyan-185168520</t>
  </si>
  <si>
    <t>Microplastic content of Kutum fish, Rutilus frisii kutum in the southern Caspian Sea.</t>
  </si>
  <si>
    <t>Taghizadeh Rahmat Abadi Z and Abtahi B and Grossart HP and Khodabandeh S</t>
  </si>
  <si>
    <t>https://pubmed.ncbi.nlm.nih.gov/32889256/</t>
  </si>
  <si>
    <t>The occurrence of microplastics (MPs) in the digestive tract of commercial Kutum fish, Rutilus frisii kutum was investigated. Fish samples, ranging from 33 to 48.5Â cm fork length which sold for human consumption, were collected from local fish markets in Bandar-e Torkaman (the south-eastern of Caspian Sea) on November 2017, and March 2018. The MPs were characterized using optical microscopy, NR staining, and SEM-EDS for number, shape, color, surface morphology, and elemental composition. On average, 11.4 MP items per fish (0.015 items per 1Â g fish wet weight) were found in Kutum's stomach at an individual detection rate of 80%. Around 66% of all identified MP items were &lt; 500Â Î¼m, and 53% possessed light colors. Morphological researches indicated that fish ingested the degradation fragments from larger plastic pieces, fibers, and manufactured microbeads. Microfibers are the most dominant items accounting for over 75% of all MPs. The SEM images indicated the various degrees of erosions upon environmental exposure. Some MPs had surface cracks, broken margins, scaly appearances, and obvious pores. Considering the commercial importance which the Kutum plays for Iran's fishery, the potential effect of MPs on the trophic food web, particularly for human consumption and health, should be urgently investigated.</t>
  </si>
  <si>
    <t>rayyan-185168521</t>
  </si>
  <si>
    <t>Transfer and Transcriptomic Profiling in Liver and Brain of European Eels (Anguilla anguilla) After Diet-borne Exposure to Gold Nanoparticles.</t>
  </si>
  <si>
    <t>2450-2461</t>
  </si>
  <si>
    <t>Perrier F and Bertucci A and Pierron F and Feurtet-Mazel A and Simon O and Klopp C and Candaudap F and Pokrovski O and Etcheverria B and Mornet S and Baudrimont M</t>
  </si>
  <si>
    <t>https://pubmed.ncbi.nlm.nih.gov/32833228/</t>
  </si>
  <si>
    <t>A nanometric revolution is underway, promising technical innovations in a wide range of applications and leading to a potential boost in environmental discharges. The propensity of nanoparticles (NPs) to be transferred throughout trophic chains and to generate toxicity was mainly assessed in primary consumers, whereas a lack of knowledge for higher trophic levels persists. The present study focused on a predatory fish, the European eel (Anguilla anguilla) exposed to gold NPs (AuNPs; 10â€‰nm, polyethylene glycol-coated) for 21â€‰d at 3 concentration levels in food: 0 (NP0), 1 (NP1), and 10 (NP10)â€‰mgâ€‰Auâ€‰kg(-1) . Transfer was assessed by Au quantification in eel tissues, and transcriptomic responses in the liver and brain were revealed by a high-throughput RNA-sequencing approach. Eels fed at NP10 presented an erratic feeding behavior, whereas Au quantification only indicated transfer to intestine and kidney of NP1-exposed eels. Sequencing of RNA was performed in NP0 and NP1 eels. A total of 258 genes and 156 genes were significantly differentially transcribed in response to AuNP trophic exposure in the liver and brain, respectively. Enrichment analysis highlighted modifications in the immune system-related processes in the liver. In addition, results pointed out a shared response of both organs regarding 13 genes, most of them being involved in immune functions. This finding may shed light on the mode of action and toxicity of AuNPs in fish. Environ Toxicol Chem 2020;39:2450-2461. Â© 2020 SETAC.</t>
  </si>
  <si>
    <t>rayyan-185168522</t>
  </si>
  <si>
    <t>Microplastics presence in cultured and wild-caught cuttlefish, Sepia officinalis.</t>
  </si>
  <si>
    <t>Oliveira AR and Sardinha-Silva A and Andrews PLR and Green D and Cooke GM and Hall S and Blackburn K and Sykes AV</t>
  </si>
  <si>
    <t>https://pubmed.ncbi.nlm.nih.gov/32810671/</t>
  </si>
  <si>
    <t>Amongst cephalopods microplastics have been reported only in jumbo squid gut. We investigated microplastics in the digestive system of wild cuttlefish (Sepia officinalis) as they are predators and prey and compared the stomach, caecum/intestine and digestive gland (DG) of wild and cultured animals, exposed to seawater from a comparable source. Fibers were the most common type (â‰ˆ90% of total count) but were â‰ˆ2Ã— higher in relation to body weight in wild vs. cultured animals. Fibers were transported to the DG where the count was â‰ˆ2Ã— higher /g in wild (median 1.85 fibers/g) vs. cultured. In wild-caught animals the DG was the predominant location but in cultured animals the fibers were more evenly distributed in the digestive tract. The potential impact of microplastics on health of cuttlefish is discussed. Cuttlefish represent a previously unrecognized source of microplastic trophic transfer to fish and finding fibers in cultured animals has implications for aquaculture.</t>
  </si>
  <si>
    <t>rayyan-185168523</t>
  </si>
  <si>
    <t>Microplastic and tire wear particle occurrence in fishes from an urban estuary: Influence of feeding characteristics on exposure risk.</t>
  </si>
  <si>
    <t>Parker BW and Beckingham BA and Ingram BC and Ballenger JC and Weinstein JE and Sancho G</t>
  </si>
  <si>
    <t>https://pubmed.ncbi.nlm.nih.gov/32781266/</t>
  </si>
  <si>
    <t>The influence of feeding behavior and feeding ecology on microplastic occurrence in fishes in an urbanized estuary was studied by surveying microplastics in the digestive tracts (gut) of five fish species: the planktivorous Bay Anchovy and Atlantic Menhaden, the piscivore Spotted Seatrout, the benthivore Spot and the detritivore/benthivore Striped Mullet. Microplastics were found in 99% of fishes collected with an average of 27 microplastics per individual fish, 6 microplastics per gram of fish, and 21 microplastics per gram of gut, although exposure varied among species. Atlantic Menhaden possessed significantly more microplastic per fish weight than other species, which may be attributed to their regular ingestion of marine snow aggregates. Fibers were the most common type of microplastic in all fishes, and suspected tire wear particles were found in 14% of individuals across all five species, constituting the first evidence of tire wear particle consumption in field-collected organisms.</t>
  </si>
  <si>
    <t>rayyan-185168524</t>
  </si>
  <si>
    <t>Toxicological effects induced on early life stages of zebrafish (Danio rerio) after an acute exposure to microplastics alone or co-exposed with copper.</t>
  </si>
  <si>
    <t>Santos D and FÃ©lix L and Luzio A and Parra S and Cabecinha E and Bellas J and Monteiro SM</t>
  </si>
  <si>
    <t>https://pubmed.ncbi.nlm.nih.gov/32738713/</t>
  </si>
  <si>
    <t>Data about the toxicological interactions of MPs and heavy metals in biota is limited, particularly in fish early life stages. This study aimed to evaluate the toxicological effects of MPs and copper (Cu), alone or combined, in zebrafish early life stages. Embryos were exposed from 2 until 96-h post-fertilization (hpf) to MPs (2Â mg/L), three sub-lethal concentrations of Cu (15, 60 and 125Â Î¼g/L) and binary mixtures containing Cu and MPs (Cu15+MPs, Cu60+MPs, Cu125+MPs). Lethal and sub-lethal parameters, histopathological changes, biochemical biomarkers, gene expression and behavior were assessed. Our findings showed that Cu and CuÂ +Â MPs decreased embryos survival and hatching rate. Increased ROS levels were observed in larvae exposed to the two lowest Cu and CuÂ +Â MPs groups, suggesting an induction of oxidative stress. An increased CAT and GPx activities were observed in Cu and CuÂ +Â MPs, implying a response of the antioxidant defense system to overcome the metal and MPs stress. The sod1 expression was downregulated in all Cu groups and in the two highest CuÂ +Â MPs exposed groups. AChE was significantly inhibited in Cu and CuÂ +Â MPs groups, indicating neurotoxicity. A disruption of avoidance and social behaviors were also noticed in the Cu125 and Cu125+MPs exposed larvae. Evidences of Cu-toxicity modulation by MPs were observed in some endpoints. Overall, the findings of this study highlight that Cu alone or co-exposed with MPs lead to oxidative stress, neurotoxicity and ultimately behavioral alterations in early life stages of zebrafish, while MPs alone do not produce significant effects on zebrafish larvae.</t>
  </si>
  <si>
    <t>rayyan-185168525</t>
  </si>
  <si>
    <t>Thermal analysis and enhanced visual technique for assessment of microplastics in fish from an Urban Harbor, Mediterranean Coast of Egypt.</t>
  </si>
  <si>
    <t>Shabaka SH and Marey RS and Ghobashy M and Abushady AM and Ismail GA and Khairy HM</t>
  </si>
  <si>
    <t>https://pubmed.ncbi.nlm.nih.gov/32692679/</t>
  </si>
  <si>
    <t>Enhanced visual counting technique coupled with combustion analysis and differential scanning calorimetry (DSC) was applied to assess microplastics (MPs) contamination in fish digestive tracts from Eastern Harbor, Egypt, to provide a simple and economic method for MPs assessment. This was the first study in Egypt to quantify MPs in fish. Plastic particles were detected in all fish samples, represented by seven thermoplastic polymers. The average number of MPs was at its highest level in Siganus rivulatus, Diplodus sargus, and Sardinella aurita (7527, 3593, and 1450MPs fish(-1), resp.) and the lowest in Sphyraena viridensis and Atherina boyeri (46 and 28MPs fish(-1), respectively). The average weight of MPs as measured by combustion ranged from 302mg kg(-1) in S. rivulatus to 2mg kg(-1) in Terapon puta.</t>
  </si>
  <si>
    <t>rayyan-185168526</t>
  </si>
  <si>
    <t>Improving the efficiency of post-digestion method in extracting microplastics from gastrointestinal tract and gills of fish.</t>
  </si>
  <si>
    <t>Jaafar N and Musa SM and Azfaralariff A and Mohamed M and Yusoff AH and Lazim AM</t>
  </si>
  <si>
    <t>https://pubmed.ncbi.nlm.nih.gov/32688323/</t>
  </si>
  <si>
    <t>Post-digestion treatment is an important step during sample preparation to facilitate the removal of undigested materials for better detection of ingested microplastics. Sieving, density separation with zinc chloride solution (ZnCl(2)), and oil extraction protocol (OEP) have been introduced in separating microplastics from sediments. The clean-up methods are rarely highlighted in previous studies, especially in the separation of microplastics from marine biota. Thus, this study proposed and compared the suitability of three techniques, which can reduce the number of undigested particles from the digestate of GIT and gills. Our result has shown excellent removal of non-plastics materials and reduces the coloration of filter paper in all treated samples. Both sieving and density separation achieved optimum post-digestion efficiencies of &gt;95% for both GIT and gill samples, which former showed no effect on polymer integrity. Additionally, high recovery rate was obtained for the larger size microplastics (&gt;500Â Î¼m) with approximately 97.7% (GIT) and 95.7% (gill), respectively. Exposure to the ZnCl(2) solution led to a significant loss of smaller size PET and changed the absorption spectrums of all tested polymers. Particle morphology determined by SEM revealed such exposure eroded the surface of PET fragments and elemental analysis has shown detectable peaks of zinc and chlorine appeared. Low microplastics recoveries were achieved through OPE and residue of oil was observed from the infrared spectrum of all tested polymer. The findings demonstrate sieving with size fractioning can provide exceptional removal of non-plastics materials from the digestate of GIT and gill samples.</t>
  </si>
  <si>
    <t>rayyan-185168527</t>
  </si>
  <si>
    <t>COVID-19-associated coagulopathy: An exploration of mechanisms.</t>
  </si>
  <si>
    <t>Vascular medicine (London, England)</t>
  </si>
  <si>
    <t>1477-0377 (Electronic)</t>
  </si>
  <si>
    <t>471-478</t>
  </si>
  <si>
    <t>Colling ME and Kanthi Y</t>
  </si>
  <si>
    <t>https://pubmed.ncbi.nlm.nih.gov/32558620/</t>
  </si>
  <si>
    <t>An ongoing global pandemic of viral pneumonia (coronavirus disease [COVID-19]), due to the virus SARS-CoV-2, has infected millions of people and remains a threat to many more. Most critically ill patients have respiratory failure and there is an international effort to understand mechanisms and predictors of disease severity. Coagulopathy, characterized by elevations in D-dimer and fibrin(ogen) degradation products (FDPs), is associated with critical illness and mortality in patients with COVID-19. Furthermore, increasing reports of microvascular and macrovascular thrombi suggest that hemostatic imbalances may contribute to the pathophysiology of SARS-CoV-2 infection. We review the laboratory and clinical findings of patients with COVID-19-associated coagulopathy, and prior studies of hemostasis in other viral infections and acute respiratory distress syndrome. We hypothesize that an imbalance between coagulation and inflammation may result in a hypercoagulable state. Although thrombosis initiated by the innate immune system is hypothesized to limit SARS-CoV-2 dissemination, aberrant activation of this system can cause endothelial injury resulting in loss of thromboprotective mechanisms, excess thrombin generation, and dysregulation of fibrinolysis and thrombosis. The role various components including neutrophils, neutrophil extracellular traps, activated platelets, microparticles, clotting factors, inflammatory cytokines, and complement play in this process remains an area of active investigation and ongoing clinical trials target these different pathways in COVID-19.</t>
  </si>
  <si>
    <t>PMC7306998</t>
  </si>
  <si>
    <t>rayyan-185168528</t>
  </si>
  <si>
    <t>Mussel Shell-Derived Macroporous 3D Scaffold: Characterization and Optimization Study of a Bioceramic from the Circular Economy.</t>
  </si>
  <si>
    <t>Marine drugs</t>
  </si>
  <si>
    <t>1660-3397 (Electronic)</t>
  </si>
  <si>
    <t>Scialla S and Carella F and Dapporto M and Sprio S and Piancastelli A and Palazzo B and Adamiano A and Degli Esposti L and Iafisco M and Piccirillo C</t>
  </si>
  <si>
    <t>https://pubmed.ncbi.nlm.nih.gov/32545532/</t>
  </si>
  <si>
    <t>Fish industry by-products constitute an interesting platform for the extraction and recovery of valuable compounds in a circular economy approach. Among them, mussel shells could provide a calcium-rich source for the synthesis of hydroxyapatite (HA) bioceramics. In this work, HA nanoparticles have been successfully synthesized starting from mussel shells (Mytilus edulis) with a two steps process based on thermal treatment to convert CaCO(3) in CaO and subsequent wet precipitation with a phosphorus source. Several parameters were studied, such as the temperature and gaseous atmosphere of the thermal treatment as well as the use of two different phosphorus-containing reagents in the wet precipitation. Data have revealed that the characteristics of the powders can be tailored, changing the conditions of the process. In particular, the use of (NH(4))(2)HPO(4) as the phosphorus source led to HA nanoparticles with a high crystallinity degree, while smaller nanoparticles with a higher surface area were obtained when H(3)PO(4) was employed. Further, a selected HA sample was synthesized at the pilot scale; then, it was employed to fabricate porous 3D scaffolds using the direct foaming method. A highly porous scaffold with open and interconnected porosity associated with good mechanical properties (i.e., porosity in the range 87-89%, pore size in the range 50-300 Î¼m, and a compressive strength Ïƒ = 0.51 Â± 0.14 MPa) suitable for bone replacement was achieved. These results suggest that mussel shell by-products are effectively usable for the development of compounds of high added value in the biomedical field.</t>
  </si>
  <si>
    <t xml:space="preserve"> RAYYAN-INCLUSION: {"Querusche"=&gt;"Excluded", "Angelo"=&gt;"Excluded"} | RAYYAN-LABELS: QUE: Title,ANG: Abstract | RAYYAN-EXCLUSION-REASONS: 2 - Population,1 - Type of study</t>
  </si>
  <si>
    <t>PMC7344406</t>
  </si>
  <si>
    <t>rayyan-185168529</t>
  </si>
  <si>
    <t>Microplastics in wild freshwater fish of different feeding habits from Beijiang and Pearl River Delta regions, south China.</t>
  </si>
  <si>
    <t>Wang S and Zhang C and Pan Z and Sun D and Zhou A and Xie S and Wang J and Zou J</t>
  </si>
  <si>
    <t>https://pubmed.ncbi.nlm.nih.gov/32544814/</t>
  </si>
  <si>
    <t>Microplastic pollution is a major global challenge and a severe threat to aquatic organisms. The Pearl River Basin is the most important river system in Guangdong Province, China. As the second largest tributary of the Pearl River Basin, the Beijiang River flows through many cities in Guangdong Province and eventually merges into the Pearl River Delta. The goal of this research was to explore the microplastic pollution problem in the Beijiang River and Pearl River Delta. In total, 26 surface water and 47 wild freshwater fish samples from the Pearl River Delta and the main runoff area of the Beijiang River were collected. The average abundance of microplastics in surface water samples from the Beijiang River was 3183 items/mÂ³, and the average abundance in fish samples was 5.6 items/individual; the values for the Pearl River Delta were 7571 items/mÂ³ and 4.8 items/individual. In all samples, fibers and fragments were the major microplastic contaminants, most were white in color, and most were &lt;1Â mm in size. The microplastic abundance in carnivorous fish samples in the Beijiang River and Pearl River Delta was 3.5 and 3 items/individual, respectively, and omnivorous fish samples had 6.8 and 6.2 items/individual, respectively. Thus, the microplastic abundance in omnivorous fish samples was about twice that of the carnivorous fish. These results reveal the quantity of microplastic pollution in the Beijiang River and the Pearl River Delta and provide an important basis for further study of microplastics in the freshwater ecosystem of the Pearl River Basin.</t>
  </si>
  <si>
    <t>rayyan-185168530</t>
  </si>
  <si>
    <t>Microplastics Lead to Hyperactive Swimming Behaviour in Adult Zebrafish.</t>
  </si>
  <si>
    <t>Chen Q and Lackmann C and Wang W and Seiler TB and Hollert H and Shi H</t>
  </si>
  <si>
    <t>https://pubmed.ncbi.nlm.nih.gov/32504859/</t>
  </si>
  <si>
    <t>Microplastic pollution has drawn the attention of both scientists and the public regarding their potential ecotoxicological risks. In the present study, we carried out aqueous exposure experiments to adult zebrafish with polystyrene microplastics (5 Î¼m) at a wide range of concentrations (0.001-20 mg/L, equals to 14.5âˆ¼2.9 Ã— 10(5) particles/mL). Our results showed the gastrointestinal tract (GIT) was the dominant microplastic accumulation site in zebrafish, followed by the gill, whereas no microplastics were detected in the brain or muscle. Microplastic accumulation in GIT did not cause obvious damages to intestinal villi in general. However, the thickness of muscularis layer in the foregut reduced by 32% after 1 mg/L (1.45 Ã— 10(4) particles/mL) microplastic exposure. As there were no signs of oxidative stress or other histological changes found in the fish, we further investigated the energy-supplying influential factors. We found that the zebrafish became hyperactive after microplastic exposure, whose swimming distance had increased to 1.3-2.4 folds than that of control, and also stayed at manic and active states much longer. The fish behavioural alteration is probably attributed to the particulate matter stimulation and the up-regulation of estrogen contents. Results also showed that the excessive movements of zebrafish also led to decreased glucose and acetaldehyde metabolite contents and increased amino acid amounts, which further proved the shortage of energy-supplying substances. Therefore, the present study suggests that micro-sized microplastics can induce obvious behavioural abnormality at concentrations that some other toxicological endpoints may not warn effects.</t>
  </si>
  <si>
    <t>rayyan-185168531</t>
  </si>
  <si>
    <t>Microplastics in fishes and their living environments surrounding a plastic production area.</t>
  </si>
  <si>
    <t>Li B and Su L and Zhang H and Deng H and Chen Q and Shi H</t>
  </si>
  <si>
    <t>https://pubmed.ncbi.nlm.nih.gov/32498185/</t>
  </si>
  <si>
    <t>Microplastic-associated risks in freshwater ecosystems have triggered significant concerns in recent years. However, the contribution of plastic production processing to microplastic pollution is largely unknown. The present study investigated microplastic pollution in biotic and abiotic compartments in three sites which are in surrounding area of a plastic industrial colony and a site from a reservoir for drinking water as reference. The abundances of microplastics were 0.4-20.5 items/L in surface water, 44.4-124.7 items/kg (ww) in sediment and 1.9-6.1 items/individual in guts of Hemiculter leucisculus from the industrial area. In contrast, the abundances were much lower levels of 0.1Â Â±Â 0.1 items/L in surface water, 0.5Â Â±Â 0.2 items/kg (ww) in sediment and 0.2Â Â±Â 0.01 items/individual in H. leucisculus in the reference site, respectively. A large quantity of raw pellets were found on the grounds surrounding the plastic factories. The dominant shapes of microplastics found in sediment were fragments (67%), followed by pellets (18%). Unexpectedly, neither fragments nor pellets (&gt; 1Â mm) were found in any fish. The organ index of liver in Hemiculter leucisculus, including four types of histopathological changes, was up to 5.5-9.9 in the plastic production area and only 1.6 in the reference site. Our results strongly suggest that microplastic pollution was in high level, and the histopathological damage in fish tissues strongly confirmed the microplastic pollution and ecological response of the plastic production area. Our results also indicate that the feeding types of local fish species might be the reasons leading to the absence of raw pellets or fragments in fish, despite high abundances of microplastics existed in their living environments. CAPSULE ABSTRACT: The plastic production area is a special point source of microplastic in the environments.</t>
  </si>
  <si>
    <t>rayyan-185168532</t>
  </si>
  <si>
    <t>Characterization and toxicology evaluation of low molecular weight chitosan on zebrafish.</t>
  </si>
  <si>
    <t>Chou CM and Mi FL and Horng JL and Lin LY and Tsai ML and Liu CL and Lu KY and Chu CY and Chen YT and Lee YA and Cheng CH</t>
  </si>
  <si>
    <t>https://pubmed.ncbi.nlm.nih.gov/32475540/</t>
  </si>
  <si>
    <t>Chitosan is suggested as no or low toxicity and biocompatible biomaterial. Digestion of chitosan to reduce molecular weight and formulate nanoparticle was generally used to improve efficiency for DNA or protein delivery. However, the toxicity of low-molecular-weight chitosan (LMWCS) towards freshwater fishes has not been well evaluated. Here, we reported the toxic mechanism of LMWCS using zebrafish (Danio rerio) liver (ZFL) cell line, zebrafish larvae, and adult fish. LMWCS rapidly induced cytotoxicity of ZFL cells and death of zebrafish. Cell membrane damaged by LMWCS reduced cell viability. Damaged membrane of epithelial cell in zebrafish larvae induced breakage of the yolk. Adult fish exhibited hypoxia before death due to multiple damages induced by LMWCS. Although the toxicity of LMWCS was revealed in zebrafish model, the toxicity was only present in pHâ€‰&lt;â€‰7 and easy be neutralized by other negative ions. Collectively, these data improved a new understanding of LMWCS properties.</t>
  </si>
  <si>
    <t>rayyan-185168533</t>
  </si>
  <si>
    <t>Microplastic pollution in surface water from east coastal areas of Guangdong, South China and preliminary study on microplastics biomonitoring using two marine fish.</t>
  </si>
  <si>
    <t>Zhang C and Wang S and Sun D and Pan Z and Zhou A and Xie S and Wang J and Zou J</t>
  </si>
  <si>
    <t>https://pubmed.ncbi.nlm.nih.gov/32470745/</t>
  </si>
  <si>
    <t>Microplastic pollution, one of the major global challenges, is a severe threaten to aquatic organisms. The purpose of this study was to investigate the abundance, distribution and characteristics of microplastics in coastal surface waters from eastern Guangdong, south China. We chose pelagic Konosirus punctatus and demersal Mugil cephalus from different sampling sites as candidate monitoring species for the ingestion of marine microplastics, and talked about the relationship between water samples and fish samples. We tried to find out the regulation about microplastics characteristics in fish samples and fish own traits. The mean abundance of microplastics in surface water was 8895 items/m(3), small white fragments were dominating character. We need to increase the amount of fish data to further explore. This study would not only provide a detailed reference for a better understanding of microplastic pollution in Guangdong coastal areas, but also shed an insight in prospect of using fish as biomonitoring of microplastic wastes.</t>
  </si>
  <si>
    <t>rayyan-185168534</t>
  </si>
  <si>
    <t>First evidence of microplastics bioaccumulation by marine organisms in the Port Blair Bay, Andaman Islands.</t>
  </si>
  <si>
    <t>Goswami P and Vinithkumar NV and Dharani G</t>
  </si>
  <si>
    <t>https://pubmed.ncbi.nlm.nih.gov/32469778/</t>
  </si>
  <si>
    <t>Microplastic (MP) pollution has become a global concern. We aim to quantify the extent of MP pollution in the coastal ecosystem of the Port Blair Bay, A&amp;N Islands. Water, sediment, zooplankton, finfish, and shellfish samples were collected from the Port Blair Bay and analyzed for the presence of MP. Average concentrations of MP in water, sediment, zooplankton, finfish, and shellfishes were found to be 0.93Â Â±Â 0.59 particles per m(3), 45.17Â Â±Â 25.23 particles per kilogram, 0.12Â Â±Â 0.07 pieces per zooplankter and 10.65Â Â±Â 7.83 particles per specimen, respectively. High amount of MP retention was observed in the zooplankton community. Maximum MP ingestion was observed in adult Carangoides malabaricus. Fiber was most abundant in water, sediment, and fish samples, followed by fragment and pellet. However, fragments were predominant in zooplankton. Nylon, acrylic, and ionomer surlyn were most abundant polymer types in the bay environment. These results demand further attention to combat plastic pollution in the coastal ecosystem.</t>
  </si>
  <si>
    <t>rayyan-185168535</t>
  </si>
  <si>
    <t>Do whitefish (Coregonus lavaretus) larvae show adaptive variation in the avoidance of microplastic ingestion?</t>
  </si>
  <si>
    <t>Huuskonen H and Subiron I Folguera J and Kortet R and Akkanen J and Vainikka A and Janhunen M and KekÃ¤lÃ¤inen J</t>
  </si>
  <si>
    <t>https://pubmed.ncbi.nlm.nih.gov/32443205/</t>
  </si>
  <si>
    <t>The presence of microplastics in aquatic ecosystems has recently received increased attention. Small plastic particles may resemble natural food items of larval fish and other aquatic organisms, and create strong selective pressures on the feeding traits in exposed populations. Here, we examined if larval ingestion of 90Â Î¼m polystyrene microspheres, in the presence of zooplankton (Artemia nauplii, mean lengthÂ =Â 433Â Î¼m), shows adaptive variation in the European whitefish (Coregonus lavaretus). A full-factorial experimental breeding design allowed us to estimate the relative contributions of male (sire) and female (dam) parents and full-sib family variance in early feeding traits, and also genetic (co)variation between these traits. We also monitored the magnitude of intake and elimination of microplastics from the alimentary tracts of the larvae. In general, larval whitefish ingested small numbers of microplastics (meanÂ =Â 1.8, rangeÂ =Â 0-26 particles per larva), but ingestion was marginally affected by the dam, and more strongly by the full-sib family variation. Microsphere ingestion showed no statistically significant additive genetic variation, and thus, no heritability. Moreover, microsphere ingestion rate covaried positively with the ingestion of Artemia, further suggesting that larvae cannot adaptively avoid microsphere ingestion. Together with the detected strong genetic correlation between food intake and microplastic intake, the results suggest that larval fish do not readily possess additive genetic variation that would help them to adapt to the increasing pollution by microplastics. The conflict between feeding on natural food and avoiding microplastics deserves further attention.</t>
  </si>
  <si>
    <t>rayyan-185168536</t>
  </si>
  <si>
    <t>Close encounters - microplastic availability to pelagic amphipods in sub-antarctic and antarctic surface waters.</t>
  </si>
  <si>
    <t>Jones-Williams K and Galloway T and Cole M and Stowasser G and Waluda C and Manno C</t>
  </si>
  <si>
    <t>https://pubmed.ncbi.nlm.nih.gov/32438220/</t>
  </si>
  <si>
    <t>This study investigated the distribution of plastic debris from the Atlantic portion of the Sub-Antarctic to the Antarctic Peninsula. This region is home to some of the highest concentrations of zooplankton biomass but is also threatened by increasing shipping traffic from fishing and the growing tourism market. Samples were collected using a surface-towed neuston net during the Austral summer 2018, aboard the RRS James Clark Ross. Using Fourier Transform Infrared Spectrometry it was found that 45.6% of the plastic particles isolated from seawater samples were sampling contamination, originating predominantly from the ship. Of the remaining particles, both low density (polyethylene, polypropylene) and high-density (phenoxy and epoxy resins) polymers were found in the surface water suggesting both long-range and local sources of origin. Whilst we found that micro and mesoplastic concentrations in seawater were significantly low (0.013Â Â±Â 0.005n/m(3)) compared to global averages, they were higher along the Antarctic Peninsula than the open ocean (Sub-Antarctic) stations. The potential availability of micro and mesoplastics (MP) to pelagic amphipods was explored, using an observed encounter rate (OER) and a possible encounter rate (PER). The total OER (0.8%) was higher than the PER (0.15%), suggesting that even at low concentrations, microplastics are encountered, and potentially consumed, by amphipods. This study highlights the need to prioritise regions of high zooplankton abundance and to investigate both water and biota to build up a picture of plastic pollution and its potential interaction with the Antarctic Ecosystem.</t>
  </si>
  <si>
    <t>rayyan-185168537</t>
  </si>
  <si>
    <t>A review of the influences of microplastics on toxicity and transgenerational effects of pharmaceutical and personal care products in aquatic environment.</t>
  </si>
  <si>
    <t>Zhou R and Lu G and Yan Z and Jiang R and Bao X and Lu P</t>
  </si>
  <si>
    <t>https://pubmed.ncbi.nlm.nih.gov/32438173/</t>
  </si>
  <si>
    <t>PPCPs (pharmaceutical and personal care products) and microplastics (MPs) are two types of emerging pollutants that are ubiquitous and widely concerned in the environment. Both of them can accumulate in fish or aquatic invertebrates and transfer to offspring, thereby producing toxic effects on both parents and offspring, in which the characteristics of MPs also enable them to adsorb PPCPs thus producing carrier effects. In this study, we have conducted a comprehensive review of MPs and PPCPs and found that MPs can act as a carrier of PPCPs to influence the bioaccumulation of PPCPs. MPs and PPCPs have toxicity and transgenerational effects on both fish and aquatic invertebrates in many aspects, and MPs can also affect the toxicity and transgenerational effects of PPCPs due to their carrier effects. This paper revealed that MPs may have an important impact on the bioavailability of PPCPs and the interaction between MPs and PPCPs is a hot topic in future research. This study also puts forward the shortcomings of the current research and related suggestions, and relevant research should be carried out as soon as possible to provide the basis for the prevention and treatment of fresh water.</t>
  </si>
  <si>
    <t>rayyan-185168538</t>
  </si>
  <si>
    <t>Are anthropogenic fibres a real problem for red mullets (Mullus barbatus) from the NW Mediterranean?</t>
  </si>
  <si>
    <t>RodrÃ­guez-Romeu O and Constenla M and CarrassÃ³n M and Campoy-Quiles M and Soler-Membrives A</t>
  </si>
  <si>
    <t>https://pubmed.ncbi.nlm.nih.gov/32422462/</t>
  </si>
  <si>
    <t>Microfibres are among the most prevalent type of microplastics in marine environments. Man-made fibres derived from cellulose are distributed worldwide, but are often confused with synthetic plastic fibres and consequently neglected. All these fibres may adversely affect aquatic organisms, but their levels and potential effects in wild fish remain unknown. We analysed anthropogenic fibre (AF) ingestion in the red mullet (Mullus barbatus), at both temporal and geographical scales, to assess potential effects of these fibres on fish health condition. AFs were present in 50% of fish digestive tracts, with a mean of 1.48 AFs per individual (SDâ€¯=â€¯1.98). In Barcelona, an increase of 46% in AF ingestion was observed in 2018 compared to 2007. AF ingestion also increases by 20% when Barcelona is compared to a less urban area (the town of Blanes). Visual characterization of fibres by typologies-corroborated by Raman spectroscopy-allowed classification and identification of 88% of AFs as cellulosic (57%), and synthetic polymers (PET) (31%). In all sampling stations, the only histopathological alterations were cysts of unknown etiology, and the most abundant parasites were nematodes. None of these alterations, parasite load, or other fish health indicators (condition indices) indicate an effect of AF ingestion.</t>
  </si>
  <si>
    <t>rayyan-185168539</t>
  </si>
  <si>
    <t>Polystyrene microplastics decrease F-53B bioaccumulation but induce inflammatory stress in larval zebrafish.</t>
  </si>
  <si>
    <t>Yang H and Lai H and Huang J and Sun L and Mennigen JA and Wang Q and Liu Y and Jin Y and Tu W</t>
  </si>
  <si>
    <t>https://pubmed.ncbi.nlm.nih.gov/32416398/</t>
  </si>
  <si>
    <t>There is growing concern that microplastics (MPs), which act as carriers of other organic contaminants, are mistakenly ingested by aquatic organisms, consequently causing unpredictable adverse effects. In this study, zebrafish larvae (6Â d post fertilization) were exposed to either 6:2 chlorinated polyfluorinated ether sulfonate (F-53B), polystyrene microplastics (PS-MPs) or their combination for 7Â d to evaluate the effects of the presence of PS-MPs on the bioaccumulation and immunomodulation of F-53B. PS-MPs greatly promoted the sorption of F-53B, which reduced the bioavailability and bioaccumulation of F-53B in zebrafish larvae. F-53B, PS-MPs, or their mixture significantly reduced the body weight of zebrafish larvae. Combined exposure of PS-MPs and F-53B resulted in a significant reduction in superoxide dismutase (SOD) and lysozyme activity, indicating the occurrence of oxidative stress and inflammatory response in zebrafish larvae. The content of malondialdehyde (MDA) and immunoglobulin M (IgM) was not affected by F-53B or PS-MPs, but significantly increased in their combined exposure. Furthermore, co-exposure of F-53B and PS-MPs significantly upregulated the transcripts of pro-inflammatory cxcl-clc and il-1Î² genes and increased the levels of iNOS protein in zebrafish larvae. In addition, enhanced protein expression of NF-ÎºB paralleled the upregulation in the expression of most immune-related genes, suggesting NF-ÎºB pathway was mechanistically involved in these responses. Collectively, the presence of MPs decreased F-53B bioaccumulation, but induced inflammatory stress in larval zebrafish. These findings highlight the health risks of co-contamination of MPs and F-53B in aquatic environments.</t>
  </si>
  <si>
    <t>rayyan-185168540</t>
  </si>
  <si>
    <t>Global distribution of microplastics and its impact on marine environment-a review.</t>
  </si>
  <si>
    <t>25970-25986</t>
  </si>
  <si>
    <t>Ajith N and Arumugam S and Parthasarathy S and Manupoori S and Janakiraman S</t>
  </si>
  <si>
    <t>https://pubmed.ncbi.nlm.nih.gov/32382901/</t>
  </si>
  <si>
    <t>Microplastics are the major environmental health hazards spotted in almost all the marine habitats and biota of world. The earlier research on microplastics have mainly focused on studying abundance and distribution as well as impacts on organisms, while the existing review articles have reviewed on any one of the above aspects or the environmental fate of microplastics. The current review focuses on all the above facets thereby bringing out the incompleteness in information globally in the respective facets. Our findings suggest that among 192 countries of the world, only 22.9% (44) of the countries have carried out research regarding microplastics, while impacts on organisms have mostly targeted fish (38%), whereas studies on other highly affected organisms such as turtles (1%) are not well documented. Therefore, we suggest expanding research in all the above aspects of microplastics considering that there are several pristine marine environments and organisms that are yet unexplored. Quantifying research in these regards would enable to propose a microplastic threshold level and formulate control measures to reduce the use of plastics and its subsequent threat to the marine environment.</t>
  </si>
  <si>
    <t>rayyan-185168541</t>
  </si>
  <si>
    <t>Microplastics enhance the developmental toxicity of synthetic phenolic antioxidants by disturbing the thyroid function and metabolism in developing zebrafish.</t>
  </si>
  <si>
    <t>Zhao HJ and Xu JK and Yan ZH and Ren HQ and Zhang Y</t>
  </si>
  <si>
    <t>https://pubmed.ncbi.nlm.nih.gov/32361124/</t>
  </si>
  <si>
    <t>Coexposure of MPs and other contaminants adsorbed from the environment has raised many attentions, but the understanding of the combined effects of MPs and plastic additives are limited. Butylated hydroxyanisole (BHA), a widely used synthetic phenolic antioxidant in plastics, has gained high concerns due to their unintended environmental release and potential threat to aquatic organisms. This study was conducted to reveal the influences of MPs on the bioaccumulation and developmental toxicity of BHA in zebrafish larvae. As a result, MPs promoted the accumulation of BHA in zebrafish larvae and enhanced the toxicity of BHA in larvae development manifested by reduced hatching rates, increased malformation rates and decreased calcified vertebrae. Although the concentration of MPs was not sufficient to cause obvious developmental toxicity, the impacts of MPs on thyroid hormones status might contribute to the aggravated join toxicity. The metabolomic mechanism was revealed to be that the coexposure of BHA and MPs affected the development of zebrafish larvae via disturbing the metabolism of arachidonic acid, glycerophospholipid, and lipids. Our results emphasized that MPs, even at the nontoxic concentrations, in combination with additives caused health risk that should not be ignored.</t>
  </si>
  <si>
    <t>rayyan-185168542</t>
  </si>
  <si>
    <t>Zebrafish: An emerging model to study microplastic and nanoplastic toxicity.</t>
  </si>
  <si>
    <t>Bhagat J and Zang L and Nishimura N and Shimada Y</t>
  </si>
  <si>
    <t>https://pubmed.ncbi.nlm.nih.gov/32361115/</t>
  </si>
  <si>
    <t>Microplastics (MPs) and nanoplastics (NPs) have received global concern due to its widespread contamination, ingestion in aquatic organisms and the ability to cross the biological barrier. However, our understanding of its bioaccumulation, toxicity, and interaction with other environmental pollutants is limited. Zebrafish is increasingly used to study the bioaccumulation and toxicity of environmental contaminants because of their small size, ease of breed, short life cycle and inexpensive maintenance. The transparent nature of zebrafish embryo and larvae provides excellent experimental advantages over other model organisms in studying the localization of fluorescent-labeled MPs/NPs particles. Zebrafish outplays the traditional rodent models with the availability of transgenic lines, high-throughput sequencing and genetic similarities to humans. All these characteristics provide an unprecedented opportunity to investigate the toxicity of MPs/NPs and associated contaminants. This review summarizes the existing literature on MPs/NPs research in zebrafish and suggests a path forward for future research.</t>
  </si>
  <si>
    <t>rayyan-185168543</t>
  </si>
  <si>
    <t>Toxicological effects of micronized tire crumb rubber on mummichog (Fundulus heteroclitus) and fathead minnow (Pimephales promelas).</t>
  </si>
  <si>
    <t>524-534</t>
  </si>
  <si>
    <t>LaPlaca SB and van den Hurk P</t>
  </si>
  <si>
    <t>https://pubmed.ncbi.nlm.nih.gov/32342294/</t>
  </si>
  <si>
    <t>Recent studies on the distribution of microplastics in the Charleston Harbor, SC, USA revealed that a large part of the microplastic particles that are found in the intertidal sediments are tire wear particles. These particles originate from the wear of tire treads on roadways, and wash into the estuary during rain events. The abundance of these particles has raised questions about potential toxicity to aquatic organisms that ingest these particles. The synthetic rubber in car tires consists of a large variety of chemicals, which can vary between manufacturers, but usually contains styrene-butadiene rubber, carbon black and zinc. To investigate the potential toxicity of tire wear particles, both mummichogs (Fundulus heteroclitus) and fathead minnow (Pimephales promelas) were exposed to different concentrations of crumb rubber particles (38-355â€‰Âµm) in a 7-day static renewal exposure. Dissection of the fish revealed that crumb rubber was ingested and accumulated in the intestinal tract. At the highest concentration tested (6â€‰g/L) partial mortality was observed in the fathead minnow, which came close to the assumed LC(50). To investigate if polynuclear aromatic hydrocarbons (PAHs) were leaching from the particles, bile fluorescence was measured, together with potential induction of cytochrome P450-1A through the ethoxyresorufin-O-deethylase (EROD) assay. Elevated levels of 2-, 4-, and 5-, ring structures representative of PAHs were detected in the bile of exposed animals. Bile fluorescence indicated that 4-ring PAH compounds were the most bioavailable from the crumb rubber particles. Induction of EROD activity was observed in exposed animals at environmentally relevant concentrations of the crumb rubber particles (&lt;1-2â€‰g/L), and this elevated EROD activity indicated that PAH compounds from the crumb rubber particles were being metabolized in both mummichogs and fathead minnow.</t>
  </si>
  <si>
    <t>rayyan-185168544</t>
  </si>
  <si>
    <t>Plastics occurrence in juveniles of Engraulis encrasicolus and Sardina pilchardus in the Southern Tyrrhenian Sea.</t>
  </si>
  <si>
    <t>Savoca S and Bottari T and Fazio E and Bonsignore M and Mancuso M and Luna GM and Romeo T and D'Urso L and Capillo G and Panarello G and Greco S and Compagnini G and Lanteri G and Crupi R and Neri F and SpanÃ² N</t>
  </si>
  <si>
    <t>https://pubmed.ncbi.nlm.nih.gov/32325618/</t>
  </si>
  <si>
    <t>We report the presence of microplastics on the external surface and in the gastrointestinal tract of white late-larval and juvenile stages (fry) of clupeid fishes caught in the Southern Tyrrhenian Sea. The average highest number of plastics debris was recorded on Sardina pilchardus (0.53Â items/specimen); a lower average number of items was observed for Engraulis encrasicolus (0.26 items/specimen). The plastics were characterized by fibers that differed in shape, colour and composition. Polyester, polypropylene, polyacrylonitrile, polyethylene, polyamide, nylon, rayon and polyurethane segments were detected by Raman and FTIR spectroscopies. Traces of organic components and dyes, compounds that are generally included in the polymer matrix to modify its base properties, were also identified on microplastics. Our results raise concerns for the potential transfer of synthetic materials through the marine food web and into humans, given the prominent role of S. pilchardus and E. encrasicolus within the food web as main food source for many marine species.</t>
  </si>
  <si>
    <t>rayyan-185168545</t>
  </si>
  <si>
    <t>A preliminary analysis of microplastics in edible versus non-edible tissues from seafood samples.</t>
  </si>
  <si>
    <t>Akoueson F and Sheldon LM and Danopoulos E and Morris S and Hotten J and Chapman E and Li J and Rotchell JM</t>
  </si>
  <si>
    <t>https://pubmed.ncbi.nlm.nih.gov/32302891/</t>
  </si>
  <si>
    <t>Plastics have been widely reported to be present in the environment yet there are still many questions regarding the extent of this and the impacts these may have on both the environment and human health. The purpose of this investigation is to determine levels of micro and mesoplastic (MP), in the 1-5000Â Î¼m range, in commercially important species of finfish and shellfish. Additionally, to determine and compare the relative MP levels in edible versus non-edible tissues, and consider the wider implications in terms of human health concerns with a preliminary risk identification approach. For several fish species, samples taken from typically non-edible (gills, digestive system) and edible (muscle) flesh, and were analysed separately. Scallops, where all tissues are edible, were analysed whole. Significant differences were observed in the number of particles isolated from the finfish gills and digestive tissues relative to the control samples, but not in the edible flesh. For scallops, the abundance of particles in the Scottish samples did not vary significantly from the control, while the Patagonian scallops displayed significantly higher numbers of MPs. Characterisation of MPs by FTIR microscopy found that 16-60% (depending on species) were polyethylene terephthalate (PET) and polyethylene (PE) in origin. The risk identification results validate MPs as an emerging risk in the food chain and establish seafood as a vector for the exposure and uptake of MPs through the ingestion route for humans. Levels of MPs in seafood, and a direct link to the human food chain, suggests that their quantification be included as one food safety measure.</t>
  </si>
  <si>
    <t>rayyan-185168546</t>
  </si>
  <si>
    <t>Ecology of microplastics contamination within food webs of estuarine and coastal ecosystems.</t>
  </si>
  <si>
    <t>2215-0161 (Print)</t>
  </si>
  <si>
    <t>Barletta M and Costa MF and Dantas DV</t>
  </si>
  <si>
    <t>https://pubmed.ncbi.nlm.nih.gov/32300545/</t>
  </si>
  <si>
    <t>The aim was to describe a methodology developed to study the relationship among the spatio-temporal patterns of habitat utilization, feeding ecology and microplastics (MPs) contamination across the different ontogenetic phases of fishes belonging to different trophic levels and living along the riverine-estuarine-coastal food web. The Goiana Estuary's water column was examined for the seasonal and spatial variation of MPs and their quantification relative to zooplankton, demersal fish species contamination following the same sampling design. The density of MPs in the water column determines their bioavailability. Interest in studies on MPs distribution in relation to spatial and temporal variation of environmental factors and fauna are increasing in quantity and quality. If the ecological strategies presented in this study were replicated in other estuary, comparisons could be made in order to describe how ecosystems work. Standard protocols for sampling, extraction, enumeration and classification of MPs and others pollutant ingested by fishes have been developed and are presented here to encourage comparisons. Standardized and comparable sampling designs and laboratory procedures are an important strategy in order to devise and transfer managerial solutions among different sites and comparisons along time when studying the same environment.</t>
  </si>
  <si>
    <t>PMC7152700</t>
  </si>
  <si>
    <t>rayyan-185168547</t>
  </si>
  <si>
    <t>Development of a Nanoparticle-based Lateral Flow Strip Biosensor for Visual Detection of Whole Nervous Necrosis Virus Particles.</t>
  </si>
  <si>
    <t>Toubanaki DK and Margaroni M and Prapas A and Karagouni E</t>
  </si>
  <si>
    <t>https://pubmed.ncbi.nlm.nih.gov/32300204/</t>
  </si>
  <si>
    <t>Effective analysis of pathogens causing human and veterinary diseases demands rapid, specific and sensitive detection methods which can be applied in research laboratory setups and in field for routine diagnosis. Paper lateral flow biosensors (LFBs) have been established as attractive tools for such analytical applications. In the present study a prototype LFB was designed for whole particles (virions) detection of nodavirus or fish nervous necrosis virus. Nodavirus is an important threat in the aquaculture industry, causing severe economic losses and environmental problems. The LFB was based on polyclonal antibodies conjugated on gold nanoparticles for signal visualization. Brain and retinas from fish samples were homogenized, centrifuged and the supernatant was directly applied on the LFB. Formation of a red test line was indicative of nodavirus virions presence. Nodavirus visual detection was completed in short time (30â€‰min). Key factors of the LFB development influencing the assays' detection limit were characterized and the optimum parameters were determined, enabling increased efficiency, excluding non-specific interactions. Therefore, the proposed LFB assay consists a robust, simple, low cost and accurate method for detection of nodavirus virions in fish samples. The proposed biosensor is ideal for development of a commercial kit to be used on aquaculture facilities by fish farmers. It is anticipated that disease monitoring and environmental safety will benefit from the simplification of time consuming and costly procedures.</t>
  </si>
  <si>
    <t>PMC7162894</t>
  </si>
  <si>
    <t>rayyan-185168548</t>
  </si>
  <si>
    <t>Poly (butylene succinate) and derivative copolymer filled with Dendranthema grandiflora biolarvicide extract.</t>
  </si>
  <si>
    <t>23575-23585</t>
  </si>
  <si>
    <t>Borges GR and Aboelkheir MG and de Souza Junior FG and Waldhelm KC and Kuster RM</t>
  </si>
  <si>
    <t>https://pubmed.ncbi.nlm.nih.gov/32297111/</t>
  </si>
  <si>
    <t>Dengue is the most important infectious disease in the world and is a severe public health problem. The chikungunya is an arbovirus, in many cases, increased, which is transmitted by the same transmitter dengue vector, Aedes aegypti. The symptoms of both diseases are similar, and infections can be lethal. Although there is no preventive vaccine against any of the two diseases, therefore, it is extremely important to control the mosquito. The eggs of A. aegypti are very resistant and hatch into larvae, which later give rise to mosquitoes in any container with water. Natural plant extracts have come from active substances with larvicidal activity against A. aegypti. However, they tend to be highly hydrophobic and need some strategy to improve its affinity for water. Because of these factors, this research aims to synthesize and characterize polymeric materials with properties suitable for the release of hydrophobic principles with larvicidal action. The synthesized polymers are poly (butylene succinate) (PBS) and PBS block copolymer with polyethylene glycol (PEG). The synthesized polymers were characterized by nuclear magnetic resonance, thermal analysis simultaneous, differential scanning calorimetry, Fourier transform infrared spectroscopy, and diffraction of X-rays analysis. The analysis results showed that the synthesized materials have chemical composition and properties suitable for use in the controlled release of actives substances. Systems were prepared using the Dendranthema grandiflora extract, which has larvicidal activity was incorporated via fusion to polymers, to evaluate its release in aqueous media. The results proved that higher amounts of PEG in the copolymer chain speed up the delivery of the larvicidal extract. Besides that, the larvicidal extract concentration required to cause death larvae of A. aegypti was achieved from the first minutes of dissolution tests, indicating that the materials developed are promising tool to fight dengue and chikungunya. This new system is a vital tool for eliminating vectors, potentially contributing to saving millions of lives worldwide.</t>
  </si>
  <si>
    <t>rayyan-185168549</t>
  </si>
  <si>
    <t>Barrier function of zebrafish embryonic chorions against microplastics and nanoplastics and its impact on embryo development.</t>
  </si>
  <si>
    <t>Duan Z and Duan X and Zhao S and Wang X and Wang J and Liu Y and Peng Y and Gong Z and Wang L</t>
  </si>
  <si>
    <t>https://pubmed.ncbi.nlm.nih.gov/32289630/</t>
  </si>
  <si>
    <t>Embryonic stage is important for the development of aquatic animals, and embryonic chorion is an efficient barrier against exogenous pollutants. The efficient barrier function of zebrafish (Danio rerio) embryonic chorions against micro- and nano- polystyrene (PS) particles was observed. Embryonic chorions presented high affinity to PS particles. The covering layer of PS particles on the outer surface of chorions affected the patency of pores in chorions, and the nano- PS particles exerted a considerable effect. The accelerated heart rate and blood flow velocity in the embryos indicated that the PS particles adhering to embryonic chorions might cause an internal hypoxic microenvironment in the embryos. The coating of PS particles on embryonic chorions also resulted in delayed hatching of the embryos. The observed development toxicity induced by the nano- and micro-PS particles was confirmed via the expressions of metabolic pathways related to antioxidant system. The pathways of biosynthesis of unsaturated fatty acid, linoleic acid metabolism and alanine, and aspartate and glutamate metabolism extensively altered when the embryos were exposed to PS particles, especially to the nano- PS particles. Although micro- and nano- plastic particles can be efficiently blocked by embryonic chorions, they can still affect the early development of aquatic organisms.</t>
  </si>
  <si>
    <t>rayyan-185168550</t>
  </si>
  <si>
    <t>Squalenyl Hydrogen Sulfate Nanoparticles for Simultaneous Delivery of Tobramycin and an Alkylquinolone Quorum Sensing Inhibitor Enable the Eradication of P.â€…aeruginosa Biofilm Infections.</t>
  </si>
  <si>
    <t>Angewandte Chemie (International ed. in English)</t>
  </si>
  <si>
    <t>1521-3773 (Electronic)</t>
  </si>
  <si>
    <t>10292-10296</t>
  </si>
  <si>
    <t>Ho DK and Murgia X and De Rossi C and Christmann R and HÃ¼fner de Mello Martins AG and Koch M and Andreas A and Herrmann J and MÃ¼ller R and Empting M and Hartmann RW and Desmaele D and Loretz B and Couvreur P and Lehr CM</t>
  </si>
  <si>
    <t>https://pubmed.ncbi.nlm.nih.gov/32243047/</t>
  </si>
  <si>
    <t>Elimination of pulmonary Pseudomonas aeruginosa (PA) infections is challenging to accomplish with antibiotic therapies, mainly due to resistance mechanisms. Quorum sensing inhibitors (QSIs) interfering with biofilm formation can thus complement antibiotics. For simultaneous and improved delivery of both active agents to the infection sites, self-assembling nanoparticles of a newly synthesized squalenyl hydrogen sulfate (SqNPs) were prepared. These nanocarriers allowed for remarkably high loading capacities of hydrophilic antibiotic tobramycin (Tob) and a novel lipophilic QSI at 30â€‰% and circa 10â€‰%, respectively. The drug-loaded SqNPs showed improved biofilm penetration and enhanced efficacy in relevant biological barriers (mucin/human tracheal mucus, biofilm), leading to complete eradication of PA biofilms at circa 16-fold lower Tob concentration than Tob alone. This study offers a viable therapy optimization and invigorates the research and development of QSIs for clinical use.</t>
  </si>
  <si>
    <t>PMC7317969</t>
  </si>
  <si>
    <t>rayyan-185168551</t>
  </si>
  <si>
    <t>Computationally aided, entropy-driven synthesis of highly efficient and durable multi-elemental alloy catalysts.</t>
  </si>
  <si>
    <t>eaaz0510</t>
  </si>
  <si>
    <t>Yao Y and Liu Z and Xie P and Huang Z and Li T and Morris D and Finfrock Z and Zhou J and Jiao M and Gao J and Mao Y and Miao JJ and Zhang P and Shahbazian-Yassar R and Wang C and Wang G and Hu L</t>
  </si>
  <si>
    <t>https://pubmed.ncbi.nlm.nih.gov/32201728/</t>
  </si>
  <si>
    <t>Multi-elemental alloy nanoparticles (MEA-NPs) hold great promise for catalyst discovery in a virtually unlimited compositional space. However, rational and controllable synthesize of these intrinsically complex structures remains a challenge. Here, we report the computationally aided, entropy-driven design and synthesis of highly efficient and durable catalyst MEA-NPs. The computational strategy includes prescreening of millions of compositions, prediction of alloy formation by density functional theory calculations, and examination of structural stability by a hybrid Monte Carlo and molecular dynamics method. Selected compositions can be efficiently and rapidly synthesized at high temperature (e.g., 1500 K, 0.5 s) with excellent thermal stability. We applied these MEA-NPs for catalytic NH(3) decomposition and observed outstanding performance due to the synergistic effect of multi-elemental mixing, their small size, and the alloy phase. We anticipate that the computationally aided rational design and rapid synthesis of MEA-NPs are broadly applicable for various catalytic reactions and will accelerate material discovery.</t>
  </si>
  <si>
    <t>PMC7069714</t>
  </si>
  <si>
    <t>rayyan-185168552</t>
  </si>
  <si>
    <t>Neurotoxicity, oxidative stress biomarkers and haematological responses in African catfish (Clarias gariepinus) exposed to polyvinyl chloride microparticles.</t>
  </si>
  <si>
    <t>https://pubmed.ncbi.nlm.nih.gov/32171890/</t>
  </si>
  <si>
    <t>The aquatic environment is outrageously littered with resin pellets and particles of plastic origin which can jeopardise the health of aquatic organisms. The present study investigated the effect of polyvinyl chloride (PVC) microparticles on blood parameters, leucocytes, lipid peroxidation and antioxidant system (brain and gill) of Clarias gariepinus. C. gariepinus is a fresh water indicator species often used as model for ecotoxicological assay. Fish specimens were exposed to diets spiked with PVC microparticles (95.41Â Â±Â 4.23Â Î¼m) at the following concentrations; 0.50%, 1.50% and 3.0% and control diet for 45Â days, followed by a depuration trial which lasted for 30Â days. Blood and tissues (brain and gill) were sampled every 15Â days interval for haematology, antioxidant enzymes and lipid peroxidation assay. The result obtained revealed that PVC orchestrated the marked alterations in haematological indices. Mean cell volume and mean cell haemoglobin values reduced significantly in all concentration treated groups and were time-dependent. Neutrophil counts decreased with a corresponding increase in PVC exposure time while lymphocytes and monocytes values showed no significant difference between the control and exposed fish groups. Glutathione peroxidase activity was altered substantially in the brain and gill of the exposed groups compared to the control. Superoxide dismutase activity was inhibited in the brain and gill of the exposed groups compared to the control, as well as the different exposed periods. Catalase activity reduced significantly in the brain of 0.5% PVC exposed groups, and also decreased in a time-dependent manner while its activity in the gill did not change significantly among the exposed groups relative to the control. Lipid peroxidation levels in the brain of PVC exposed groups increased significantly in a dose and time-dependent manner. However, PVC caused no significantly change in the gill lipid peroxidation level of the exposed fish, but elevated the lipid peroxidation levels as the exposure time increased. Acetylcholinesterase activity in the brain and gill of the exposed fish reduced substantially with increase in the exposure time. Variations in haematology, antioxidant enzymes, lipid peroxidation and acetylcholinesterase activities are indicative of oxidative stress and neurotoxicity in fish. C. gariepinus is an indispensable bioindicator to measure environmental impact of PVC microparticles.</t>
  </si>
  <si>
    <t>rayyan-185168553</t>
  </si>
  <si>
    <t>Bisphenol A and its analogs in muscle and liver of fish from the North East Atlantic Ocean in relation to microplastic contamination. Exposure and risk to human consumers.</t>
  </si>
  <si>
    <t>Barboza LGA and Cunha SC and Monteiro C and Fernandes JO and Guilhermino L</t>
  </si>
  <si>
    <t>https://pubmed.ncbi.nlm.nih.gov/32155522/</t>
  </si>
  <si>
    <t>In the present study, the levels of bisphenol A (BPA) and analagous compounds in muscle and liver of fish (Dicentrarchus labrax, Trachurus trachurus, Scomber colias) from the North East Atlantic Ocean were determined and the risk of their consumption by humans was assessed. The potential relationship between bisphenol concentrations and microplastic (MP) contamination of fish was also investigated. Fish from all the species had BPA in the liver and muscle, and bisphenol B (BPB) and bisphenol E (BPE) in the muscle. The highest concentration of BPA in the liver (302â€¯ng/g dry weight - dw) was found in S. colias and the lowest one (5â€¯ng/g dw) in T. trachurus. In the muscle, the bisphenol with the highest concentration was BPE in S. colias (272â€¯ng/g dw). Fish with microplastics had significantly higher concentrations of bisphenols than fish where no microplastics were found, suggesting a relation between MP and bisphenol contamination in fish. In all species, the concentration of bisphenols was correlated with higher MP intake. Regarding human food safety, the estimated daily intake (EDI), target hazard quotient (THQ) and hazard index (HI) of bisphenols were higher than those established by the European Food Safety Authority suggesting hazardous risk for human consumers. These findings highlight the need of more research on fish contamination by MP and associated chemicals and inherent human food safety risks.</t>
  </si>
  <si>
    <t>rayyan-185168554</t>
  </si>
  <si>
    <t>Nanoplastics exposure modulate lipid and pigment compositions in diatoms.</t>
  </si>
  <si>
    <t>GonzÃ¡lez-FernÃ¡ndez C and Le Grand F and Bideau A and Huvet A and Paul-Pont I and Soudant P</t>
  </si>
  <si>
    <t>https://pubmed.ncbi.nlm.nih.gov/32135430/</t>
  </si>
  <si>
    <t>The impact of nanoplastics (NP) using model polystyrene nanoparticles amine functionalized (PS-NH(2)) has been investigated on pigment and lipid compositions of the marine diatom Chaetoceros neogracile, at two growth phases using a low (0.05Â Î¼gÂ mL(-1)) and a high (5Â Î¼gÂ mL(-1)) concentrations for 96Â h. Results evidenced an impact on pigment composition associated to the light-harvesting function and photoprotection mainly at exponential phase. NP also impacted lipid composition of diatoms with a re-adjustment of lipid classes and fatty acids noteworthy. Main changes upon NP exposure were observed in galactolipids and triacylglycerol's at both growth phases affecting the thylakoids membrane structure and cellular energy reserve of diatoms. Particularly, exponential cultures exposed to high NP concentration showed an impairment of long chain fatty acids synthesis. Changes in pigment and lipid content of diatom' cells revealed that algae physiology is determinant in the way cells adjust their thylakoid membrane composition to cope with NP contamination stress. Compositions of reserve and membrane lipids are proposed as sensitive markers to assess the impact of NP exposure, including at potential predicted environmental doses, on marine organisms.</t>
  </si>
  <si>
    <t>rayyan-185168555</t>
  </si>
  <si>
    <t>Uptake routes of microplastics in fishes: practical and theoretical approaches to test existing theories.</t>
  </si>
  <si>
    <t>Roch S and Friedrich C and Brinker A</t>
  </si>
  <si>
    <t>https://pubmed.ncbi.nlm.nih.gov/32127589/</t>
  </si>
  <si>
    <t>Microplastics are frequently detected in the gastrointestinal tracts of aquatic organisms worldwide. A number of active and passive pathways have been suggested for fish, including the confusion of microplastic particles with prey, accidental uptake while foraging and transfer through the food chain, but a holistic understanding of influencing factors is still lacking. The aim of the study was to investigate frequently suggested theories and identify relevant biotic factors, as well as certain plastic properties, affecting microplastic intake in fish. Four species of freshwater fish, each representing a different combination of foraging style (visual/chemosensory) and domestic status (wild/farmed) were exposed to different realistic plastic concentrations and polymer types with and without the provision of genuine food. As most previous investigations of microplastic uptake routes consider only particles large enough to be perceptible to fish, the potential for accidental intake via drinking water has been somewhat neglected. This route is evaluated in the current study using a model approach. The results show that visually oriented fish forage actively on microplastic particles that optically resemble their usual food, while fish with a predominantly chemosensory foraging style are more able to discriminate inedible food items. Even so, the accidental uptake of microplastics while foraging is shown to be relevant pathway, occurring frequently in both visual and chemosensory foragers alike. Several factors were shown to increase plastic uptake, including microplastic concentration in the water, foraging behaviour promoted by availability of genuine food, and fish size. Although both wild and farmed fish ingested microplastic particles, cultured fish showed less discernment in terms of colour and were more likely to forage actively on microplastics when no food was available. Drinking has been identified as a possible source of microplastic intake specifically for large marine fish species. Particles smaller than &lt;5â€‰Âµm can pass the gastrointestinal tract wall and bioaccumulation could arise when uptake exceeds release or when particles are assimilated in tissues or organs. The effects of accumulation may be significant, especially in long-living species, with implications for food web transfer and fish as food items.</t>
  </si>
  <si>
    <t>PMC7054251</t>
  </si>
  <si>
    <t>rayyan-185168556</t>
  </si>
  <si>
    <t>Ingestion of microplastics by pelagic fish from the Moroccan Central Atlantic coast.</t>
  </si>
  <si>
    <t>Maaghloud H and Houssa R and Ouansafi S and Bellali F and El Bouqdaoui K and Charouki N and Fahde A</t>
  </si>
  <si>
    <t>https://pubmed.ncbi.nlm.nih.gov/32113106/</t>
  </si>
  <si>
    <t>As in the rest of the world, plastics are the most dominant marine litter category in Moroccan Atlantic waters. This work aims to identify the presence of microplastics in the stomach contents of three small pelagic species of the Central zone of the Atlantic, located between Cape Cantin (33Â°N) and Cape Boujdor (26Â°N): Scomber spp., Truchurus truchurus and Sardina pilchardus; Also, to map the spatial distribution of the investigated species. A total of 251 individuals were examined, composed by 118 Scomber spp, 82 Sardina pilchardus and 51 Trachurus trachurus. The characterization of microplastics ingested by those species was identified by FTIR. The results showed the presence of three polymers: Polyamide (PA), Acrylic (PC) and Polystyrene (PS), in 26% of the individuals studied. The presence of polymers was accumulated in Atlantic horse mackerel (Truchurus truchurus) with 30%, then in mackerels (Scomber spp.) with 27%, and European pilchardus (Sardina pilchardus) (9%). Fish containing microplastics in their stomachs are concentrated, mainly in the northern part of the study area. This zone has significant artisanal fishing activity and large rivers that can be source of microplastics.</t>
  </si>
  <si>
    <t>rayyan-185168557</t>
  </si>
  <si>
    <t>Rapid detection of trace malachite green using a fluorescence probe based on signal amplification through electrostatic self-assembly of CdTe QDs and polystyrene microsphere.</t>
  </si>
  <si>
    <t>Yang J and Lin ZZ and Huang ZY</t>
  </si>
  <si>
    <t>https://pubmed.ncbi.nlm.nih.gov/32056604/</t>
  </si>
  <si>
    <t>A fluorescence probe was delicately designed for the detection of malachite green (MG) in water and fish samples. Through the electrostatic self-assembly of CdTe QDs on the surface of polystyrene (PS) microspheres, the fluorescence signal was amplified. After grafting molecularly imprinted film, the fluorescence probe of MIP@PS@CdTe was fabricated and applied to the detection of MG based on fluorescence quenching. The linear range of MG detection was 0.01-20Â Î¼molÂ L(-)(1), and the detection limit was 4.7Â nmolÂ L(-)(1) (3Ïƒ, nÂ =Â 9) which was much lower than those of the previous reports. The recoveries of MG in aquaculture water and fish samples ranging from 87.6% to 105.4% illustrated that the detection by MIP@PS@CdTe probe was accurate and reliable.</t>
  </si>
  <si>
    <t>rayyan-185168558</t>
  </si>
  <si>
    <t>Antioxidants and molecular damage in Nile Tilapia (Oreochromis niloticus) after exposure to microplastics.</t>
  </si>
  <si>
    <t>14581-14588</t>
  </si>
  <si>
    <t>Hamed M and Soliman HAM and Osman AGM and Sayed AEH</t>
  </si>
  <si>
    <t>https://pubmed.ncbi.nlm.nih.gov/32048193/</t>
  </si>
  <si>
    <t>Recently, research on the biological effects of microplastics (MPs) has grown exponentially. However, effects of MPs on freshwater fishes and the mechanisms of the biological effects of MPs were limited. So, the purpose of the current study was to clarify the effects of microplastics on oxidative stress response, DNA fragmentation, and proteinogram of the early juvenile stage of Nile Tilapia (Oreochromis niloticus). The fishes were assigned into four groups: one control, three MPs-exposed groups as 1Â mg/L of MPs, 10Â mg/L of MPs, and 100Â mg/L of MPs respectively for 15Â days and 15Â days of recovery. The activities of superoxide dismutase, catalase, total peroxides, and oxidative stress index (OSI), as well as lipid peroxidation and DNA fragmentation, increased in groups exposed to MPs compared to the control group in a dose-dependent manner. In contrast, the activity of total antioxidant capacity decreased in groups exposed to MPs compared to the control group in a dose-dependent manner. The electrophoretic pattern of muscle proteins revealed alteration in the proteinogram in the MPs-exposed groups compared to control. After the recovery period, the activities of superoxide dismutase, catalase, total peroxides, total antioxidant capacity, lipid peroxidation, DNA fragmentation, and the electrophoretic pattern of muscle proteins returned to normal levels in 1Â mg/L of MPs-exposed group. Combined with our previous work, these results suggest that MPs cause the overproduction of reactive oxygen species (ROS) and alters the antioxidants parameters, resulting in oxidative stress and DNA damage. The present study fosters a better understanding of the toxic effects of MPs on Tilapia as a freshwater model. Graphical Abstract.</t>
  </si>
  <si>
    <t>PMC7190598</t>
  </si>
  <si>
    <t>rayyan-185168559</t>
  </si>
  <si>
    <t>RhB-encapsulating silica nanoparticles modified with PEG impact the vascular endothelial function in endothelial cells and zebrafish model.</t>
  </si>
  <si>
    <t>Liang S and Chen Y and Zhang S and Cao Y and Duan J and Wang Y and Sun Z</t>
  </si>
  <si>
    <t>https://pubmed.ncbi.nlm.nih.gov/32000304/</t>
  </si>
  <si>
    <t>Silica nanoparticles (SiNPs) have been widely used in human health related products, such as food additives, cosmetics and even drug delivery, gene therapy or bioimaging. Recently, a first-in-human clinical trial based on polyethylene glycol (PEG)-modified SiNPs had been approved by US FDA to trace melanoma. However, as a nano-based drug delivery system, its biocompatibility and vascular toxicity are still largely unknown. Thus, we synthesized the fluorescent SiNPs to explore the biocompatibility and vascular endothelial function, and compare different biological effects caused by PEG-modified and unmodified SiNPs in cells and zebrafish model. The characterizations of SiNPs and PEG-modified SiNPs were analyzed by TEM, SEM, AFM and DLS, which exhibited relatively good stable and dispersive. Compared with SiNPs, PEG-modified SiNPs had markedly reduced the inflammatory response and vascular damage in Tg (fli-1: EGFP) and Tg (mpo: GFP) transgenic zebrafish lines, respectively. Consistent with the in vivo results, the PEG-modified SiNPs had been found to significantly decline the levels of ROS, inflammatory cytokines and mitochondrial-mediated apoptosis in vascular endothelial cells compared to SiNPs, and the ROS scavenger NAC could effectively alleviate the above adverse effects induced by nanoparticles. Our results suggested that the PEG-modified SiNPs could become more safety via increasing the biocompatibility and decreasing cellular toxicities in living organisms.</t>
  </si>
  <si>
    <t>rayyan-185168560</t>
  </si>
  <si>
    <t>ZEB316: A Small Stand-Alone Housing System to Study Microplastics in Small Teleosts.</t>
  </si>
  <si>
    <t>Zebrafish</t>
  </si>
  <si>
    <t>1557-8542 (Electronic)</t>
  </si>
  <si>
    <t>Tarasco M and Martins G and Gavaia PJ and Bebianno MJ and Cancela ML and LaizÃ© V</t>
  </si>
  <si>
    <t>https://pubmed.ncbi.nlm.nih.gov/31994994/</t>
  </si>
  <si>
    <t>Many anthropogenic chemicals and plastic debris end up in the aquatic ecosystem worldwide, representing a major concern for the environment and human health. Small teleosts, such as zebrafish (Danio rerio) and Japanese medaka (Oryzias latipes), offer significant advantages over classical animal models and are currently used as first-line organisms to assess environmental risks associated with many aquatic toxicants. Toxicological studies require the use of inert materials and controlled conditions. Yet, none of the available commercialized systems is adequate to assess the toxic effect of microplastics, because they contain components made of plastic polymers that may release micrometric plastic particles, leach manufacturing compounds, or adsorb chemicals. The ZEB316 stand-alone housing system presented in this study is meant to be a cost-effective and easy-to-built solution to perform state-of-the-art toxicological studies. It is built with inert and corrosion-resistant materials and provides good housing conditions through efficient recirculation and filtration systems. Assessment of water parameters and fish growth performance showed that the ZEB316 provides housing conditions comparable to those available from commercial housing systems.</t>
  </si>
  <si>
    <t>rayyan-185168561</t>
  </si>
  <si>
    <t>Underestimated Microplastic Pollution Derived from Fishery Activities and "Hidden" in Deep Sediment.</t>
  </si>
  <si>
    <t>2210-2217</t>
  </si>
  <si>
    <t>Xue B and Zhang L and Li R and Wang Y and Guo J and Yu K and Wang S</t>
  </si>
  <si>
    <t>https://pubmed.ncbi.nlm.nih.gov/31994391/</t>
  </si>
  <si>
    <t>Fishery activities are an important source of microplastic pollution in coastal areas but have received little attention. The Beibu Gulf, a traditional fishing ground of China and the China-Indo Peninsula, was selected in this study, and the focus was on the impacts of fishery activities on the horizontal distribution of microplastics in sediment. The results showed that the dominant contaminants (polypropylene fibers and polyethylene fibers) might originate from the abrasion of fishing gear and contributed to 61.6% of the total abundance of microplastics in surface sediment. The abundance of polypropylene fibers and polyethylene fibers exhibited a strong correlation (R(2) = 0.8586, p = 0.015) with values of fishery yields of different districts, which highlighted the effects of different fishery activities on microplastic contamination in marine sediment. Microplastics could be "hidden" in deep sediment to a depth of 60 cm. The estimated storage of microplastics in deep sediment (185 tons) was 5 times that in surface sediment. The assessment of microplastic storage worldwide might be underestimated because most previous studies only examined surface sediment. The abundance distribution and size distribution of microplastics in the sediment core suggested long-term burial of microplastics in deep sediment. Bioturbation might be responsible for the vertical transport of microplastics, leading to "fresh microplastics" preservation in "old sediment".</t>
  </si>
  <si>
    <t>rayyan-185168562</t>
  </si>
  <si>
    <t>A highly sensitive red-emitting probe for the detection of viscosity changes in living cells, zebrafish, and human blood samples.</t>
  </si>
  <si>
    <t>Journal of materials chemistry. B</t>
  </si>
  <si>
    <t>2050-7518 (Electronic)</t>
  </si>
  <si>
    <t>1310-1315</t>
  </si>
  <si>
    <t>Fu M and Shen W and Chen Y and Yi W and Cai C and Zhu L and Zhu Q</t>
  </si>
  <si>
    <t>https://pubmed.ncbi.nlm.nih.gov/31970363/</t>
  </si>
  <si>
    <t>Intracellular viscosity can be measured to reflect the state of living cells. Fluorescent probes are powerful tools for viscosity detection in vivo. Herein, we report on a novel red-emitting viscosity-sensitive probe DJH with a large Stokes shift of 165 nm, showing a 400-fold fluorescence enhancement from PBS solution to 90% glycerol. The probe was suitable for the visualization of the changes in viscosity within living cells and also in zebrafish treated with microplastics for the first time. Furthermore, the viscosity of fresh blood from diabetic mice and hypertensive and diabetic patients was first evaluated by using DJH. These results showed that the probe has a wide range of potential applications in basic research on environmental pollution and in the pre-diagnosis of patients.</t>
  </si>
  <si>
    <t>rayyan-185168563</t>
  </si>
  <si>
    <t>Adverse effects of plastic ingestion on the Mediterranean small-spotted catshark (Scyliorhinus canicula).</t>
  </si>
  <si>
    <t>Mancia A and Chenet T and Bono G and Geraci ML and Vaccaro C and Munari C and Mistri M and Cavazzini A and Pasti L</t>
  </si>
  <si>
    <t>https://pubmed.ncbi.nlm.nih.gov/31965976/</t>
  </si>
  <si>
    <t>Plastics are widely diffused in the oceans and their ingestion by marine organisms is raising concern for potentially adverse effects. The risk of harmful interactions with marine plastic pollution depends on the biology of the species as well as the distribution and abundance of the different plastic types. The aim of this study was to assess the occurrence of plastic ingestion by the small-spotted catshark (Scyliorhinus canicula), one of the most abundant elasmobranchs in the Mediterranean Sea. The expression levels of genes indicative of total immune system function were analyzed to gather preliminary data for further investigation of any potential correlations between plastic presence and immune activation. One hundred catsharks were collected during the Spring 2018 in two geographic locations in the southern region of the central Mediterranean Sea: 1) near Mazara del Vallo, SW Sicily and 2) near Lampedusa island, Italy's southernmost. Standard measurements were recorded for each specimen and its organs and sex was determined. The gastrointestinal tract (GIT) was preserved for plastic detection and identification. Where present, plastics (macro- and micro-) were characterized in terms of size, shape and polymer typology through microscopy and Î¼-Raman spectroscopy. Spleen from a subset of thirty samples was preserved for RNA extraction, then used to quantify by real time PCR the transcripts of T cell receptor beta (TCRB), T cell receptor delta (TCRD) and IgM genes. The results indicated that ingestion of plastic is widespread, with microplastics (MP, from 1Â Î¼m to &lt;1Â mm) abundantly present in nearly all samples and macroplasticplastic (MaP, &gt; 1Â cm) in approximately 18% of the specimens collected. A significant increase in the expression of TCRB, TCRD and IgM was observed in the spleen of MaPÂ +Â specimens from Mazara del Vallo waters, in parallel with 67% increase in liver weight. While the presence of MP alone is not enough to induce a strong activation of the immunity, some type of plastics falling into the MaP category may be more toxic than others and crucial in the activation of the immune response. The results of this study represent a first evidence that plastic pollution represents an emerging threat to S. canicula, the Mediterranean food web and human consumers.</t>
  </si>
  <si>
    <t xml:space="preserve"> RAYYAN-INCLUSION: {"Querusche"=&gt;"Excluded", "Angelo"=&gt;"Excluded"} | RAYYAN-LABELS: ?,ANG: Abstract,QUE: Abstract | RAYYAN-EXCLUSION-REASONS: 1 - Type of study</t>
  </si>
  <si>
    <t>rayyan-185168564</t>
  </si>
  <si>
    <t>Nanospheres as a technological alternative to suppress hepatic cellular damage and impaired bioenergetics caused by nerolidol in Nile tilapia (Oreochromis niloticus).</t>
  </si>
  <si>
    <t>Naunyn-Schmiedeberg's archives of pharmacology</t>
  </si>
  <si>
    <t>1432-1912 (Electronic)</t>
  </si>
  <si>
    <t>751-759</t>
  </si>
  <si>
    <t>Baldissera MD and Souza CF and Velho MC and Bassotto VA and Ourique AF and Da Silva AS and Baldisserotto B</t>
  </si>
  <si>
    <t>https://pubmed.ncbi.nlm.nih.gov/31953674/</t>
  </si>
  <si>
    <t>Nerolidol is a sesquiterpene found in essential oils of several plant species. It is found commonly in human and animal diets and is approved by the US Food and Drug Administration as a flavoring agent. Nevertheless, recent studies have suggested that nerolidol has potent hepatotoxic effects. Because use of plant-based products in human and animal food has expanded considerably, it is essential to develop approaches such as nanotechnology to avoid or reduce hepatic toxic effects. Therefore, the aim of the study was to determine whether nerolidol dietary supplementation elicited hepatic damage associated with impairment of energy homeostasis, as well as whether supplementation with nerolidol-loaded in nanospheres prevented hepatotoxic effects in Nile tilapia (Oreochromis niloticus). Nile tilapia were divided into five groups (A-E, nâ€‰=â€‰10 per group) with four replicates each, as follows: group A received basal feed (without supplementation); group B received feed containing 0.5Â mL free nerolidol/kg; group C received feed containing 1.0Â mL free nerolidol/kg; group D received feed containing 0.5Â mL nanospheres nerolidol/kg; and group E received feed containing 1.0Â mL nanospheres nerolidol/kg. All groups received experimental feed once a day (10% total biomass) at 2Â p.m. for 60 consecutive days. Hepatic liver weight and relative liver weight were significantly lower in fish fed 1.0Â mL free nerolidol/kg feed than in fish given basal diet (control group). Hepatic pyruvate kinase (1.0Â mL free nerolidol/kg) and adenylate kinase (0.5 and 1.0Â mL free nerolidol/kg) activities were significantly lower than in the control group, while hepatic reactive oxygen species and lipid damage levels were significantly higher. Finally, the comet assay revealed significant increases in the frequency of damage and the damage index in fish given 0.5 and 1.0Â mL free nerolidol/kg in a dose-dependent manner. Nerolidol-loaded in nanospheres prevented all alterations elicited by free nerolidol. Based on these data, we concluded that dietary supplementation with free nerolidol elicited severe impairment of hepatic bioenergetics homeostasis that appeared to be mediated by excessive ROS production and lipid damage, contributing to a genotoxic effect. Dietary supplementation with nerolidol-loaded in nanospheres did not elicit hepatic damage, and therefore, should be considered as a replacement so as to limit toxicity, permitting its continued use as a dietary supplement.</t>
  </si>
  <si>
    <t xml:space="preserve"> RAYYAN-INCLUSION: {"Querusche"=&gt;"Maybe", "Angelo"=&gt;"Excluded"} | RAYYAN-LABELS: ANG: Abstract | RAYYAN-EXCLUSION-REASONS: 1 - Type of study</t>
  </si>
  <si>
    <t>rayyan-185168565</t>
  </si>
  <si>
    <t>Chronic dietary exposure to polystyrene microplastics in maturing Japanese medaka (Oryzias latipes).</t>
  </si>
  <si>
    <t>Zhu M and Chernick M and Rittschof D and Hinton DE</t>
  </si>
  <si>
    <t>https://pubmed.ncbi.nlm.nih.gov/31927063/</t>
  </si>
  <si>
    <t>Fish studies report consumption of microplastics (MPs) in the field, and concern exists over associated risks. However, laboratory studies with adult fish are scarce. In this study, outbred and see-through Japanese medaka (Oryzias latipes) were fed diets amended with 500, 1000, or 2000â€‰Î¼g/g 10â€‰Î¼m fluorescent spherical polystyrene microplastics (MPs) for 10 weeks during their maturation from juveniles to spawning adults. No behavioral changes, growth differences, or mortalities occurred. In vivo examinations and histologic sections showed no evidence of translocation of MPs from the gut to other internal organs. Mature females experienced dose-dependent decreases in egg number. Scanning electron microscopic examination of gills and gut revealed MPs in both areas. Swollen enterocytes were observed on apices of gut folds only in exposed fish. These were particularly apparent in foreguts of the high exposure group. Enterocytes with eroded brush borders were found in foregut of high and medium exposure groups. Increased mucus production, in long strands and sheets, was seen over primary and secondary lamellae of gills. Histological analysis showed alteration in buccal cavity, kidney, and spleen. Thickening and roughening of epithelium in headgut and pharynx and cellular alterations in spleen occurred. Head kidney was the primary site of alteration. Glomerulopathy and nephrogenesis were observed in exposed fish, increasing in severity with exposure level.</t>
  </si>
  <si>
    <t>rayyan-185168566</t>
  </si>
  <si>
    <t>Microplastic ingestion rates are phenotype-dependent in juvenile anemonefish.</t>
  </si>
  <si>
    <t>Nanninga GB and Scott A and Manica A</t>
  </si>
  <si>
    <t>https://pubmed.ncbi.nlm.nih.gov/31918136/</t>
  </si>
  <si>
    <t>The potential influence of microplastic debris on marine organisms is an issue of great ecological and socioeconomic concern. Experiments exposing fishes and invertebrates to constant concentrations of microplastics often yield high variation in particle ingestion rates among individuals. Yet, despite an increasing interest in microplastic ingestion in the wild, the potential intrinsic drivers of inter-individual variation have received little attention so far. Here we assessed individual-level ingestion of Polyethylene microspheres by laboratory-reared juvenile anemonefish, Amphiprion ocellaris, in relation to (a) ambient particle concentrations and (b) repeatable behavioural traits. We show that microplastic ingestion is highly variable at all tested particle concentrations and that this variation can partially be explained by individual activity levels. Moreover, the relationship between ingestion and behavioural variation increased notably when only the most behaviourally consistent individuals (nÂ =Â 40 out of 60) were considered in the analysis. Our findings indicate that microplastic ingestion rates in juvenile reef fishes may be less dependent on ambient concentrations than expected; instead they are to some degree phenotype-dependent. Care should thus be taken when reporting mean responses to microplastic exposure treatments, because some individuals may not be affected in the same way as others due to differential ingestion behaviour. We also discuss potential ramifications of non-random ingestion variability on population- and community-level responses.</t>
  </si>
  <si>
    <t>rayyan-185168567</t>
  </si>
  <si>
    <t>Polystyrene nanoplastics (20 nm) are able to bioaccumulate and cause oxidative DNA damages in the brain tissue of zebrafish embryo (Danio rerio).</t>
  </si>
  <si>
    <t>Neurotoxicology</t>
  </si>
  <si>
    <t>1872-9711 (Electronic)</t>
  </si>
  <si>
    <t>51-59</t>
  </si>
  <si>
    <t>SÃ¶kmen TÃ– and Sulukan E and TÃ¼rkoÄŸlu M and Baran A and Ã–zkaraca M and Ceyhun SB</t>
  </si>
  <si>
    <t>https://pubmed.ncbi.nlm.nih.gov/31862285/</t>
  </si>
  <si>
    <t>Nano-sized plastic particles formed from both daily use plastics and its debris have become a potential health and environmental problem due to features such as transportation through food webs and maternal transfer. Although many studies on the toxicity of plastics exist more detailed and molecular studies are needed to evaluate and review the effects of plastics especially in nano-size range. For this purpose, we have microinjected polystyrene nanoplastics (PNP) (20 nm) to the zebrafish embryo, which is one of the best model organisms for developmental toxicity studies, to simulate intake with food or maternal. Survival, hatching and malformations evaluated during the experimental period (120 h). Moreover, we have aimed to put forth the presence of reactive oxygen species (ROS) and apoptosis signalling accumulation in the body in addition to bioaccumulation of PNP and immunochemical toxicity (8-OHdG) on the brain of zebrafish larvae at the 120th hour. According to results, it has been demonstrated that 20 nm diameter PNP can reach the brain and bioaccumulate there, moreover lead to oxidative DNA damage in the brain regions where it bioaccumulates. Here we have also imaged the PNP from a vertebrate brain via transmission electron microscopy (TEM) for the first time. As a result of these, it has been detected increasing mortality and prevailing abnormalities in addition to excessive ROS and apoptosis in especially the brain. As a conclusion, obtained data have suggested that precautions, on the use and contamination of the plastic product, to be taken during both pregnancy and baby care/feeding are important for the health of the baby in future.</t>
  </si>
  <si>
    <t>rayyan-185168568</t>
  </si>
  <si>
    <t>Microplastics in wild fish from North East Atlantic Ocean and its potential for causing neurotoxic effects, lipid oxidative damage, and human health risks associated with ingestion exposure.</t>
  </si>
  <si>
    <t>Barboza LGA and Lopes C and Oliveira P and Bessa F and Otero V and Henriques B and Raimundo J and Caetano M and Vale C and Guilhermino L</t>
  </si>
  <si>
    <t>https://pubmed.ncbi.nlm.nih.gov/31836230/</t>
  </si>
  <si>
    <t>Microplastics (MP) pollution has received increased attention over the last few years. However, while the number of studies documentating the ingestion of microplastics by fish has increased, fewer studies have addressed the toxicological effects derived from the ingestion of these small items in wild conditions. Here, MP contamination and effect biomarkers were investigated in three commercially important fish species from the North East Atlantic Ocean. From the 150 analysed fish (50 per species), 49 % had MP. In fish from the 3 species, MP in the gastrointestinal tract, gills and dorsal muscle were found. Fish with MP had significantly (pÂ â‰¤Â 0.05) higher lipid peroxidation levels in the brain, gills and dorsal muscle, and increased brain acetylcholinesterase activity than fish where no MP were found. These results suggest lipid oxidative damage in gills and muscle, and neurotoxicity through lipid oxidative damage and acetylcholinesterase induction in relation to MP and/or MP-associated chemicals exposure. From the 150 fish analysed, 32 % had MP in dorsal muscle, with a total mean (Â± SD) of 0.054Â Â±Â 0.099 MP items/g. Based on this mean and on EFSA recommendation for fish consumption by adults or the general population, human consumers of Dicentrachus labrax, Trachurus trachurus, Scomber colias may intake 842 MP items/year from fish consumption only. Based on the mean of MP in fish muscle and data (EUMOFA, NOAA) of fish consumption per capita in selected European and American countries, the estimated intake of microplastics through fish consumption ranged from 518 to 3078 MP items/year/capita. Considering that fish consumption is only one of the routes of human exposure to microplastics, this study and others in the literature emphasize the need for more research, risk assessment and adoption of measures to minimize human exposure to these particles. Thus, MP pollution and its effects should be further investigated and addressed according to the WHO 'One Health' approach.</t>
  </si>
  <si>
    <t>rayyan-185168569</t>
  </si>
  <si>
    <t>Collaborative assembly of doxorubicin and galactosyl diblock glycopolymers for targeted drug delivery of hepatocellular carcinoma.</t>
  </si>
  <si>
    <t>Biomaterials science</t>
  </si>
  <si>
    <t>2047-4849 (Electronic)</t>
  </si>
  <si>
    <t>189-200</t>
  </si>
  <si>
    <t>Li J and Zhang Y and Cai C and Rong X and Shao M and Li J and Yang C and Yu G</t>
  </si>
  <si>
    <t>https://pubmed.ncbi.nlm.nih.gov/31821399/</t>
  </si>
  <si>
    <t>Hepatocellular carcinoma (HCC) patients suffer from severe pain due to the serious systemic side effects and low efficiency of chemotherapeutic drugs, and it is important to develop novel drug delivery systems to circumvent these issues. In this study, a series of galactose-based glycopolymers, poly(N-(prop-2-enoyl)-Î²-d-galactopyranosylamine)-b-poly(N-isopropyl acrylamide) (pGal(OH)-b-pNIPAA), were prepared through a sequential reversible addition-fragmentation chain transfer (RAFT) polymerization and tetrabutylammonium hydroxide (TBAOH)-mediated removal of acetyl groups. Hydrophilic doxorubicin hydrochloride was introduced to undergo collaborative assembly with poly(N-(prop-2-enoyl)-Î²-d-peracetylated galactosamine)-b-poly(N-isopropyl acrylamide) (pGal(Ac)-b-pNIPAA) via TBAOH treatment. pGal-b-pNIPAA/doxorubicin (DOX) delivery nanoparticles (GND NPs) formed by collaborative assembly were fully characterized by NMR, TEM and FT-IR, indicating the well-controlled formation of particles with uniform size and high efficiency in terms of drug loading and encapsulation compared with conventional adsorption methods. Meanwhile, the GND NPs were observed to be rapidly disintegrated under acidic conditions and resulted in an increased release of DOX. Cellular experiments showed that pGal-b-pNIPAA/DOX is apparently an asialoglycoprotein receptor (ASGPR)-mediated target of HCC, resulting in enhanced cellular uptake to HepG2 cells and anti-tumor efficacy in vitro. Furthermore, GND NPs III exerted more sustainable and effective anti-tumor effects compared to free DOX on a transgenic zebrafish TO(Kras(G12V)) model in vivo. These results indicated that the biocompatible nanomaterials developed by collaborative assembly with galactosyl diblock glycopolymers and DOX may serve as a promising candidates for targeting therapy of HCC.</t>
  </si>
  <si>
    <t xml:space="preserve"> RAYYAN-INCLUSION: {"Querusche"=&gt;"Maybe", "Angelo"=&gt;"Excluded"} | RAYYAN-LABELS: ?,ANG: Abstract | RAYYAN-EXCLUSION-REASONS: 3 - Intervention</t>
  </si>
  <si>
    <t>rayyan-185168570</t>
  </si>
  <si>
    <t>Microplastic accumulation in fish from Zhanjiang mangrove wetland, South China.</t>
  </si>
  <si>
    <t>Huang JS and Koongolla JB and Li HX and Lin L and Pan YF and Liu S and He WH and Maharana D and Xu XR</t>
  </si>
  <si>
    <t>https://pubmed.ncbi.nlm.nih.gov/31785901/</t>
  </si>
  <si>
    <t>Microplastics (MPs) are widespread in marine and estuarine environments, but the contamination of MPs in mangrove wetlands is relatively unknown. Here, we quantify the presence of MPs in fish collected from Zhanjiang mangrove wetland, the largest mangrove in South China, which provide baseline data on MPs accumulation in fish in mangrove environment as the first evidence in China. MPs were found in 30 out of 32 fish species at an average abundance of 2.83â€¯Â±â€¯1.84â€¯items individual(-1), ranged from 0.6 to 8.0â€¯items individual(-1) in each species. MPs were detected in gills, stomach and intestine, and not found in muscles and livers. Positive relationship was found between MPs abundance and body length or weight of mangrove fish. The dominant polymers identified by micro-FTIR were polyethylene, polyethylene terephthalate, polypropylene and cellophane. MPs consisted primarily of fibers and with the prominent size range of 0.02-1â€¯mm. The body sizes, living habitats and feeding habits of fish are important factors affecting MPs accumulation in different fish species. This study revealed the wide presences of MPs in fish species within a mangrove wetland.</t>
  </si>
  <si>
    <t>rayyan-185168571</t>
  </si>
  <si>
    <t>Uptake and incorporation of PCBs by eastern Mediterranean rabbitfish that consumed microplastics.</t>
  </si>
  <si>
    <t>van der Hal N and Yeruham E and Shukis D and Rilov G and Astrahan P and Angel DL</t>
  </si>
  <si>
    <t>https://pubmed.ncbi.nlm.nih.gov/31753557/</t>
  </si>
  <si>
    <t>Two experiments were executed to assess the feasibility of Polychlorinated Biphenyls (PCBs) transfer to fish tissues via MPs as a vector. PCBs that occur in the marine environment were tested for their adsorption to four different MP types. PCB congeners showed the highest adsorption levels to Polypropylene homo-polymer. The uptake of PCBs through MP ingestion was tested in an outdoor mesocosm using the herbivorous rabbitfish, Siganus rivulatus in the eastern Mediterranean Sea. Polypropylene homo-polymer particles (0.3-5.0â€¯mm) pre saturated with 11 PCB congeners, in two concentrations (500â€¯ng/g and 5000â€¯ng/g), were mixed with dough and offered to the fish. PCBs were identified after two weeks in fish muscle tissues, but not in the liver. These results suggest that ingestion of contaminated MP by rabbitfish might harm them in the long run, and perhaps even those who consume them on a regular basis, e.g. rabbitfish predators and humans.</t>
  </si>
  <si>
    <t xml:space="preserve"> RAYYAN-INCLUSION: {"Querusche"=&gt;"Excluded", "Angelo"=&gt;"Maybe"} | RAYYAN-LABELS: QUE: Title | RAYYAN-EXCLUSION-REASONS: 1 - Type of study</t>
  </si>
  <si>
    <t>rayyan-185168572</t>
  </si>
  <si>
    <t>Ultrabright fluorescent silica nanoparticles for in vivo targeting of xenografted human tumors and cancer cells in zebrafish.</t>
  </si>
  <si>
    <t>22316-22327</t>
  </si>
  <si>
    <t>Peerzade SAMA and Qin X and Laroche FJF and Palantavida S and Dokukin M and Peng B and Feng H and Sokolov I</t>
  </si>
  <si>
    <t>https://pubmed.ncbi.nlm.nih.gov/31724677/</t>
  </si>
  <si>
    <t>New ultrabright fluorescent silica nanoparticles capable of the fast targeting of epithelial tumors in vivo are presented. The as-synthesized folate-functionalized ultrabright particles of 30-40 nm are 230 times brighter than quantum dots (QD450) and 50% brighter than the polymer dots with similar spectra (excitation 365 nm and emission 486 nm). To decrease non-specific targeting, particles are coated with polyethylene glycol (PEG). We demonstrate the in vivo targeting of xenographic human cervical epithelial tumors (HeLa cells) using zebrafish as a model system. The particles target tumors (and probably even individual HeLa cells) as small as 10-20 microns within 20-30 minutes after blood injection. To demonstrate the advantages of ultrabrightness, we repeated the experiments with similar but 200Ã— less bright particles. Compared to those, ultrabright particles showed âˆ¼3Ã— faster tumor detection and âˆ¼2Ã— higher relative fluorescent contrast of tumors/cancer cells.</t>
  </si>
  <si>
    <t xml:space="preserve"> RAYYAN-INCLUSION: {"Querusche"=&gt;"Excluded", "Angelo"=&gt;"Excluded"} | RAYYAN-LABELS: QUE: Title,ANG: Abstract | RAYYAN-EXCLUSION-REASONS: 3 - Intervention</t>
  </si>
  <si>
    <t>PMC7384872</t>
  </si>
  <si>
    <t>rayyan-185168573</t>
  </si>
  <si>
    <t>Prey-size plastics are invading larval fish nurseries.</t>
  </si>
  <si>
    <t>24143-24149</t>
  </si>
  <si>
    <t>Gove JM and Whitney JL and McManus MA and Lecky J and Carvalho FC and Lynch JM and Li J and Neubauer P and Smith KA and Phipps JE and Kobayashi DR and Balagso KB and Contreras EA and Manuel ME and Merrifield MA and Polovina JJ and Asner GP and Maynard JA and Williams GJ</t>
  </si>
  <si>
    <t>https://pubmed.ncbi.nlm.nih.gov/31712423/</t>
  </si>
  <si>
    <t>Life for many of the world's marine fish begins at the ocean surface. Ocean conditions dictate food availability and govern survivorship, yet little is known about the habitat preferences of larval fish during this highly vulnerable life-history stage. Here we show that surface slicks, a ubiquitous coastal ocean convergence feature, are important nurseries for larval fish from many ocean habitats at ecosystem scales. Slicks had higher densities of marine phytoplankton (1.7-fold), zooplankton (larval fish prey; 3.7-fold), and larval fish (8.1-fold) than nearby ambient waters across our study region in Hawai'i. Slicks contained larger, more well-developed individuals with competent swimming abilities compared to ambient waters, suggesting a physiological benefit to increased prey resources. Slicks also disproportionately accumulated prey-size plastics, resulting in a 60-fold higher ratio of plastics to larval fish prey than nearby waters. Dissections of hundreds of larval fish found that 8.6% of individuals in slicks had ingested plastics, a 2.3-fold higher occurrence than larval fish from ambient waters. Plastics were found in 7 of 8 families dissected, including swordfish (Xiphiidae), a commercially targeted species, and flying fish (Exocoetidae), a principal prey item for tuna and seabirds. Scaling up across an âˆ¼1,000 km(2) coastal ecosystem in Hawai'i revealed slicks occupied only 8.3% of ocean surface habitat but contained 42.3% of all neustonic larval fish and 91.8% of all floating plastics. The ingestion of plastics by larval fish could reduce survivorship, compounding threats to fisheries productivity posed by overfishing, climate change, and habitat loss.</t>
  </si>
  <si>
    <t>PMC6883795</t>
  </si>
  <si>
    <t>rayyan-185168574</t>
  </si>
  <si>
    <t>An efficient method for extracting microplastics from feces of different species.</t>
  </si>
  <si>
    <t>Yan Z and Zhao H and Zhao Y and Zhu Q and Qiao R and Ren H and Zhang Y</t>
  </si>
  <si>
    <t>https://pubmed.ncbi.nlm.nih.gov/31704116/</t>
  </si>
  <si>
    <t>Concerns have been raised regarding the ingestion of microplastics (MPs) by numerous organisms including humans. However, no efficient and standardized methods are available for extracting MPs from feces. In this study, we introduce a novel approach with high digestion efficiency that involves using Fenton's reagent and nitric acid to remove feces solids. Firstly, Fenton's reagent was used to degrade small solids and decompose large solids into small pieces. Secondly, nitric acid was used to digest the remaining solids and filters. Furthermore, absolute ethyl alcohol was used to remove the mineral residues wrapped on the plastic surfaces and disperse MPs. By using this method, 97.78 % MPs can be recovered from human and chicken feces, and no significant changes were observed in the physical and Raman spectral properties of different polymer types of MPs. This method has also been verified by extracting MPs from field feces. Overall, the proposed method can efficiently digest feces solids and extract MPs with higher recovery rate, less intermediate steps and less damage, which can serve as an economical and feasible method for the detection of MPs in the feces of different species.</t>
  </si>
  <si>
    <t>rayyan-185168575</t>
  </si>
  <si>
    <t>Dietary administration of PVC and PE microplastics produces histological damage, oxidative stress and immunoregulation in European sea bass (Dicentrarchus labrax L.).</t>
  </si>
  <si>
    <t>574-583</t>
  </si>
  <si>
    <t>Espinosa C and Esteban MÃ_x0081_ and Cuesta A</t>
  </si>
  <si>
    <t>https://pubmed.ncbi.nlm.nih.gov/31683003/</t>
  </si>
  <si>
    <t>Worldwide, plastic waste is increasingly being discharged into the oceans, where it breaks down into smaller particles. Of these particles, the ingestion of microplastics (MPs; particles smaller than 5â€¯mm) have been documented in some aquatic animals, including fish, whose health and welfare suffer as a consequence. However, their precise effects are not completely understood. To shed light on this issue, European sea bass (Dicentrarchus labrax L.) specimens were fed diets containing 0 (control), 100 or 500â€¯mg polyvinylchloride (PVC) or polyethylene (PE) MPs kg(-1) diet for three weeks, after which samples of liver, intestine, skin mucus and head kidney (HK) were obtained. A histological study of the liver and intestine revealed important alterations in the fish fed the MP diets, compared with control fish. At a functional level, PE-MPs, but not PVC-MPs, decreased the activity of antioxidant enzymes, suggesting a certain level of oxidative stress. As regards immunity, the intake of PVC-MPs increased the phagocytic and respiratory burst activities of HK leucocytes whilst the intake of PE-MPs increased skin mucus immunoglobulin M levels and the respiratory burst activity of leucocytes. The results suggest that the short-medium term intake of PVC- or PE-MPs by fish slightly depresses their immunity and produces oxidative stress. However, based on the histological alterations found, it seems that longer exposure times might lead to irreversible damage that could compromise fish health and welfare.</t>
  </si>
  <si>
    <t>rayyan-185168576</t>
  </si>
  <si>
    <t>Microplastics in the crustaceans Nephrops norvegicus and Aristeus antennatus: Flagship species for deep-sea environments?</t>
  </si>
  <si>
    <t>Cau A and Avio CG and DessÃ¬ C and Follesa MC and Moccia D and Regoli F and Pusceddu A</t>
  </si>
  <si>
    <t>https://pubmed.ncbi.nlm.nih.gov/31671310/</t>
  </si>
  <si>
    <t>Ingestion of microplastics (MPs) has been documented in several marine organisms, but their occurrence in deep-sea species remains almost unknown. In this study, MPs were investigated in two economically and ecologically key crustaceans of the Mediterranean Sea, the Norwegian lobster Nephrops norvegicus and the shrimp Aristeus antennatus. Both the species were collected from 14 sites around Sardinia Island, at depths comprised between 270 and 660â€¯m. A total of 89 and 63 stomachs were analysed for N.Â norvegicus and A.Â antennatus respectively, and more than 2000â€¯MPs-like particles were extracted and sorted for identification and characterization by Î¼FT-IR. In N.Â norvegicus, 83% of the specimens contained MPs, with an average abundance of 5.5â€¯Â±â€¯0.8â€¯MPs individual(-1), while A.Â antennatus showed a lower frequency of ingestion (67%) and a lower mean number of MPs (1.66â€¯Â±â€¯0.1â€¯MPs individual(-1)). Composition and size of particles differed significantly between the two species. The non-selective feeding strategy of N.Â norvegicus could explain the 3-5 folds higher numbers of MPs in its stomach, which were mostly composed of films and fragments derived by polyethylene and polypropylene single-use plastic items. Contrarily, most MPs in the stomachs of A.Â antennatus were polyester filaments. The MPs abundance observed in N.Â norvegicus is among the highest detected in Mediterranean species considering both fish and invertebrates species, and provides novel insights on MPs bioavailability in deep-sea habitats. The overall results suggest that both N.Â norvegicus and A.Â antennatus, easily available in common fishery markets, could be valuable bioindicators and flagship species for plastic contamination in the deep-sea.</t>
  </si>
  <si>
    <t>rayyan-185168577</t>
  </si>
  <si>
    <t>Plastic Particle Ingestion by Wild Freshwater Fish: A Critical Review.</t>
  </si>
  <si>
    <t>12974-12988</t>
  </si>
  <si>
    <t>Collard F and Gasperi J and Gabrielsen GW and Tassin B</t>
  </si>
  <si>
    <t>https://pubmed.ncbi.nlm.nih.gov/31664835/</t>
  </si>
  <si>
    <t>Plastic pollution, especially microplastics (MP) pollution, is a hot topic in both mainstream media and scientific literature. Although rivers are potentially the major transport pathway of this pollution to the sea, plastic contamination in freshwater bodies is comparatively understudied. Microplastic pollution in freshwater fish is of growing interest, and while few studies exist, discrepancies do occur in the sampling, extraction, and identification of MP and in the expression of the results. Even though those differences hamper comparisons between some studies, a comparative work has been performed to identify the factors influencing MP ingestion by fish and consequently to target potential ecological traits that can be used to monitor species. Monitoring plastic ingested by fish will give relevant ecological information on MP pollution. This review focuses on MP ingestion by wild freshwater and estuarine fish. In addition to providing an overview of the existing data concerning contamination levels in wild freshwater fish, we aimed to (1) propose several overall recommendations on the methodologies applicable to all biota, (2) compare MP contamination levels in fish and in their environment, and (3) determine which parameters could help to define fish species for monitoring.</t>
  </si>
  <si>
    <t>rayyan-185168578</t>
  </si>
  <si>
    <t>Bidirectional Transport of Nanoparticles and Cells with a Bio-Conveyor Belt.</t>
  </si>
  <si>
    <t>Small (Weinheim an der Bergstrasse, Germany)</t>
  </si>
  <si>
    <t>1613-6829 (Electronic)</t>
  </si>
  <si>
    <t>e1905209</t>
  </si>
  <si>
    <t>Liu X and Wu Y and Xu X and Li Y and Zhang Y and Li B</t>
  </si>
  <si>
    <t>https://pubmed.ncbi.nlm.nih.gov/31631563/</t>
  </si>
  <si>
    <t>The bidirectional transport of nanoparticles and biological cells is of great significance in efficient biological assays and precision cell screening, and can be achieved with optical conveyor belts in a noncontact and noninvasive manner. However, implantation of these belts into biological systems can present significant challenges owing to the incompatibility of the artificial materials. In this work, an optical conveyor belt assembled from natural biological cells is proposed. The diameter of the belt (500 nm) is smaller than the laser wavelength (980 nm) and, therefore, the evanescent wave stably traps the nanoparticles and cells on the belt surface. By adjusting the relative power of the lasers injected into the belt, the particles or cells can be bidirectionally transported along the bio-conveyor belt. The experimental results are numerically interpreted and the transport velocities are investigated based on simulations. Further experiments show that the bio-conveyor belt can also be assembled with mammalian cells and then applied to dynamic cell transport in vivo. The bio-conveyor belt might provide a noninvasive and biocompatible tool for biomedical assays, drug delivery, and biological nanoarchitectonics.</t>
  </si>
  <si>
    <t>rayyan-185168579</t>
  </si>
  <si>
    <t>Nanoparticle-Mediated Drug Delivery: Blood-Brain Barrier as the Main Obstacle to Treating Infectious Diseases in CNS.</t>
  </si>
  <si>
    <t>Current pharmaceutical design</t>
  </si>
  <si>
    <t>1873-4286 (Electronic)</t>
  </si>
  <si>
    <t>3983-3996</t>
  </si>
  <si>
    <t>Gondim BLC and da Silva Catarino J and de Sousa MAD and de Oliveira Silva M and Lemes MR and de Carvalho-Costa TM and de Lima Nascimento TR and Machado JR and Rodrigues V and Oliveira CJF and CanÃ§ado Castellano LR and da Silva MV</t>
  </si>
  <si>
    <t>https://pubmed.ncbi.nlm.nih.gov/31612822/</t>
  </si>
  <si>
    <t>BACKGROUND: Parasitic infections affecting the central nervous system (CNS) present high morbidity and mortality rates and affect millions of people worldwide. The most important parasites affecting the CNS are protozoans (Plasmodium sp., Toxoplasma gondii, Trypanosoma brucei), cestodes (Taenia solium) and free-living amoebae (Acantamoeba spp., Balamuthia mandrillaris and Naegleria fowleri). Current therapeutic regimens include the use of traditional chemicals or natural compounds that have very limited access to the CNS, despite their elevated toxicity to the host. Improvements are needed in drug administration and formulations to treat these infections and to allow the drug to cross the blood-brain barrier (BBB). METHODS: This work aims to elucidate the recent advancements in the use of nanoparticles as nanoscaled drug delivery systems (NDDS) for treating and controlling the parasitic infections that affect the CNS, addressing not only the nature and composition of the polymer chosen, but also the mechanisms by which these nanoparticles may cross the BBB and reach the infected tissue. RESULTS: There is a strong evidence in the literature demonstrating the potential usefulness of polymeric nanoparticles as functional carriers of drugs to the CNS. Some of them demonstrated the mechanisms by which drugloaded nanoparticles access the CNS and control the infection by using in vivo models, while others only describe the pharmacological ability of these particles to be utilized in in vitro environments. CONCLUSION: The scarcity of the studies trying to elucidate the compatibility as well as the exact mechanisms by which NDDS might be entering the CNS infected by parasites reveals new possibilities for further exploratory projects. There is an urgent need for new investments and motivations for applying nanotechnology to control parasitic infectious diseases worldwide.</t>
  </si>
  <si>
    <t xml:space="preserve"> RAYYAN-INCLUSION: {"Querusche"=&gt;"Excluded", "Angelo"=&gt;"Excluded"} | RAYYAN-LABELS: !,QUE: Title,ANG: Abstract | RAYYAN-EXCLUSION-REASONS: 1 - Type of study</t>
  </si>
  <si>
    <t>rayyan-185168580</t>
  </si>
  <si>
    <t>Opportunistic detection of anthropogenic micro debris in harbor seal (Phoca vitulina vitulina) and gray seal (Halichoerus grypus atlantica) fecal samples from haul-outs in southeastern Massachusetts, USA.</t>
  </si>
  <si>
    <t>390-395</t>
  </si>
  <si>
    <t>Hudak CA and Sette L</t>
  </si>
  <si>
    <t>https://pubmed.ncbi.nlm.nih.gov/31590801/</t>
  </si>
  <si>
    <t>Anthropogenic micro debris in the marine environment is a growing concern worldwide, affecting multiple trophic levels, from primary consumers such as zooplankton, to meso- and apex predators like marine mammals and marine birds. In 2016-2017, during the processing of harbor seal (Phoca vitulina vitulina) and gray seal (Halichoerus grypus atlantica) fecal samples for fish otoliths and organic hard parts as part of a prey study, anthropogenic micro debris (&gt;500â€¯Î¼m) was detected in 6% (nâ€¯=â€¯2/32) of harbor seal and 1% (nâ€¯=â€¯2/129) of gray seal samples. Spectral analysis identified the fragments as cellophane, alkyd resin and poly(ethylene:propylene:diene) (EPDM) rubber. These results show the potential indirect ingestion of micro debris, which can impact the health and welfare of marine wildlife. This is the first report of micro debris presence in wild populations of phocid seals for the northwestern Atlantic.</t>
  </si>
  <si>
    <t>rayyan-185168581</t>
  </si>
  <si>
    <t>How to get rid of ingested microplastic fibers? A straightforward approach of the Atlantic ditch shrimp Palaemon varians.</t>
  </si>
  <si>
    <t>Saborowski R and Paulischkis E and Gutow L</t>
  </si>
  <si>
    <t>https://pubmed.ncbi.nlm.nih.gov/31494405/</t>
  </si>
  <si>
    <t>Microplastic fibers represent a significant share of the global marine micrcroplastic pollution, particularly in coastal areas. In controlled laboratory experiments, we offered fluorescent microplastic fibers (40-4400â€¯Î¼m lengths, median 150â€¯Î¼m) and spherical microplastic beads (9.9â€¯Î¼m Ã˜) together with commercial fish food to the Atlantic ditch shrimp Palaemonetes varians. The shrimps ingested fibers and beads along with the food. Upon ingestion, the beads and the shortest fibers (up to 100â€¯Î¼m) passed from the stomach into the gut and were egested within the fecal strings. The longer fibers first remained in the stomach but were regurgitated, i.e. extruded through the esophagus, within 12-14â€¯h. Regurgitation is an evolutionary adaptation of particular crustacean species and other invertebrates to remove large and indigestible food particles from the stomach. Accordingly, the process of regurgitation attained a new task nowadays, i.e. the elimination of anthropogenic filamentous microplastic debris from the stomach to avoid harm. This behavioral feature may represent a selective advantage in view of the continuously increasing environmental plastic pollution.</t>
  </si>
  <si>
    <t>rayyan-185168582</t>
  </si>
  <si>
    <t>Evidence for non-selective ingestion of microplastic in demersal fish.</t>
  </si>
  <si>
    <t>Chan HSH and Dingle C and Not C</t>
  </si>
  <si>
    <t>https://pubmed.ncbi.nlm.nih.gov/31470207/</t>
  </si>
  <si>
    <t>Microplastics have been observed in &gt;100 species of fish, with considerable variability in levels of contamination in different species and different geographic locations. Here, we investigated the incidence of microplastic in five species of demersal fish (four wild-caught species and one from a mariculture business) in Hong Kong. We observed that 54% of fish stomachs contained microplastic (hard fragments and fibres) with no significant difference in the abundance of microplastic ingested between the species, between wild and commercial fish farms, or between locations. In addition, we observed no difference between the type of microplastics (shape or composition) ingested by fish. However, we did observe spatial variation, with fish closest to the Pearl River having higher frequency of occurrence of microplastics which reinforce the evidence that fish collected close to urban area are more likely to ingest microplastics.</t>
  </si>
  <si>
    <t>rayyan-185168583</t>
  </si>
  <si>
    <t>Underwater-adhesive microparticle dressing composed of hydrophobically-modified Alaska pollock gelatin for gastrointestinal tract wound healing.</t>
  </si>
  <si>
    <t>387-396</t>
  </si>
  <si>
    <t>Nishiguchi A and Kurihara Y and Taguchi T</t>
  </si>
  <si>
    <t>https://pubmed.ncbi.nlm.nih.gov/31465884/</t>
  </si>
  <si>
    <t>Despite the success of minimally-invasive endoscopic submucosal dissection (ESD) for the treatment of early gastrointestinal cancer, additional symptoms after ESD, including contracture, perforation, bleeding, and esophageal stricture remain. Conventional wound dressings were ineffective in preventing stricture because of poor stability of underwater-adhesives on living tissues. Here, we present a microparticle-based wound dressing with underwater adhesive stability for the treatment of gastrointestinal tract wound healing after ESD. Monodisperse microparticles composed of hydrophobically-modified Alaska pollock gelatin were prepared by self-assembly of gelatin in water-ethanol mixed solvents and thermal crosslinking. Hydrophobic modification of gelatin with aliphatic aldehydes increased adhesion strength to gastric and esophageal submucosal tissues through hydrophobic interaction with living tissues and cohesion force. Optimal hydrophobic modification drastically improved underwater stability of microparticles compared to that of non-modified gelatin and formed a thick, integrated hydrogel layer on tissues. Histological observation of rat skin wound healing models showed that hydrophobically-modified gelatin microparticles decreased the expression levels of Î±-smooth muscle actin in the dermis layer and could suppress fibrosis and inflammation after ESD. The microparticle wound dressing with high underwater-adhesive stability has enormous therapeutic potential to promote wound healing in the gastrointestinal tract and prevent additional symptoms after ESD. STATEMENT OF SIGNIFICANCE: The goal of this study was to develop wound dressing with strong tissue-adhesive property to living tissues for promoting wound healing after ESD treatment. Monodisperse microparticles composed of hydrophobically-modified Alaska pollock gelatin were prepared by self-assembly of gelatin in water-ethanol mixed solvents and thermal crosslinking. Hydrophobic modification of gelatin with aliphatic aldehydes enhanced adhesion strength to gastric and esophageal submucosal tissues through hydrophobic interaction with living tissues and cohesion force. Optimal hydrophobic modification drastically improved underwater stability of microparticles. The in vivo studies were performed to evaluate the ability of this colloidal wound dressing to suppress fibrosis. This new biomaterial has enormous potential to promote wound healing after ESD.</t>
  </si>
  <si>
    <t>rayyan-185168584</t>
  </si>
  <si>
    <t>Silver nanoparticle-induced nephrotoxicity in Clarias gariepinus: physio-histological biomarkers.</t>
  </si>
  <si>
    <t>Fish physiology and biochemistry</t>
  </si>
  <si>
    <t>1573-5168 (Electronic)</t>
  </si>
  <si>
    <t>1895-1905</t>
  </si>
  <si>
    <t>Mahmoud UM and Mekkawy IAA and Naguib M and Sayed AEH</t>
  </si>
  <si>
    <t>https://pubmed.ncbi.nlm.nih.gov/31399920/</t>
  </si>
  <si>
    <t>The present study investigates the nephrotoxic effects of two acute doses of silver nanoparticles (AgNPs) and silver nitrate (AgNO(3)) on the African catfish, Clarias gariepinus, using biochemical, histochemical, and histopathological changes as biomarkers. AgNP-induced impacts were recorded in some of these characteristics on the bases of their size (20 and 40Â nm) and concentration (10 and 100Â Î¼g/L) but no significant interaction between size and concentration. AgNO(3) had low significant adverse effects on some parameters in comparison with those impacts of AgNPs. The concentrations of creatinine and uric acid exhibited different significant variations under stress in all exposed groups compared with those in the control group. On the tissue and cell levels, histopathological changes were observed. These changes include hypertrophies of glomeruli, proliferation in the haemopoietic tissue, dissociation in renal tubules, shrinkage of glomerulus, hydropic degeneration, dilatation of renal tubules, aggregation of melanomacrophages, rupture of Bowman's capsule, and the glomerular tuft and dilatation of Bowman's space. In more severe cases, the degenerative process leads to tissue necrosis in the kidney of AgNP-exposed fish as well as carbohydrate depletion; a faint coloration was also observed in the brush borders and basement membrane with a large amount of connective tissue fibers around the blood vessels and the renal tubules. Recovery period for 15Â days led to improvement of most of the alterations in biochemical, histopathological, and histochemical parameters induced by AgNPs and AgNO(3). In conclusion, one can postulate on the sensitivity of the kidney of C. gariepinus to AgNPs and recovery strategy is a must.</t>
  </si>
  <si>
    <t>rayyan-185168585</t>
  </si>
  <si>
    <t>Extracellular Vesicles Released by Colorectal Cancer Cell Lines Modulate Innate Immune Response in Zebrafish Model: The Possible Role of Human Endogenous Retroviruses.</t>
  </si>
  <si>
    <t>Ferrari L and Cafora M and Rota F and Hoxha M and Iodice S and Tarantini L and Dolci M and Delbue S and Pistocchi A and Bollati V</t>
  </si>
  <si>
    <t>https://pubmed.ncbi.nlm.nih.gov/31357477/</t>
  </si>
  <si>
    <t>Extracellular vesicles (EVs) are important components of the metastatic niche and are crucial in infiltration, metastasis, and immune tolerance processes during tumorigenesis. We hypothesized that human endogenous retroviruses (HERV) positive EVs derived from tumor cellsmay have a role in modulating the innate immune response. The study was conducted in two different colorectal cancer cell lines, representing different stages of cancer development: Caco-2, derived from a non-metastatic colorectal adenocarcinoma, and SK-CO-1, derived from metastatic colorectal adenocarcinoma (ascites). Both cell lines were treated with decitabine to induce global hypomethylation and to reactivate HERV expression. EVs were quantified by nanoparticle tracking analysis, and HERV-positive EV concentrations were measured by flow cytometry. The effect of EVs isolated from both untreated and decitabine-treated cells on the innate immune response was evaluated by injecting them in zebrafish embryos and then assessing Interleukin 1Î² (IL1-Î²), Interleukin 10 (IL-10), and the myeloperoxidase (mpx) expression levels by real-time qPCR. Interestingly, HERV-K positive EVs concentrations were significantly associated with a reduced expression of IL1-Î² and mpx, supporting our hypothesis that HERV-positive EVs may act as immunomodulators in tumor progression. The obtained results open new perspectives about the modulation of the immune response in cancer therapy.</t>
  </si>
  <si>
    <t>PMC6695895</t>
  </si>
  <si>
    <t>rayyan-185168586</t>
  </si>
  <si>
    <t>Dual drug loaded PLGA nanospheres for synergistic efficacy in breast cancer therapy.</t>
  </si>
  <si>
    <t>Deepika MS and Thangam R and Sheena TS and Vimala RTV and Sivasubramanian S and Jeganathan K and Thirumurugan R</t>
  </si>
  <si>
    <t>https://pubmed.ncbi.nlm.nih.gov/31349431/</t>
  </si>
  <si>
    <t>Improved therapeutic effects can be achieved by the delivery of combination of drugs through multifunctional cell targeted nanocarrier systems. The present investigation reports the preparation of Poly (D,L-lactic-co-glycolic acid) (PLGA) nanospheres loaded with the novel combination such as Rutin (R) and Benzamide (B) as drugs using water-oil-water (w/o/w) emulsion method. Dual drug loaded PLGA nanospheres (R/B@PLGA) were stabilized by poly (vinyl alcohol) (PVA) coating and characterized in terms of morphology, size, surface charge, and structural chemistry by Scanning electron microscopy (SEM), Dynamic light scattering (DLS), Zeta potential analysis, UV-vis and Fourier transform infrared (FT-IR) spectroscopy. The inhibitory effects of rutin and benzamide on MDA-MB-231 (triple negative breast cancer-TNBC) cells using the drug loaded PLGA nanospheres as well as their non-toxic features were evaluated in vivo. The anticancer activity of the R/B@PLGA nanospheres through cell cycle disruption and apoptotic induction was assessed in vitro by flow cytometry analysis. Further, the in vitro antioxidant capacity, pH-based drug release and hemocompatible property were also investigated. It was shown that the R/B@PLGA nanospheres lacked genotoxic potential and they did not alter the antioxidant enzyme activities and histological features of zebrafish. Hence, this dual drug delivery system (DDS) not only actively targets multidrug-resistance (MDR) associated phenotype but also improves the therapeutic efficiency by its non-toxic nature towards enhanced cancer cell focused delivery and sustained release of therapeutic agents.</t>
  </si>
  <si>
    <t xml:space="preserve"> RAYYAN-INCLUSION: {"Querusche"=&gt;"Maybe", "Angelo"=&gt;"Excluded"} | RAYYAN-LABELS: ANG: Abstract | RAYYAN-EXCLUSION-REASONS: 3 - Intervention</t>
  </si>
  <si>
    <t>rayyan-185168587</t>
  </si>
  <si>
    <t>Data on microplastics in the digestive tracts of 19 fish species from the Yellow Sea, China.</t>
  </si>
  <si>
    <t>Data in brief</t>
  </si>
  <si>
    <t>2352-3409 (Electronic)</t>
  </si>
  <si>
    <t>Zhao Y and Sun X and Li Q and Shi Y and Zheng S and Liang J and Liu T and Tian Z</t>
  </si>
  <si>
    <t>https://pubmed.ncbi.nlm.nih.gov/31338395/</t>
  </si>
  <si>
    <t>Microplastics (MPs) are the predominant form of marine plastic debris, and small enough to be ingested by marine organisms. FishÂ inhabiting coastal environments are susceptible to the ingestion of MPs. Presented data include the information of MPs level in theÂ digestive tracts of 19 fish species which were caught fromÂ theÂ Yellow Sea (31Â°28'52.380"âˆ¼38Â°49'15.540â€³ N, 120Â°42'36.840"âˆ¼124Â°49'06.180â€³E). For discussion and interpretation of the presented data, refer to the research article entitled "Characteristics and retention of microplastics in the digestive tracts of fish from the Yellow Sea" [1].</t>
  </si>
  <si>
    <t>PMC6626890</t>
  </si>
  <si>
    <t>rayyan-185168588</t>
  </si>
  <si>
    <t>Plastics: Environmental and Biotechnological Perspectives on Microbial Degradation.</t>
  </si>
  <si>
    <t>Applied and environmental microbiology</t>
  </si>
  <si>
    <t>1098-5336 (Electronic)</t>
  </si>
  <si>
    <t>Danso D and Chow J and Streit WR</t>
  </si>
  <si>
    <t>https://pubmed.ncbi.nlm.nih.gov/31324632/</t>
  </si>
  <si>
    <t>Plastics are widely used in the global economy, and each year, at least 350 to 400 million tons are being produced. Due to poor recycling and low circular use, millions of tons accumulate annually in terrestrial or marine environments. Today it has become clear that plastic causes adverse effects in all ecosystems and that microplastics are of particular concern to our health. Therefore, recent microbial research has addressed the question of if and to what extent microorganisms can degrade plastics in the environment. This review summarizes current knowledge on microbial plastic degradation. Enzymes available act mainly on the high-molecular-weight polymers of polyethylene terephthalate (PET) and ester-based polyurethane (PUR). Unfortunately, the best PUR- and PET-active enzymes and microorganisms known still have moderate turnover rates. While many reports describing microbial communities degrading chemical additives have been published, no enzymes acting on the high-molecular-weight polymers polystyrene, polyamide, polyvinylchloride, polypropylene, ether-based polyurethane, and polyethylene are known. Together, these polymers comprise more than 80% of annual plastic production. Thus, further research is needed to significantly increase the diversity of enzymes and microorganisms acting on these polymers. This can be achieved by tapping into the global metagenomes of noncultivated microorganisms and dark matter proteins. Only then can novel biocatalysts and organisms be delivered that allow rapid degradation, recycling, or value-added use of the vast majority of most human-made polymers.</t>
  </si>
  <si>
    <t>PMC6752018</t>
  </si>
  <si>
    <t>rayyan-185168589</t>
  </si>
  <si>
    <t>Detection of artificial cellulose microfibers in Boops boops from the northern coasts of Sicily (Central Mediterranean).</t>
  </si>
  <si>
    <t>455-465</t>
  </si>
  <si>
    <t>Savoca S and Capillo G and Mancuso M and Faggio C and Panarello G and Crupi R and Bonsignore M and D'Urso L and Compagnini G and Neri F and Fazio E and Romeo T and Bottari T and SpanÃ² N</t>
  </si>
  <si>
    <t>https://pubmed.ncbi.nlm.nih.gov/31323590/</t>
  </si>
  <si>
    <t>Pollution deriving from textile wastes, including industrial and household waste, is recently of great interest due to their environmental impacts. Anthropogenic and synthetic fibers are responsible for negative effects on the quality of water and soil, and, also, their presence damages plant and animal health. In this work, the authors revealed the occurrence of man-made cellulose fibers in specimens of Boops boops from the Northern Sicilian coasts. Bogue was chosen as target species as it has been used as an indicator within the European Marine Strategy Framework Directive (MSFD 2008/56/EC) in order to value the "microplastics status" in the stomach contents. Of the 30 specimens examined, 63.3% of these had ingested fibers items. The number of fibers ranged from 1 to 10 per specimens with an average of 2.7 items/specimen. Fibers length ranged from 0.5 to 30â€¯mm, most of them were black (95%), and a small percentage was red (5%). The ingestion of man-made cellulose fibers, observed for the first time, in Boops boops in the Mediterranean Sea wake-up call and it should attract the attention of the EU for new guidelines where this new type of contaminant is classified harmful as well as plastics.</t>
  </si>
  <si>
    <t>rayyan-185168590</t>
  </si>
  <si>
    <t>Transarterial Delivery of a Biodegradable Single-Agent Theranostic Nanoprobe for Liver Tumor Imaging and Combinatorial Phototherapy.</t>
  </si>
  <si>
    <t>1480-1486.e2</t>
  </si>
  <si>
    <t>Taratula OR and Taratula O and Han X and Jahangiri Y and Tomozawa Y and Horikawa M and Uchida B and Albarqi HA and Schumann C and Bracha S and Korzun T and Farsad K</t>
  </si>
  <si>
    <t>https://pubmed.ncbi.nlm.nih.gov/31202675/</t>
  </si>
  <si>
    <t>PURPOSE: To assess selective accumulation of biodegradable nanoparticles within hepatic tumors after transarterial delivery for inÂ vivo localization and combinatorial phototherapy. MATERIALS AND METHODS: A VX2 hepatic tumor model was used in New Zealand white rabbits. Transarterial delivery of silicon naphthalocyanine biodegradable nanoparticles was performed using a microcatheter via the proper hepatic artery. Tumors were exposed via laparotomy, and nanoparticles were observed by near-infrared (NIR) fluorescence imaging. For phototherapy, a handheld NIR laser (785 nm) at 0.6 W/cm(2) was used to expose tumor or background liver, and tissue temperatures were assessed with a fiberoptic temperature probe. Intratumoral reactive oxygen species formation was assessed using a fluorophore (2',7'-dichlorodihydrofluorescein diacetate). RESULTS: Nanoparticles selectively accumulated within viable tumor by NIR fluorescence. Necrotic portions of tumor did not accumulate nanoparticles, consistent with a vascular distribution. NIR-dependent heat generation was observed with nanoparticle-containing tumors, but not in background liver. No heat was generated in the absence of NIR laser light. Reactive oxygen species were formed in nanoparticle-containing tumors exposed to NIR laser light, but not in background liver treated with NIR laser or in tumors in the absence of NIR light. CONCLUSIONS: Biodegradable nanoparticle delivery to liver tumors from a transarterial approach enabled selective inÂ vivo tumor imaging and combinatorial phototherapy.</t>
  </si>
  <si>
    <t>PMC7364663</t>
  </si>
  <si>
    <t>rayyan-185168591</t>
  </si>
  <si>
    <t>Microbial biofilm formation and community structure on low-density polyethylene microparticles in lake water microcosms.</t>
  </si>
  <si>
    <t>94-102</t>
  </si>
  <si>
    <t>Gong M and Yang G and Zhuang L and Zeng EY</t>
  </si>
  <si>
    <t>https://pubmed.ncbi.nlm.nih.gov/31146243/</t>
  </si>
  <si>
    <t>The occurrence of microplastics (MPs) in the environment has been gaining widespread attention globally. MP-colonizing microorganisms are important links for MPs contamination in various ecosystems, but have not been well understood. To partially address this issue, the present study investigated biofilm formation by microorganisms originating from lake water on low-density polyethylene (LDPE) MPs using a cultivation approach and the surface-related effects on the MP-associated microbial communities using 16S rRNA high-throughput sequencing. With the addition of nonionic surfactants and UV-irradiation pretreatment that changed the surface properties of LDPE MPs, more microorganisms were colonized on LDPE surface. Microbial community analysis indicated that LDPE MPs were primarily colonized by the phyla Proteobacteria, Bacteroidetes and Firmicutes, and the surface roughness and hydrophobicity of MP were important factors shaping the LDPE MP-associated microbial community structure. Half of the top 20 most abundant genera colonizing on LDPE were found to be potential pathogens, e.g., plant pathogens Agrobacterium, nosocomial pathogens Chryseobacterium and fish pathogens Flavobacterium. This study demonstrated rapid bacterial colonization of LDPE MPs in lake water microcosms, the role of MPs as transfer vectors for harmful microorganisms in lake water, and provided a first glimpse into the effect of surface properties on LDPE MP-associated biofilm communities.</t>
  </si>
  <si>
    <t>rayyan-185168592</t>
  </si>
  <si>
    <t>Theranostic biocomposite scaffold membrane.</t>
  </si>
  <si>
    <t>17-27</t>
  </si>
  <si>
    <t>Roussakis E and Ortines RV and Pinsker BL and Mooers CT and Evans CL and Miller LS and CalderÃ³n-ColÃ³n X</t>
  </si>
  <si>
    <t>https://pubmed.ncbi.nlm.nih.gov/31100480/</t>
  </si>
  <si>
    <t>Acute and chronic wounds affect millions and are associated with billions of dollars in healthcare costs. The use of healing markers, biochemical cues from biocompatible matrices and materials, and their correlation with wound healing has the potential to generate valuable diagnostic, prognostic, and therapeutic information. In this study, we developed a collagen-dextran oxygen-sensing biocomposite scaffold membrane in which a phosphorescent oxygen sensor was incorporated to monitor physiological oxygen using in vivo phosphorescence imaging in a preclinical mouse model of wound healing. The oxygen-sensing biocomposite scaffold membrane enabled the noninvasive and longitudinal monitoring of oxygenation changes in vivo in an approach compatible with commercially available preclinical in vivo imaging system instruments. This study provides a new and novel capability where a biocomposite material can serve as a biocompatible, biodegradable theranostic platform to promote and assess tissue oxygenation during wound healing.</t>
  </si>
  <si>
    <t>rayyan-185168593</t>
  </si>
  <si>
    <t>Toxicity assessment of pollutants sorbed on environmental microplastics collected on beaches: Part II-adverse effects on Japanese medaka early life stages.</t>
  </si>
  <si>
    <t>1098-1107</t>
  </si>
  <si>
    <t>Pannetier P and Morin B and ClÃ©randeau C and Laurent J and Chapelle C and Cachot J</t>
  </si>
  <si>
    <t>https://pubmed.ncbi.nlm.nih.gov/31091641/</t>
  </si>
  <si>
    <t>While microplastics are present in great abundance across all seas and oceans, little is known about their effects on marine life. In the aquatic environment, they can accumulate a variety of chemicals and can be ingested by many marine organisms including fish, with chronic physical and chemical effects. The purpose of this paper is to evaluate the toxic effects of pollutants sorbed at the surface of environmental microplastics (MPs), collected on various beaches from three islands of the Pacific Ocean. Developmental toxicity of virgin MPs or artificially coated with B[a]P and environmental MPs from Easter Island, Guam and Hawaii was evaluated on embryos and prolarvae of Japanese medaka. Mortality, hatching success, biometry, malformations, EROD activity and DNA damage were analyzed after exposure to DMSO extracts. No toxicity was observed for extracts of virgin MPs whatever the endpoint considered. Extracts of virgin MPs coated with 250â€¯Âµg.g(-1) of B(a)P induced lethal effects with high embryo mortality (+81%) and low hatching rate (-28%) and sublethal effects including biometry and swimming behavior changes, increase of EROD activity (+94%) and DNA damage (+60%). Environmental MPs collected on the three selected islands exhibited different polymer, pollutant and toxicity patterns. The highest toxicity was detected for MPs extract from HawaÃ¯ with head/body length and swimming speed decreases and induction of EROD activity and DNA stand breaks. This study reports the possible sublethal toxicity of organic pollutants sorbed on MPs to fish early life stages.</t>
  </si>
  <si>
    <t>rayyan-185168594</t>
  </si>
  <si>
    <t>Exposure to microplastics decreases swimming competence in larval zebrafish (Danio rerio).</t>
  </si>
  <si>
    <t>226-233</t>
  </si>
  <si>
    <t>Qiang L and Cheng J</t>
  </si>
  <si>
    <t>https://pubmed.ncbi.nlm.nih.gov/30939402/</t>
  </si>
  <si>
    <t>Microplastics have been frequently detected in both marine and freshwater ecosystems. Their impact on aquatic organisms has raised much concern. This study investigated the impact of microplastics on zebrafish embryos and larvae, with a special focus on their swimming competence. The zebrafish embryos were exposed to microplastics starting from 4â€¯h post fertilization. Microplastics first adhered to the embryo chorion, then entered the stomach and intestinal tract of the larvae later. In the free swimming test, exposure to 1000â€¯Î¼g/L (around 1.91â€¯Ã—â€¯10(7) particles/L) of microplastics led to a significant decrease in both swimming distance and speed of zebrafish larvae under the dark condition by 3.2% and 3.5% respectively. In the alternating light-to-dark photoperiod stimulation assay, exposure to 100 and 1000â€¯Î¼g/L (around 1.91â€¯Ã—â€¯10(6) and 1.91â€¯Ã—â€¯10(7) particles/L) of microplastics caused a 4.6% and 2.6% decrease in swimming distance, and reduced the active speed by 4.9% and 2.8%, possibly as a result of inhibited dark avoidance in treated zebrafish larvae. At the molecular level, exposure to microplastics induced upregulated expression of inflammation (il1b) and oxidative stress (cat) related genes. This study demonstrates that exposure to microplastics significantly decreases larvae swimming competence, which may have significant impacts on its population fitness in the aquatic environment and further ecological consequences.</t>
  </si>
  <si>
    <t>rayyan-185168595</t>
  </si>
  <si>
    <t>Uptake and effects of different concentrations of spherical polymer microparticles on Artemia franciscana.</t>
  </si>
  <si>
    <t>211-218</t>
  </si>
  <si>
    <t>Peixoto D and Amorim J and Pinheiro C and Oliva-Teles L and VarÃ³ I and de Medeiros Rocha R and Vieira MN</t>
  </si>
  <si>
    <t>https://pubmed.ncbi.nlm.nih.gov/30933895/</t>
  </si>
  <si>
    <t>Artemia cysts have a huge economic importance for the aquaculture sector due to the fact that they are used as live feed for larviculture. Microplastics (MPs) are common and emergent pollutants in the aquatic environments, with unknown and potential long-term effects on planktonic species such as Artemia spp. When used as live feed, Artemia could transfer contaminants to fish along the food chain, with possible adverse effects on human health through their consumption. This study aims to assess the uptake of different concentrations of spherical polymer microparticles (FRM) (1-5â€¯Î¼m diameter) and their associated chronic effects on feeding, growth, mortality, and reproductive success from juvenile to adult stage of brine shrimp Artemia franciscana. Individuals were exposed for 44 days to 0.4, 0.8 and 1.6â€¯mg.L(-1) of FRM. No significant detrimental effects on growth, ingestion and mortality rates of A. franciscana were observed in all tested conditions. However, reproductive success was strongly affected by the increase of MP concentrations. The results of the present study showed that A. franciscana juveniles and adults were able to survive different experimental MP concentrations, but their reproductive success and progeny were significantly impacted by exposure to FRM particles.</t>
  </si>
  <si>
    <t>rayyan-185168596</t>
  </si>
  <si>
    <t>Toxicity assessment of pollutants sorbed on environmental sample microplastics collected on beaches: Part I-adverse effects on fish cell line.</t>
  </si>
  <si>
    <t>1088-1097</t>
  </si>
  <si>
    <t>Pannetier P and Cachot J and ClÃ©randeau C and Faure F and Van Arkel K and de Alencastro LF and Levasseur C and Sciacca F and Bourgeois JP and Morin B</t>
  </si>
  <si>
    <t>https://pubmed.ncbi.nlm.nih.gov/30871891/</t>
  </si>
  <si>
    <t>Microplastics (MPs), are tiny plastic fragments from 1â€¯Î¼m to 5â€¯mm generally found in the aquatic environment which can be easily ingested by organisms and may cause chronic physical but also toxicological effects. Toxicological assays on fish cell lines are commonly used as an alternative tool to provide fast and reliable assessment of the toxic and ecotoxic properties of chemicals or mixtures. Rainbow trout liver cell line (RTLW-1) was used to evaluate the toxicity of pollutants sorbed to MPs sampled in sandy beaches from different islands around the world during the first Race for Water Odyssey in 2015. The collected MPs were analyzed for polymer composition and associated persistent organic pollutants: polycyclic aromatic hydrocarbons (PAHs), polychlorobiphenyls (PCBs) and dichlorodiphenyltrichloroethane (DDT). In addition, DMSO-extracts from virgin MPs, MPs artificially coated with B[a]P and environmental MPs were analyzed with different bioassays: MTT reduction assay (MTT), ethoxyresorufin-O-deethylase (EROD) assay and comet assay. Microplastics from sand beaches were dominated by polyethylene, followed by polypropylene fragments with variable proportions. Organic pollutants found on plastic from beach sampling was PAHs (2-71â€¯ngâ€¯g(-1)). Samples from Bermuda (Somerset Long Bay) and Hawaii (Makapu'u) showed the highest concentration of PAHs and DDT respectively. No toxicity was observed for virgin microplastics. No cytotoxicity was observed on cells exposed to MP extract. However, EROD activity was induced and differently modulated depending on the MPs locations suggesting presence of different pollutants or additives in extract. DNA damage was observed after exposure to four microplastics samples on the six tested. Modification of EROD activity level and DNA damage rate highlight MPs extract toxicity on fish cell line.</t>
  </si>
  <si>
    <t>rayyan-185168597</t>
  </si>
  <si>
    <t>Co-exposure to polystyrene plastic beads and polycyclic aromatic hydrocarbon contaminants in fish gill (RTgill-W1) and intestinal (RTgutGC) epithelial cells derived from rainbow trout (Oncorhynchus mykiss).</t>
  </si>
  <si>
    <t>706-714</t>
  </si>
  <si>
    <t>Bussolaro D and Wright SL and Schnell S and Schirmer K and Bury NR and Arlt VM</t>
  </si>
  <si>
    <t>https://pubmed.ncbi.nlm.nih.gov/30849588/</t>
  </si>
  <si>
    <t>Microscopic plastic (MP) particles are a ubiquitous contaminant in aquatic environments, which may bind hydrophobic chemicals, such as polycyclic aromatic hydrocarbons (PAHs), altering their environmental fate and interactions with biota. Using rainbow trout gill (RTgill-W1) and intestinal (RTgutGC) epithelial cells we investigated the effects of polystyrene microbeads (PS-MBs; 220â€¯nm) on the cyto- and genotoxicity of the environmental pollutants benzo[a]pyrene (BaP) and 3-nitrobenzanthrone (3-NBA) over 48â€¯h (0, 0.1, 1 and 10â€¯Î¼M). The Alamar Blue bioassay, used to assess cytotoxicity, showed that both pollutants significantly decreased cell viability by 10-20% at 10â€¯Î¼M in both cell lines after 48â€¯h whereas PS-MBs (5 or 50â€¯Î¼gâ€¯mL(-1)) were non-toxic. Cytotoxicity in cells treated with PS-MBs together with BaP or 3-NBA were similar to those observed after exposure to BaP or 3-NBA alone. Using the formamidopyrimidine-DNA glycosylase (FPG)-modified comet assay 3-NBA, but not BaP, induced DNA damage in RTgutGC cells at 10â€¯Î¼M (âˆ¼10% tail DNA in the absence and âˆ¼15% tail DNA in the presence of FPG versus âˆ¼1% in controls), whereas PS-MBs alone showed no detrimental effects. Interestingly, comet formation was substantially increased (âˆ¼4-fold) when RTgutGC cells were exposed to PS-MBs (50â€¯Î¼gâ€¯mL(-1)) and 10â€¯Î¼M 3-NBA compared to cells treated with 3-NBA alone. Further, using (32)P-postlabelling we observed strong DNA adduct formation in 3-NBA-exposed RTgutGC cells (âˆ¼900 adducts/10(8) nucleotides). 3-NBA-derived DNA adduct formation was significantly decreased (âˆ¼20%) when RTgutGC cells were exposed to MB and 3-NBA compared to cells treated with 3-NBA alone. Our results show that PS-MBs impact on the genotoxicity of 3-NBA, causing a significant increase in DNA damage as measured by the comet assay in the intestinal cell line, providing proof of principle that MPs may alter the genotoxic potential of PAHs in fish cells.</t>
  </si>
  <si>
    <t>PMC6794159</t>
  </si>
  <si>
    <t>rayyan-185168598</t>
  </si>
  <si>
    <t>Size and shape matter: A preliminary analysis of microplastic sampling technique in seawater studies with implications for ecological risk assessment.</t>
  </si>
  <si>
    <t>124-132</t>
  </si>
  <si>
    <t>Covernton GA and Pearce CM and Gurney-Smith HJ and Chastain SG and Ross PS and Dower JF and Dudas SE</t>
  </si>
  <si>
    <t>https://pubmed.ncbi.nlm.nih.gov/30826673/</t>
  </si>
  <si>
    <t>Microplastic particles (MPs) are widely distributed in seawater. Fibrous MPs (microfibres) are often reported as the most commonly encountered shape of particle. To estimate MP concentrations in seawater, samples are often collected using towed nets (generally 300-350-Î¼m mesh) and may underestimate the amount of microfibres present, which may pass through the mesh due to their narrow width. We compared the potential microplastic particle (PMP) concentration estimates provided by two different seawater sampling methods conducted at three commercial shellfish farms and three unfarmed sites in Baynes Sound, British Columbia, Canada. The methods were: 10-L bucket samples sieved through 63-Î¼m mesh in situ and subsequently filtered through an 8-Î¼m polycarbonate membrane; and 1-L bulk samples collected in jars and subsequently filtered to 8â€¯Î¼m. The jar samples yielded PMP concentrations averaging approximately 8.5 times higher than the bucket samples per L of water (at the site level), largely driven by differences in the number of microfibres. There was no significant difference in PNP concentration between shellfish farms and unfarmed sites. An analysis of MP concentrations and mesh sizes reported in the literature suggests that using a 300-350-Î¼m mesh may underestimate total MP concentrations by one to four orders of magnitude compared with samples that are filtered through much smaller mesh sizes (e.g. &lt;100â€¯Î¼m), despite the effect of sample volume. Particles &lt;300â€¯Î¼m in diameter make up a large component of MPs commonly found in fish and invertebrates. As such, common sampling practices fail to adequately measure a biologically relevant class of MPs, thereby undermining the ability to quantify ecological risk. We suggest that seawater sampling methods be designed to filter to &lt;10â€¯Î¼m (the approximate width of many microfibres), either using pressurized pumps for large-volume samples, or by using sufficient replication of small-volume discrete samples.</t>
  </si>
  <si>
    <t>rayyan-185168599</t>
  </si>
  <si>
    <t>Interactive effects of solar UV radiation and climate change on material damage.</t>
  </si>
  <si>
    <t>804-825</t>
  </si>
  <si>
    <t>Andrady AL and Pandey KK and HeikkilÃ¤ AM</t>
  </si>
  <si>
    <t>https://pubmed.ncbi.nlm.nih.gov/30810563/</t>
  </si>
  <si>
    <t>Solar UV radiation adversely affects the properties of organic materials used in construction, such as plastics and wood. The outdoor service lifetimes of these materials are influenced by their rates of degradation under solar UV radiation as well as by other climate factors such as temperature, moisture, and atmospheric pollutants. While recovery of the stratospheric ozone layer is expected, local increases in UV radiation are still likely to occur, especially in the tropics, but also elsewhere because of climate change effects. Such increases, when taken together with an increased ambient temperature due to climate change, can significantly shorten the service lifetimes of organic building materials. Several proven technologies, including the use of UV stabilisers, surface treatments or coatings have been developed over the years to mitigate these adverse effects. While these technologies should be able to compensate for any realistic future UV radiation and climate change scenarios, they will also add significantly to the lifetime cost of material in relevant products. Shorter outdoor lifetime of the plastic components in photovoltaic (PV) modules is a serious concern in the solar energy industry. To ensure module durability over the full service-lifetime (of about âˆ¼20 years) of the light-harvesting PV components, better stabilisation technologies are being investigated. The present trend towards more environmentally sustainable materials in building, and environmental impact of additives such as stabilisers, need to be considered in addition to their engineering performance. This may require the phasing out of some conventional additives used in plastics as well as substituting wood or other materials in place of plastics in buildings. Depending on the relative costs of mitigation, substituting more UV-stable materials for conventional ones in outdoor products may also be a viable option with some categories of products. Neither the global cost of mitigation of the effects of climate change on materials nor the long-term sustainability of the technologies available for the purpose, have been estimated. Plastic waste and litter exposed outdoors to solar UV radiation over extended periods undergo cracking and fragmentation into small pieces (of micro- and nano-scale size). Release of these fragments into the environment, particularly in the aquatic environment, poses a potential threat to marine biota. Already several hundred of species are known to ingest these fragments that can potentially accumulate additives and pollutants from water. This is a potential threat to humans because 25% of fish marketed for human consumption have been reported to contain microplastics in their digestive systems. The focus of this assessment is on recent advances in understanding the mechanisms of UV-radiation-induced degradation in materials and in assessing emerging technologies for their stabilisation against outdoor UV-degradation. A better understanding of the mechanisms of degradation will allow for innovative stabilisation approaches to be developed. Also assessed is information on the sustainability of the available and emerging UV stabilisation technologies.</t>
  </si>
  <si>
    <t>rayyan-185168600</t>
  </si>
  <si>
    <t>Microplastics occurrence in the Tyrrhenian waters and in the gastrointestinal tract of two congener species of seabreams.</t>
  </si>
  <si>
    <t>35-41</t>
  </si>
  <si>
    <t>Savoca S and Capillo G and Mancuso M and Bottari T and Crupi R and Branca C and Romano V and Faggio C and D'Angelo G and SpanÃ² N</t>
  </si>
  <si>
    <t>https://pubmed.ncbi.nlm.nih.gov/30711873/</t>
  </si>
  <si>
    <t>In this work it is reported for the first time the characterization of microplastics from sea water samples and in two congener species of seabreams: Pagellus erythrinus and P. bogaraveo, Mediterranean fish species of great commercial importance. An experimental survey was conducted on May-June 2017 in the southernmost part of the Tyrrhenian Sea. Microplastics found in the sea water and in the grastrointestinal tract of two teleosts were characterized by Raman and IR spectroscopies. Microplastics found in sea water samples appeared in the form of fragments made of plastics of low and high density (PVC and LPDE). All the microplastics found in fish belonged to Nylon 66, typical fibers used in industry and in fisheries. Our findings highlighted the importance of further studies along the food web chain for a better understanding of the diffusion and possible consequences of this terrible threat.</t>
  </si>
  <si>
    <t>rayyan-185168601</t>
  </si>
  <si>
    <t>Microplastic ingestion by Atlantic chub mackerel (Scomber colias) in the Canary Islands coast.</t>
  </si>
  <si>
    <t>127-135</t>
  </si>
  <si>
    <t>Herrera A and ÅœtindlovÃ¡ A and MartÃ­nez I and Rapp J and Romero-Kutzner V and Samper MD and Montoto T and Aguiar-GonzÃ¡lez B and Packard T and GÃ³mez M</t>
  </si>
  <si>
    <t>https://pubmed.ncbi.nlm.nih.gov/30686409/</t>
  </si>
  <si>
    <t>In recent years, due to the increasing concerns about their negative impact on wildlife and possible toxicity to living organisms (including humans), microplastics have become the subject of intense investigations. In the ocean, microplastics can be easily ingested by numerous marine organisms because of their small size (&lt;5â€¯mm). The Northwest African upwelling system is an important fishery area, and the present study is the first one in the region to reveal the presence of microplastic particles in the digestive tract of Atlantic chub mackerel (Scomber colias). From the 120 examined fish gastrointestinal tracts, 78.3% contained some type of microplastics, 74.2% contained fibres, 17.5% plastic fragments, and 16.7% paint. More studies are needed on fish, but S. colias is a candidate for being a good indicator of microplastic contamination in the region.</t>
  </si>
  <si>
    <t>rayyan-185168602</t>
  </si>
  <si>
    <t>Overview of the toxic effects of titanium dioxide nanoparticles in blood, liver, muscles, and brain of a Neotropical detritivorous fish.</t>
  </si>
  <si>
    <t>457-468</t>
  </si>
  <si>
    <t>Carmo TLL and Siqueira PR and Azevedo VC and Tavares D and Pesenti EC and Cestari MM and Martinez CBR and Fernandes MN</t>
  </si>
  <si>
    <t>https://pubmed.ncbi.nlm.nih.gov/30604913/</t>
  </si>
  <si>
    <t>The toxicity of titanium dioxide nanoparticles (TiO(2) -NP) in the blood, liver, muscle, and brain of a Neotropical detritivorous fish, Prochilodus lineatus, was tested. Juvenile fish were exposed to 0, 1, 5, 10, and 50â€‰mgâ€‰L(-1) of TiO(2) -NP for 48â€‰hours (acute exposure) or 14â€‰days (subchronic exposure) to evaluate changes in hematology, red blood cell (RBC) genotoxicity/mutagenicity, liver function (reactive oxygen species (ROS) production, antioxidant responses, detoxification, and histopathology), acetylcholinesterase (AChE) activity in muscles and brain, and Ti bioaccumulation. TiO(2) -NP did not cause genetic damage to RBC, but acutely decreased white blood cells (WBC) and increased monocytes. Subchronically, RBC decreased, mean cell volume and hemoglobin increased, and WBC and lymphocytes decreased. Therefore, NP has the potential to affect immune system and increase energy expenditure, reducing the fish's ability to avoid predator and to resist pathogens. In the liver, acute exposure decreased ROS and increased glutathione (GSH) content, while subchronic exposure decreased superoxide dismutase activity and increased glutathione-S-transferase (GST) activity and GSH content. GSH and GST seem to play an essential role in metabolizing NP and ROS, likely increasing hepatocytes' metabolic rate, which may be the cause of observed cell hypertrophy, disarrangement of hepatic cords and degenerative morphological alterations. Although most studies indicate that the kidney is responsible for metabolizing and/or eliminating TiO(2) -NP, this study shows that the liver also has a main role in these processes. Nevertheless, Ti still accumulated in the liver, muscle, and brain and decreased muscular AChE activity after acute exposure, showing neurotoxic potential. More studies are needed to better understand the biochemical pathways TiO(2) -NP are metabolized and how its bioaccumulation may affect fish homeostasis and survival in the environment.</t>
  </si>
  <si>
    <t>rayyan-185168603</t>
  </si>
  <si>
    <t>Spatial distribution and source identification of hydrophobic organic compounds (HOCs) on sedimentary microplastic in Hong Kong.</t>
  </si>
  <si>
    <t>418-426</t>
  </si>
  <si>
    <t>Lo HS and Wong CY and Tam NF and Cheung SG</t>
  </si>
  <si>
    <t>https://pubmed.ncbi.nlm.nih.gov/30551108/</t>
  </si>
  <si>
    <t>The spatial distribution, composition and source of hydrophobic organic compounds (HOCs) including polyaromatic hydrocarbons (PAHs), polychlorinated biphenyls (PCBs) and organochlorinated pesticides (OCPs) of the sedimentary microplastics (0.25-5â€¯mm) in Hong Kong were investigated. The concentration of Î£PAHs ranged between 70.8 and 1509â€¯ngâ€¯g(-1) with inter-site differences although the regional difference was insignificant, indicating localised pyrolytic and petrogenic input of PAHs. The concentration of Î£PCBs (13-1083â€¯ngâ€¯g(-1)) varied with both study sites and regions with higher concentrations obtained in the western waters, possibly due to the input from Pearl River. Significantly higher concentrations of OCPs on eastern shores highlighted fishing and aquaculture activities in South China Sea a potential major source of OCPs. DDT and its metabolites (DDX, ranged from 1.96 to 626â€¯ngâ€¯g(-1)) were the dominant forms of OCPs (45%-80%). Since most of the DDX existed as DDT, this suggested that there was a fresh input of DDT into the microplastics. As microplastics and HOCs cannot be removed effectively from the environment, reduction of potential ecotoxicological risks should rely on minimizing the use of plastics and HOCs.</t>
  </si>
  <si>
    <t>rayyan-185168604</t>
  </si>
  <si>
    <t>Microplastic abundance, distribution and composition in water, sediments, and wild fish from Poyang Lake, China.</t>
  </si>
  <si>
    <t>180-187</t>
  </si>
  <si>
    <t>Yuan W and Liu X and Wang W and Di M and Wang J</t>
  </si>
  <si>
    <t>https://pubmed.ncbi.nlm.nih.gov/30529617/</t>
  </si>
  <si>
    <t>Microplastic pollution in global aquatic environments has aroused increasing concern in recent years. In this study, the occurrence of microplastics in multiple environmental compartments was investigated in Poyang Lake, the largest freshwater lake of China. The abundance of microplastics was respectively 5-34 items/L for surface waters, 54-506 items/kg for sediments, and 0-18 items per individual for wild crucians (Carassius auratus). The distribution of microplastics in Poyang Lake varied heterogeneously in space, with the highest abundance being observed in the middle region of the lake for surface waters and in the northern region for sediments. Anthropogenic and topographic factors were speculated to be the major factors affecting the abundance and distribution of microplastics. The majority of the detected microplastics were found with a size of &lt;â€¯0.5â€¯mm, with fibrous and coloured being the predominant characteristics. Polypropylene (PP) and polyethylene (PE) were the major polymer types of the selected plastic particles, indicating that domestic sewage and fishing activities might be the main sources of microplastics in the lake. No significant correlation was observed between microplastic abundance in surface water and sediment samples. Our results demonstrated the wide occurrence of microplastics in water, sediment and biota of the Poyang Lake, which may assist in extending our knowledge regarding microplastics pollution in inland freshwater systems.</t>
  </si>
  <si>
    <t>rayyan-185168605</t>
  </si>
  <si>
    <t>Macrodebris and microplastic distribution in the beaches of Rameswaram Coral Island, Gulf of Mannar, Southeast coast of India: A first report.</t>
  </si>
  <si>
    <t>610-616</t>
  </si>
  <si>
    <t>Vidyasakar A and Neelavannan K and Krishnakumar S and Prabaharan G and Sathiyabama Alias Priyanka T and Magesh NS and Godson PS and Srinivasalu S</t>
  </si>
  <si>
    <t>https://pubmed.ncbi.nlm.nih.gov/30503475/</t>
  </si>
  <si>
    <t>This is the first study on the distribution and characteristics of plastic debris found in the sediments of Rameswaram Island, Gulf of Mannar, India. Studies on the distribution of plastics and microplastic content in highly populated coral islands and their impact on the coral ecosystem are very scarce. For this purpose, marine sediment samples were collected from 20 locations along the coastal areas of the study region. The distribution and characterization study was carried out by visual examination followed by FTIR spectroscopy. The results showed abundance of white-colored and irregular-shaped plastic debris in this study area. Polypropylene was identified as a dominant polymer variety, followed by polyethylene, polystyrene, nylon, and polyvinyl chloride. Tourist activities and fishing practices were found to be the possible sources of the microplastic debris. Additionally, the distribution of the plastics was found to be dominantly controlled by the aeolian process and the nature of the coast.</t>
  </si>
  <si>
    <t>rayyan-185168606</t>
  </si>
  <si>
    <t>Double trouble in the South Pacific subtropical gyre: Increased plastic ingestion by fish in the oceanic accumulation zone.</t>
  </si>
  <si>
    <t>547-564</t>
  </si>
  <si>
    <t>Markic A and Niemand C and Bridson JH and Mazouni-Gaertner N and Gaertner JC and Eriksen M and Bowen M</t>
  </si>
  <si>
    <t>https://pubmed.ncbi.nlm.nih.gov/30509840/</t>
  </si>
  <si>
    <t>Fish are an important food source for South Pacific (SP) island countries, yet there is little information on contamination of commercial marine fish species by plastic. The aim of our study was to perform a broad-scale assessment of plastic ingestion by fish common in the diet of SP inhabitants. We examined 932 specimens from 34 commercial fish species across four SP locations, and some of the prey they ingested, for the presence of marine plastics. Plastic was found in 33 species, with an average ingestion rate (IR) of 24.3â€¯Â±â€¯1.4% and plastic load of 2.4â€¯Â±â€¯0.2 particles per fish. Rapa Nui fish exhibited the greatest IR (50.0%), significantly greater than in other three locations. Rapa Nui is located within the SP subtropical gyre, where the concentration of marine plastics is high and food is limited. Plastic was also found in prey, which confirms the trophic transfer of microplastics.</t>
  </si>
  <si>
    <t>rayyan-185168607</t>
  </si>
  <si>
    <t>Advances on Aptamers against Protozoan Parasites.</t>
  </si>
  <si>
    <t>Genes</t>
  </si>
  <si>
    <t>2073-4425 (Print)</t>
  </si>
  <si>
    <t>Ospina-Villa JD and LÃ³pez-Camarillo C and CastaÃ±Ã³n-SÃ¡nchez CA and Soto-SÃ¡nchez J and RamÃ­rez-Moreno E and Marchat LA</t>
  </si>
  <si>
    <t>https://pubmed.ncbi.nlm.nih.gov/30487456/</t>
  </si>
  <si>
    <t>Aptamers are single-stranded DNA or RNA sequences with a unique three-dimensional structure that allows them to recognize a particular target with high affinity. Although their specific recognition activity could make them similar to monoclonal antibodies, their ability to bind to a large range of non-immunogenic targets greatly expands their potential as tools for diagnosis, therapeutic agents, detection of food risks, biosensors, detection of toxins, drug carriers, and nanoparticle markers, among others. One aptamer named Pegaptanib is currently used for treating macular degeneration associated with age, and many other aptamers are in different clinical stages of development of evaluation for various human diseases. In the area of parasitology, research on aptamers has been growing rapidly in the past few years. Here we describe the development of aptamers raised against the main protozoan parasites that affect hundreds of millions of people in underdeveloped and developing countries, remaining a major health concern worldwide, i.e. Trypanosoma spp., Plasmodium spp., Leishmania spp., Entamoeba histolytica, and Cryptosporidium parvuum. The latest progress made in this area confirmed that DNA and RNA aptamers represent attractive alternative molecules in the search for new tools to detect and treat these parasitic infections that affect human health worldwide.</t>
  </si>
  <si>
    <t>PMC6316487</t>
  </si>
  <si>
    <t>rayyan-185168608</t>
  </si>
  <si>
    <t>Rainbow Trout Maintain Intestinal Transport and Barrier Functions Following Exposure to Polystyrene Microplastics.</t>
  </si>
  <si>
    <t>14392-14401</t>
  </si>
  <si>
    <t>AÅ¡monaitÄ— G and Sundh H and Asker N and Carney Almroth B</t>
  </si>
  <si>
    <t>https://pubmed.ncbi.nlm.nih.gov/30451503/</t>
  </si>
  <si>
    <t>Ingestion has been proposed as a prominent exposure route for plastic debris in aquatic organisms, including fish. While the consequences of ingestion of large plastic litter are mostly understood, the impacts resulting from ingestion of microplastics (MPs) are largely unknown. We designed a study that aimed to assess impacts of MPs on fish intestinal physiology and examined integrity of extrinsic, physical and immunological barriers. Rainbow trout were exposed to polystyrene (PS) MPs (100-400 Î¼m) via feed for a period of 4 weeks. Fish were fed four types of diets: control, diets containing virgin PS particles, or particles exposed to two different environmental matrices (sewage or harbor effluent). Extrinsic barrier disturbance in intestinal tissue was evaluated via histology. The paracellular permeability toward ions and molecules was examined using Ussing chambers and mRNA expression analysis of tight junction proteins. Active transport was monitored as transepithelial potential difference, short-circuits current and uptake rate of amino acid (3)H-lysine. Immune status parameters were measured through mRNA expression level of cytokines, lysozyme activity, and hematological analysis of immune cells. We could not show that PS MPs induced inflammatory responses or acted as physical or chemical hazards upon ingestion. No measurable effects were exerted on fish intestinal permeability, active transport or electrophysiology.</t>
  </si>
  <si>
    <t>rayyan-185168609</t>
  </si>
  <si>
    <t>Enhanced blood-brain barrier penetration and glioma therapy mediated by T7 peptide-modified low-density lipoprotein particles.</t>
  </si>
  <si>
    <t>Drug delivery</t>
  </si>
  <si>
    <t>1521-0464 (Electronic)</t>
  </si>
  <si>
    <t>1652-1663</t>
  </si>
  <si>
    <t>Liang M and Gao C and Wang Y and Gong W and Fu S and Cui L and Zhou Z and Chu X and Zhang Y and Liu Q and Zhao X and Zhao B and Yang M and Li Z and Yang C and Xie X and Yang Y and Gao C</t>
  </si>
  <si>
    <t>https://pubmed.ncbi.nlm.nih.gov/30394123/</t>
  </si>
  <si>
    <t>Therapeutic outcome for the treatment of glioma was often limited due to the non-targeted nature and low permeability of drugs across the blood-brain barrier (BBB). An ideal glioma-targeted delivery system need to traverse the BBB and then target glioma cells with adequate optimized physiochemical properties and biocompatibility. However, it is an enormous challenge to the researchers to engineer the above-mentioned features into a single nanocarrier particle. New frontiers in nanomedicine are advancing the research of new biomaterials. In this study, we demonstrate a strategy for glioma targeting by encapsulating vincristine sulfate (VCR) into a naturally available low-density lipoprotein particles (LDL)-based drug delivery system with the modification of T7 peptide ligand (T7-LDL). LDL, endogenous lipid transporters, can specifically bind to brain endothelial cells and glioma cells via interacting with the low-density lipoprotein receptors (LDLR). T7 is a seven-peptide ligand of transferrin receptors (TfR) capable of circumventing the BBB and then targeting glioma. By combining the dual-targeting delivery effect of T7 peptide and parent LDL, T7-LDL displayed higher glioma localization than that of parent LDL. After loading with VCR, T7-LDL showed the most favorable antiglioma effect in vitro and in vivo. These results demonstrated that T7-LDL is an important potential drug delivery system for glioma-targeted therapy.</t>
  </si>
  <si>
    <t>PMC6225487</t>
  </si>
  <si>
    <t>rayyan-185168610</t>
  </si>
  <si>
    <t>First data on plastic ingestion by blue sharks (Prionace glauca) from the Ligurian Sea (North-Western Mediterranean Sea).</t>
  </si>
  <si>
    <t>303-310</t>
  </si>
  <si>
    <t>Bernardini I and Garibaldi F and Canesi L and Fossi MC and Baini M</t>
  </si>
  <si>
    <t>https://pubmed.ncbi.nlm.nih.gov/30301042/</t>
  </si>
  <si>
    <t>Few studies have focused so far on plastic ingestion by sharks in the Mediterranean Sea. The aim of this paper was to determine, for the first time, the plastic litter ingested by blue sharks (Prionace glauca), categorized as "Critically Endangered" in the Mediterranean Sea by IUCN, caught in the Pelagos Sanctuary SPAMI (North-Western Mediterranean Sea). The analysis of the stomach contents was performed following the MSFD Descriptor 10 standard protocol implemented with FT-IR spectroscopy technique. The results showed that 25.26% of sharks ingested plastic debris of wide scale of sizes from microplastics (&lt;5â€¯mm) to macroplastics (&gt;25â€¯mm). The polyethylene sheetlike user plastics, widely used as packaging material, are the most ingested debris. This research raises a warning alarm on the impact of plastic debris on a threatened species, with a key role in the food web, and adds important information for futures mitigation actions.</t>
  </si>
  <si>
    <t>rayyan-185168611</t>
  </si>
  <si>
    <t>Thalassia testudinum as a potential vector for incorporating microplastics into benthic marine food webs.</t>
  </si>
  <si>
    <t>1085-1089</t>
  </si>
  <si>
    <t>Goss H and Jaskiel J and Rotjan R</t>
  </si>
  <si>
    <t>https://pubmed.ncbi.nlm.nih.gov/30301005/</t>
  </si>
  <si>
    <t>Seagrasses are among the most productive shallow water ecosystems, serving a diverse assemblage of fish and invertebrates. Tropical seagrass communities are dominated by the turtle grass Thalassia testudinum, whose wide, flattened blades host diverse epibiont communities. Amidst its epibionts, T. testudinum may also be accumulating microplastics, which are a ubiquitous marine pollutant even in remote locales. To assess the extent of microplastic accumulation, seagrass samples were collected from Turneffe Atoll, which lies offshore but parallel with a major urban center. Seventy-five percent of Thalassia blades had encrusted microplastics, with microfibers occurring more than microbeads and chips by a ratio of 59:14. Grazers consumed seagrasses with higher densities of epibionts. Potential mechanisms for microplastic accumulation include entrapment by epibionts, or attachment via biofilms. This study is the first to document microplastics on marine vascular plants, suggesting that macroherbivory is a viable pathway for microplastic pollution to enter marine food webs.</t>
  </si>
  <si>
    <t>rayyan-185168612</t>
  </si>
  <si>
    <t>Transcriptional effects of polyethylene microplastics ingestion in developing zebrafish (Danio rerio).</t>
  </si>
  <si>
    <t>591-600</t>
  </si>
  <si>
    <t>LeMoine CMR and Kelleher BM and Lagarde R and Northam C and Elebute OO and Cassone BJ</t>
  </si>
  <si>
    <t>https://pubmed.ncbi.nlm.nih.gov/30218869/</t>
  </si>
  <si>
    <t>Over the last few decades, plastic waste has become an increasing environmental concern as it accumulates in every environment on our planet. Though traditionally seen as a macroscopic problem (i.e., large plastic debris), plastic pollution is also evident at smaller scales. Indeed, the intentional industrial production of small plastic particles and the physical degradation of larger plastic debris have overtime resulted in an increased environmental prevalence of smaller plastic particles, including microplastics. While the effects of these small polymers on marine biota have been an important research focus, recent global surveys indicate that our freshwater lakes and rivers are also plagued by microplastics. However, despite these discoveries we currently have a limited understanding of the impact these particles may have on freshwater animals, particularly on vertebrate species. Thus, the aim of the present study was to assess the impact of high concentrations of microplastics (5 and 20â€¯mg.L(-1)) on the early life stages in zebrafish, a model freshwater vertebrate model. To do this, we exposed embryonic and larval zebrafish to fluorescently labelled polyethylene microspheres for up to 14 days and assessed their microplastic content, growth, hatching and oxygen consumption rates. We then explored the molecular underpinnings of the microplastic response by RNA sequencing. Over the course of the exposure, we observed a consistent accumulation of microplastics in the gastrointestinal tract of the fish in a concentration dependent manner, but could not detect any detrimental effects of these particles on larval development, growth or metabolism. However, whole animal transcriptomics revealed that microplastics induced a transient and extensive change in larval gene expression within 48â€¯h exposure, which largely disappeared by 14 days. However, as these transcriptional changes occurred during a critical period of larval development, we suggest that an evaluation of the potential long-term impact of these particles is warranted.</t>
  </si>
  <si>
    <t>rayyan-185168613</t>
  </si>
  <si>
    <t>Zebrafish can recognize microplastics as inedible materials: Quantitative evidence of ingestion behavior.</t>
  </si>
  <si>
    <t>156-162</t>
  </si>
  <si>
    <t>Kim SW and Chae Y and Kim D and An YJ</t>
  </si>
  <si>
    <t>https://pubmed.ncbi.nlm.nih.gov/30173025/</t>
  </si>
  <si>
    <t>This study investigated the ingestion behavior of zebrafish exposed to microplastic particles (MPs) at different concentrations, presented alone or in a mix with food particles. Zebrafish showed spitting behavior after ingesting micro-sized (247.5â€¯Î¼m) polyethylene particles (i.e., MPs), with prey-capture time increasing when food and MPs were supplied simultaneously. Fish were compelled to ingest MPs with food, and the accumulation percentage (ingested particles/supplied particles) was quantified as 0.5 to 9.4% with increasing food volume. However, the accumulation percentage was determined as 0.0 to 1.0% under exposure to MPs only, and as 3.8 to 4.3% at high MP concentrations when the food concentration was fixed. Overall, these results demonstrate that small freshwater organisms can recognize that MPs are not food items. Under laboratory conditions, zebrafish rarely discriminate between food and MPs when both are presented together, and the indiscriminate feeding behavior becomes clearer as more food is available.</t>
  </si>
  <si>
    <t>rayyan-185168614</t>
  </si>
  <si>
    <t>Polystyrene microplastics alter the behavior, energy reserve and nutritional composition of marine jacopever (Sebastes schlegelii).</t>
  </si>
  <si>
    <t>97-105</t>
  </si>
  <si>
    <t>Yin L and Chen B and Xia B and Shi X and Qu K</t>
  </si>
  <si>
    <t>https://pubmed.ncbi.nlm.nih.gov/30098534/</t>
  </si>
  <si>
    <t>Uptake and toxicity of microplastics on marine organisms have been reported elsewhere. However, there is limited knowledge regarding the ecological effects of microplastics on marine organisms. In this study, we investigated the effects of polystyrene microplastics (1â€‰Ã—â€‰10(6) microspheres per L) on the behavior, energy reserve and nutritional composition of juvenile jacopever (Sebastes schlegelii). Compared to the controls, fish treated by microplastics showed lower sensitivity toward the added food in the tank, and increased foraging time, indicating that microplastics significantly weakened feeding activity of the fish. Interestingly, the microplastics treated-fish obviously reduced swimming speed and range of movement, demonstrating that polystyrene microplastics could have negative effect on hunting behavior. Furthermore, polystyrene microplastics accumulated in the gills and intestine, causing significant histopathological changes in the gallbladder and liver. Moreover, the energy reserve and nutritional quality of fish were influenced by microplastics as evidenced by lower growth, protein and lipid contents. Our results highlighted the potential negative effects of microplastics on marine ecological function and food safety.</t>
  </si>
  <si>
    <t>rayyan-185168615</t>
  </si>
  <si>
    <t>Sorption behaviors of phenanthrene on the microplastics identified in a mariculture farm in Xiangshan Bay, southeastern China.</t>
  </si>
  <si>
    <t>Wang Z and Chen M and Zhang L and Wang K and Yu X and Zheng Z and Zheng R</t>
  </si>
  <si>
    <t>https://pubmed.ncbi.nlm.nih.gov/30045578/</t>
  </si>
  <si>
    <t>Recently, with the accumulation of evidence that microplastic can be ingested by a variety of marine organisms, microplastic sorption behaviors towards organic contaminants (OCs) have become the subject of more studies due to the concerns about the contaminant vector effect. In this study, the priority microplastics identified in a mariculture farm in Xiangshan Bay, China, including polyethylene (PE) and nylon fibers (i.e., derived from new fishing ropes and nets), were examined for their sorption behaviors. The results indicate that both plastic fibers show linear isotherms towards phenanthrene, a common target hydrophobic organic contaminant (HOC), revealing the characteristics of a partitioning mechanism. The sorption capacity of PE fiber was found to be 1-2 orders of magnitude higher (evaluated by Freundlich parameter log K(F)) than that of nylon fiber, suggesting the importance of plastic surface functional groups (i.e., with or without hydrophilic groups). By comparing carbon normalized log K(F) with literature data, the organic affinity of PE fiber was found to be 1-2 orders of magnitude lower than that of vectors, such as carbonaceous geosorbents (CG), but was 1-2 orders of magnitude higher than that of marine sediments. Small size and rough surface tended to enhance the sorption of plastic fibers of phenanthrene. In addition, phenol (log K(OW): 1.46), a low-hydrophobicity compound, showed approximately 3 orders of magnitude lower sorption amounts onto both fibers compared to phenanthrene (log K(OW): 4.46), indicating the selectivity of hydrophobicity. The results of this study demonstrate that the high abundance of plastic fibers distributed in mariculture farms could lead to a higher contaminant transfer effect than marine sediments, and their effects on cultured seafood (e.g., crab and fish) need further investigation.</t>
  </si>
  <si>
    <t>rayyan-185168616</t>
  </si>
  <si>
    <t>Mitochondria Targeting Non-Isocyanate-Based Polyurethane Nanocapsules for Enzyme-Triggered Drug Release.</t>
  </si>
  <si>
    <t>Bioconjugate chemistry</t>
  </si>
  <si>
    <t>1520-4812 (Electronic)</t>
  </si>
  <si>
    <t>3532-3543</t>
  </si>
  <si>
    <t>Pramanik SK and Sreedharan S and Singh H and Khan M and Tiwari K and Shiras A and Smythe C and Thomas JA and Das A</t>
  </si>
  <si>
    <t>https://pubmed.ncbi.nlm.nih.gov/30036048/</t>
  </si>
  <si>
    <t>Surface engineering of nanocarriers allows fine-tuning of their interactions with biological organisms, potentially forming the basis of devices for the monitoring of intracellular events or for intracellular drug delivery. In this context, biodegradable nanocarriers or nanocapsules capable of carrying bioactive molecules or drugs into the mitochondrial matrix could offer new capabilities in treating mitochondrial diseases. Nanocapsules with a polymeric backbone that undergoes programmed rupture in response to a specific chemical or enzymatic stimulus with subsequent release of the bioactive molecule or drug at mitochondria would be particularly attractive for this function. With this goal in mind, we have developed biologically benign nanocapsules using polyurethane-based, polymeric backbone that incorporates repetitive ester functionalities. The resulting nanocapsules are found to be highly stable and monodispersed in size. Importantly, a new non-isocyanate route is adapted for the synthesis of these non-isocyanate polyurethane nanocapsules (NIPU). The embedded ester linkages of these capsules' shells have facilitated complete degradation of the polymeric backbone in response to a stimulus provided by an esterase enzyme. Hydrophilic payloads like rhodamine or doxorubicin can be loaded inside these nanocarriers during their synthesis by an interfacial polymerization reaction. The postgrafting of the nanocapsules with phosphonium ion, a mitochondria-targeting receptor functionality, has helped us achieve the site-specific release of the drug. Co-localization experiments with commercial mitotracker green as well as mitotracker deep red confirmed localization of the cargo in mitochondria. Our in vitro studies confirm that specific release of doxorubicin within mitochondria causes higher cytotoxicity and cell death compared to free doxorubicin. Endogenous enzyme triggered nanocapsule rupture and release of the encapsulated dye is also demonstrated in a zebrafish model. The results of this proof-of-concept study illustrate that NIPU nanocarriers can provide a site-specific delivery vehicle and improve the therapeutic efficacy of a drug or be used to produce organelle-specific imaging studies.</t>
  </si>
  <si>
    <t>rayyan-185168617</t>
  </si>
  <si>
    <t>Effects of microplastics on the uptake, distribution and biotransformation of chiral antidepressant venlafaxine in aquatic ecosystem.</t>
  </si>
  <si>
    <t>104-112</t>
  </si>
  <si>
    <t>Qu H and Ma R and Wang B and Zhang Y and Yin L and Yu G and Deng S and Huang J and Wang Y</t>
  </si>
  <si>
    <t>https://pubmed.ncbi.nlm.nih.gov/30014905/</t>
  </si>
  <si>
    <t>In this study, we investigated the enantioselective environmental behaviors of the chiral antidepressant venlafaxine (VFX) in lab-scale aquatic ecosystems in the presence of microplastics (MPs). To determine the bioaccumulation, distribution, and metabolism as well as the effects of MPs on aquatic ecosystems, water-sediment, water-Lemna.minor (L.minor), water-Misgurnus.anguillicaudatus (M.anguillicaudatus), and water-sediment-L.minor-M.anguillicaudatus ecosystems were set up and exposed to venlafaxine and two levels of microplastics over a 90-day period. The removal efficiencies of VFX ranged from 58 to 96% in different ecosystems, and VFX degraded significantly faster in the complex water-sediment-L.minor-M.anguillicaudatus ecosystem with S-enantiomer preferentially enriched. The main metabolite O-desmethylvenlafaxine (O-DVFX) was also observed in ecosystems, displaying similar enantioselectivity. When exposed to 50â€¯mgâ€¯L(-1) of microplastics, the amount of venlafaxine in sediment and loach (M.anguillicaudatus) were significantly higher than that in the 1â€¯mgâ€¯L(-1) microplastics treatments, and enhanced accumulation of O-DVFX was observed in loach. The present study for the first time assessed the combined effects of venlafaxine and microplastics in simulated aquatic microcosms, which could help gain an insight into the potential ecological impacts of chiral pollutants and microplastic, and evaluate their environment risks more accurately in future.</t>
  </si>
  <si>
    <t>rayyan-185168618</t>
  </si>
  <si>
    <t>Silver nanoparticles: Their role as antibacterial agent against Aeromonas salmonicida subsp. salmonicida in rainbow trout (Oncorhynchus mykiss).</t>
  </si>
  <si>
    <t>Research in veterinary science</t>
  </si>
  <si>
    <t>1532-2661 (Electronic)</t>
  </si>
  <si>
    <t>196-204</t>
  </si>
  <si>
    <t>Shaalan M and El-Mahdy M and Theiner S and Dinhopl N and El-Matbouli M and Saleh M</t>
  </si>
  <si>
    <t>https://pubmed.ncbi.nlm.nih.gov/29958154/</t>
  </si>
  <si>
    <t>The rise of bacterial resistance to antibiotics is one of the great challenges of our age. One of the strategies to limit the development of antibiotics resistance is the investigation of alternative antimicrobials. As silver nanoparticles demonstrated a potent bactericidal activity in vitro, the aim of this study was to evaluate the in vivo antibacterial activity of silver nanoparticles against Aeromonas salmonicida subsp. salmonicida. Rainbow trout (nâ€¯=â€¯120) were divided into four groups of 30 fish each. First group was challenged with A. salmonicida (Positive control), the second group was challenged with A. salmonicida and exposed to silver nanoparticles by immersion for three hours (100â€¯Î¼g/L), the third group was challenged with A. salmonicida and intraperitoneally injected with silver nanoparticles (17â€¯Î¼g/mL) and the fourth group was sham-treated and served as a negative control group. At the 7th day post challenge, histopathology of the positive control group revealed the presence of bacterial aggregates in tissues with degenerative and necrotic changes, while at the 35th day post challenge, only liver necrosis persisted. Silver nanoparticles-treated and negative control groups did not show any clinical signs, mortalities or histopathological alterations and they were tested negative for A. salmonicida. The immersion in silver nanoparticles did not result in detectable residues of silver in the muscles 35â€¯days after treatment. These findings demonstrate the antibacterial properties of silver nanoparticles against A. salmonicida infection. Therefore, they could be used for development of antibacterial agents in aquaculture.</t>
  </si>
  <si>
    <t>rayyan-185168619</t>
  </si>
  <si>
    <t>Microplastic in the gastrointestinal tract of fishes along the Saudi Arabian Red Sea coast.</t>
  </si>
  <si>
    <t>Baalkhuyur FM and Bin Dohaish EA and Elhalwagy MEA and Alikunhi NM and AlSuwailem AM and RÃ¸stad A and Coker DJ and Berumen ML and Duarte CM</t>
  </si>
  <si>
    <t>https://pubmed.ncbi.nlm.nih.gov/29886965/</t>
  </si>
  <si>
    <t>This study assesses the presence of microplastic litter in the contents of the gastrointestinal tract of 26 commercial and non-commercial fish species from four difference habitats sampled along the Saudi Arabian coast of the Red Sea. A total of 178 individual were examined for microplastics. In total, 26 microplastic fragments were found. Of these, 16 being films (61.5%) and 10 being fishing thread (38.5%). FTIR analysis revealed that the most abundant polymers were polypropylene and polyethylene. Parascolosps eriomma species sampled at Jazan registered the highest number of ingested microplastic. This fish species is benthic and feeds on benthic invertebrates. Although differences in the abundance of microplastic ingestion among species were not statistically significant, a significant change was observed when the level of ingestion of microplastics particles was compared among the habitats. The higher abundance of microplastics particles may be related to the habitats of fish and the presence of microplastics debris near the seabed. The results of this study represent a first evidence that microplastic pollution represents an emerging threat to Red Sea fishes, their food web and human consumers.</t>
  </si>
  <si>
    <t>rayyan-185168620</t>
  </si>
  <si>
    <t>Pollution signature for temperate reef biodiversity is short and simple.</t>
  </si>
  <si>
    <t>159-169</t>
  </si>
  <si>
    <t>Ling SD and Davey A and Reeves SE and Gaylard S and Davies PL and Stuart-Smith RD and Edgar GJ</t>
  </si>
  <si>
    <t>https://pubmed.ncbi.nlm.nih.gov/29866542/</t>
  </si>
  <si>
    <t>Pollution increasingly impacts healthy functioning of marine ecosystems globally. Here we quantify concentrations of major pollutant types (heavy metals/sewage/petrochemicals/plastics) as accumulated within marine sediments on and/or immediately adjacent to shallow reefs for 42 sites spanning coastal population centres across south-eastern Australia. Gradients in pollutants were revealed, but few pollutants co-varied, while increasing wave exposure ostensibly diluted concentrations of all pollutants except microplastics. Examination of reef biodiversity indicators revealed that maximum size of fauna and flora, a key life-history parameter summarised by the Community shortness index, plus declining functional and species richness, were the most sensitive bioindicators of pollutants - for which heavy metals and nutrient-enrichment were most pervasive. Results indicate that assemblages of biogenic habitat formers and associated fauna collapse from "long and complicated" to "short and simplified" configurations in response to increasing pollution, and this community signature may form an effective bioindicator to track human-driven degradation.</t>
  </si>
  <si>
    <t>rayyan-185168621</t>
  </si>
  <si>
    <t>Potential adverse outcome pathway (AOP) of silver nanoparticles mediated reproductive toxicity in zebrafish.</t>
  </si>
  <si>
    <t>320-328</t>
  </si>
  <si>
    <t>Ma YB and Lu CJ and Junaid M and Jia PP and Yang L and Zhang JH and Pei DS</t>
  </si>
  <si>
    <t>https://pubmed.ncbi.nlm.nih.gov/29803881/</t>
  </si>
  <si>
    <t>Recently, the augmented utilization of silver nanoparticles (AgNPs) resulted in increasingrates of its release to aquatic environment, which potentially caused adverse effects to aquatic organisms. Therefore, this study investigated - reproductive toxicity and associated potential adverse outcome pathway (AOP) in zebrafish after chronic exposure to AgNPs. To serve the purpose, three-month-old adult zebrafish were exposed to different concentrations (0, 10, 33 and 100â€¯Î¼g/L) of AgNPs for five weeks. Exposure to 33 and 100â€¯Î¼g/L of AgNPs significantly decreased the fecundity in female zebrafish, accompanied by increasing apoptotic cells in the ovarian and testicular tissue using TUNEL assay. Increasing tissue burdens of AgNPs and reactive oxygen species (ROS) production were also found in both ovary and testis after five-week exposure to AgNPs. To explore the mechanism of the apoptotic pathway, the transcription levels of various genes (bax, bcl-2, caspase-3, and caspase-9) associated with the mitochondrion-mediated apoptosis pathway were examined in zebrafish after exposure to AgNPs. The results showed that the expression patterns of all the investigated genes were altered to some extent. These findings demonstrated that AgNPs exposure caused oxidative stress, induced germ cells apoptosis via mitochondrial-dependent pathway, and ultimately impaired the reproduction in zebrafish.</t>
  </si>
  <si>
    <t>rayyan-185168622</t>
  </si>
  <si>
    <t>Challenges in Malaria Management and a Glimpse at Some Nanotechnological Approaches.</t>
  </si>
  <si>
    <t>103-112</t>
  </si>
  <si>
    <t>Najer A and Palivan CG and Beck HP and Meier W</t>
  </si>
  <si>
    <t>https://pubmed.ncbi.nlm.nih.gov/29785484/</t>
  </si>
  <si>
    <t>Malaria is a devastating infectious disease transmitted by mosquitoes, affecting millions of people and killing about half a million children each year. Despite tremendous progress in the control and elimination of malaria within the past years, there are still considerable challenges to be solved. To name a few, drug-resistant parasites, insecticide-resistant mosquitoes and the difficulty to formulate a potent malaria vaccine need to be addressed with new strategies to achieve the final goal of malaria eradication. Nanotechnology-researching and designing innovative structures at the nanoscale-is a promising contemporary technology that is being applied to a vast number of biomedical problems. In the case of malaria, nanotechnology provides tools to design strategies to target drug molecules to specific stages of the parasite, treat drug-resistant parasites, resolve severe malaria, increase vaccine efficacies and combinations thereof. This chapter introduces malaria, discusses current challenges of malaria control and relates these challenges to some potential solutions provided by the nanotechnology field.</t>
  </si>
  <si>
    <t>rayyan-185168623</t>
  </si>
  <si>
    <t>Quantifying compressive forces between living cell layers and within tissues using elastic round microgels.</t>
  </si>
  <si>
    <t>Mohagheghian E and Luo J and Chen J and Chaudhary G and Chen J and Sun J and Ewoldt RH and Wang N</t>
  </si>
  <si>
    <t>https://pubmed.ncbi.nlm.nih.gov/29760452/</t>
  </si>
  <si>
    <t>Increasing evidence shows that mechanical stresses are critical in regulating cell functions, fate, and diseases. However, no methods exist that can quantify isotropic compressive stresses. Here we describe fluorescent nanoparticle-labeled, monodisperse elastic microspheres made of Arg-Gly-Asp-conjugated alginate hydrogels (elastic round microgels, ERMGs). We generate 3D displacements and calculate strains and tractions exerted on an ERMG. Average compressive tractions on an ERMG are 570â€‰Pa within cell layers and 360â€‰Pa in tumor-repopulating cell (TRC) colonies grown in 400-Pa matrices. 3D compressive tractions on a 1.4-kPa ERMG are applied by surrounding cells via endogenous actomyosin forces but not via mature focal adhesions. Compressive stresses are substantially heterogeneous on ERMGs within a uniform cell colony and do not increase with TRC colony sizes. Early-stage zebrafish embryos generate spatial and temporal differences in local normal and shear stresses. This ERMG method could be useful for quantifying stresses in vitro and in vivo.</t>
  </si>
  <si>
    <t>PMC5951850</t>
  </si>
  <si>
    <t>rayyan-185168624</t>
  </si>
  <si>
    <t>Protection of silver nanoparticles using Eysenhardtia polystachya in peroxide-induced pancreatic Î²-Cell damage and their antidiabetic properties in zebrafish.</t>
  </si>
  <si>
    <t>2601-2612</t>
  </si>
  <si>
    <t>Garcia Campoy AH and Perez Gutierrez RM and Manriquez-Alvirde G and MuÃ±iz Ramirez A</t>
  </si>
  <si>
    <t>https://pubmed.ncbi.nlm.nih.gov/29750032/</t>
  </si>
  <si>
    <t>BACKGROUND: The aim was to explore the efficacy of extract of Eysenhardtia polystachya-loaded silver nanoparticles (EP/AgNPs) on pancreatic Î² cells, INS-1 cells, and zebrafish as a valuable model for the study of diabetes mellitus. MATERIALS AND METHODS: EP/AgNPs were synthesized using methanol/water bark extract of E. polystachya and characterized using various physicochemical techniques. RESULTS: Immersion of adult zebrafish in 111 mM glucose solution resulted in a sustained hyperglycemic, hyperlipidemic state, and serum insulin levels decreased. The synthesized EP/AgNPs showed an absorption peak at 413 nm on ultraviolet-visible spectroscopy, revealing the surface plasmon resonance of the nanoparticles. Transmission electron microscopy indicated that most of the particles were spherical, with a diameter of 10-12 nm, a polydispersity index of 0.197, and a zeta potential of -32.25 mV, suggesting high stability of the nanoparticles. EP/AgNPs promote pancreatic Î²-cell survival, insulin secretion, enhanced hyperglycemia, and hyperlipidemia in glucose-induced diabetic zebrafish. EP/AgNPs also showed protection of the pancreatic Î²-cell line INS-1 against hydrogen peroxide-induced oxidative injury. CONCLUSION: The results indicate that EP/AgNPs have good antidiabetic activity and therefore could be used to prevent the development of diabetes.</t>
  </si>
  <si>
    <t xml:space="preserve"> RAYYAN-INCLUSION: {"Querusche"=&gt;"Excluded", "Angelo"=&gt;"Excluded"} | RAYYAN-LABELS: ANG: Abstract,QUE: Abstract | RAYYAN-EXCLUSION-REASONS: 2 - Population,3 - Intervention</t>
  </si>
  <si>
    <t>PMC5936013</t>
  </si>
  <si>
    <t>rayyan-185168625</t>
  </si>
  <si>
    <t>Mitochondria-targeting nanomedicine: An effective and potent strategy against aminoglycosides-induced ototoxicity.</t>
  </si>
  <si>
    <t>European journal of pharmaceutical sciences : official journal of the European           Federation for Pharmaceutical Sciences</t>
  </si>
  <si>
    <t>1879-0720 (Electronic)</t>
  </si>
  <si>
    <t>59-68</t>
  </si>
  <si>
    <t>Zhou S and Sun Y and Kuang X and Hou S and Yang Y and Wang Z and Liu H</t>
  </si>
  <si>
    <t>https://pubmed.ncbi.nlm.nih.gov/29684426/</t>
  </si>
  <si>
    <t>We report a proof-of-concept for the development of mitochondria-targeting nanoparticles (NPs) loaded with geranylgeranylacetone (GGA) to protect against a wide range of gentamicin-induced ototoxicity symptoms in a zebrafish model. The polymeric NPs were functionalized with a mitochondrial-homing peptide (dâ€‘Argâ€‘Dmtâ€‘Ornâ€‘Pheâ€‘NH(2)) and exhibited greater mitochondrial uptake and lower gentamicin uptake in hair cells via mechanotransduction (MET) channels and tuned machinery in the hair bundle than the ordinary NPs did. Blockade of MET channels rapidly reversed this effect, indicating the reversible responses of hair cells to the targeting NPs were mediated by MET channels. Pretreatment of hair cells with mitochondria-targeting GGA-loaded NPs exhibited a superior acute or chronic protective efficacy against subsequent exposure to gentamicin compared with unmodified formulations. Mitochondrial delivery regulating the death pathway of hair cells appeared to cause the therapeutic failure of untargeted NPs. Thus, peptide-directed mitochondria-targeting NPs may represent a novel therapeutic strategy for mitochondrial dysfunction-linked diseases.</t>
  </si>
  <si>
    <t>rayyan-185168626</t>
  </si>
  <si>
    <t>Comparative analysis of the toxicity of gold nanoparticles in zebrafish.</t>
  </si>
  <si>
    <t>Journal of applied toxicology : JAT</t>
  </si>
  <si>
    <t>1099-1263 (Electronic)</t>
  </si>
  <si>
    <t>1153-1161</t>
  </si>
  <si>
    <t>Patibandla S and Zhang Y and Tohari AM and Gu P and Reilly J and Chen Y and Shu X</t>
  </si>
  <si>
    <t>https://pubmed.ncbi.nlm.nih.gov/29656436/</t>
  </si>
  <si>
    <t>The use of nanoparticles - particles that range in size from 1 to 100Â nm - has become increasingly prevalent in recent years, bringing with it a variety of potential toxic effects. Zebrafish embryos were exposed during the 3Â day postfertilization period to gold nanospheres (GNSs), gold nanorods (GNRs), GNRs coated with polystyrene sulphate (PSS-GNRs) and GNRs coated with both PSS and polyallamine hydrochloride (PAH-PSS-GNRs). All nanorods were stabilized with cetyltrimethylammonium bromide. GNSs were the least toxic of the nanoparticles studied, with exposure resulting in no significant changes in mortality, hatching or heart rate. Exposure to GNRs and PSS-GNRs resulted in significant increases in mortality and significant decreases in hatching and heart rate. Treatment with GNRs caused significant changes in the expression of a variety of oxidative stress genes. The toxic effects of GNRs were ameliorated by coating them with PSS and, to a more marked extent, with a double coating of PSS and polyallamine hydrochloride.</t>
  </si>
  <si>
    <t xml:space="preserve"> RAYYAN-INCLUSION: {"Querusche"=&gt;"Excluded", "Angelo"=&gt;"Maybe"} | RAYYAN-LABELS: QUE: Title | RAYYAN-EXCLUSION-REASONS: 3 - Intervention</t>
  </si>
  <si>
    <t>rayyan-185168627</t>
  </si>
  <si>
    <t>Dynamics of dual-fluorescent polymersomes with durable integrity in living cancer cells and zebrafish embryos.</t>
  </si>
  <si>
    <t>54-63</t>
  </si>
  <si>
    <t>Askes SHC and Bossert N and Bussmann J and Talens VS and Meijer MS and Kieltyka RE and Kros A and Bonnet S and Heinrich D</t>
  </si>
  <si>
    <t>https://pubmed.ncbi.nlm.nih.gov/29626786/</t>
  </si>
  <si>
    <t>The long-term fate of biomedical nanoparticles after endocytosis is often only sparsely addressed inÂ vitro and inÂ vivo, while this is a crucial parameter to conclude on their utility. In this study, dual-fluorescent polyisobutylene-polyethylene glycol (PiB-PEG) polymersomes were studied for several days inÂ vitro and inÂ vivo. In order to optically track the vesicles' integrity, one fluorescent probe was located in the membrane and the other in the aqueous interior compartment. These non-toxic nanovesicles were quickly endocytosed in living A549 lung carcinoma cells but unusually slowly transported to perinuclear lysosomal compartments, where they remained intact and luminescent for at least 90â€¯h without being exocytosed. Fluorescence-assisted flow cytometry indicated that after endocytosis, the nanovesicles were eventually degraded within 7-11 days. In zebrafish embryos, the polymersomes caused no lethality and were quickly taken up by the endothelial cells, where they remained fully intact for as long as 96â€¯h post-injection. This work represents a novel case-study of the remarkable potential of PiB-PEG polymersomes as an inÂ vivo bio-imaging and slow drug delivery platform.</t>
  </si>
  <si>
    <t>rayyan-185168628</t>
  </si>
  <si>
    <t>Microplastics research-from sink to source.</t>
  </si>
  <si>
    <t>Science (New York, N.Y.)</t>
  </si>
  <si>
    <t>1095-9203 (Electronic)</t>
  </si>
  <si>
    <t>28-29</t>
  </si>
  <si>
    <t>Rochman CM</t>
  </si>
  <si>
    <t>https://pubmed.ncbi.nlm.nih.gov/29622640/</t>
  </si>
  <si>
    <t>rayyan-185168629</t>
  </si>
  <si>
    <t>Evaluating toxicity of copper(II) oxide nanoparticles (CuO-NPs) through waterborne exposure to tilapia (Oreochromis mossambicus) by tissue accumulation, oxidative stress, histopathology, and genotoxicity.</t>
  </si>
  <si>
    <t>15943-15953</t>
  </si>
  <si>
    <t>Shahzad K and Khan MN and Jabeen F and Kosour N and Chaudhry AS and Sohail M</t>
  </si>
  <si>
    <t>https://pubmed.ncbi.nlm.nih.gov/29589240/</t>
  </si>
  <si>
    <t>Metal oxide nanoparticles are widely used in industries, and peak level can be confirmed in their surroundings. In the present study, the sub-lethal effects of CuO-NPs from low to high concentration as 0.5 to 1.5Â mg/L were observed in tilapia (Oreochromis mossambicus). Accumulation of copper from CuO-NPs was increased with the increase in doses, and maximum accumulation was found in the gill than liver and muscles. The increased lipid peroxidation level was observed in the gill as compared to liver, and the similar results were obtained in catalase and glutathione while superoxide dismutase level was higher in the liver than gills. In histological alterations, gill edema, curved tips, fusion of gill lamellae, and thickening of primary and secondary gill lamellae were observed. Necrosis and apoptosis with condensed nuclear bodies and pyknotic nuclei were observed in the liver at the highest dose concentration. In a genotoxic study, the highest value of % tail DNA and olive tail movement was observed with increasing concentrations. Copper oxide nanoparticles has greater potential to accumulate in the soft tissues, which may cause respiratory distress such as oxidative stress, induction of antioxidant defense by raising glutathione, organ pathology, and genotoxicity.</t>
  </si>
  <si>
    <t>rayyan-185168630</t>
  </si>
  <si>
    <t>Evidence that the Great Pacific Garbage Patch is rapidly accumulating plastic.</t>
  </si>
  <si>
    <t>Lebreton L and Slat B and Ferrari F and Sainte-Rose B and Aitken J and Marthouse R and Hajbane S and Cunsolo S and Schwarz A and Levivier A and Noble K and Debeljak P and Maral H and Schoeneich-Argent R and Brambini R and Reisser J</t>
  </si>
  <si>
    <t>https://pubmed.ncbi.nlm.nih.gov/29568057/</t>
  </si>
  <si>
    <t>Ocean plastic can persist in sea surface waters, eventually accumulating in remote areas of the world's oceans. Here we characterise and quantify a major ocean plastic accumulation zone formed in subtropical waters between California and Hawaii: The Great Pacific Garbage Patch (GPGP). Our model, calibrated with data from multi-vessel and aircraft surveys, predicted at least 79 (45-129) thousand tonnes of ocean plastic are floating inside an area of 1.6 million km(2); a figure four to sixteen times higher than previously reported. We explain this difference through the use of more robust methods to quantify larger debris. Over three-quarters of the GPGP mass was carried by debris larger than 5â€‰cm and at least 46% was comprised of fishing nets. Microplastics accounted for 8% of the total mass but 94% of the estimated 1.8 (1.1-3.6) trillion pieces floating in the area. Plastic collected during our study has specific characteristics such as small surface-to-volume ratio, indicating that only certain types of debris have the capacity to persist and accumulate at the surface of the GPGP. Finally, our results suggest that ocean plastic pollution within the GPGP is increasing exponentially and at a faster rate than in surrounding waters.</t>
  </si>
  <si>
    <t>PMC5864935</t>
  </si>
  <si>
    <t>rayyan-185168631</t>
  </si>
  <si>
    <t>Targeting tumor hypoxia with stimulus-responsive nanocarriers in overcoming drug resistance and monitoring anticancer efficacy.</t>
  </si>
  <si>
    <t>351-362</t>
  </si>
  <si>
    <t>Xie Z and Guo W and Guo N and Huangfu M and Liu H and Lin M and Xu W and Chen J and Wang T and Wei Q and Han M and Gao J</t>
  </si>
  <si>
    <t>https://pubmed.ncbi.nlm.nih.gov/29545193/</t>
  </si>
  <si>
    <t>Although existing nanomedicines have focused on the tumor microenvironment with the goal of improving the effectiveness of conventional chemotherapy, the penetration of a tumor's core still represents a formidable barrier for existing drug delivery systems. Therefore, a novel multifunctional hypoxia-induced size-shrinkable nanoparticle has been designed to increase the penetration of drugs, nucleic acids, or probes into tumors. This cooperative strategy relies on three aspects: (i) the responsiveness of nanoparticles to hypoxia, which shrink when triggered by low oxygen concentrations; (ii) the core of a nanoparticle involves an internal cavity and strong positive charges on the surface to deliver both doxorubicin and siRNA; and (iii) a reactive oxygen species (ROS) probe is incorporated in the nanoparticle to monitor its preliminary therapeutic response in real time, which is expected to realize the enhanced efficacy together with the ability to self-monitor the anticancer activity. A more effective inhibition of tumor growth was observed in tumor-bearing zebrafish, demonstrating the feasibility of this cooperative strategy for in vivo applications. This research highlights a promising value in delivering drugs, nucleic acids, or probes to a tumor's core for cancer imaging and treatment. STATEMENT OF SIGNIFICANCE: Hypoxia-induced chemoresistance of tumor cells still represents a formidable barrier, as it is difficult for existing drug delivery systems to penetrate the tumor hypoxia core. This study involves the hypoxia-responsive size-shrinkable nanoparticle co-delivery of DOX and siRNA to enhance the penetration of DOX deep within tumors and subsequently disturb crucial pathways of cancer development induced by hypoxia and to improve sensitization to DOX chemotherapy. Furthermore, the nanopreparation can combine the ROS probe as a self-reporting nanopreparation to realize the function of real-time feedback efficacy, which has a good application prospect in the diagnosis and treatment of cancer.</t>
  </si>
  <si>
    <t xml:space="preserve"> RAYYAN-INCLUSION: {"Querusche"=&gt;"Maybe", "Angelo"=&gt;"Excluded"} | RAYYAN-LABELS: ?,ANG: Abstract | RAYYAN-EXCLUSION-REASONS: 2 - Population</t>
  </si>
  <si>
    <t>rayyan-185168632</t>
  </si>
  <si>
    <t>A Comparison of the Effects of Packaging Containing Nano ZnO or Polylysine on the Microbial Purity and Texture of Cod (Gadus morhua) Fillets.</t>
  </si>
  <si>
    <t>MizieliÅ„ska M and Kowalska U and Jarosz M and SumiÅ„ska P</t>
  </si>
  <si>
    <t>https://pubmed.ncbi.nlm.nih.gov/29534544/</t>
  </si>
  <si>
    <t>Portions of fresh Baltic cod fillets were packed into cellulose boxes (control samples), which were covered with Methyl Hydroxypropyl Celluloses (MHPC) coating with 2% polylysine. The cellulose boxes had square PE films and were enclosed in MHPC coating containing ZnO nanoparticles. The cod fillets were stored at 5 Â°C and examined after 72 h and 144 h storage times. Results obtained in this study showed that the textural parameters of the cod fillets increased, with both Springiness and Cohesiveness found greater after 144 h of storage for all analysed packaging materials. The Gumminess of fillets increased after storage, but the lowest increase was noted in cod samples that were stored in boxes containing PE films with ZnO nanoparticles. It was found that water loss from the cod fillets in these boxes was also lowest. The Adhesiveness of the fish samples stored in boxes devoid of active coatings also increased. In contrast to the packaging material devoid of active coatings, the storage of fillets in active coating boxes resulted in a decrease of adhesiveness. Microbial analysis showed that packaging material containing nano-ZnO was found to be more active against mesophilic and psychotropic bacterial cells than the coatings with polylysine after 72 h and 144 h of storage.</t>
  </si>
  <si>
    <t>PMC5869649</t>
  </si>
  <si>
    <t>rayyan-185168633</t>
  </si>
  <si>
    <t>Influence of diet and dietary nanoparticles on gut dysbiosis.</t>
  </si>
  <si>
    <t>61-65</t>
  </si>
  <si>
    <t>Jiang Z and Jacob JA and Li J and Wu X and Wei G and Vimalanathan A and Mani R and Nainangu P and Rajadurai UM and Chen B</t>
  </si>
  <si>
    <t>https://pubmed.ncbi.nlm.nih.gov/29530804/</t>
  </si>
  <si>
    <t>Human gut comprises of a huge mixture of microorganisms as they had co-existed for millions of years. The change in co-existence of microbial genera leads to dysbiosis, which creates several disorders in humans. Diet and diet associated agents can have a considerable influence on host health by regulating the gut microbiome, which can thereby maintain the homeostasis of the gut. Analysis of the gut microbiome and the agents that can have an influence on the gut need a profound understanding, which is the need of the hour. The current review therefore focuses on the influence of diet and dietary nanoparticles on the gut microbiota and their positive or adverse effect.</t>
  </si>
  <si>
    <t>rayyan-185168634</t>
  </si>
  <si>
    <t>Accumulation, tissue distribution, and biochemical effects of polystyrene microplastics in the freshwater fish red tilapia (Oreochromis niloticus).</t>
  </si>
  <si>
    <t>Ding J and Zhang S and Razanajatovo RM and Zou H and Zhu W</t>
  </si>
  <si>
    <t>https://pubmed.ncbi.nlm.nih.gov/29529477/</t>
  </si>
  <si>
    <t>While the presence of microplastics (MPs) in marine environments has been detected worldwide, the importance of MPs pollution in freshwater environments has also been emphasized in recent years. However, the body of knowledge regarding the biological effects of MPs on freshwater organisms is still much more limited than on marine organisms. The aim of the present study was to evaluate the accumulation and tissue distribution of MPs in the freshwater fish red tilapia (Oreochromis niloticus), as well as the biochemical effects of MPs on O.Â niloticus. During 14 days of exposure to 0.1â€¯Î¼m polystyrene-MPs at concentrations of 1, 10, and 100â€¯Î¼gâ€¯L(-1), the MPs concentrations in various tissues of O.Â niloticus generally increased over time following the order gutâ€¯&gt;â€¯gillsâ€¯&gt;â€¯liverâ€¯â‰ˆâ€¯brain. Moreover, the acetylcholinesterase (AChE) activity in the fish brain was inhibited by MPs exposure, with a maximum inhibition rate of 37.7%, suggesting the potential neurotoxicity of MPs to freshwater fish. The activities of cytochrome P450 (CYP) enzymes [7-ethoxyresorufin O-deethylase (EROD) and 7-benzyloxy-4-trifluoromethyl-coumarin O-dibenzyloxylase (BFCOD)] in the fish liver exhibited clear temporal variabilities, with significant decreases followed by elevations compared to the control. The alterations of the EROD and BFCOD activities indicate the potential involvement of CYP enzymes for the metabolism of MPs. The activity of antioxidative enzyme superoxide dismutase (SOD) in the liver was significantly induced throughout the exposure period, while the malondialdehyde (MDA) content did not vary with MPs exposure, suggesting that the antioxidative enzymatic system in O.Â niloticus could prevent oxidative damage. These results highlight the ingestion and accumulation of MPs in different tissues of freshwater fish, which lead to perturbations in fish biological systems and should be considered in environmental risk assessment.</t>
  </si>
  <si>
    <t>rayyan-185168635</t>
  </si>
  <si>
    <t>A novel therapeutic strategy for cartilage diseases based on lipid nanoparticle-RNAi delivery system.</t>
  </si>
  <si>
    <t>617-631</t>
  </si>
  <si>
    <t>Wang S and Wei X and Sun X and Chen C and Zhou J and Zhang G and Wu H and Guo B and Wei L</t>
  </si>
  <si>
    <t>https://pubmed.ncbi.nlm.nih.gov/29440889/</t>
  </si>
  <si>
    <t>BACKGROUND: Cartilage degeneration affects millions of people but preventing its degeneration is a big challenge. Although RNA interference (RNAi) has been used in human trials via silencing specific genes, the cartilage RNAi has not been possible to date because the cartilage is an avascular and very dense tissue with very low permeability. PURPOSE: The objective of this study was to develop and validate a novel lipid nanoparticle (LNP)-siRNA delivery system that can prevent cartilage degeneration by knocking down specific genes. METHODS: LNP transfection efficiency was evaluated in vitro and ex vivo. Indian Hedgehog (Ihh) has been correlated with cartilage degeneration. The in vivo effects of LNP-Ihh siRNA complexes on cartilage degeneration were evaluated in a rat model of surgery-induced osteoarthritis (OA). RESULTS: In vitro, 100% of chondrocytes were transfected with siRNA in the LNP-siRNA group. In accordance with the cell culture results, red positive signals could be detected even in the deep layer of cartilage tissue cultures treated by LNP-beacon. In vivo data showed that LNP is specific for cartilage, since positive signals were detected by fluorescence molecular tomography and confocal microscopy in joint cartilage injected with LNP-beacon, but not on the surface of the synovium. In the rat model of OA, intraarticular injection of LNP-Ihh siRNA attenuated OA progression, and PCR results showed LNP-Ihh siRNA exerted a positive impact on anabolic metabolism and negative impact on catabolic metabolism. CONCLUSION: This study demonstrates that our LNP-RNAi delivery system has a significantly chondroprotective effect that attenuates cartilage degeneration and holds great promise as a powerful tool for treatment of cartilage diseases by knocking down specific genes.</t>
  </si>
  <si>
    <t>PMC5798567</t>
  </si>
  <si>
    <t>rayyan-185168636</t>
  </si>
  <si>
    <t>Microplastics: No Small Problem for Filter-Feeding Megafauna.</t>
  </si>
  <si>
    <t>227-232</t>
  </si>
  <si>
    <t>Germanov ES and Marshall AD and Bejder L and Fossi MC and Loneragan NR</t>
  </si>
  <si>
    <t>https://pubmed.ncbi.nlm.nih.gov/29422348/</t>
  </si>
  <si>
    <t>Microplastic pollution can impact filter-feeding marine megafauna, namely mobulid rays, filter-feeding sharks, and baleen whales. Emerging research on these flagship species highlights potential exposure to microplastic contamination and plastic-associated toxins. Research and its wide communication are needed to understand the magnitude of the issue and improve marine stewardship.</t>
  </si>
  <si>
    <t>rayyan-185168637</t>
  </si>
  <si>
    <t>Topical Administration of Spironolactone-Loaded Nanomicelles Prevents Glucocorticoid-Induced Delayed Corneal Wound Healing in Rabbits.</t>
  </si>
  <si>
    <t>1192-1202</t>
  </si>
  <si>
    <t>Dahmana N and Mugnier T and Gabriel D and Kaltsatos V and Bertaim T and Behar-Cohen F and Gurny R and Kalia YN</t>
  </si>
  <si>
    <t>https://pubmed.ncbi.nlm.nih.gov/29397733/</t>
  </si>
  <si>
    <t>The objective was to investigate whether mineralocorticoid receptor antagonism using a novel topical micellar formulation of spironolactone could prevent glucocorticoid-induced delayed corneal wound healing in New Zealand white rabbits. Spironolactone micelles (0.1%, w/v) with a mean number weighted diameter of 20 nm were prepared using a pegylated copolymer (mPEG-dihexPLA) and showed a preliminary stability of at least 12 months at 5 Â°C. Preclinical studies in New Zealand white rabbits demonstrated that the 0.1% spironolactone micellar formulation was well-tolerated since no reaction was observed in the cornea following multiple daily instillation over 5 days. As expected, the preclinical studies also confirmed that dexamethasone significantly delayed epithelial wound healing as compared to untreated control (percentage re-epithelialization after day 4: 84.6 Â± 13.9% versus 99.5 Â± 1.0% for the control, p &lt; 0.05). However, the addition of the 0.1% spironolactone micellar formulation significantly improved the extent of re-epithelialization, countering the dexamethasone induced delayed wound healing with a percentage re-epithelialization that was statistically equivalent to the control (96.9 Â± 7.3% versus 99.5 Â± 1.0%, p &gt; 0.05). The biodistribution study provided insight into the ocular metabolism of spironolactone and hence the relative contributions of the parent molecule and its two principal metabolites, 7Î±-thiomethylspironolactone and canrenone, to the observed pharmacological effects. Comparison of the efficacies of spironolactone and potassium canrenoate (a water-soluble precursor of canrenone) in overcoming the dexamethasone-induced delayed wound healing confirmed that the former had greater efficacy. The results pointed to the greater potency of 7Î±-thiomethylspironolactone over canrenone as a mineralocorticoid receptor antagonist, which explained its superior ability in countering the glucocorticoid-induced overactivation that was responsible for the delayed wound healing. In conclusion, the preliminary results supported the above-mentioned hypothesis suggesting that coadministration of mineralocorticoid receptor antagonists to patients under glucocorticoid therapy might prevent the deleterious effects of glucocorticoids on complex corneal wound healing processes.</t>
  </si>
  <si>
    <t>rayyan-185168638</t>
  </si>
  <si>
    <t>Broad-spectrum non-toxic antiviral nanoparticles with a virucidal inhibition mechanism.</t>
  </si>
  <si>
    <t>Nature materials</t>
  </si>
  <si>
    <t>1476-1122 (Print)</t>
  </si>
  <si>
    <t>195-203</t>
  </si>
  <si>
    <t>Cagno V and Andreozzi P and D'Alicarnasso M and Jacob Silva P and Mueller M and Galloux M and Le Goffic R and Jones ST and Vallino M and Hodek J and Weber J and Sen S and JaneÄ_x008d_ek ER and Bekdemir A and Sanavio B and Martinelli C and Donalisio M and Rameix Welti MA and Eleouet JF and Han Y and Kaiser L and Vukovic L and Tapparel C and KrÃ¡l P and Krol S and Lembo D and Stellacci F</t>
  </si>
  <si>
    <t>https://pubmed.ncbi.nlm.nih.gov/29251725/</t>
  </si>
  <si>
    <t>Viral infections kill millions yearly. Available antiviral drugs are virus-specific and active against a limited panel of human pathogens. There are broad-spectrum substances that prevent the first step of virus-cell interaction by mimicking heparan sulfate proteoglycans (HSPG), the highly conserved target of viral attachment ligands (VALs). The reversible binding mechanism prevents their use as a drug, because, upon dilution, the inhibition is lost. Known VALs are made of closely packed repeating units, but the aforementioned substances are able to bind only a few of them. We designed antiviral nanoparticles with long and flexible linkers mimicking HSPG, allowing for effective viral association with a binding that we simulate to be strong and multivalent to the VAL repeating units, generating forces (âˆ¼190 pN) that eventually lead to irreversible viral deformation. Virucidal assays, electron microscopy images, and molecular dynamics simulations support the proposed mechanism. Â These particles show no cytotoxicity, and in vitro nanomolar irreversible activity against herpes simplex virus (HSV), human papilloma virus, respiratory syncytial virus (RSV), dengue and lenti virus. They are active ex vivo in human cervicovaginal histocultures infected by HSV-2 and in vivo in mice infected with RSV.</t>
  </si>
  <si>
    <t>rayyan-185168639</t>
  </si>
  <si>
    <t>Adoption of in vitro systems and zebrafish embryos as alternative models for reducing rodent use in assessments of immunological and oxidative stress responses to nanomaterials.</t>
  </si>
  <si>
    <t>252-271</t>
  </si>
  <si>
    <t>Johnston HJ and Verdon R and Gillies S and Brown DM and Fernandes TF and Henry TB and Rossi AG and Tran L and Tucker C and Tyler CR and Stone V</t>
  </si>
  <si>
    <t>https://pubmed.ncbi.nlm.nih.gov/29239234/</t>
  </si>
  <si>
    <t>Assessing the safety of engineered nanomaterials (NMs) is paramount to the responsible and sustainable development of nanotechnology, which provides huge societal benefits. Currently, there is no evidence that engineered NMs cause detrimental health effects in humans. However, investigation of NM toxicity using in vivo, in vitro, in chemico, and in silico models has demonstrated that some NMs stimulate oxidative stress and inflammation, which may lead to adverse health effects. Accordingly, investigation of these responses currently dominates NM safety assessments. There is a need to reduce reliance on rodent testing in nanotoxicology for ethical, financial and legislative reasons, and due to evidence that rodent models do not always predict the human response. We advocate that in vitro models and zebrafish embryos should have greater prominence in screening for NM safety, to better align nanotoxicology with the 3Rs principles. Zebrafish are accepted for use by regulatory agencies in chemical safety assessments (e.g. developmental biology) and there is growing acceptance of their use in biomedical research, providing strong foundations for their use in nanotoxicology. We suggest that investigation of the response of phagocytic cells (e.g. neutrophils, macrophages) in vitro should also form a key part of NM safety assessments, due to their prominent role in the first line of defense. The development of a tiered testing strategy for NM hazard assessment that promotes the more widespread adoption of non-rodent, alternative models and focuses on investigation of inflammation and oxidative stress could make nanotoxicology testing more ethical, relevant, and cost and time efficient.</t>
  </si>
  <si>
    <t>rayyan-185168640</t>
  </si>
  <si>
    <t>Uptake, tissue distribution, and toxicity of polystyrene nanoparticles in developing zebrafish (Danio rerio).</t>
  </si>
  <si>
    <t>185-194</t>
  </si>
  <si>
    <t>Pitt JA and Kozal JS and Jayasundara N and Massarsky A and Trevisan R and Geitner N and Wiesner M and Levin ED and Di Giulio RT</t>
  </si>
  <si>
    <t>https://pubmed.ncbi.nlm.nih.gov/29197232/</t>
  </si>
  <si>
    <t>Plastic pollution is a critical environmental concern and comprises the majority of anthropogenic debris in the ocean, including macro, micro, and likely nanoscale (less than 100nm in at least one dimension) plastic particles. While the toxicity of macroplastics and microplastics is relatively well studied, the toxicity of nanoplastics is largely uncharacterized. Here, fluorescent polystyrene nanoparticles (PS NPs) were used to investigate the potential toxicity of nanoplastics in developing zebrafish (Danio rerio), as well as to characterize the uptake and distribution of the particles within embryos and larvae. Zebrafish embryos at 6h post-fertilization (hpf) were exposed to PS NPs (0.1, 1, or 10ppm) until 120 hpf. Our results demonstrate that PS NPs accumulated in the yolk sac as early as 24 hpf and migrated to the gastrointestinal tract, gallbladder, liver, pancreas, heart, and brain throughout development (48-120 hpf). Accumulation of PS NPs decreased during the depuration phase (120-168 hpf) in all organs, but at a slower rate in the pancreas and gastrointestinal tract. Notably, exposure to PS NPs did not induce significant mortality, deformities, or changes to mitochondrial bioenergetics, but did decrease the heart rate. Lastly, exposure to PS NPs altered larval behavior as evidenced by swimming hypoactivity in exposed larvae. Taken together, these data suggest that at least some nanoplastics can penetrate the chorion of developing zebrafish, accumulate in the tissues, and affect physiology and behavior, potentially affecting organismal fitness in contaminated aquatic ecosystems.</t>
  </si>
  <si>
    <t>PMC6959514</t>
  </si>
  <si>
    <t>rayyan-185168641</t>
  </si>
  <si>
    <t>Microplastic particles cause intestinal damage and other adverse effects in zebrafish Danio rerio and nematode Caenorhabditis elegans.</t>
  </si>
  <si>
    <t>Lei L and Wu S and Lu S and Liu M and Song Y and Fu Z and Shi H and Raley-Susman KM and He D</t>
  </si>
  <si>
    <t>https://pubmed.ncbi.nlm.nih.gov/29136530/</t>
  </si>
  <si>
    <t>Microplastics have been frequently detected in aquatic environments, and there are increasing concerns about potential effects on biota. In this study, zebrafish Danio rerio and nematode Caenorhabditis elegans were used as model organisms for microplastic exposure in freshwater pelagic (i.e. water column) and benthic (i.e. sediment) environments. We investigated the toxic effects of five common types of microplastics: polyamides (PA), polyethylene (PE), polypropylene (PP), polyvinyl chloride (PVC) and polystyrene (PS) particles. Results showed no or low lethality in D. rerio after exposure for 10d at 0.001-10.0mgL(-1) microplastics. The PA, PE, PP and/or PVC microplastics with ~70Î¼m size caused intestinal damage including cracking of villi and splitting of enterocytes. Exposure to 5.0mgm(-2) microplastics for 2d significantly inhibited survival rates, body length and reproduction of C. elegans. Moreover, exposure to microplastics reduced calcium levels but increased expression of the glutathione S-transferase 4 enzyme in the intestine, which indicates intestinal damage and oxidative stress are major effects of microplastic exposure. Among 0.1, 1.0 and 5.0Î¼m sizes of fluorescently labeled PS, 1.0Î¼m particles caused the highest lethality, the maximum accumulation, the lowest Ca(2+) level in the intestine and the highest expression of glutathione S-transferase 4 in nematodes. Taken together, these findings suggest that intestinal damage is a key effect of microplastics; and that the toxicity of microplastics is closely dependent on their size, rather than their composition.</t>
  </si>
  <si>
    <t>rayyan-185168642</t>
  </si>
  <si>
    <t>Environmentally relevant concentrations of amine-functionalized copper nanoparticles exhibit different mechanisms of bioactivity in Fundulus Heteroclitus in fresh and brackish water.</t>
  </si>
  <si>
    <t>1070-1085</t>
  </si>
  <si>
    <t>Black MN and Henry EF and Adams OA and Bennett JCF and MacCormack TJ</t>
  </si>
  <si>
    <t>https://pubmed.ncbi.nlm.nih.gov/29081249/</t>
  </si>
  <si>
    <t>The bioavailability of engineered nanomaterials should be limited in marine environments, but uptake and toxicity has been noted in marine fish and invertebrates, albeit at exposure doses far exceeding predicted environmental levels. We examined the bioactivity of amine functionalized copper nanoparticles (nCu; 5-10â€‰nm core diameter) to the euryhaline killifish, Fundulus heteroclitus, in fresh (FW) and brackish water (BW). Free copper dissolution was undetectable in either water type and nCu remained relatively well dispersed in BW, despite the high ionic strength. Exposure to an environmentally relevant concentration of nCu (10â€‰Âµgâ€‰L(-1)) for 48â€‰h significantly increased the maximum rate of oxygen consumption and aerobic scope in BW killifish. This effect was associated with gill remodeling which likely increased surface area and scope for oxygen uptake. In contrast, nCu exposure had no effect on oxygen consumption in FW killifish, but gill Na(+)/K(+)-ATPase activity was reduced by &gt;40%, an effect not seen in BW. Osmotic and ionic homeostasis were protected and no indications of physiological or oxidative stress were observed in either FW and BW exposure groups. The results show that functionalized nCu formulations can exhibit bioactivity in both FW and BW and that the underlying mechanisms are different between water types.</t>
  </si>
  <si>
    <t>rayyan-185168643</t>
  </si>
  <si>
    <t>Rapid Novel Facile Biosynthesized Silver Nanoparticles From Bacterial Release Induce Biogenicity and Concentration Dependent In Vivo Cytotoxicity With Embryonic Zebrafish-A Mechanistic Insight.</t>
  </si>
  <si>
    <t>125-138</t>
  </si>
  <si>
    <t>Verma SK and Jha E and Panda PK and Mishra A and Thirumurugan A and Das B and Parashar SKS and Suar M</t>
  </si>
  <si>
    <t>https://pubmed.ncbi.nlm.nih.gov/29029321/</t>
  </si>
  <si>
    <t>In this study, rapid one step facile synthesis of silver nanoparticles (AgNPs) was done using culture supernatant of two Gram positive (B. thuringiensis and S. aureus) and Gram negative (E. coli and Salmonella typhimurium [STAgNP]) bacterial strains and were termed as "Bacillus thuringiensis," "Staphylococcus aureus," "Escherichia coli," and "STAgNP," respectively. Synthesized AgNPs were well characterized with the help of different standard techniques like FESEM, DLS, UV-Vis spectroscopy, and Fourier transform infrared. Mechanism of AgNPs synthesis was elucidated using in silico approach. In vivo cytotoxicity of synthesized AgNPs was assessed in embryonic Zebrafish model with the help of uptake, oxidative stress, and apoptosis induction experimental assays, and the mechanism was investigated through in silico approach at the molecular level. The result showed successful biosynthesis of 20-40â€‰nm sized AgNPs stable with zeta potential ofâ€‰-â€‰45 toâ€‰-â€‰35â€‰mV having standard silver nanoparticles SPR peaks due to the interaction of reduced silver particles with amino acid residues of bapA proteins of the bacterial supernatant. In vivo cytotoxicity with embryonic Zebrafish was found to be dependent on biogenicity and concentration of biosynthesized AgNPs as consequence of oxidative stress induction and apoptosis due to the influential regulation of sod1 and tp53 genes clarified by pathway analysis with reference to experimental and computational results. The study suggested that cytotoxicity of biologically synthesized silver nanoparticles from bacteria depends on strain specificity with significant difference in use of Gram positive and Gram negative bacterial strains.</t>
  </si>
  <si>
    <t>rayyan-185168644</t>
  </si>
  <si>
    <t>Iron and iron oxide nanoparticles are highly toxic to Culex quinquefasciatus with little non-target effects on larvivorous fishes.</t>
  </si>
  <si>
    <t>10504-10514</t>
  </si>
  <si>
    <t>Murugan K and Dinesh D and Nataraj D and Subramaniam J and Amuthavalli P and Madhavan J and Rajasekar A and Rajan M and Thiruppathi KP and Kumar S and Higuchi A and Nicoletti M and Benelli G</t>
  </si>
  <si>
    <t>https://pubmed.ncbi.nlm.nih.gov/28988379/</t>
  </si>
  <si>
    <t>The control of filariasis vectors has been enhanced in several areas, but there are main challenges, including increasing resistance to insecticides and lack of cheap and eco-friendly products. The toxicity of iron (Fe(0)) and iron oxide (Fe(2)O(3)) nanoparticles has been scarcely investigated yet. We studied the larvicidal and pupicidal activity of Fe(0) and Fe(2)O(3) nanoparticles against Culex quinquefasciatus. Fe(0) and Fe(2)O(3) nanoparticles produced by green (using a Ficus natalensis aqueous extract) and chemical nanosynthesis, respectively, were analyzed by UV-Vis spectrophotometry, FT-IR spectroscopy, XRD analysis, SEM, and EDX assays. In larvicidal and pupicidal experiments on Cx. quinquefasciatus, LC(50) of Fe(0) nanoparticles ranged from 20.9 (I instar larvae) to 43.7 ppm (pupae) and from 4.5 (I) to 22.1 ppm (pupae) for Fe(2)O(3) nanoparticles synthesized chemically. Furthermore, the predation efficiency of the guppy fish, Poecilia reticulata, after a single treatment with sub-lethal doses of Fe(0) and Fe(2)O(3) nanoparticles was magnified. Overall, this work provides new insights about the toxicity of Fe(0) and Fe(2)O(3) nanoparticles against mosquito vectors; we suggested that green and chemical fabricated nano-iron may be considered to develop novel and effective pesticides.</t>
  </si>
  <si>
    <t>rayyan-185168645</t>
  </si>
  <si>
    <t>Microplastics in livers of European anchovies (Engraulis encrasicolus, L.).</t>
  </si>
  <si>
    <t>1000-1005</t>
  </si>
  <si>
    <t>Collard F and Gilbert B and CompÃ¨re P and Eppe G and Das K and Jauniaux T and Parmentier E</t>
  </si>
  <si>
    <t>https://pubmed.ncbi.nlm.nih.gov/28768577/</t>
  </si>
  <si>
    <t>Microplastics (MPs) are thought to be ingested by a wide range of marine organisms before being excreted. However, several studies in marine organisms from different taxa have shown that MPs and nanoplastics could be translocated in other organs. In this study, we investigated the presence of MPs in the livers of commercial zooplanktivorous fishes collected in the field. The study focuses mainly on the European anchovy Engraulis encrasicolus but concerns also the European pilchard Sardina pilchardus and the Atlantic herring Clupea harengus. Two complementary methodologies were used to attest the occurrence of MPs in the hepatic tissue and to exclude contamination. 1) MPs were isolated by degradation of the hepatic tissue. 2) Cryosections were made on the livers and observed in polarized light microscopy. Both methods separately revealed that MPs, mainly polyethylene (PE), were translocated into the livers of the three clupeid species. In anchovy, 80 per cent of livers contained relatively large MPs that ranged from 124Â Î¼m to 438Â Î¼m, showing a high level of contamination. Two translocation pathways are hypothesized: (i) large particles found in the liver resulted from the agglomeration of smaller pieces, and/or (ii) they simply pass through the intestinal barrier. Further studies are however required to understand the exact process.</t>
  </si>
  <si>
    <t>rayyan-185168646</t>
  </si>
  <si>
    <t>Antiprotozoal effects of metal nanoparticles against Ichthyophthirius multifiliis.</t>
  </si>
  <si>
    <t>Parasitology</t>
  </si>
  <si>
    <t>1469-8161 (Electronic)</t>
  </si>
  <si>
    <t>1802-1810</t>
  </si>
  <si>
    <t>Saleh M and Abdel-Baki AA and Dkhil MA and El-Matbouli M and Al-Quraishy S</t>
  </si>
  <si>
    <t>https://pubmed.ncbi.nlm.nih.gov/28697814/</t>
  </si>
  <si>
    <t>Ichthyophthirius multifiliis is a widespread, ciliated protozoan ectoparasite of fish. In the present study, we investigated the effects of metal nanoparticles on the reproduction and infectivity of free-living stages of I. multifiliis. We determined that ~50% of theronts could be killed within 30 min of exposure to either 20 ng mL-1 gold, 10 ng mL-1 silver or 5 ng mL-1 zinc oxide nanoparticles. Silver and zinc oxide nanoparticles at concentration of 10 and 5 ng mL-1 killed 100 and 97% of theronts, respectively and inhibited reproduction of tomonts after 2 h exposure. Gold nanoparticles at 20 ng mL killed 80 and 78% of tomonts and theronts 2 h post exposure, respectively. In vivo exposure studies using rainbow trout (Oncoryhnchus mykiss) demonstrated that theronts, which survived zinc oxide nanoparticles exposure, showed reduced infectivity compared with control theronts. No mortalities were recorded in the fish groups cohabited with theronts exposed to either nanoparticles compared with 100% mortality in the control group. On the basis of the results obtained from this study, metal nanoparticles particularly silver nanoparticles hold the best promise for the development of effective antiprotozoal agents useful in the management of ichthyophthiriosis in aquaculture.</t>
  </si>
  <si>
    <t>rayyan-185168647</t>
  </si>
  <si>
    <t>Effects of dietary polyvinylchloride microparticles on general health, immune status and expression of several genes related to stress in gilthead seabream (Sparus aurata L.).</t>
  </si>
  <si>
    <t>251-259</t>
  </si>
  <si>
    <t>Espinosa C and Cuesta A and Esteban MÃ_x0081_</t>
  </si>
  <si>
    <t>https://pubmed.ncbi.nlm.nih.gov/28684324/</t>
  </si>
  <si>
    <t>It is a long-recognized fact that marine plastic debris contaminates the oceans and seas of the entire world. Even though their effects on the aquatic biota are not well documented or understood. The effects of dietary polyvinylchloride microparticles (PVC-MPs) on the general health, immune status and some stress markers were studied using gilthead seabream (Sparus aurata) as a model of marine fish. Thirty specimens were randomly placed in three running sea water aquaria and fish in each aquarium received an experimental diet containing 0 (control), 100 or 500Â mgÂ kg(-1) of PVC-MPs for 30 days. Metabolic parameters in serum indicated that the dietary intake of PVC-MPs negatively affected several vital organs. Humoral immune parameters were determined in serum and skin mucus. Cellular immune parameters were determined in head-kidney leucocytes. Concomitantly, the expression of different genes related to stress was studied in head-kidney and liver. Regarding head-kidney gene expression, prdx5 was significantly decreased by PVC-MPs intake for 15 and 30 days, respect to the values found in control fish. On the other hand, the expression of prdx1 and prdx3 were significantly increased by the PVC-MPs intake during 15 and 30 days, compared with the values found in control fish. Furthermore, the expression of hsp90 and ucp1 genes decreased and increased, respectively, in the liver of fish fed 500Â mgÂ kg(-1) of PVC-MPs for 30 days. Although ingestion of PVC-MPs provoked few significant effects (mostly increases) in the main immune activities of gilthead seabream compared with the values found in control fish, PVC-MPs are recognized by the fish as stressors. Continued exposure of fish to high concentrations of PVC-MPs could have a negative impact on fish physiology due to the chronic stress produced.</t>
  </si>
  <si>
    <t>rayyan-185168648</t>
  </si>
  <si>
    <t>Microarray-based bioinformatics analysis of the combined effects of SiNPs and PbAc on cardiovascular system in zebrafish.</t>
  </si>
  <si>
    <t>1298-1309</t>
  </si>
  <si>
    <t>Hu H and Zhang Y and Shi Y and Feng L and Duan J and Sun Z</t>
  </si>
  <si>
    <t>https://pubmed.ncbi.nlm.nih.gov/28679150/</t>
  </si>
  <si>
    <t>With rapid development of nanotechnology and growing environmental pollution, the combined toxic effects of SiNPs and pollutants of heavy metals like lead have received global attentions. The aim of this study was to explore the cardiovascular effects of the co-exposure of SiNPs and lead acetate (PbAc) in zebrafish using microarray and bioinformatics analysis. Although there was no other obvious cardiovascular malformation except bleeding phenotype, bradycardia, angiogenesis inhibition and declined cardiac output in zebrafish co-exposed of SiNPs and PbAc at NOAEL level, significant changes were observed in mRNA and microRNA (miRNA) expression patterns. STC-GO analysis indicated that the co-exposure might have more toxic effects on cardiovascular system than that exposure alone. Key differentially expressed genes were discerned out based on the Dynamic-gene-network, including stxbp1a, ndfip2, celf4 and gsk3b. Furthermore, several miRNAs obtained from the miRNA-Gene-Network might play crucial roles in cardiovascular disease, such as dre-miR-93, dre-miR-34a, dre-miR-181c, dre-miR-7145, dre-miR-730, dre-miR-129-5p, dre-miR-19d, dre-miR-218b, dre-miR-221. Besides, the analysis of miRNA-pathway-network indicated that the zebrafish were stimulated by the co-exposure of SiNPs and PbAc, which might cause the disturbance of calcium homeostasis and endoplasmic reticulum stress. As a result, cardiac muscle contraction might be deteriorated. In general, our data provide abundant fundamental research clues to the combined toxicity of environmental pollutants and further in-depth verifications are needed.</t>
  </si>
  <si>
    <t>rayyan-185168649</t>
  </si>
  <si>
    <t>Advanced carbon dots via plasma-induced surface functionalization for fluorescent and bio-medical applications.</t>
  </si>
  <si>
    <t>9210-9217</t>
  </si>
  <si>
    <t>Park SY and Lee CY and An HR and Kim H and Lee YC and Park EC and Chun HS and Yang HY and Choi SH and Kim HS and Kang KS and Park HG and Kim JP and Choi Y and Lee J and Lee HU</t>
  </si>
  <si>
    <t>https://pubmed.ncbi.nlm.nih.gov/28650486/</t>
  </si>
  <si>
    <t>Multifunctional carbon-based nanodots (C-dots) are synthesized using atmospheric plasma treatments involving reactive gases (oxygen and nitrogen). Surface design was achieved through one-step plasma treatment of C-dots (AC-paints) from polyethylene glycol used as a precursor. These AC-paints show high fluorescence, low cytotoxicity and excellent cellular imaging capability. They exhibit bright fluorescence with a quantum yield twice of traditional C-dots. The cytotoxicity of AC-paints was tested on BEAS2B, THLE2, A549 and hep3B cell lines. The in vivo experiments further demonstrated the biocompatibility of AC-paints using zebrafish as a model, and imaging tests demonstrated that the AC-paints can be used as bio-labels (at a concentration of &lt;5 mg mL(-1)). Particularly, the oxygen plasma-treated AC-paints (AC-paints-O) show antibacterial effects due to increased levels of reactive oxygen species (ROS) in AC-paints (at a concentration of &gt;1 mg mL(-1)). AC-paints can effectively inhibit the growth of Escherichia coli (E. coli) and Acinetobacter baumannii (A. baumannii). Such remarkable performance of the AC-paints has important applications in the biomedical field and environmental systems.</t>
  </si>
  <si>
    <t>rayyan-185168650</t>
  </si>
  <si>
    <t>Block Copolymer Based Nanoparticles for Theranostic Intervention of Cervical Cancer: Synthesis, Pharmacokinetics, and in Vitro/in Vivo Evaluation in HeLa Xenograft Models.</t>
  </si>
  <si>
    <t>22195-22211</t>
  </si>
  <si>
    <t>Dumoga S and Rai Y and Bhatt AN and Tiwari AK and Singh S and Mishra AK and Kakkar D</t>
  </si>
  <si>
    <t>https://pubmed.ncbi.nlm.nih.gov/28608677/</t>
  </si>
  <si>
    <t>Polymer-based nanoparticles have proven to be viable carriers of therapeutic agents. In this study, we have developed nanoparticles (NPs) from polypeptide-polyethylene glycol based triblock and diblock copolymers. The synthesized block copolymers poly(ethylene glycol)-b-poly(glutamic acid)-b-poly(ethylene glycol) (GEG) and poly(ethylene glycol)-b-poly(glutamic acid) (EG) conjugated with folic acid for targeting specificity (EGFA) have been used to encapsulate methotrexate (MTX) to form M-GEG and M-EGFA NPs aimed at passive and active targeting of cervical carcinoma. In-vitro SRB cytotoxicity and hemolysis assays revealed that these NPs were cytocompatible to healthy human cells and hemocompatible to human RBCs. Cellular uptake by FACS demonstrated their prompt internalization by human cervical carcinoma (HeLa) cells and points toward an apoptotic mechanism of cell kill as confirmed by AO/EB staining as well as histological analysis of explanted HeLa tumors. Pharmacokinetics and biodistribution studies were performed in New Zealand albino rabbits and HeLa xenografted Athymic mice models, respectively, by radiolabeling these NPs with (99m)Tc. Passive tumor accumulation and active targeting of MTX-loaded polymeric nanoparticles to folate expressing cells were confirmed by intravenous administration of these (99m)Tc-labeled M-GEG and M-EGFA NPs in HeLa tumor bearing nude mice and clearly visualized by whole-body gamma-SPECT images of these mice. Survival studies of these xenografted mice established the antiproliferative effect of these MTX-loaded NPs while corroborating the targeting effect of folic acid. These studies proved that the M-GEG NPs and M-EGFA NPs could be effective alternatives to conventional chemotherapy along with simultaneous diagnostic abilities and thus potentially viable theranostic options for human cervical carcinoma.</t>
  </si>
  <si>
    <t>rayyan-185168651</t>
  </si>
  <si>
    <t>Melaleuca alternifolia essential oil nanoparticles ameliorate the hepatic antioxidant/oxidant status of silver catfish experimentally infected with Pseudomonas aeruginosa.</t>
  </si>
  <si>
    <t>Souza CF and Baldissera MD and Guarda NS and Bollick YS and Moresco RN and Brusque ICM and Santos RCV and Baldisserotto B</t>
  </si>
  <si>
    <t>https://pubmed.ncbi.nlm.nih.gov/28487227/</t>
  </si>
  <si>
    <t>Oxidative stress has been recognized as a conjoint pathological mechanism that contributes to initiation and progression of liver injury, such as that caused by bacterial diseases. Natural antioxidants are considered a rational curative strategy to prevent and cure hepatic diseases involved with oxidative stress. Thus, the aim of this study was to evaluate, for the first time, whether treatment with bactericidal Melaleuca alternifolia essential oil (TTO) nanoparticles prevents or reduces the hepatic damage in silver catfish (Rhamdia quelen) experimentally infected with Pseudomonas aeruginosa (PAO1). Liver samples from fish infected with P.Â aeruginosa showed increased thiobarbituric acid reactive substances (TBARS), protein carbonylation and advanced oxidation protein product (AOPP) levels, while catalase (CAT) activity was reduced compared to uninfected animals. The prophylactic treatment with nanoencapsulated TTO prevented these alterations. Based on this evidence, we concluded that P.Â aeruginosa infection causes hepatic damage, evidenced by increased TBARS, protein carbonylation and AOPP levels, which inhibits the antioxidant defense system, contributing to disease pathophysiology. Thus, this treatment may be considered an important approach for the prevention of hepatic oxidative damage caused by P.Â aeruginosa infection in fish.</t>
  </si>
  <si>
    <t xml:space="preserve"> RAYYAN-INCLUSION: {"Querusche"=&gt;"Excluded", "Angelo"=&gt;"Excluded"} | RAYYAN-LABELS: QUE: Title,ANG: Abstract | RAYYAN-EXCLUSION-REASONS: 2 - Population,3 - Intervention</t>
  </si>
  <si>
    <t>rayyan-185168652</t>
  </si>
  <si>
    <t>Microplastics pollution after the removal of the Costa Concordia wreck: First evidences from a biomonitoring case study.</t>
  </si>
  <si>
    <t>207-214</t>
  </si>
  <si>
    <t>Avio CG and Cardelli LR and Gorbi S and Pellegrini D and Regoli F</t>
  </si>
  <si>
    <t>https://pubmed.ncbi.nlm.nih.gov/28460238/</t>
  </si>
  <si>
    <t>Microplastics (MPs) represent a matter of growing concern for the marine environment. Their ingestion has been documented in several species worldwide, but the impact of specific anthropogenic activities remains largely unexplored. In this study, MPs were characterized in different benthic fish sampled after 2.5 years of huge engineering operations for the parbuckling project on the Costa Concordia wreck at Giglio Island. Fish collected in proximity of the wreck showed a high ingestion of microplastics compared to both fish from a control area and values reported worldwide. Also the elevated percentage of nylon, polypropylene lines and the presence of polystyrene are quite unusual for marine organisms sampled in natural field conditions, thus supporting the possible relationship of ingested microplastics with maritime operations during wreck removal. On the other hand, the use of transplanted mussels revealed a lower frequency of ingested MPs, and did not discriminate differences between the wreck and the control area. Some variations were observed in terms of typology and size of particles between surface- and bottom-caged mussels highlighting the influence of a different distribution of MPs along the water column. In conclusion, this study demonstrated that MPs pollution in the area of Costa Concordia was more evident on benthonic environment than on seawater column, providing novel insights on the possibility of using appropriate sentinel organisms for monitoring specific anthropogenic sources of MPs pollution in the marine environment.</t>
  </si>
  <si>
    <t>rayyan-185168653</t>
  </si>
  <si>
    <t>Microplastic ingestion in fish larvae in the western English Channel.</t>
  </si>
  <si>
    <t>250-259</t>
  </si>
  <si>
    <t>Steer M and Cole M and Thompson RC and Lindeque PK</t>
  </si>
  <si>
    <t>https://pubmed.ncbi.nlm.nih.gov/28408185/</t>
  </si>
  <si>
    <t>Microplastics have been documented in marine environments worldwide, where they pose a potential risk to biota. Environmental interactions between microplastics and lower trophic organisms are poorly understood. Coastal shelf seas are rich in productivity but also experience high levels of microplastic pollution. In these habitats, fish have an important ecological and economic role. In their early life stages, planktonic fish larvae are vulnerable to pollution, environmental stress and predation. Here we assess the occurrence of microplastic ingestion in wild fish larvae. Fish larvae and water samples were taken across three sites (10, 19 and 35Â km from shore) in the western English Channel from April to June 2016. We identified 2.9% of fish larvae (nÂ =Â 347) had ingested microplastics, of which 66% were blue fibres; ingested microfibers closely resembled those identified within water samples. With distance from the coast, larval fish density increased significantly (PÂ &lt;Â 0.05), while waterborne microplastic concentrations (PÂ &lt;Â 0.01) and incidence of ingestion decreased. This study provides baseline ecological data illustrating the correlation between waterborne microplastics and the incidence of ingestion in fish larvae.</t>
  </si>
  <si>
    <t>rayyan-185168654</t>
  </si>
  <si>
    <t>Teratogenic responses of zebrafish embryos to decabromodiphenyl ether (BDE-209) in the presence of nano-SiO(2) particles.</t>
  </si>
  <si>
    <t>449-457</t>
  </si>
  <si>
    <t>Chao SJ and Huang CP and Chen PC and Huang C</t>
  </si>
  <si>
    <t>https://pubmed.ncbi.nlm.nih.gov/28342993/</t>
  </si>
  <si>
    <t>This study investigated the influence of nano-SiO(2) particles (nSiO(2)) on the teratogenic responses of zebrafish embryos to decabromodiphenyl ether (BDE-209). Zebrafish embryos were exposed to BDE-209 in the absence and presence of nSiO(2) for 96Â h post fertilization (hpf). Results showed that formation of nSiO(2)-BDE-209 associates promoted both extracellular and intracellular uptake of BDE-209 by zebrafish embryos, thereby increasing the bioconcentration of BDE-209 on the chorion surface and the embryos. Results also showed embryos delay hatching temporarily when co-exposure to BDE-209 and nSiO(2) at 60 hpf. Furthermore, there was heartbeat decline (28.3 beats/10s) and increase in irregular heartbeat (45.8%) in zebrafish larvae at 96 hpf, compared to the sole exposure to BDE-209 (32.7 beats/10s and 0%). Malformation in terms of spinal curvature (SC), pericardial edema (PE) and yolk sac edema (YSE) were observed on zebrafish larvae at 33.9, 23.4, and 18%, respectively. Overall, abnormal development of zebrafish was apparent when co-exposure to BDE-209 and nSiO(2). All relevant evidence considered, nSiO(2) could facilitate the transport of BDE-209 towards zebrafish embryos and negatively impact the development of zebrafish.</t>
  </si>
  <si>
    <t>rayyan-185168655</t>
  </si>
  <si>
    <t>Occurrence and Characteristics of Microplastic Pollution in Xiangxi Bay of Three Gorges Reservoir, China.</t>
  </si>
  <si>
    <t>3794-3801</t>
  </si>
  <si>
    <t>Zhang K and Xiong X and Hu H and Wu C and Bi Y and Wu Y and Zhou B and Lam PK and Liu J</t>
  </si>
  <si>
    <t>https://pubmed.ncbi.nlm.nih.gov/28298079/</t>
  </si>
  <si>
    <t>Microplastic pollution in inland waters is receiving growing attentions. Reservoirs are suspected to be particularly vulnerable to microplastic pollution. However, very limited information is currently available on pollution characteristics of microplastics in reservoir ecosystems. This work studied the distribution and characteristics of microplastics in the backwater area of Xiangxi River, a typical tributary of the Three Gorges Reservoir. Microplastics were detected in both surface water and sediment with concentrations ranging from 0.55 Ã— 10(5) to 342 Ã— 10(5) items km(-2) and 80 to 864 items m(-2), respectively. Polyethylene, polypropylene, and polystyrene were identified in surface water, whereas polyethylene, polypropylene, and polyethylene terephthalate, and pigments were observed in sediment. In addition, microplastics were also detected in the digestion tracts of 25.7% of fish samples, and polyethylene and nylon were identified. Redundancy analysis indicates a weak correlation between microplastics and water quality variables but a negative correlation with water level of the reservoir and Secchi depth. Results from this study confirm the presence of high abundance microplastics in reservoir impacted tributaries, and suggest that water level regulated hydrodynamic condition and input of nonpoint sources are important regulators for microplastic accumulation and distribution in the backwater area of reservoir tributaries.</t>
  </si>
  <si>
    <t>rayyan-185168656</t>
  </si>
  <si>
    <t>Enhancing the anti-glioma therapy of doxorubicin by honokiol with biodegradable self-assembling micelles through multiple evaluations.</t>
  </si>
  <si>
    <t>Gao X and Yu T and Xu G and Guo G and Liu X and Hu X and Wang X and Liu Y and Mao Q and You C and Zhou L</t>
  </si>
  <si>
    <t>https://pubmed.ncbi.nlm.nih.gov/28240249/</t>
  </si>
  <si>
    <t>Combination chemotherapy is an important protocol in glioma therapy and honokiol shows synergistic anticancer effects with doxorubicin. In this paper, honokiol (HK) and doxorubicin (Dox) co-loaded Methoxy poly(ethylene glycol)-poly(Îµ-caprolactone) (MPEG-PCL) nanoparticles were prepared with a assembly method. The particle size (about 34â€‰nm), morphology, X-ray Powder Diffraction (XRD), in vitro release profile, cytotoxicity and cell proliferation effects were studied in detail. The results indicated that honokiol and doxorubicin could be efficiently loaded into MPEG-PCL nanoparticles simultaneously, and could be released from the micelles in an extended period in vitro. In addition, honokiol and doxorubicin loaded in MPEG-PCL nanoparticles could efficiently suppress glioma cell proliferation and induce cell apoptosis in vitro. Furthermore, Dox-HK-MPEG-PCL micelles inhibited glioma growth more significantly than Dox-MPEG-PCL and HK-MPEG-PCL in both nude mice and zebrafish tumor models. Immunohistochemical analysis indicated that DOX-HK-MPEG-PCL micelles improved Dox's anti-tumor effect by enhancing tumor cell apoptosis, suppressing tumor cell proliferation, and inhibiting angiogenesis. Our data suggest that Dox-HK-MPEG-PCL micelles have the potential to be applied clinically in glioma therapy.</t>
  </si>
  <si>
    <t xml:space="preserve"> RAYYAN-INCLUSION: {"Querusche"=&gt;"Maybe", "Angelo"=&gt;"Excluded"} | RAYYAN-LABELS: ?,ANG: Abstract</t>
  </si>
  <si>
    <t>PMC5327495</t>
  </si>
  <si>
    <t>rayyan-185168657</t>
  </si>
  <si>
    <t>Quantitative investigation of the mechanisms of microplastics and nanoplastics toward zebrafish larvae locomotor activity.</t>
  </si>
  <si>
    <t>1022-1031</t>
  </si>
  <si>
    <t>Chen Q and Gundlach M and Yang S and Jiang J and Velki M and Yin D and Hollert H</t>
  </si>
  <si>
    <t>https://pubmed.ncbi.nlm.nih.gov/28185727/</t>
  </si>
  <si>
    <t>This study investigated the direct and indirect toxic effects of microplastics and nanoplastics toward zebrafish (Danio rerio) larvae locomotor activity. Results showed that microplastics alone exhibited no significant effects except for the upregulated zfrho visual gene expression; whereas nanoplastics inhibited the larval locomotion by 22% during the last darkness period, and significantly reduced larvae body length by 6%, inhibited the acetylcholinesterase activity by 40%, and upregulated gfap, Î±1-tubulin, zfrho and zfblue gene expression significantly. When co-exposed with 2Î¼g/L 17 Î±-ethynylestradiol (EE2), microplastics led to alleviation on EE2's inhibition effect on locomotion, which was probably due to the decreased freely dissolved EE2 concentration. However, though nanoplastics showed stronger adsorption ability for EE2, the hypoactivity phenomenon still existed in the nanoplastics co-exposure group. Moreover, when co-exposed with a higher concentration of EE2 (20Î¼g/L), both plastics showed an enhanced effect on the hypoactivity. Principal component analysis was performed to reduce data dimensions and four principal components were reconstituted in terms of oxidative stress, body length, nervous and visual system related genes explaining 84% of total variance. Furthermore, oxidative damage and body length reduction were evaluated to be main reasons for the hypoactivity. Therefore, nanoplastics alone suppressed zebrafish larvae locomotor activity and both plastic particles can change the larvae swimming behavior when co-exposed with EE2. This study provides new insights into plastic particles' effects on zebrafish larvae, improving the understanding of their environmental risks to the aquatic environment.</t>
  </si>
  <si>
    <t>rayyan-185168658</t>
  </si>
  <si>
    <t>Anticancer activity of biologically synthesized silver and gold nanoparticles on mouse myoblast cancer cells and their toxicity against embryonic zebrafish.</t>
  </si>
  <si>
    <t>674-683</t>
  </si>
  <si>
    <t>Ramachandran R and Krishnaraj C and Sivakumar AS and Prasannakumar P and Abhay Kumar VK and Shim KS and Song CG and Yun SI</t>
  </si>
  <si>
    <t>https://pubmed.ncbi.nlm.nih.gov/28183660/</t>
  </si>
  <si>
    <t>The aim of this study was to evaluate the anticancer activity of bioinspired silver nanoparticles (AgNPs) and gold nanoparticles (AuNPs) against mouse myoblast cancer cells (C(2)C(12)). Both AgNPs and AuNPs were biologically synthesized using Spinacia oleracea Linn., aqueous leaves extract. UV-Vis. spectrophotometer, high resolution-transmission electron microscopy (HR-TEM), field emission-scanning electron microscopy (FE-SEM) and X-ray diffraction (XRD) studies supported the successful synthesis of AgNPs and AuNPs. Both these NPs have shown cytotoxicity against C(2)C(12) cells even at very low concentration (5Î¼g/mL). Acridine orange/Ethidium bromide (AO/EB) dual staining confirmed the apoptotic morphological features. The levels of caspase enzymes (caspase-3 and caspase-7) were significantly up-regulated in NPs treated myoblast cells than the plant extract. Furthermore, in zebrafish embryo toxicity study, AgNPs showed 100% mortality at 3Î¼g/mL concentration while AuNPs exhibited the same at much higher concentration (300mg/mL). Taken together, these results provide a preliminary guidance for the development of biomaterials based drugs to fight against the fatal diseases for example cancer.</t>
  </si>
  <si>
    <t>rayyan-185168659</t>
  </si>
  <si>
    <t>A catechin nanoformulation inhibits WM266 melanoma cell proliferation, migration and associated neo-angiogenesis.</t>
  </si>
  <si>
    <t>di Leo N and Battaglini M and Berger L and Giannaccini M and Dente L and Hampel S and Vittorio O and Cirillo G and Raffa V</t>
  </si>
  <si>
    <t>https://pubmed.ncbi.nlm.nih.gov/28088004/</t>
  </si>
  <si>
    <t>We validated the anticancer potential of a nanoformulation made by (+)-catechin, gelatin and carbon nanotubes in terms of inhibition of cancer cell proliferation, migration and associated neo-angiogenesis. Gelatin was selected to stabilize the catechin without compromising its anti-oxidant potential and the carbon nanotubes were used to increase its intracellular bioavailability. The anticancer potential of the resulting nanohybrid was validated on an aggressive melanoma cell line, in vitro and in zebrafish xenotransplants. The nanohybrid strongly enhances the cytotoxic effect of (+)-catechin. At a concentration of (+)-catechin 50Î¼g/ml, the nanohybrid inhibited the ability of melanoma cells to proliferate (100% increase of cell doubling time and severe impairment in zebrafish xenotransplants), to migrate (totally inhibition in vitro and 50% reduction of cell motility in zebrafish xenotransplants) and to induce neo-angiogenesis (100% inhibition in zebrafish xenotransplants). Conversely, the free (+)-catechin and carrier (CNT:gel) had no statistically significant effects over the control, at any concentration tested. Our results suggest that the use of the nanohybrid, able to improve the therapeutic efficacy of the catechins, could represent a successful strategy for a future clinical translation.</t>
  </si>
  <si>
    <t>rayyan-185168660</t>
  </si>
  <si>
    <t>Microplastic pollution in Vembanad Lake, Kerala, India: The first report of microplastics in lake and estuarine sediments in India.</t>
  </si>
  <si>
    <t>315-322</t>
  </si>
  <si>
    <t>Sruthy S and Ramasamy EV</t>
  </si>
  <si>
    <t>https://pubmed.ncbi.nlm.nih.gov/28041839/</t>
  </si>
  <si>
    <t>We present the first study of microplastics in the sediments of Vembanad Lake, a Ramsar site in India. Microplastics are emerging pollutants of increasing environmental concern with a particle size of &lt;5Â mm, which originate from successive degradation of larger plastic debris or are manufactured as small granules and used in many applications. The impact of microplastics pollution on the environment and biota is not well known. Vast data exist in the literature on marine microplastics while reports on freshwater ecosystems are scarce. In this context, to examine the occurrence of microplastic particles (MPs) in the Vembanad Lake, samples were collected from ten sites and processed for microplastic extraction through density separation. Identification of the polymer components of MPs was done using micro Raman spectroscopy. MPs were recovered from all sediment samples, indicating their extensive distribution in the lake. The abundance of MPs recorded from the sediment samples is in the range of 96-496 particles m(-2) with a mean abundance of 252.80Â Â±Â 25.76 particles m(-2). Low density polyethylene has been identified as the dominant type of polymer component of the MPs. As clams and fishes are the major source of protein to the local population, the presence of MPs in the lake becomes critically important, posing a severe threat of contaminating the food web of this lake. This study, being the first report from India on MPs in lake sediments, provide impetus for further research on the distribution and impact of this emerging pollutant on the biota of many aquatic systems spread across India.</t>
  </si>
  <si>
    <t>rayyan-185168661</t>
  </si>
  <si>
    <t>Settling velocity of microplastic particles of regular shapes.</t>
  </si>
  <si>
    <t>871-880</t>
  </si>
  <si>
    <t>Khatmullina L and Isachenko I</t>
  </si>
  <si>
    <t>https://pubmed.ncbi.nlm.nih.gov/27863879/</t>
  </si>
  <si>
    <t>Terminal settling velocity of around 600 microplastic particles, ranging from 0.5 to 5mm, of three regular shapes was measured in a series of sink experiments: Polycaprolactone (material density 1131kgm(-3)) spheres and short cylinders with equal dimensions, and long cylinders cut from fishing lines (1130-1168kgm(-3)) of different diameters (0.15-0.71mm). Settling velocities ranging from 5 to 127mms(-1) were compared with several semi-empirical predictions developed for natural sediments showing reasonable consistency with observations except for the case of long cylinders, for which the new approximation is proposed. The effect of particle's shape on its settling velocity is highlighted, indicating the need of further experiments with real marine microplastics of different shapes and the necessity of the development of reasonable parameterization of microplastics settling for proper modeling of their transport in the water column.</t>
  </si>
  <si>
    <t>rayyan-185168662</t>
  </si>
  <si>
    <t>Comment on "Uptake and Accumulation of Polystyrene Microplastics in zebrafish (Danio rerio) and Toxic Effects in Liver".</t>
  </si>
  <si>
    <t>12521-12522</t>
  </si>
  <si>
    <t>Baumann L and Schmidt-Posthaus H and Segner H and Wolf JC</t>
  </si>
  <si>
    <t>https://pubmed.ncbi.nlm.nih.gov/27808505/</t>
  </si>
  <si>
    <t xml:space="preserve"> RAYYAN-INCLUSION: {"Querusche"=&gt;"Excluded", "Angelo"=&gt;"Excluded"} | RAYYAN-LABELS: Correction,QUE: Title,ANG: Abstract | RAYYAN-EXCLUSION-REASONS: 1 - Type of study</t>
  </si>
  <si>
    <t>rayyan-185168663</t>
  </si>
  <si>
    <t>Diet-sourced carbon-based nanoparticles induce lipid alterations in tissues of zebrafish (Danio rerio) with genomic hypermethylation changes in brain.</t>
  </si>
  <si>
    <t>Mutagenesis</t>
  </si>
  <si>
    <t>1464-3804 (Electronic)</t>
  </si>
  <si>
    <t>91-103</t>
  </si>
  <si>
    <t>Gorrochategui E and Li J and Fullwood NJ and Ying GG and Tian M and Cui L and Shen H and Lacorte S and Tauler R and Martin FL</t>
  </si>
  <si>
    <t>https://pubmed.ncbi.nlm.nih.gov/27798195/</t>
  </si>
  <si>
    <t>With rising environmental levels of carbon-based nanoparticles (CBNs), there is an urgent need to develop an understanding of their biological effects in order to generate appropriate risk assessment strategies. Herein, we exposed zebrafish via their diet to one of four different CBNs: C(60) fullerene (C(60)), single-walled carbon nanotubes (SWCNT), short multi-walled carbon nanotubes (MWCNTs) or long MWCNTs. Lipid alterations in male and female zebrafish were explored post-exposure in three target tissues (brain, gonads and gastrointestinal tract) using 'omic' procedures based in liquid chromatography coupled with mass spectrometry (LC-MS) data files. These tissues were chosen as they are often target tissues following environmental exposure. Marked alterations in lipid species are noted in all three tissues. To further explore CBN-induced brain alterations, Raman microspectroscopy analysis of lipid extracts was conducted. Marked lipid alterations are observed with males responding differently to females; in addition, there also appears to be consistent elevations in global genomic methylation. This latter observation is most profound in female zebrafish brain tissues post-exposure to short MWCNTs or SWCNTs (P &lt; 0.05). This study demonstrates that even at low levels, CBNs are capable of inducing significant cellular and genomic modifications in a range of tissues. Such alterations could result in modified susceptibility to other influences such as environmental exposures, pathology and, in the case of brain, developmental alterations.</t>
  </si>
  <si>
    <t>PMC5180172</t>
  </si>
  <si>
    <t>rayyan-185168664</t>
  </si>
  <si>
    <t>Virgin microplastics cause toxicity and modulate the impacts of phenanthrene on biomarker responses in African catfish (Clarias gariepinus).</t>
  </si>
  <si>
    <t>58-70</t>
  </si>
  <si>
    <t>Karami A and Romano N and Galloway T and Hamzah H</t>
  </si>
  <si>
    <t>https://pubmed.ncbi.nlm.nih.gov/27451000/</t>
  </si>
  <si>
    <t>Despite the ubiquity of microplastics (MPs) in aquatic environments and their proven ability to carry a wide variety of chemicals, very little is known about the impacts of virgin or contaminant-loaded MPs on organisms. The primary aim of this study was to investigate the impacts of virgin or phenanthrene (Phe)-loaded low-density polyethylene (LDPE) fragments on a suite of biomarker responses in juvenile African catfish (Clarias gariepinus). Virgin LDPE (50 or 500Âµg/L) were preloaded with one of two nominal Phe concentrations (10 or 100Âµg/L) and were exposed to the fish for 96h. Our findings showed one or both Phe treatments significantly increased the degree of tissue change (DTC) in the liver while decreased the transcription levels of forkhead box L2 (foxl2) and tryptophan hydroxylase2 (tph2) in the brain of C. gariepinus. Exposure to either levels of virgin MPs increased the DTC in the liver and plasma albumin: globulin ratio while decreased the transcription levels of tph2. Moreover, MPs modulated (interacted with) the impact of Phe on the DTC in the gill, plasma concentrations of cholesterol, high-density lipoprotein (HDL), total protein (TP), albumin, and globulin, and the transcription levels of fushi tarazu-factor 1 (ftz-f1), gonadotropin-releasing hormone (GnRH), 11 Î²-hydroxysteroid dehydrogenase type 2 (11Î²-hsd2), and liver glycogen stores. Results of this study highlight the ability of virgin LDPE fragments to cause toxicity and to modulate the adverse impacts of Phe in C. gariepinus. Due to the wide distribution of MPs and other classes of contaminants in aquatic environments, further studies are urgently needed to elucidate the toxicity of virgin or contaminant-loaded MPs on organisms.</t>
  </si>
  <si>
    <t>rayyan-185168665</t>
  </si>
  <si>
    <t>Combined Tumor- and Neovascular-"Dual Targeting" Gene/Chemo-Therapy Suppresses Tumor Growth and Angiogenesis.</t>
  </si>
  <si>
    <t>25753-25769</t>
  </si>
  <si>
    <t>Xu B and Jin Q and Zeng J and Yu T and Chen Y and Li S and Gong D and He L and Tan X and Yang L and He G and Wu J and Song X</t>
  </si>
  <si>
    <t>https://pubmed.ncbi.nlm.nih.gov/27615739/</t>
  </si>
  <si>
    <t>A rational combination is critical to achieve efficiently synergistic therapeutic efficacy for tumor treatment. Hence, we designed novel antitumor combinations (T-NPs) by integrating the tumor vascular and tumor cells dual-targeting ligand with antiangiogenesis/antitumor agents. The truncated bFGF peptide (tbFGF), which could effectively bind to FGFR1 overexpressed on tumor neovasculature endothelial cells and tumor cells, was selected to modify PLGA nanoparticles (D/P-NPs) simultaneously loaded with PEDF gene and paclitaxel in this study. The obtained T-NPs with better pharmaceutical properties had elevated cytotoxicity and enhanced expression of PEDF and Î±-tubulin on FGFR1-overexpressing cells. The uptake of T-NPs increased in C26 cells, probably mediated by tbFGF via specific recognization of the overexpressed FGFR1. T-NPs dramatically disrupted the tube formation of primary human umbilical vein endothelial cells (HUVECs) and displayed improved antiangiogenic activity in the transgenic zebrafish model and the alginate-encapsulated tumor cell model. More importantly, T-NPs achieved a markedly higher antitumor efficacy in the C26 tumor-bearing mice model. The antitumor effect involved the inhibition of tumor cell proliferation and angiogenesis, induction of apoptosis, and down-regulation of FGFR1. The enhanced antitumor activity of T-NPs probably resulted from the raised distribution in tumor tissues. In addition, T-NPs had no obvious toxicity as evaluated by weight monitoring, serological/biochemical analyses, and H&amp;E staining. These results revealed that T-NPs, an active targeting gene/chemo-therapy, indeed had superior antitumor efficacy and negligible side effect, suggesting that this novel combination is a potential tumor therapy and a new treatment strategy and that the tbFGF modified nanoparticles could be applied to a wide range of tumor-genetic therapies and/or tumor-chemical therapies.</t>
  </si>
  <si>
    <t>rayyan-185168666</t>
  </si>
  <si>
    <t>Plastic ingestion by Atlantic cod (Gadus morhua) from the Norwegian coast.</t>
  </si>
  <si>
    <t>105-110</t>
  </si>
  <si>
    <t>BrÃ¥te ILN and Eidsvoll DP and Steindal CC and Thomas KV</t>
  </si>
  <si>
    <t>https://pubmed.ncbi.nlm.nih.gov/27539631/</t>
  </si>
  <si>
    <t>This study documents the occurrence of microplastic (&lt;5mm), mesoplastics (5-20mm) and macroplastic (&gt;20mm) in Atlantic cod (Gadus morhua), a common and economically important species of marine fish in Norway. Fish stomachs (n=302) were examined from six different locations along the coast of Norway. Three percent of the individual stomachs contained items identified by Fourier transform infrared spectroscopy (FTIR) as synthetic polymers. Bergen City Harbour was a hotspot with 27% of the cod examined found to contain plastic. Polyester was the most frequently detected polymer. All bar one of the stomachs that contained plastic were full of organic stomach content, suggesting a plastic gut clearance rate similar to the ingested food. It is proposed that stomach fullness is an important metric in order to avoid underestimations when assessing the levels of microplastic ingested by fish.</t>
  </si>
  <si>
    <t>rayyan-185168667</t>
  </si>
  <si>
    <t>Predicting the in vivo accumulation of nanoparticles in tumor based on in vitro macrophage uptake and circulation in zebrafish.</t>
  </si>
  <si>
    <t>205-213</t>
  </si>
  <si>
    <t>Chang H and Yhee JY and Jang GH and You DG and Ryu JH and Choi Y and Na JH and Park JH and Lee KH and Choi K and Kim K and Kwon IC</t>
  </si>
  <si>
    <t>https://pubmed.ncbi.nlm.nih.gov/27435681/</t>
  </si>
  <si>
    <t>Nanoparticles have resulted in great progress in biomedical imaging and targeted drug delivery in cancer theranostics. To develop nanoparticles as an effective carrier system for therapeutics, chemical structures and physicochemical properties of nanoparticle may provide a reliable means to predict the in vitro characteristics of nanoparticles. However, in vivo fates of nanoparticles, such as pharmacokinetics and tumor targeting efficiency of nanoparticles, have been difficult to predict beforehand. To predict the in vivo fates of nanoparticles in tumor-bearing mice, differences in physicochemical properties and in vitro cancer cell/macrophage uptake of 5 different nanoparticles with mean diameter of 200-250nm were comparatively analyzed, along with their circulation in adult zebrafish. The nanoparticles which showed favorable cellular uptake by macrophages indicated high unintended liver accumulation in vivo, which is attributed to the clearance by the reticuloendothelial system (RES). In addition, blood circulation of nanoparticles was closely correlated in adult zebrafish and in mice that the zebrafish experiment may elucidate the in vivo behavior of nanoparticles in advance of the in vivo experiment using mammal animal models. This comparative study on various nanoparticles was conducted to provide the basic information on predicting the in vivo fates of nanoparticles prior to the in vivo experiments.</t>
  </si>
  <si>
    <t>rayyan-185168668</t>
  </si>
  <si>
    <t>Detection of Vulnerable Atherosclerotic Plaques in Experimental Atherosclerosis with the USPIO-Enhanced MRI.</t>
  </si>
  <si>
    <t>Cell biochemistry and biophysics</t>
  </si>
  <si>
    <t>1559-0283 (Electronic)</t>
  </si>
  <si>
    <t>331-337</t>
  </si>
  <si>
    <t>Qi CM and Du L and Wu WH and Li DY and Hao J and Gong L and Deng L and Zhang T and Zhang C and Zhang Y</t>
  </si>
  <si>
    <t>https://pubmed.ncbi.nlm.nih.gov/27352319/</t>
  </si>
  <si>
    <t>This study's goal was to assess the diagnostic value of the USPIO-(ultra-small superparamagnetic iron oxide) enhanced magnetic resonance imaging (MRI) in detection of vulnerable atherosclerotic plaques in abdominal aorta in experimental atherosclerosis. Thirty New Zealand rabbits were randomly divided into two groups, Group A and Group B. Each group comprised 15 animals which were fed with high cholesterol diet for 8Â weeks and then subjected to balloon-induced endothelial injury of the abdominal aorta. After another 8Â weeks, animals in Group B received adenovirus carrying p53 gene that was injected through a catheter into the aortic segments rich in plaques. Two weeks later, all rabbits were challenged with the injection of Chinese Russell's viper venom and histamine. Pre-contrast images and USPIO-enhanced MRI images were obtained after pharmacological triggering with injection of USPIO for 5Â days. Blood specimens were taken for biochemical and serological tests at 0 and 18Â weeks. Abdominal aorta was histologically studied. The levels of serum ICAM-1 and VCAM-1 were quantified by ELISA. Vulnerable plaques appeared as a local hypo-intense signal on the USPIO-enhanced MRI, especially on T2*-weighted sequences. The signal strength of plaques reached the peak at 96Â h. Lipid levels were significantly (pÂ &lt;Â 0.05) higher in both Group A and B compared with the levels before the high cholesterol diet. The ICAM-1 and VCAM-1 levels were significantly (pÂ &lt;Â 0.05) higher in Group B compared with Group A. The USPIO-enhanced MRI efficiently identifies vulnerable plaques due to accumulation of USPIO within macrophages in abdominal aorta plaques.</t>
  </si>
  <si>
    <t>rayyan-185168669</t>
  </si>
  <si>
    <t>Ingestion of microplastics by demersal fish from the Spanish Atlantic and Mediterranean coasts.</t>
  </si>
  <si>
    <t>55-60</t>
  </si>
  <si>
    <t>Bellas J and MartÃ­nez-Armental J and MartÃ­nez-CÃ¡mara A and Besada V and MartÃ­nez-GÃ³mez C</t>
  </si>
  <si>
    <t>https://pubmed.ncbi.nlm.nih.gov/27289284/</t>
  </si>
  <si>
    <t>Microplastic pollution has received increased attention over the last few years. This study documents microplastic ingestion in three commercially relevant demersal fish species from the Spanish Atlantic and Mediterranean coasts, the lesser spotted dogfish Scyliorhinus canicula, the European hake Merluccius merluccius and the red mullet Mullus barbatus. Overall 212 fish were examined, 72 dogfish, 12 hakes and 128 red mullets. The percentage of fish with microplastics was 17.5% (15.3% dogfish, 18.8% red mullets and 16.7% hakes), averaging 1.56Â±0.5 items per fish, and the size of the microplastics ranged from 0.38 to 3.1mm. These fish species are used currently as biomonitors for marine pollution monitoring within the Spanish Marine Pollution Monitoring Programme (SMP), and may be as well suitable candidates for monitoring spatial and temporal trends of ingested litter. The data presented here represent a baseline for the implementation of the Marine Strategy Framework Directive descriptor 10 in Spain.</t>
  </si>
  <si>
    <t>rayyan-185168670</t>
  </si>
  <si>
    <t>Environmentally relevant concentrations of microplastic particles influence larval fish ecology.</t>
  </si>
  <si>
    <t>1213-6</t>
  </si>
  <si>
    <t>LÃ¶nnstedt OM and EklÃ¶v P</t>
  </si>
  <si>
    <t>https://pubmed.ncbi.nlm.nih.gov/27257256/</t>
  </si>
  <si>
    <t>The widespread occurrence and accumulation of plastic waste in the environment have become a growing global concern over the past decade. Although some marine organisms have been shown to ingest plastic, few studies have investigated the ecological effects of plastic waste on animals. Here we show that exposure to environmentally relevant concentrations of microplastic polystyrene particles (90 micrometers) inhibits hatching, decreases growth rates, and alters feeding preferences and innate behaviors of European perch (Perca fluviatilis) larvae. Furthermore, individuals exposed to microplastics do not respond to olfactory threat cues, which greatly increases predator-induced mortality rates. Our results demonstrate that microplastic particles operate both chemically and physically on larval fish performance and development.</t>
  </si>
  <si>
    <t>rayyan-185168671</t>
  </si>
  <si>
    <t>Animal Models of Thrombosis From Zebrafish to Nonhuman Primates: Use in the Elucidation of New Pathologic Pathways and the Development of Antithrombotic Drugs.</t>
  </si>
  <si>
    <t>Circulation research</t>
  </si>
  <si>
    <t>1524-4571 (Electronic)</t>
  </si>
  <si>
    <t>1363-79</t>
  </si>
  <si>
    <t>Jagadeeswaran P and Cooley BC and Gross PL and Mackman N</t>
  </si>
  <si>
    <t>https://pubmed.ncbi.nlm.nih.gov/27126647/</t>
  </si>
  <si>
    <t>Thrombosis is a leading cause of morbidity and mortality worldwide. Animal models are used to understand the pathological pathways involved in thrombosis and to test the efficacy and safety of new antithrombotic drugs. In this review, we will first describe the central role a variety of animal models of thrombosis and hemostasis has played in the development of new antiplatelet and anticoagulant drugs. These include the widely used P2Y12 antagonists and the recently developed orally available anticoagulants that directly target factor Xa or thrombin. Next, we will describe the new players, such as polyphosphate, neutrophil extracellular traps, and microparticles, which have been shown to contribute to thrombosis in mouse models, particularly venous thrombosis models. Other mouse studies have demonstrated roles for the factor XIIa and factor XIa in thrombosis. This has spurred the development of strategies to reduce their levels or activities as a new approach for preventing thrombosis. Finally, we will discuss the emergence of zebrafish as a model to study thrombosis and its potential use in the discovery of novel factors involved in thrombosis and hemostasis. Animal models of thrombosis from zebrafish to nonhuman primates are vital in identifying pathological pathways of thrombosis that can be safely targeted with a minimal effect on hemostasis. Future studies should focus on understanding the different triggers of thrombosis and the best drugs to prevent each type of thrombotic event.</t>
  </si>
  <si>
    <t>rayyan-185168672</t>
  </si>
  <si>
    <t>Improved antitumor activity and reduced myocardial toxicity of doxorubicin encapsulated in MPEG-PCL nanoparticles.</t>
  </si>
  <si>
    <t>Oncology reports</t>
  </si>
  <si>
    <t>1791-2431 (Electronic)</t>
  </si>
  <si>
    <t>Sun C and Zhou L and Gou M and Shi S and Li T and Lang J</t>
  </si>
  <si>
    <t>https://pubmed.ncbi.nlm.nih.gov/27109195/</t>
  </si>
  <si>
    <t>Greece</t>
  </si>
  <si>
    <t>Doxorubicin (Dox) is a broad-spectrum antitumor drug used for the treatment of many types of malignant tumors. Although it possesses powerful antitumor activity, its clinical application is seriously encumbered by its unselective distribution and systemic toxicities, particularly myocardial toxicity. Thus, it is imperative to modify Dox to decrease its systemic toxicities and improve its therapeutic index. In the present study, we adopted a novel type of monomethoxy poly(ethylene glycol)-poly(Îµ-caprolactone) (MPEG-PCL) micelles to encapsulate Dox to prepare Dox-loaded MPEG-PCL (Dox/MPEG-PCL) nanoparticles by a controllable self-assembly process. The cellular uptake efficiency and cell proliferation inhibition of the Dox/MPEG-PCL nanoparticles were examined. The antitumor activity of the Dox/MPEG-PCL nanoparticles was tested on a multiple pulmonary metastasis model of melanoma on C57BL/6Â mice. Systemic toxicities and survival time were compared between the mice treated with the Dox/MPEG-PCL nanoparticles and free Dox. The potential myocardial toxicity of the Dox/MPEG-PCL nanoparticles was investigated using a prolonged observation period. Encapsulation of Dox in MPEG-PCL nanoparticles significantly improved the cellular uptake and cell proliferation inhibition of Dox inÂ vivo. Intravenous injection of Dox/MPEG-PCL nanoparticles obtained significant inhibition of the growth and metastasis of melanoma in the lung and prolonged survival time compared with free Dox (P&lt;0.05). The Dox/MPEG-PCL nanoparticles did not show obvious additional systemic toxicities compared with free Dox during the treatment time. During the prolonged observation period, obvious decreased cardiac toxicity was observed in the Dox/MPEG-PCL nanoparticle-treated mice compared with that observed in the free Dox-treated mice. These results indicated that encapsulating Dox with MPEG-PCL micelles could significantly promote its antitumor activity and reduce its toxicity to the myocardium.</t>
  </si>
  <si>
    <t>rayyan-185168673</t>
  </si>
  <si>
    <t>Purification and functionalization of nanodiamond to serve as a platform for amoxicillin delivery.</t>
  </si>
  <si>
    <t>323-32</t>
  </si>
  <si>
    <t>Rouhani P and Govindaraju N and Iyer JK and Kaul R and Kaul A and Singh RN</t>
  </si>
  <si>
    <t>https://pubmed.ncbi.nlm.nih.gov/27040226/</t>
  </si>
  <si>
    <t>Urinary tract infections (UTIs) cost $0.4-0.5 billion a year in the US and is the second most common disease affecting millions of people. As resistance to antibiotics becomes more common, a greater need for alternative treatments is needed. Nanodiamond particles (NDPs) are actively researched as drug delivery platforms due to their biocompatibility, particle size, and stable inert core. This research is aimed at developing NDPs as antibiotic drug delivery platforms for treating UTIs. To this end, 100 nm, 75 nm, 25 nm and 6 nm size NDPs are purified with acid and heat treatment techniques. Raman spectra of the NDPs showed that the acid treatment method resulted in higher diamond yield. Fourier transform infrared spectroscopy (FTIR) studies showed that both purification techniques result in oxygen terminated surface groups. Efficiency of loading amoxicillin on 25 nm NDPs based on electrostatic interaction of NDPs, functionalizing surfaces of NDPs with hydrogen, and polyethylenimine (PEI) are investigated. It is found that the electrostatic and surface hydrogenation approaches are not efficient in loading amoxicillin on the NDPs. On the other hand, PEI functionalized NDPs produced successful loading with amoxicillin as indicated by the presence of the Î²-lactam peak at 1770 cm(-1), amide peak at 1680 cm(-1), and bond between PEI NH stretching and amoxicillin -COOH group at 3650 cm(-1) by the FTIR spectra. These results are expected to lay the foundation for developing NDP based targeted drug delivery treatment techniques for treating UTIs and other infectious diseases.</t>
  </si>
  <si>
    <t>rayyan-185168674</t>
  </si>
  <si>
    <t>Chemical Pollutants Sorbed to Ingested Microbeads from Personal Care Products Accumulate in Fish.</t>
  </si>
  <si>
    <t>4037-44</t>
  </si>
  <si>
    <t>Wardrop P and Shimeta J and Nugegoda D and Morrison PD and Miranda A and Tang M and Clarke BO</t>
  </si>
  <si>
    <t>https://pubmed.ncbi.nlm.nih.gov/26963589/</t>
  </si>
  <si>
    <t>The prevalence of microplastics (&lt;5 mm) in natural environments has become a widely recognized global problem. Microplastics have been shown to sorb chemical pollutants from their surrounding environment, thus raising concern as to their role in the movement of these pollutants through the food chain. This experiment investigated whether organic pollutants sorbed to microbeads (MBs) from personal care products were assimilated by fish following particle ingestion. Rainbow fish (Melanotaenia fluviatilis) were exposed to MBs with sorbed polybrominated diphenyl ethers (PBDEs; BDE-28, -47, -100, -99, -153, -154, -183, 200 ng g(-1); BDE-209, 2000 ng g(-1)) and sampled at 0, 21, 42, and 63 days along with two control treatments (food only and food + clean MBs). Exposed fish had significantly higher Î£8PBDE concentrations than both control treatments after just 21 days, and continued exposure resulted in increased accumulation of the pollutants over the experiment (ca. 115 pg g(-1) ww d(-1)). Lower brominated congeners showed the highest assimilation whereas higher brominated congeners did not appear to transfer, indicating they may be too strongly sorbed to the plastic or unable to be assimilated by the fish due to large molecular size or other factors. Seemingly against this trend, however, BDE-99 did not appear to bioaccumulate in the fish, which may be due to partitioning from the MBs or it being metabolized in vivo. This work provides evidence that MBs from personal care products are capable of transferring sorbed pollutants to fish that ingest them.</t>
  </si>
  <si>
    <t>rayyan-185168675</t>
  </si>
  <si>
    <t>Multipurpose effectiveness of Couroupita guianensis-synthesized gold nanoparticles: high antiplasmodial potential, field efficacy against malaria vectors and synergy with Aplocheilus lineatus predators.</t>
  </si>
  <si>
    <t>7543-58</t>
  </si>
  <si>
    <t>Subramaniam J and Murugan K and Panneerselvam C and Kovendan K and Madhiyazhagan P and Dinesh D and Kumar PM and Chandramohan B and Suresh U and Rajaganesh R and Alsalhi MS and Devanesan S and Nicoletti M and Canale A and Benelli G</t>
  </si>
  <si>
    <t>https://pubmed.ncbi.nlm.nih.gov/26732702/</t>
  </si>
  <si>
    <t>Mosquito-borne diseases represent a deadly threat for millions of people worldwide. According to recent estimates, about 3.2 billion people, almost half of the world's population, are at risk of malaria. Malaria control is particularly challenging due to a growing number of chloroquine-resistant Plasmodium and pesticide-resistant Anopheles vectors. Newer and safer control tools are required. In this research, gold nanoparticles (AuNPs) were biosynthesized using a cheap flower extract of Couroupita guianensis as reducing and stabilizing agent. The biofabrication of AuNP was confirmed by UV-vis spectrophotometry, Fourier transform infrared (FTIR) spectroscopy, transmission electron microscopy (TEM), energy-dispersive X-ray (EDX) spectroscopy, X-ray diffraction (XRD), zeta potential, and particle size analysis. AuNP showed different shapes including spheres, ovals, and triangles. AuNPs were crystalline in nature with face-centered cubic geometry; mean size was 29.2-43.8Â nm. In laboratory conditions, AuNPs were toxic against Anopheles stephensi larvae, pupae, and adults. LC50 was 17.36Â ppm (larva I), 19.79Â ppm (larva II), 21.69Â ppm (larva III), 24.57Â ppm (larva IV), 28.78Â ppm (pupa), and 11.23Â ppm (adult). In the field, a single treatment with C. guianensis flower extract and AuNP (10â€‰Ã—â€‰LC50) led to complete larval mortality after 72Â h. In standard laboratory conditions, the predation efficiency of golden wonder killifish, Aplocheilus lineatus, against A. stephensi IV instar larvae was 56.38Â %, while in an aquatic environment treated with sub-lethal doses of the flower extract or AuNP, predation efficiency was boosted to 83.98 and 98.04Â %, respectively. Lastly, the antiplasmodial activity of C. guianensis flower extract and AuNP was evaluated against CQ-resistant (CQ-r) and CQ-sensitive (CQ-s) strains of Plasmodium falciparum. IC50 of C. guianensis flower extract was 43.21Â Î¼g/ml (CQ-s) and 51.16Â Î¼g/ml (CQ-r). AuNP IC50 was 69.47Â Î¼g/ml (CQ-s) and 76.33Â Î¼g/ml (CQ-r). Overall, our results showed the multipurpose effectiveness of C. guianensis-synthesized AuNPs, since they may be proposed as newer and safer tools in the fight against CQ-r strains of P. falciparum and for field control of malaria vectors, in synergy with wonder killifish predators.</t>
  </si>
  <si>
    <t>rayyan-185168676</t>
  </si>
  <si>
    <t>Detection of Leishmania-specific DNA and surface antigens using a combination of functionalized magnetic beads and cadmium selenite quantum dots.</t>
  </si>
  <si>
    <t>Journal of microbiological methods</t>
  </si>
  <si>
    <t>1872-8359 (Electronic)</t>
  </si>
  <si>
    <t>62-7</t>
  </si>
  <si>
    <t>Andreadou M and Liandris E and Gazouli M and Mataragka A and Tachtsidis I and Goutas N and Vlachodimitropoulos D and Ikonomopoulos J</t>
  </si>
  <si>
    <t>https://pubmed.ncbi.nlm.nih.gov/26658854/</t>
  </si>
  <si>
    <t>Leishmaniosis is a zoonotic disease that affects millions of people especially in resource-poor settings. The development of reliable diagnostic assays that do not require dedicated equipment or highly trained personnel would improve early diagnosis and effective control. For this purpose, a combination of magnetic bead and cadmium selenite quantum dot probes was applied for the detection of Leishmania-specific surface antigens (proteins) and DNA. Both analytes are isolated from the solution using magnetic bead capture probes whereas the presence of the targeted molecules is demonstrated by quantum dot detection probes. The sensitivity and specificity of this method reached 100% based on an assessment performed on 55 cultured isolates of various microbial pathogens. The low limit of detection was 3125 ng/Î¼l and 10(3)cells/ml for Leishmania DNA and protein, respectively. The method shows considerable potential for clinical application in human and veterinary medicine, especially in resource-poor settings.</t>
  </si>
  <si>
    <t>rayyan-185168677</t>
  </si>
  <si>
    <t>Plastic ingestion by pelagic and demersal fish from the North Sea and Baltic Sea.</t>
  </si>
  <si>
    <t>134-41</t>
  </si>
  <si>
    <t>Rummel CD and LÃ¶der MG and Fricke NF and Lang T and Griebeler EM and Janke M and Gerdts G</t>
  </si>
  <si>
    <t>https://pubmed.ncbi.nlm.nih.gov/26621577/</t>
  </si>
  <si>
    <t>Plastic ingestion by marine biota has been reported for a variety of different taxa. In this study, we investigated 290 gastrointestinal tracts of demersal (cod, dab and flounder) and pelagic fish species (herring and mackerel) from the North and Baltic Sea for the occurrence of plastic ingestion. In 5.5% of all investigated fishes, plastic particles were detected, with 74% of all particles being in the microplastic (&lt;5mm) size range. The polymer types of all found particles were analysed by means of Fourier transform infrared (FT-IR) spectroscopy. Almost 40% of the particles consisted of polyethylene (PE). In 3.4% of the demersal and 10.7% of the pelagic individuals, plastic ingestion was recorded, showing a significantly higher ingestion frequency in the pelagic feeders. The condition factor K was calculated to test differences in the fitness status between individuals with and without ingested plastic, but no direct effect was detected.</t>
  </si>
  <si>
    <t>rayyan-185168678</t>
  </si>
  <si>
    <t>Ingestion of microplastics by commercial fish off the Portuguese coast.</t>
  </si>
  <si>
    <t>119-126</t>
  </si>
  <si>
    <t>Neves D and Sobral P and Ferreira JL and Pereira T</t>
  </si>
  <si>
    <t>https://pubmed.ncbi.nlm.nih.gov/26608506/</t>
  </si>
  <si>
    <t>The digestive tract contents of 263 individuals from 26 species of commercial fish were examined for microplastics. These were found in 17 species, corresponding to 19.8% of the fish of which 32.7% had ingested more than one microplastic. Of all the fish that ingested microplastics, 63.5% was benthic and 36.5% pelagic species. A total of 73 microplastics were recorded, 48 (65.8%) being fibres and 25 (34.2%) being fragments. Polymers were polypropylene, polyethylene, alkyd resin, rayon, polyester, nylon and acrylic. The mean of ingested microplastics was 0.27 Â± 0.63 per fish, (n=263). Pelagic fish ingested more particles and benthic fish ingested more fibres, but no significant differences were found. Fish with the highest number of microplastics were from the mouth of the Tagus river. Scomber japonicus registered the highest mean of ingested microplastics, suggesting its potential as indicator species to monitor and investigate trends in ingested litter, in the MSFD marine regions.</t>
  </si>
  <si>
    <t>rayyan-185168679</t>
  </si>
  <si>
    <t>Carboxyl-functionalized polyurethane nanoparticles with immunosuppressive properties as a new type of anti-inflammatory platform.</t>
  </si>
  <si>
    <t>20352-64</t>
  </si>
  <si>
    <t>Huang YJ and Hung KC and Hsieh FY and Hsu SH</t>
  </si>
  <si>
    <t>https://pubmed.ncbi.nlm.nih.gov/26602242/</t>
  </si>
  <si>
    <t>The interaction of nanoparticles (NPs) with the body immune system is critically important for their biomedical applications. Most NPs stimulate the immune response of macrophages. Here we show that synthetic polyurethane nanoparticles (PU NPs, diameter 34-64 nm) with rich surface COO(-) functional groups (zeta potential -70 to -50 mV) can suppress the immune response of macrophages. The specially-designed PU NPs reduce the gene expression levels of proinflammatory cytokines (IL-1Î², IL-6, and TNF-Î±) for endotoxin-treated macrophages. The PU NPs increase the intracellular calcium of macrophages (4.5-6.5 fold) and activate autophagy. This is in contrast to the autophagy dysfunction generally observed upon NP exposure. These PU NPs may further decrease the nuclear factor-ÎºB-related inflammation via autophagy pathways. The immunosuppressive activities of PU NPs can prevent animal death by inhibiting the macrophage recruitment and proinflammatory responses, confirmed by an in vivo zebrafish model. Therefore, the novel biodegradable PU NPs demonstrate COO(-) dependent immunosuppressive properties without carrying any anti-inflammatory agents. This study suggests that NP surface chemistry may regulate the immune response, which provides a new paradigm for potential applications of NPs in anti-inflammation and immunomodulation.</t>
  </si>
  <si>
    <t>rayyan-185168680</t>
  </si>
  <si>
    <t>Antimicrobial Effect of Polymer-Based Silver Nanoparticle Coated Pedicle Screws: Experimental Research on Biofilm Inhibition in Rabbits.</t>
  </si>
  <si>
    <t>Spine</t>
  </si>
  <si>
    <t>1528-1159 (Electronic)</t>
  </si>
  <si>
    <t>E323-9</t>
  </si>
  <si>
    <t>Hazer DB and Sakar M and Dere Y and Altinkanat G and Ziyal MI and Hazer B</t>
  </si>
  <si>
    <t>https://pubmed.ncbi.nlm.nih.gov/26571170/</t>
  </si>
  <si>
    <t>STUDY DESIGN: Antimicrobial effect of a novel silver-impregnated pedicle screw in rabbits. OBJECTIVE: A novel spine implant model was designed to study the antimicrobial effect of a modified Titanium (Ti) pedicle screws with methicillin-resistant Staphylococcus aureus (MRSA) in multiple surgical sites in the lumbar spine of a rabbit. SUMMARY OF BACKGROUND DATA: Infection in spinal implant is of great concern. Anti-infection strategies must be tested in relevant animal models that will lead to appropriate clinical studies. METHODS: Fourteen New Zealand white rabbits were divided into 2 groups: group 1: infected unmodified Ti screw group (n =â€Š 6), and group 2: infected polyethylene glycol grafted, polypropylene-based silver nanoparticle (PP-g-PEG-Ag) covered Ti screw group (n = 6), and 2 rabbits as sterile (sham-operated and control) group. In all groups, left L4-right L6 vertebra levels were exposed and screws were drilled to transverse processes after contamination of burr holes and surrounding tissue with 0.1 mL of 10 colony forming units (CFU) MRSA solutions in groups 1 and 2. After 21 days, samples were collected and infection was analyzed via light and scanning electron microscopy and culturing. Silver nanoparticles (Ag-NP) on the screws and tissues were assayed pre and postoperatively. RESULTS: The bacterial colony count for modified-Ti screw group was lower than for unmodified Ti screw (17.2 versus 200 x 10(3) CFU/mL, P = 0.029) with less biofilm formation. There was no difference in duration of surgery among groups and within the surgical sites. Ag-NPs were detected on the screw surface postoperatively. CONCLUSION: This novel experimental design of implantation in rabbits is easy to apply and resembles human stabilization technique. Modified Ti screws were shown to have antimicrobial effect especially inhibiting the biofilm formation. This anchored Ag NPs that remained after 21st day of implantation shows that it is resistant to tapping forces of the screw.</t>
  </si>
  <si>
    <t>rayyan-185168681</t>
  </si>
  <si>
    <t>cAMP and cGMP Play an Essential Role in Galvanotaxis of Cell Fragments.</t>
  </si>
  <si>
    <t>Journal of cellular physiology</t>
  </si>
  <si>
    <t>1097-4652 (Electronic)</t>
  </si>
  <si>
    <t>1291-300</t>
  </si>
  <si>
    <t>Zhu K and Sun Y and Miu A and Yen M and Liu B and Zeng Q and Mogilner A and Zhao M</t>
  </si>
  <si>
    <t>https://pubmed.ncbi.nlm.nih.gov/26517849/</t>
  </si>
  <si>
    <t>Cell fragments devoid of the nucleus and major organelles are found in physiology and pathology, for example platelets derived from megakaryocytes, and cell fragments from white blood cells and glioma cells. Platelets exhibit active chemotaxis. Fragments from white blood cells display chemotaxis, phagocytosis, and bactericidal functions. Signaling mechanisms underlying migration of cell fragments are poorly understood. Here we used fish keratocyte fragments and demonstrated striking differences in signal transduction in migration of cell fragments and parental cells in a weak electric field. cAMP or cGMP agonists completely abolished directional migration of fragments, but had no effect on parental cells. The inhibition effects were prevented by pre-incubating with cAMP and cGMP antagonists. Blocking cAMP and cGMP downstream signaling by inhibition of PKA and PKG also recovered fragment galvanotaxis. Both perturbations confirmed that the inhibitory effect was mediated by cAMP or cGMP signaling. Inhibition of cathode signaling with PI3K inhibitor LY294002 also prevented the effects of cAMP or cGMP agonists. Our results suggest that cAMP and cGMP are essential for galvanotaxis of cell fragments, in contrast to the signaling mechanisms in parental cells.</t>
  </si>
  <si>
    <t>PMC5540261</t>
  </si>
  <si>
    <t>rayyan-185168682</t>
  </si>
  <si>
    <t>Sodium selenite/selenium nanoparticles (SeNPs) protect cardiomyoblasts and zebrafish embryos against ethanol induced oxidative stress.</t>
  </si>
  <si>
    <t>135-44</t>
  </si>
  <si>
    <t>https://pubmed.ncbi.nlm.nih.gov/26302921/</t>
  </si>
  <si>
    <t>Alcoholic cardiomyopathy is the damage caused to the heart muscles due to high level of alcohol consumption resulting in enlargement and inflammation of the heart. Selenium is an important trace element that is beneficial to human health. Selenium protects the cells by preventing the formation of free radicals in the body. In the present study, protein mediated synthesis of SeNPs was investigated. Two different sizes of SeNPs were synthesized using BSA and keratin. The synthesized SeNPs were characterized by scanning electron microscopy (SEM) with elemental composition analysis Energy Dispersive X-ray spectroscopy(EDX) and X-ray diffraction (XRD). This study demonstrates the in vitro and in vivo antioxidative effects of sodium selenite and SeNPs. Further selenium and SeNPs were evaluated for their ability to protect against 1% ethanol induced oxidative stress in H9C2 cell line. The selenium and SeNPs were found to reduce the 1% ethanol-induced oxidative damage through scavenging intracellular reactive oxygen species. The selenium and SeNPs could also prevent pericardial edema induced ethanol treatment and reduced apoptosis and cell death in zebrafish embryos. The results indicate that selenium and SeNPs could potentially be used as an additive in alcoholic beverage industry to control the cardiomyopathy.</t>
  </si>
  <si>
    <t>rayyan-185168683</t>
  </si>
  <si>
    <t>Detection of Anthropogenic Particles in Fish Stomachs: An Isolation Method Adapted to Identification by Raman Spectroscopy.</t>
  </si>
  <si>
    <t>Archives of environmental contamination and toxicology</t>
  </si>
  <si>
    <t>1432-0703 (Electronic)</t>
  </si>
  <si>
    <t>331-9</t>
  </si>
  <si>
    <t>Collard F and Gilbert B and Eppe G and Parmentier E and Das K</t>
  </si>
  <si>
    <t>https://pubmed.ncbi.nlm.nih.gov/26289815/</t>
  </si>
  <si>
    <t>Microplastic particles (MP) contaminate oceans and affect marine organisms in several ways. Ingestion combined with food intake is generally reported. However, data interpretation often is circumvented by the difficulty to separate MP from bulk samples. Visual examination often is used as one or the only step to sort these particles. However, color, size, and shape are insufficient and often unreliable criteria. We present an extraction method based on hypochlorite digestion and isolation of MP from the membrane by sonication. The protocol is especially well adapted to a subsequent analysis by Raman spectroscopy. The method avoids fluorescence problems, allowing better identification of anthropogenic particles (AP) from stomach contents of fish by Raman spectroscopy. It was developed with commercial samples of microplastics and cotton along with stomach contents from three different Clupeiformes fishes: Clupea harengus, Sardina pilchardus, and Engraulis encrasicolus. The optimized digestion and isolation protocol showed no visible impact on microplastics and cotton particles while the Raman spectroscopic spectrum allowed the precise identification of microplastics and textile fibers. Thirty-five particles were isolated from nine fish stomach contents. Raman analysis has confirmed 11 microplastics and 13 fibers mainly made of cellulose or lignin. Some particles were not completely identified but contained artificial dyes. The novel approach developed in this manuscript should help to assess the presence, quantity, and composition of AP in planktivorous fish stomachs.</t>
  </si>
  <si>
    <t>rayyan-185168684</t>
  </si>
  <si>
    <t>A critical view on microplastic quantification in aquatic organisms.</t>
  </si>
  <si>
    <t>46-55</t>
  </si>
  <si>
    <t>Vandermeersch G and Van Cauwenberghe L and Janssen CR and Marques A and Granby K and Fait G and Kotterman MJ and DiogÃ¨ne J and Bekaert K and Robbens J and Devriese L</t>
  </si>
  <si>
    <t>https://pubmed.ncbi.nlm.nih.gov/26249746/</t>
  </si>
  <si>
    <t>Microplastics, plastic particles and fragments smaller than 5mm, are ubiquitous in the marine environment. Ingestion and accumulation of microplastics have previously been demonstrated for diverse marine species ranging from zooplankton to bivalves and fish, implying the potential for microplastics to accumulate in the marine food web. In this way, microplastics can potentially impact food safety and human health. Although a few methods to quantify microplastics in biota have been described, no comparison and/or intercalibration of these techniques have been performed. Here we conducted a literature review on all available extraction and quantification methods. Two of these methods, involving wet acid destruction, were used to evaluate the presence of microplastics in field-collected mussels (Mytilus galloprovincialis) from three different "hotspot" locations in Europe (Po estuary, Italy; Tagus estuary, Portugal; Ebro estuary, Spain). An average of 0.18Â±0.14 total microplastics g(-1) w.w. for the Acid mix Method and 0.12Â±0.04 total microplastics g(-1) w.w. for the Nitric acid Method was established. Additionally, in a pilot study an average load of 0.13Â±0.14 total microplastics g(-1) w.w. was recorded in commercial mussels (Mytilus edulis and M. galloprovincialis) from five European countries (France, Italy, Denmark, Spain and The Netherlands). A detailed analysis and comparison of methods indicated the need for further research to develop a standardised operating protocol for microplastic quantification and monitoring.</t>
  </si>
  <si>
    <t>rayyan-185168685</t>
  </si>
  <si>
    <t>Micro- and Nanoparticles for Treating Cardiovascular Disease.</t>
  </si>
  <si>
    <t>564-80</t>
  </si>
  <si>
    <t>Suarez S and Almutairi A and Christman KL</t>
  </si>
  <si>
    <t>https://pubmed.ncbi.nlm.nih.gov/26146548/</t>
  </si>
  <si>
    <t>Cardiovascular disease, including myocardial infarction (MI) and peripheral artery disease (PAD), afflicts millions of people in Unites States. Current therapies are insufficient to restore blood flow and repair the injured heart or skeletal muscle, respectively, which is subjected to ischemic damage following vessel occlusion. Micro- and nano-particles are being designed as delivery vehicles for growth factors, enzymes and/or small molecules to provide a sustained therapeutic stimulus at the injured tissue. Depending on the formulation, the particles can be injected directly into the heart or skeletal muscle, or accumulate at the site of injury following an intravenous injection. In this article we review existing particle based therapies for treating MI and PAD.</t>
  </si>
  <si>
    <t>PMC4486363</t>
  </si>
  <si>
    <t>rayyan-185168686</t>
  </si>
  <si>
    <t>Influence of polyethylene microplastic beads on the uptake and localization of silver in zebrafish (Danio rerio).</t>
  </si>
  <si>
    <t>73-9</t>
  </si>
  <si>
    <t>Khan FR and Syberg K and Shashoua Y and Bury NR</t>
  </si>
  <si>
    <t>https://pubmed.ncbi.nlm.nih.gov/26142753/</t>
  </si>
  <si>
    <t>This study aimed to determine whether the uptake and localization of Ag in zebrafish was affected by the presence of polyethylene microplastic beads (PE MPBs). Zebrafish were exposed to 1Â Î¼g Ag L(-1) (radiolabelled with (110m)Ag) for 4 and 24Â h in the presence or absence of PE MPBs (10, 100 or 1000 MPBs mL(-1)), and one treatment in which MPBs (1000 MPBs mL(-1)) were incubated with Ag to promote adsorption. The presence of MPBs, at any of the tested doses, had no effect on the uptake or localization of Ag. However, exposure to the Ag-incubated MPBs (âˆ½75% of the Ag bound to MPBs) significantly reduced Ag uptake at both time points and also significantly increased the proportion of intestinal Ag. This study demonstrates that microplastics can alter the bioavailability and uptake route of a metal contaminant in a model fish species.</t>
  </si>
  <si>
    <t>rayyan-185168687</t>
  </si>
  <si>
    <t>[Bone morphogenetic protein-2-encupsulated PEG-grafted-poly-lactic acid-polycaprolactone nanoparticles promote bone repair].</t>
  </si>
  <si>
    <t>Zhonghua yi xue za zhi</t>
  </si>
  <si>
    <t>0376-2491 (Print)</t>
  </si>
  <si>
    <t>865-9</t>
  </si>
  <si>
    <t>Wang Z and Xu X and Yang J and Ding L and Li J</t>
  </si>
  <si>
    <t>https://pubmed.ncbi.nlm.nih.gov/26080923/</t>
  </si>
  <si>
    <t>OBJECTIVE: To explore the efficacy of a novel tissue engineered bone in repairing bone defects using poly-lactic acid-polycaprolactone (PLA-PCL) scaffolding seeded with PEG-bone morphogenetic protein-2 (BMP-2) transfected rBMSCs (rabbit bone marrow stromal cells). METHODS: rBMSCs were harvested, transfected with PEG/BMP-2 or liposome/BMP-2 and then implanted into PLA-PCL tissue engineered bone. The protein level of BMP-2 was assessed by Western blot and immunohistochemistry. Enzyme-linked immunosorbent assay (ELISA) was employed to measure the amount of BMP-2 in culture media. The mRNA levels of BMP-2 and osteocalcin were assayed quantitatively by real-time polymerase chain reaction (PCR). The middle portion of bilateral radius in New Zealand rabbits was excised and implanted with tissue engineered bone. And the modified areas were monitored by radiology, hematoxylin-eosin staining and immunohistochemical staining of BMP-2. RESULTS: PEG-BMP-2 nanoparticles (NPs) and BMP-2 loaded PEG-PLA-PCL tissue engineered bones were successfully constructed. The novel PEG-PLA-PCL NPs/DNA complex was superior for transfecting BMP-2 in rBMSCs compared to traditional liposomes. Moreover, the mRNA level of osteocalcin and alkaline phosphatase activity also increased after a transfection of BMP-2 encapsulated NPs. CONCLUSION: PEG-PLA-PCL NPs/BMP-2 complex facilitates bone repair so that it provides theoretic rationales for potential clinical treatments.</t>
  </si>
  <si>
    <t>rayyan-185168688</t>
  </si>
  <si>
    <t>Identifying Vulnerable Atherosclerotic Plaque in Rabbits Using DMSA-USPIO Enhanced Magnetic Resonance Imaging to Investigate the Effect of Atorvastatin.</t>
  </si>
  <si>
    <t>e0125677</t>
  </si>
  <si>
    <t>Qi C and Deng L and Li D and Wu W and Gong L and Li Y and Zhang Q and Zhang T and Zhang C and Zhang Y</t>
  </si>
  <si>
    <t>https://pubmed.ncbi.nlm.nih.gov/25973795/</t>
  </si>
  <si>
    <t>BACKGROUND: Rupture of an atherosclerotic plaque is the primary cause of acute cardiovascular and cerebrovascular syndromes. Early and non-invasive detection of vulnerable atherosclerotic plaques (VP) would be significant in preventing some aspects of these syndromes. As a new contrast agent, dimercaptosuccinic acid (DMSA) modified ultra-small super paramagnetic iron oxide (USPIO) was synthesized and used to identify VP and rupture plaque by magnetic resonance imaging (MRI). METHODS: Atherosclerosis was induced in male New Zealand White rabbits by feeding a high cholesterol diet (n = 30). Group A with atherosclerosis plaque (n = 10) were controls. VP was established in groups B (n = 10) and C (n = 10) using balloon-induced endothelial injury of the abdominal aorta. Adenovirus-carrying p53 genes were injected into the aortic segments rich in plaques after 8 weeks. Group C was treated with atorvastatin for 8 weeks. Sixteen weeks later, all rabbits underwent pharmacological triggering, and imaging were taken daily for 5 d after DMSA-USPIO infusion. At the first day and before being killed, serum MMP-9, sCD40L, and other lipid indicators were measured. RESULTS: DMSA-USPIO particles accumulated in VP and rupture plaques. Rupture plaques appeared as areas of hyper-intensity on DMSA-USPIO enhanced MRI, especially T2*-weighted sequences, with a signal strength peaking at 96 h. The group given atorvastatin showed few DMSA-USPIO particles and had lower levels of serum indicators. MMP-9 and sCD40L levels in group B were significantly higher than in the other 2 groups (P &lt;0.05). CONCLUSION: After successfully establishing a VP model in rabbits, DMSA-USPIO was used to enhance MRI for clear identification of plaque inflammation and rupture. Rupture plaques were detectable in this way probably due to an activating inflammatory process. Atorvastatin reduced the inflammatory response and stabilizing VP possibly by decreasing MMP-9 and sCD40L levels.</t>
  </si>
  <si>
    <t>PMC4431872</t>
  </si>
  <si>
    <t>rayyan-185168689</t>
  </si>
  <si>
    <t>Linking effects of anthropogenic debris to ecological impacts.</t>
  </si>
  <si>
    <t>Proceedings. Biological sciences</t>
  </si>
  <si>
    <t>1471-2954 (Electronic)</t>
  </si>
  <si>
    <t>Browne MA and Underwood AJ and Chapman MG and Williams R and Thompson RC and van Franeker JA</t>
  </si>
  <si>
    <t>https://pubmed.ncbi.nlm.nih.gov/25904661/</t>
  </si>
  <si>
    <t>Accelerated contamination of habitats with debris has caused increased effort to determine ecological impacts. Strikingly, most work on organisms focuses on sublethal responses to plastic debris. This is controversial because (i) researchers have ignored medical insights about the mechanisms that link effects of debris across lower levels of biological organization to disease and mortality, and (ii) debris is considered non-hazardous by policy-makers, possibly because individuals can be injured or removed from populations and assemblages without ecological impacts. We reviewed the mechanisms that link effects of debris across lower levels of biological organization to assemblages and populations. Using plastic, we show microplastics reduce the 'health', feeding, growth and survival of ecosystem engineers. Larger debris alters assemblages because fishing-gear and tyres kill animals and damage habitat-forming plants, and because floating bottles facilitate recruitment and survival of novel taxa. Where ecological linkages are not known, we show how to establish hypothetical links by synthesizing studies to assess the likelihood of impacts. We also consider how population models examine ecological linkages and guide management of ecological impacts. We show that by focusing on linkages to ecological impacts rather than the presence of debris and its sublethal impacts, we could reduce threats posed by debris.</t>
  </si>
  <si>
    <t>PMC4424639</t>
  </si>
  <si>
    <t>rayyan-185168690</t>
  </si>
  <si>
    <t>Biosafety evaluations of well-dispersed mesoporous silica nanoparticles: towards in vivo-relevant conditions.</t>
  </si>
  <si>
    <t>6471-80</t>
  </si>
  <si>
    <t>Liu TP and Wu SH and Chen YP and Chou CM and Chen CT</t>
  </si>
  <si>
    <t>https://pubmed.ncbi.nlm.nih.gov/25804371/</t>
  </si>
  <si>
    <t>This study aimed to investigate how mesoporous silica nanoparticles (MSNs), especially focussing on their surface functional groups, interacted with Raw 264.7 macrophages, as well as with zebrafish embryos. Upon introducing nanoparticles into a biological milieu, adsorption of proteins and biomolecules onto the nanoparticle surface usually progresses rapidly. Nanoparticles bound with proteins can result in physiological and pathological changes, but the mechanisms remain to be elucidated. In order to evaluate how protein corona affected MSNs and the subsequent cellular immune responses, we experimented in both serum and serum-deprived conditions. Our findings indicated that the level of p-p38 was significantly elevated by the positively charged MSNs, whereas negatively charged MSNs resulted in marked ROS production. Most significantly, our experiments demonstrated that the presence of protein efficiently mitigated the potential nano-hazard. On the other hand, strongly positively charged MSNs caused 94% of the zebrafish embryos to die. In that case, the toxicity caused by the quaternary ammonium ligands on the surface of those nanoparticles was exerted in a dose-dependent manner. In summary, these fundamental studies here provide valuable insights into the design of better biocompatible nanomaterials in the future.</t>
  </si>
  <si>
    <t>rayyan-185168691</t>
  </si>
  <si>
    <t>Plastic Pollution in the World's Oceans: More than 5 Trillion Plastic Pieces Weighing over 250,000 Tons Afloat at Sea.</t>
  </si>
  <si>
    <t>e111913</t>
  </si>
  <si>
    <t>Eriksen M and Lebreton LC and Carson HS and Thiel M and Moore CJ and Borerro JC and Galgani F and Ryan PG and Reisser J</t>
  </si>
  <si>
    <t>https://pubmed.ncbi.nlm.nih.gov/25494041/</t>
  </si>
  <si>
    <t>Plastic pollution is ubiquitous throughout the marine environment, yet estimates of the global abundance and weight of floating plastics have lacked data, particularly from the Southern Hemisphere and remote regions. Here we report an estimate of the total number of plastic particles and their weight floating in the world's oceans from 24 expeditions (2007-2013) across all five sub-tropical gyres, costal Australia, Bay of Bengal and the Mediterranean Sea conducting surface net tows (Nâ€Š=â€Š680) and visual survey transects of large plastic debris (Nâ€Š=â€Š891). Using an oceanographic model of floating debris dispersal calibrated by our data, and correcting for wind-driven vertical mixing, we estimate a minimum of 5.25 trillion particles weighing 268,940 tons. When comparing between four size classes, two microplastic &lt;4.75 mm and meso- and macroplastic &gt;4.75 mm, a tremendous loss of microplastics is observed from the sea surface compared to expected rates of fragmentation, suggesting there are mechanisms at play that remove &lt;4.75 mm plastic particles from the ocean surface.</t>
  </si>
  <si>
    <t>PMC4262196</t>
  </si>
  <si>
    <t>rayyan-185168692</t>
  </si>
  <si>
    <t>Genotoxic effects of CdS quantum dots and Ag2S nanoparticles in fish cell lines (RTG-2).</t>
  </si>
  <si>
    <t>Mutation research. Genetic toxicology and environmental mutagenesis</t>
  </si>
  <si>
    <t>1879-3592 (Electronic)</t>
  </si>
  <si>
    <t>89-93</t>
  </si>
  <si>
    <t>Munari M and Sturve J and Frenzilli G and Sanders MB and Brunelli A and Marcomini A and Nigro M and Lyons BP</t>
  </si>
  <si>
    <t>https://pubmed.ncbi.nlm.nih.gov/25435359/</t>
  </si>
  <si>
    <t>The increasing use of nanotechnologies will lead to significant releases of engineered nanoparticles into the aquatic environment, where their impact is still poorly characterized. In the present paper, the genotoxic and cytotoxic properties of CdS quantum dots (QDs) and silver sulphide (Ag2S) coated with methyl polyethylene glycol (M-PEG) were investigated in a rainbow trout cell line (RTG-2). The results showed that CdS QDs were highly cytotoxic at high concentrations (10 and 50Î¼g/ml), and exhibited a concentration-dependent genotoxicity in the sub-toxic range (0.01-1Î¼g/ml) after 24h exposure. Ag2S showed neither genotoxic nor cytotoxic effects.</t>
  </si>
  <si>
    <t>rayyan-185168693</t>
  </si>
  <si>
    <t>[Cancer and inflammation: differentiation by USPIO-enhanced MR imaging].</t>
  </si>
  <si>
    <t>RoFo : Fortschritte auf dem Gebiete der Rontgenstrahlen und der Nuklearmedizin</t>
  </si>
  <si>
    <t>1438-9010 (Electronic)</t>
  </si>
  <si>
    <t>1140-8</t>
  </si>
  <si>
    <t>Seyfer P</t>
  </si>
  <si>
    <t>https://pubmed.ncbi.nlm.nih.gov/25423102/</t>
  </si>
  <si>
    <t>ger</t>
  </si>
  <si>
    <t>PURPOSE: To assess ultrasmall superparamagnetic iron oxide particles (USPIO) -enhanced MR imaging for the differentiation of malignant from benign, inflammatory lesions. MATERIALS AND METHODS: In this study, approved by the local animal care committee, VX2 carcinoma and intramuscular abscesses were implanted into the hind thighs of New Zealand White rabbits. MR imaging was performed pre contrast and serially for 24â€Š h after the injection of USPIO. MR findings were compared with histopathologic results based on Prussian blue stains for the presence of iron. RESULTS: Twenty-four hours after the Ferumoxtran-injection, no changes were observed in VX2 carcinomas, whereas a mean reduction of the contrast-to-noise ratio (CNR) of approximately 90 â€Š% was noticed in abscesses as well as in necrotic tumors. On histopathologic examination, abscess and necrotic parts of the tumor were found to include iron-containing monocytes demonstrating that the reduction in CNR was caused by USPIO-tagged monocytes. CONCLUSION: Our results prove the ability of USPIO-enhanced MRI to differentiate benign, inflammatory from malignant lesions.</t>
  </si>
  <si>
    <t>rayyan-185168694</t>
  </si>
  <si>
    <t>Bioaccumulation of ionic titanium and titanium dioxide nanoparticles in zebrafish eleutheroembryos.</t>
  </si>
  <si>
    <t>835-42</t>
  </si>
  <si>
    <t>LÃ³pez-Serrano Oliver A and MuÃ±oz-Olivas R and Sanz Landaluze J and Rainieri S and CÃ¡mara C</t>
  </si>
  <si>
    <t>https://pubmed.ncbi.nlm.nih.gov/25405263/</t>
  </si>
  <si>
    <t>The production of titanium dioxide nanoparticles (TiO(2) NPs) for commercial applications has greatly increased over the last years and consequently the potential risk for human health. There is a growing awareness of the need to understand the behavior and influence these nanoparticles exert on the environment. Bioaccumulation serves as a good integrator to assess chemical exposure in aquatic systems and is dependent on factors, such as the exposure routes, diet and the aqueous medium. We analyzed the experimental bioaccumulation capability of ionic titanium and TiO(2) NPs by zebrafish (Danio rerio) eleutheroembryos through bioconcentration factors (BCFs), after 48 or 72â€‰h of exposure. The stability of both chemical forms in an aquatic medium was fully characterized for further bioaccumulation studies. Several stabilizing agents (humic acids, soluble starch, polyethylene glycol, Na(4)P(2)O(7) and Na(2)HPO(4)) for anatase and rutile, the two allotrophs of TiO(2) NPs, were evaluated to check the evolution of the aggregation process. Around 60% of TiO(2) NPs remained disaggregated under simulated environmental conditions with the addition of 50â€‰mgâ€‰L(-1) of humic acids. However, the presence of eleutheroembryos in the exposure medium increased TiO(2) NPs aggregation in the experimental tests. The BCFs values obtained in all cases were &lt;100, which classifies ionic titanium and TiO(2) NPs as non-bioaccumulative substances, under the REACH regulations.</t>
  </si>
  <si>
    <t>rayyan-185168695</t>
  </si>
  <si>
    <t>Determination of Optimum Formalin Fixation Duration for Prostate Needle Biopsies for Immunohistochemistry and Quantum Dot FISH Analysis.</t>
  </si>
  <si>
    <t>Applied immunohistochemistry &amp; molecular morphology : AIMM</t>
  </si>
  <si>
    <t>1533-4058 (Electronic)</t>
  </si>
  <si>
    <t>364-73</t>
  </si>
  <si>
    <t>Sathyanarayana UG and Birch C and Nagle RB and Tomlins SA and Palanisamy N and Zhang W and Hubbard A and Brunhoeber P and Wang Y and Tang L</t>
  </si>
  <si>
    <t>https://pubmed.ncbi.nlm.nih.gov/25265431/</t>
  </si>
  <si>
    <t>Prostate biopsy is the key clinical specimen for disease diagnosis. However, various conditions used during biopsy processing for histologic analysis may affect the performance of diagnostic tests, such as hematoxylin and eosin (H&amp;E) staining, immunohistochemistry (IHC), or in situ hybridization (ISH). One such condition that may affect diagnostic test performance is fixation duration in 10% neutral buffered formalin (NBF). For example, prostate needle biopsies are often &lt;1 mm in diameter and thus overfixed. It is important to understand the impact of tissue fixation duration on diagnostic test performance to enable optimized assay procedures. This study was designed to study the effect of 10% NBF fixation duration of prostate needle biopsy on multiplexed quantum dot (QD) ISH assay of ERG and PTEN, 2 genes commonly altered in prostate cancer. The samples were also evaluated for H&amp;E staining and ERG and PTEN IHC. H&amp;E staining and ERG and PTEN IHC were acceptable for all the durations of fixation tested. For QD ISH, we observed good signals with biopsy samples fixed from 4 to 120 hours. Biopsy specimens fixed between 8 and 72 hours gave the best signal as scored by the study pathologist. In a separate cohort of 18 routinely processed prostate biopsy cores, all cores were stained successfully with the QD ISH assay, and results were 100% concordant to ERG and PTEN IHC. We conclude that 8 to 72 hours duration of fixation for prostate needle biopsies in 10% NBF results in optimal QD ISH assay performance.</t>
  </si>
  <si>
    <t>rayyan-185168696</t>
  </si>
  <si>
    <t>Stability and cytotoxicity of crystallin amyloid nanofibrils.</t>
  </si>
  <si>
    <t>13169-78</t>
  </si>
  <si>
    <t>Kaur M and Healy J and Vasudevamurthy M and LassÃ© M and Puskar L and Tobin MJ and Valery C and Gerrard JA and Sasso L</t>
  </si>
  <si>
    <t>https://pubmed.ncbi.nlm.nih.gov/25255060/</t>
  </si>
  <si>
    <t>Previous work has identified crystallin proteins extracted from fish eye lenses as a cheap and readily available source for the self-assembly of amyloid nanofibrils. However, before exploring potential applications, the biophysical aspects and safety of this bionanomaterial need to be assessed so as to ensure that it can be effectively and safely used. In this study, crude crystallin amyloid fibrils are shown to be stable across a wide pH range, in a number of industrially relevant solvents, at both low and high temperatures, and in the presence of proteases. Crystallin nanofibrils were compared to well characterised insulin and whey protein fibrils using Thioflavin T assays and TEM imaging. Cell cytotoxicity assays suggest no adverse impact of both mature and fragmented crystallin fibrils on cell viability of Hec-1a endometrial cells. An IR microspectroscopy study supports long-term structural integrity of crystallin nanofibrils.</t>
  </si>
  <si>
    <t>rayyan-185168697</t>
  </si>
  <si>
    <t>Deoxycholic acid-modified chitooligosaccharide/mPEG-PDLLA mixed micelles loaded with paclitaxel for enhanced antitumor efficacy.</t>
  </si>
  <si>
    <t>60-8</t>
  </si>
  <si>
    <t>Jiang C and Wang H and Zhang X and Sun Z and Wang F and Cheng J and Xie H and Yu B and Zhou L</t>
  </si>
  <si>
    <t>https://pubmed.ncbi.nlm.nih.gov/25152167/</t>
  </si>
  <si>
    <t>Poly(ethylene glycol) (PEG) as a block in polymeric micelles can prolong circulation life and reduce systemic clearance but decrease the cellular uptake. To overcome this limitation, a mixed micelle composed of deoxycholic acid-modified chitooligosaccharide (COS-DOCA) and methoxy poly(ethylene glycol)-polylactide copolymer (mPEG-PDLLA) was designed to load paclitaxel (PTX). The PTX-loaded mixed micelles was prepared by nanoprecipitation method with high drug-loading efficiency of 8.03% and encapsulation efficiency of 97.09% as well as small size (âˆ¼40 nm) and narrow size distribution. COS-DOCA/mPEG-PDLLA mixed micelles exhibited the sustained release property. Due to the positive charge and bioadhesive property of COS-DOCA, the cellular uptake of PTX in mixed micelles was higher in cancer cells but lower in macrophage cells compared to the mPEG-PDLLA micelles. The systemic toxicity of PTX in mixed micelles was much lower than Taxol using zebrafish as a toxicological model. Furthermore, the PTX-loaded COS-DOCA/mPEG-PDLLA mixed micelles can prolong the blood circulation time of PTX and enhance the antitumor efficacy in A549 lung xenograft model. Our findings indicate that COS-DOCA/mPEG-PDLLA mixed micelles could be a potential vehicle for enhanced delivery of anticancer drugs.</t>
  </si>
  <si>
    <t>rayyan-185168698</t>
  </si>
  <si>
    <t>Enhanced gene expression promoted by hybrid magnetic/cationic block copolymer micelles.</t>
  </si>
  <si>
    <t>Langmuir : the ACS journal of surfaces and colloids</t>
  </si>
  <si>
    <t>1520-5827 (Electronic)</t>
  </si>
  <si>
    <t>8193-200</t>
  </si>
  <si>
    <t>Haladjova E and Rangelov S and Tsvetanov ChB and Posheva V and Peycheva E and Maximova V and Momekova D and Mountrichas G and Pispas S and Bakandritsos A</t>
  </si>
  <si>
    <t>https://pubmed.ncbi.nlm.nih.gov/24945823/</t>
  </si>
  <si>
    <t>We report on novel gene delivery vector systems based on hybrid polymer-magnetic micelles. The hybrid micelles were prepared by codissolution of hydrophobically surface modified iron oxide and amphiphilic polystyrene-b-poly(quaternized 2-vinylpyridine) block copolymer (PS-b-P2QVP) in organic solvent. After extensive dialysis against water, micelles with positively charged hydrophilic corona of PQVP and hydrophobic PS core were prepared, in which magnetic nanoparticles were randomly distributed. The hybrid micelles were used to form complexes with linear (salmon sperm, 2000 bp, corresponding to M(w) of 1.32 Ã— 10(6) Da) and plasmid (pEGFP-N1, 4730 bp, corresponding to M(w) of 3.12 Ã— 10(6) Da) DNA. The resulting magnetopolyplexes of phosphate:amine (P/N) ratios in the 0.05-20 range were characterized by light scattering, Î¶-potential measurements, and transmission electron microscopy as well as cytotoxicity and gel retardation assays. The investigated systems displayed a narrow size distribution, particle dimensions below 360 nm, whereas their Î¶-potential values varied from positive to negative depending of the P/N ratio. The resulting vector nanosystems exhibited low toxicity. They were able to introduce pEGFP-N1 molecules into the cells. The application of a magnetic field markedly boosted the transgene expression efficiency of the magnetopolyplexes, which was even superior to those of commercial transfectants such as Lipofectamine and dendritic polyethylenimine.</t>
  </si>
  <si>
    <t>rayyan-185168699</t>
  </si>
  <si>
    <t>A novel quinoline molecular probe and the derived functionalized gold nanoparticles: sensing properties and cytotoxicity studies in MCF-7 human breast cancer cells.</t>
  </si>
  <si>
    <t>Journal of inorganic biochemistry</t>
  </si>
  <si>
    <t>1873-3344 (Electronic)</t>
  </si>
  <si>
    <t>115-22</t>
  </si>
  <si>
    <t>NÃºÃ±ez C and Oliveira E and GarcÃ­a-Pardo J and Diniz M and Lorenzo J and Capelo JL and Lodeiro C</t>
  </si>
  <si>
    <t>https://pubmed.ncbi.nlm.nih.gov/24861645/</t>
  </si>
  <si>
    <t>A highly selective quinoline-based fluorescent sensor L was designed, prepared and used to monitor zinc ions in Goldfish (Carassius auratus) as model of vertebrate organism. Modified gold nanoparticles having functional quinoline molecules (GNPs@L) were also synthesized and their sensing properties towards different metal ions were also explored in solution, showing high selectively towards the toxic and heavy metal ion mercury. Cell proliferation kit XTT that employs 2,3-bis-(2-methoxy-4-nitro- 5-sulfophenyl)-2H-tetrazolium-5-carboxanilide salt (XTT) was used in order to investigate the cytotoxicity of compound L and GNPs@L on the MCF-7 breast cancer cells, showing significant cytotoxicity in comparison with similar reported systems. It was observed that L and GNPs@L compounds induced apoptosis in MCF-7 cancer cells. The cellular uptake of the hybrid system GNPs@L was studied using confocal laser scanning microscopy (CLSM).</t>
  </si>
  <si>
    <t>rayyan-185168700</t>
  </si>
  <si>
    <t>Preparation of curcumin-loaded poly(ester amine) nanoparticles for the treatment of anti-angiogenesis.</t>
  </si>
  <si>
    <t>632-41</t>
  </si>
  <si>
    <t>Ding Q and Niu T and Yang Y and Guo Q and Luo F and Qian Z</t>
  </si>
  <si>
    <t>https://pubmed.ncbi.nlm.nih.gov/24734515/</t>
  </si>
  <si>
    <t>The aim of this study was to prepare curcumin loaded poly(ester amine) nanoparticles and enhance their hydrophilicity and treatment efficacy on anti-angiogenesis zebra fish model. Poly(ester amine) (PEA) copolymer was synthesized in this study. The curcumin-loaded PEA nanoparticles were prepared through double emulsion-solvent evaporation technique. The average particle size of obtained nanoparticles was about 100 nm. The zeta potential of prepared nanoparticles was about 35.8+/-2.4 mV. Transmission electron microscopy demonstrated a narrow size distribution with in vitro release profile demonstrating in vitro slow release of curcumin from the PEA nanoparticles. The in vitro cytotoxicity of the curcumin encapsulated PEA nanoparticles nearly had the same tendency of cytotoxic activity in vitro with free curcumin on tumor cells. In vitro cellular uptake of the curcumin-loaded nanoparticles demonstrated in Hela cells demonstrated that this kind of nanoparticles can be a promising candidate as a drug delivery system to cancer cells. The Cur/PEA nanoparticles more efficiently inhibited angiogenesis (in vivo) in transgenic zebra fish model and Alginate-encapsulated tumor cells than free curcumin. No mortality or significant lesions were observed from histopathological study of the major organs. From our results, we can conclude that the prepared PEA nanoparticles are an efficient curcumin drug delivery system for anti-angiogenesis therapy.</t>
  </si>
  <si>
    <t>rayyan-185168701</t>
  </si>
  <si>
    <t>DNA hydrogel as a template for synthesis of ultrasmall gold nanoparticles for catalytic applications.</t>
  </si>
  <si>
    <t>3226-32</t>
  </si>
  <si>
    <t>Zinchenko A and Miwa Y and Lopatina LI and Sergeyev VG and Murata S</t>
  </si>
  <si>
    <t>https://pubmed.ncbi.nlm.nih.gov/24533931/</t>
  </si>
  <si>
    <t>DNA cross-linked hydrogel was used as a matrix for synthesis of gold nanoparticles. DNA possesses a strong affinity to transition metals such as gold, which allows for the concentration of Au precursor inside a hydrogel. Further reduction of HAuCl4 inside DNA hydrogel yields well dispersed, non-aggregated spherical Au nanoparticles of 2-3 nm size. The average size of these Au nanoparticles synthesized in DNA hydrogel is the smallest reported so far for in-gel metal nanoparticles synthesis. DNA hybrid hydrogel containing gold nanoparticles showed high catalytic activity in the hydrogenation reaction of nitrophenol to aminophenol. The proposed soft hybrid material is promising as environmentally friendly and sustainable material for catalytic applications.</t>
  </si>
  <si>
    <t>rayyan-185168702</t>
  </si>
  <si>
    <t>SiO2 nanoparticles change colour preference and cause Parkinson's-like behaviour in zebrafish.</t>
  </si>
  <si>
    <t>Li X and Liu B and Li XL and Li YX and Sun MZ and Chen DY and Zhao X and Feng XZ</t>
  </si>
  <si>
    <t>https://pubmed.ncbi.nlm.nih.gov/24448416/</t>
  </si>
  <si>
    <t>With advances in the development of various disciplines, there is a need to decipher bio-behavioural mechanisms via interdisciplinary means. Here, we present an interdisciplinary study of the role of silica nanoparticles (SiO2-NPs) in disturbing the neural behaviours of zebrafish and a possible physiological mechanism for this phenomenon. We used adult zebrafish as an animal model to evaluate the roles of size (15-nm and 50-nm) and concentration (300â€…Î¼g/mL and 1000â€…Î¼g/mL) in SiO2-NP neurotoxicity via behavioural and physiological analyses. With the aid of video tracking and data mining, we detected changes in behavioural phenotypes. We found that compared with 50-nm nanosilica, 15-nm SiO2-NPs produced greater significant changes in advanced cognitive neurobehavioural patterns (colour preference) and caused potentially Parkinson's disease-like behaviour. Analyses at the tissue, cell and molecular levels corroborated the behavioural results, demonstrating that nanosilica acted on the retina and dopaminergic (DA) neurons to change colour preference and to cause potentially Parkinson's disease-like behaviour.</t>
  </si>
  <si>
    <t>PMC3898208</t>
  </si>
  <si>
    <t>rayyan-185168703</t>
  </si>
  <si>
    <t>Effects of ionization on the toxicity of silver nanoparticles to Japanese medaka (Oryzias latipes) embryos.</t>
  </si>
  <si>
    <t>287-93</t>
  </si>
  <si>
    <t>Lee BC and Kim J and Cho JG and Lee JW and Duong CN and Bae E and Yi J and Eom IC and Choi K and Kim P and Yoon J</t>
  </si>
  <si>
    <t>https://pubmed.ncbi.nlm.nih.gov/24279620/</t>
  </si>
  <si>
    <t>Increase in the use of manufactured nanomaterials (NMs) has led to concerns about the environmental impacts. Especially, hazard of metal-based NMs is more severe due to ions released from surface by water quality parameters and physicochemical properties after entering into the water environment. However, little is known about the effects of ionization on the toxicity of metal-based NMs in the water environment. To address this question, we prepared the suspensions of silver nanoparticles (AgNP) at 25Â Î¼g L(-1) containing different concentrations of Ag(+) (5, 10, 20, 45, and 75% Ag(+) to total Ag), and evaluated their toxicity to Japanese medaka (Oryzias latipes) embryos. Higher Ag(+) ratios in the AgNP suspension, suggesting the lower number of particles, led to the higher adverse effects on embryos and sac-fries. In addition, histopathology analysis revealed that AgNPs penetrated through chorion of eggs and skin membrane, and were distributed into the tissues. The results imply that the ionization could decrease the toxicity of metal-based NMs in the water environment.</t>
  </si>
  <si>
    <t>rayyan-185168704</t>
  </si>
  <si>
    <t>Quantitative analysis of plastic debris on recreational beaches in Mumbai, India.</t>
  </si>
  <si>
    <t>107-12</t>
  </si>
  <si>
    <t>Jayasiri HB and Purushothaman CS and Vennila A</t>
  </si>
  <si>
    <t>https://pubmed.ncbi.nlm.nih.gov/24210947/</t>
  </si>
  <si>
    <t>Plastic litter was quantified on four sandy beaches in Mumbai. The mean abundance of 7.49 g and 68.83 items per square metre was recorded. The abundance of plastics significantly varied among the beaches showing an increasing trend in the southern part. The abundance of plastics by weight in Dadar was significantly higher than that in Aksa. The size fractionation of plastics proved that small particles (1-20 mm) are predominant with 41.85% microplastics (1-5 mm) which emphasizes the high risk to marine organisms due to possible ingestion. The highest quantity of microplastics was seen in Juhu beach (55.33%) followed by Versova, Aksa and Dadar. The major contributing factors for the abundance are beach usage for different activities such as recreational, religious and fishing which suggest that the land-based sources provide major inputs to plastic pollution in these beaches.</t>
  </si>
  <si>
    <t>rayyan-185168705</t>
  </si>
  <si>
    <t>Anti-atherogenic effects of methotrexate carried by a lipid nanoemulsion that binds to LDL receptors in cholesterol-fed rabbits.</t>
  </si>
  <si>
    <t>Cardiovascular drugs and therapy</t>
  </si>
  <si>
    <t>1573-7241 (Electronic)</t>
  </si>
  <si>
    <t>531-9</t>
  </si>
  <si>
    <t>Bulgarelli A and Leite AC Jr and Dias AA and MaranhÃ£o RC</t>
  </si>
  <si>
    <t>https://pubmed.ncbi.nlm.nih.gov/24065615/</t>
  </si>
  <si>
    <t>PURPOSE: Nanoemulsions (LDE) with a lipid composition resembling that of LDL can concentrate in aortic lesions and when associated with anti-blastic agents, such as paclitaxel or etoposide, decrease atherosclerotic lesions induced in rabbits. Our aim was to test the association of a lipophilic derivative of methotrexate, didodecyl-methotrexate (ddMTX) to LDE on the lesions and on the expression of pro-inflammatory and anti-inflammatory genes. METHODS: Twenty male New Zealand rabbits were fed 1Â % cholesterol diet for 60Â days. Starting from day 30, 10 animals were treated with 4 weekly LDE-ddMTX injections (4Â mg/kg, I.V.) and 10 with LDE injections (20Â mg LDE total lipid mass/kg). RESULTS: LDE-ddMTX reduced the size of the lesion areas by 65Â % and the intima-media ratio by 2-fold. Reduction of intimal macrophage was 67Â % and of apoptotic cells was 88Â %. Smooth muscle cells migration into the intima was unaffected. LDE-ddMTX treatment diminished metalloproteinase-9 in the intima. In aortas of atherosclerotic rabbits, downregulation of 6 pro-inflammatory genes, TNF-Î±, MCP-1, IL-1Î², IL-18, MMP-9, MMP-12 and upregulation of the anti-inflammatory IL-10 gene were observed. Incubation of LDE-ddMTX with HUVEC cells led to downregulation of TNF-Î± IL1-Î² VAP-1, TLR2 and CXCL2. CONCLUSIONS: LDE-ddMTX is potentially useful to threat atherosclerosis by acting on inflammatory processes which are instrumental in the development of the disease.</t>
  </si>
  <si>
    <t>rayyan-185168706</t>
  </si>
  <si>
    <t>A novel pH-sensitive interferon-Î² (INF-Î²) oral delivery system for application in multiple sclerosis.</t>
  </si>
  <si>
    <t>459-72</t>
  </si>
  <si>
    <t>Kondiah PP and Tomar LK and Tyagi C and Choonara YE and Modi G and du Toit LC and Kumar P and Pillay V</t>
  </si>
  <si>
    <t>https://pubmed.ncbi.nlm.nih.gov/24004564/</t>
  </si>
  <si>
    <t>pH-sensitive microparticles were prepared using trimethyl-chitosan (TMC), poly(ethylene glycol)dimethacrylate (PEGDMA) and methacrylic acid (MAA) by free radical suspension polymerization, for the oral delivery of interferon-Î² (INF-Î²). The microparticles were subsequently compressed into a suitable oral tablet formulation. A Box-Behnken experimental design was employed for generating a series of formulations with varying concentrations of TMC (0.05-0.5 g/100 mL) and percentage crosslinker (polyethylene glycol diacrylate) (3-8%, w/w of monomers), for establishment of an optimized TMC-PEGDMA-MAA copolymeric microparticles. For pragmatism, insulin was initially employed as the model peptide for undertaking the preliminary experimentation and the optimized formulation was subsequently evaluated using INF-Î². The prepared copolymeric microparticulate system was characterized for its morphological, porositometric and mucoadhesive properties. The optimized microparticles with 0.5 g/100 mL TMC and 3% crosslinker had an INF-Î² loading efficiency of 53.25%. The in vitro release of INF-Î² was recorded at 74% and 3% in intestinal (pH 6.8) and gastric (pH 1.2) pH from the oral tablet formulation, respectively. The tablet was further evaluated for plasma concentration of INF-Î² in the New Zealand White rabbit, and compared to a known subcutaneous formulation. The system showed an astounding effective release profile over 24h with higher INF-Î² plasma concentrations compared with the subcutaneous injection formulation.</t>
  </si>
  <si>
    <t>rayyan-185168707</t>
  </si>
  <si>
    <t>Pelagic microplastics around an archipelago of the Equatorial Atlantic.</t>
  </si>
  <si>
    <t>305-309</t>
  </si>
  <si>
    <t>Ivar do Sul JA and Costa MF and Barletta M and Cysneiros FJA</t>
  </si>
  <si>
    <t>https://pubmed.ncbi.nlm.nih.gov/23953893/</t>
  </si>
  <si>
    <t>Plastic marine debris is presently widely recognised as an important environmental pollutant. Such debris is reported in every habitat of the oceans, from urban tourist beaches to remote islands and from the ocean surface to submarine canyons, and is found buried and deposited on sandy and cobble beaches. Plastic marine debris varies from micrometres to several metres in length and is potentially ingested by animals of every level of the marine food web. Here, we show that synthetic polymers are present in subsurface plankton samples around Saint Peter and Saint Paul Archipelago in the Equatorial Atlantic Ocean. To explain the distribution of microplastics around the Archipelago, we proposed a generalised linear model (GLM) that suggests the existence of an outward gradient of mean plastic-particle densities. Plastic items can be autochthonous or transported over large oceanic distances. One probable source is the small but persistent fishing fleet using the area.</t>
  </si>
  <si>
    <t>rayyan-185168708</t>
  </si>
  <si>
    <t>Redox-responsive mesoporous silica nanoparticles: a physiologically sensitive codelivery vehicle for siRNA and doxorubicin.</t>
  </si>
  <si>
    <t>Antioxidants &amp; redox signaling</t>
  </si>
  <si>
    <t>1557-7716 (Electronic)</t>
  </si>
  <si>
    <t>707-22</t>
  </si>
  <si>
    <t>Ma X and Teh C and Zhang Q and Borah P and Choong C and Korzh V and Zhao Y</t>
  </si>
  <si>
    <t>https://pubmed.ncbi.nlm.nih.gov/23931896/</t>
  </si>
  <si>
    <t>AIMS: Efficient siRNA/drug codelivery carriers can offer great promises to cancer treatment on account of synergistic effect provided from cancer-associated gene and anticancer drugs. In this work, a redox-responsive drug/siRNA codelivery vehicle based on mesoporous silica nanoparticles was fabricated to simultaneously deliver siRNA and doxorubicin (Dox) in vitro and in vivo. RESULTS: The nanoparticle surface was functionalized with the adamantane (AD) units. Formation of stable host-guest complex between disulfide bond linked-AD and ethylenediamine-modified Î²-cyclodextrin is capable of fully blocking drugs inside the nanopores, while amino groups can complex with siRNA via electrostatic interaction. Relatively high concentration of glutathione in biophysical environment provides natural reducing agent to trigger drug/siRNA release by cleaving pre-introduced disulfide bonds. B-cell lymphoma 2 (Bcl-2) siRNA was codelivered to silence Bcl-2 protein expression in HeLa cells, resulting in enhanced chemotherapy efficacy in vitro. In vivo delivery experiment carried out in transgenic zebrafish larvae indicates that the delivery of Dox inhibits the development of choroid plexus in a dose-dependent manner, leading to successful decrease of green fluorescence protein transcription in choroid plexus. Reduction of liver tumor was also demonstrated after injection of Dox-loaded nanoparticles. INNOVATION: We successfully demonstrated that functional nanoparticles could serve as an efficient carrier for the delivery of Bcl-2 siRNA and Dox in HeLa cells and in transgenic zebrafish larvae, leading to enhanced therapeutic efficacy. CONCLUSION: Enhanced cytotoxicity caused by simultaneous delivery of Bcl-2 siRNA and Dox was observed in HeLa cells. Drug-loaded nanoparticles were internalized in vivo, inhibiting the development of choroid plexus and the progression of liver tumor.</t>
  </si>
  <si>
    <t>rayyan-185168709</t>
  </si>
  <si>
    <t>Liver alterations in two freshwater fish species (Carassius auratus and Danio rerio) following exposure to different TiOâ‚‚ nanoparticle concentrations.</t>
  </si>
  <si>
    <t>Microscopy and microanalysis : the official journal of Microscopy Society of           America, Microbeam Analysis Society, Microscopical Society of Canada</t>
  </si>
  <si>
    <t>1435-8115 (Electronic)</t>
  </si>
  <si>
    <t>1131-40</t>
  </si>
  <si>
    <t>Diniz MS and de Matos AP and LourenÃ§o J and Castro L and Peres I and MendonÃ§a E and Picado A</t>
  </si>
  <si>
    <t>https://pubmed.ncbi.nlm.nih.gov/23931156/</t>
  </si>
  <si>
    <t>The toxicity of titanium dioxide nanoparticles (TIOâ‚‚ NPs) and oxidative stress effects were studied in two freshwater fish species (Carassius auratus and Danio rerio) exposed for 21 days to different concentrations (0.01, 0.1, 1, 10, 100/mgL) of TiOâ‚‚ NPs and to a control (tap water). Additional fish were transferred to clean water for 14 days to assess the ability to recover from exposure to TiOâ‚‚ NPs. Activities of the enzyme glutathione-S-transferase (GST) and lipid peroxidation (LPO) (malondialdheyde) were measured as indicators of oxidative stress. Histological and ultra-structural changes in livers from both species of fish were evaluated by light and electron microscopy. Results show a general GST activity increase according to TiOâ‚‚ NPs concentrations, which is in agreement with data from LPO. After 21 days, GST activities decreased possibly caused by suppression of GST synthesis as a result of severe stress. Histological and ultra-structural analysis of livers from exposed fish show degeneration of the hepatic tissue and alterations in hepatocytes such as glycogen depletion and an increase in lipofucsin lysosome-like granules. After a depuration period a partial recovery for biochemical markers and cells was observed. The results suggest that TiOâ‚‚ promotes alterations in hepatic tissues compatible with oxidative stress.</t>
  </si>
  <si>
    <t>rayyan-185168710</t>
  </si>
  <si>
    <t>Transgene and immune gene expression following intramuscular injection of Atlantic salmon (Salmo salar L.) with DNA-releasing PLGA nano- and microparticles.</t>
  </si>
  <si>
    <t>890-9</t>
  </si>
  <si>
    <t>HÃ¸lvold LB and Fredriksen BN and BÃ¸gwald J and Dalmo RA</t>
  </si>
  <si>
    <t>https://pubmed.ncbi.nlm.nih.gov/23850547/</t>
  </si>
  <si>
    <t>The use of poly-(D,L-lactic-co-glycolic) acid (PLGA) particles as carriers for DNA delivery has received considerable attention in mammalian studies. DNA vaccination of fish has been shown to elicit durable transgene expression, but no reports exist on intramuscular administration of PLGA-encapsulated plasmid DNA (pDNA). We injected Atlantic salmon (Salmo salar L.) intramuscularly with a plasmid vector containing a luciferase (Photinus pyralis) reporter gene as a) naked pDNA, b) encapsulated into PLGA nano- (~320 nm) (NP) or microparticles (~4 Î¼m) (MP), c) in an oil-based formulation, or with empty particles of both sizes. The ability of the different pDNA-treatments to induce transgene expression was analyzed through a 70-day experimental period. Anatomical distribution patterns and depot effects were determined by tracking isotope labeled pDNA. Muscle, head kidney and spleen from all treatment groups were analyzed for proinflammatory cytokines (TNF-Î±, IL-1Î²), antiviral genes (IFN-Î±, Mx) and cytotoxic T-cell markers (CD8, Eomes) at mRNA transcription levels at days 1, 2, 4 and 7. Histopathological examinations were performed on injection site samples from days 2, 7 and 30. Injection of either naked pDNA or the oil-formulation was superior to particle treatments for inducing transgene expression at early time-points. Empty particles of both sizes were able to induce proinflammatory immune responses as well as degenerative and inflammatory pathology at the injection site. Microparticles demonstrated injection site depots and an inflammatory pathology comparable to the oil-based formulation. In comparison, the distribution of NP-encapsulated pDNA resembled that of naked pDNA, although encapsulation into NPs significantly elevated the expression of antiviral genes in all tissues. Together the results indicate that while naked pDNA is most efficient for inducing transgene expression, the encapsulation of pDNA into NPs up-regulates antiviral responses that could be of benefit to DNA vaccination.</t>
  </si>
  <si>
    <t>rayyan-185168711</t>
  </si>
  <si>
    <t>Cardiovascular toxicity evaluation of silica nanoparticles in endothelial cells and zebrafish model.</t>
  </si>
  <si>
    <t>5853-62</t>
  </si>
  <si>
    <t>Duan J and Yu Y and Li Y and Yu Y and Sun Z</t>
  </si>
  <si>
    <t>https://pubmed.ncbi.nlm.nih.gov/23663927/</t>
  </si>
  <si>
    <t>Environmental exposure to nanomaterials is inevitable as nanomaterials become part of our daily life, and as a result, nanotoxicity research is gaining attention. However, most investigators focus on the evaluation of overall toxicity instead of a certain organism system. In this regard, the evaluation of cardiovascular effects of silica nanoparticles was preformed in vitro and in vivo. It's worth noting that silica nanoparticles induced cytotoxicity as well as oxidative stress and apoptosis. ROS and apoptosis were considered as major factor to endothelial cells dysfunction, involved in several molecular mechanisms of cardiovascular diseases. In vivo study, mortality, malformation, heart rate and whole-embryo cellular death were measured in zebrafish embryos. Results showed that silica nanoparticles induced pericardia toxicity and caused bradycardia. We also examined the expression of cardiovascular-related proteins in embryos by western blot analysis. Silica nanoparticles inhibited the expression of p-VEGFR2 and p-ERK1/2 as well as the downregulation of MEF2C and NKX2.5, revealed that silica nanoparticles could inhibit the angiogenesis and disturb the heart formation and development. In summary, our results suggest that exposure to silica nanoparticles is a possible risk factor to cardiovascular system.</t>
  </si>
  <si>
    <t>rayyan-185168712</t>
  </si>
  <si>
    <t>A supra-monolayer nanopattern for organic nanoparticle array deposition.</t>
  </si>
  <si>
    <t>2699-707</t>
  </si>
  <si>
    <t>Wang S and Sobczynski DJ and Jahanian P and Xhahysa J and Mao G</t>
  </si>
  <si>
    <t>https://pubmed.ncbi.nlm.nih.gov/23480527/</t>
  </si>
  <si>
    <t>Nanopatterns have applications in many areas including sensors, optoelectronics, and crystallization screening. Particle lithography is a convenient method to manufacture nanoring nanopatterns based on organosilane surface chemistry. The pattern thickness is generally limited to the monolayer thickness. This work is focused on the chemical vapor deposition conditions that yield nanopatterns with multilayer thickness. The supra-monolayer n-octadecyltrichlorosilane (OTS) nanoring patterns are made using polystyrene particle lithography. The supra-monolayer nanopatterns are used as "nano-flasks" to deposit and nucleate nanoparticles of small organic molecules including n-docosane, aspirin, and clarithromycin. The supra-monolayer OTS nanopattern is an effective template for nanoparticle array deposition of all three chemicals with high degree of fidelity to the substrate pattern. The nanoparticle size is varied by solution concentration. The preferential deposition of the organic molecules inside the nanoring is attributed to the dewetting of the liquid film on the nanopattern. The dewetting process effectively distributes the liquid film among the "nano-flasks" so that millions of solution experiments can be carried out in isolated droplets with droplet volume as small as 1Ã—10(-10) nL. The research demonstrates a method to manufacture "nano-flask" arrays for high-throughput nanoparticle deposition trials and manufacture of monodisperse organic/drug nanoparticles through self-assembly.</t>
  </si>
  <si>
    <t>rayyan-185168713</t>
  </si>
  <si>
    <t>A simplified method for determining titanium from TiO2 nanoparticles in fish tissue with a concomitant multi-element analysis.</t>
  </si>
  <si>
    <t>1136-44</t>
  </si>
  <si>
    <t>Shaw BJ and Ramsden CS and Turner A and Handy RD</t>
  </si>
  <si>
    <t>https://pubmed.ncbi.nlm.nih.gov/23473697/</t>
  </si>
  <si>
    <t>The reliable detection of nanoparticles (NPs) in fish tissue is required to support ecotoxicological research and food safety investigations. Therefore the current work aimed to develop a simple method to determine Ti from TiO2 NPs in fish tissue whilst simultaneously measuring other elements in the sample. Spike recovery tests showed no differences when digestion was conducted in glass or plastic vials, there was stirring or sonication of the samples, or when sodium dodecyl sulfate was added. However, the addition of 2% Triton X-100 and sonicating and then vortexing of samples immediately prior to analysis did improve recovery (approximately 20% to &gt;90% in trout gill and muscle samples). Method precision and accuracy were good with coefficients of variation &lt;7%. Copper spike recovery results showed that the method is also suitable for multi-element analysis in the same samples. This improved method is simple with high throughput and represents a marked improvement for routine determination Ti from TiO2 NPs in fish tissues.</t>
  </si>
  <si>
    <t>rayyan-185168714</t>
  </si>
  <si>
    <t>Mechanistic insights into the effect of nanoparticles on zebrafish hatch.</t>
  </si>
  <si>
    <t>295-304</t>
  </si>
  <si>
    <t>Ong KJ and Zhao X and Thistle ME and Maccormack TJ and Clark RJ and Ma G and Martinez-Rubi Y and Simard B and Loo JS and Veinot JG and Goss GG</t>
  </si>
  <si>
    <t>https://pubmed.ncbi.nlm.nih.gov/23421642/</t>
  </si>
  <si>
    <t>Aquatic organisms are susceptible to waterborne nanoparticles (NP) and there is only limited understanding of the mechanisms by which these emerging contaminants may affect biological processes. This study used silicon (nSi), cadmium selenide (nCdSe), silver (nAg) and zinc NPs (nZnO) as well as single-walled carbon nanotubes (SWCNT) to assess NP effects on zebrafish (Danio rerio) hatch. Exposure of 10 mg/L nAg and nCdSe delayed zebrafish hatch and 100 mg/L of nCdSe as well as 10 and 100 mg/L of uncoated nZnO completely inhibited hatch and the embryos died within the chorion. Both the morphology and the movement of the embryos were not affected, and it was determined that the main mechanism of hatch inhibition by NPs is likely through the interaction of NPs with the zebrafish hatching enzyme. Furthermore, it was concluded that the observed effects arose from the NPs themselves and not their dissolved metal components.</t>
  </si>
  <si>
    <t>rayyan-185168715</t>
  </si>
  <si>
    <t>Subtle alterations in swimming speed distributions of rainbow trout exposed to titanium dioxide nanoparticles are associated with gill rather than brain injury.</t>
  </si>
  <si>
    <t>116-27</t>
  </si>
  <si>
    <t>Boyle D and Al-Bairuty GA and Ramsden CS and Sloman KA and Henry TB and Handy RD</t>
  </si>
  <si>
    <t>https://pubmed.ncbi.nlm.nih.gov/23178178/</t>
  </si>
  <si>
    <t>The effects of engineered nanomaterials on fish behaviours are poorly understood. The present study aimed to determine the locomotor behaviours of trout during waterborne exposure to titanium dioxide nanoparticles (TiO(2) NPs) as well as inform on the underlying physiological mechanisms involved. Trout were exposed to either control (without TiO(2)), 1 mg l(-1) TiO(2) NPs or 1 mg l(-1) bulk TiO(2) for 14 days. Titanium dioxide exposure resulted in 31 (bulk) and 22 fold (nano) increases in the Ti concentrations of gill tissue compared to controls, but there were no measurable increases of Ti in the internal organs including the brain. Gill pathologies were observed in both TiO(2) treatments. Locomotor behaviours were quantified using video tracking software and the proportion of time spent swimming at high speed (&gt;20 cms(-1)) was significantly decreased in fish exposed to TiO(2) NPs, compared to controls, but not fish exposed to bulk TiO(2). The shift in swimming speed distribution in the TiO(2) NP-exposed fish was associated with decreased area of red pulp in the spleen, increases in haematocrit and whole blood haemoglobin, all consistent with a compensation for respiratory hypoxia without the accumulation of plasma lactate. Fish exposed to TiO(2) NPs also retained competitive abilities when paired with controls in aggressive social encounters. The duration of competitive contests, the level of aggression and contest outcome were not affected by NP exposure. Neurological injury did not explain the changes in locomotor behaviour, although there was some apparent enlargement of the blood vessels on the brain. Whole brain homogenates showed a statistically significant increase in oxidative stress defences such as the total glutathione pool, but without loss of Na(+)K(+)-ATPase or acetylcholinesterase activities.</t>
  </si>
  <si>
    <t>rayyan-185168716</t>
  </si>
  <si>
    <t>Delivering instilled hydrophobic drug to the bladder by a cationic nanoparticle and thermo-sensitive hydrogel composite system.</t>
  </si>
  <si>
    <t>6425-33</t>
  </si>
  <si>
    <t>Men K and Liu W and Li L and Duan X and Wang P and Gou M and Wei X and Gao X and Wang B and Du Y and Huang M and Chen L and Qian Z and Wei Y</t>
  </si>
  <si>
    <t>https://pubmed.ncbi.nlm.nih.gov/22955255/</t>
  </si>
  <si>
    <t>Some bladder disease therapies can benefit from intravesical drug delivery, which involves direct instillation of drug into the bladder via a catheter, to attain high local concentrations of the drug with minimal systemic effects. Deguelin is a potential anticancer agent, however, its poor water solubility and neurotoxicity restrict its clinical application. To address these challenges, we investigated the promising application of deguelin in the intravesical therapy of bladder cancer by designing a novel intravesical drug delivery system for deguelin. It was found that deguelin could efficiently kill bladder cancer cells and inhibit angiogenesis. Intravesically administrated deguelin had better tolerance than systemically applied deguelin. Encapsulation of deguelin in cationic DOTAP and monomethoxy poly(ethylene glycol)-poly(Îµ-caprolactone) (MPEG-PCL) hybrid nanoparticles (DMP) created the deguelin loaded DMP nanoparticles (D/DMP). They had a mean particle size of 35 nm and zeta potential of 21 mV, rendering deguelin completely dispersible in aqueous media. Encapsulation of deguelin in cationic DMP nanoparticles enhanced the anticancer activity of deguelin in vitro. In addition, D/DMP nanoparticles were incorporated into a thermo-sensitive Pluronic F127 hydrogel, forming a novel D/DMP-F system, which remained in a flowing liquid state at lower than 25 Â°C, but underwent gelation at higher temperatures. The DMP nanoparticles in the F127 hydrogel system (DMP-F) could significantly extend the hydrophobic drug residence time and increase the drug concentration within the bladder. These results suggested that DMP-F was a good intravesical drug delivery system and D/DMP-F may have promising applications in intravesical therapy of bladder cancer.</t>
  </si>
  <si>
    <t>rayyan-185168717</t>
  </si>
  <si>
    <t>In vivo osteointegration of three-dimensional crosslinked gelatin-coated hydroxyapatite foams.</t>
  </si>
  <si>
    <t>3777-83</t>
  </si>
  <si>
    <t>Gil-Albarova J and Vila M and Badiola-Vargas J and SÃ¡nchez-Salcedo S and Herrera A and Vallet-Regi M</t>
  </si>
  <si>
    <t>https://pubmed.ncbi.nlm.nih.gov/22728682/</t>
  </si>
  <si>
    <t>The main requirement of bone regenerative scaffolds is to enhance the chemical reactions leading to the formation of new bone while providing a proper surface for tissue in-growth as well as a suitable degradation rate. Calcium phosphate ceramics are conformed by different shaping methods. One requirement is to design implants and scaffolds with suitable shapes and sizes, but also with interconnected porosity to ensure bone oxygenation and angiogenesis. In this work we present the in vivo performance of hierarchically arranged glutaraldehyde crosslinked, gelatin-coated nanocrystalline hydroxyapatite (HABP) scaffolds (1-400 Î¼m), with high potential as bone regenerators and excellent osteointegration performance, as well as an appropriate bioresorption rate. 6Ã—10 mm bone defects were made in the lateral aspect of both distal femoral epiphysis of 15 mature (9 months old) male New Zealand rabbits. The bone defect in the left femur was then filled by using HABP foam cylinders, allowing the surgeon to carve the appropriate shape for a particular bone defect with high stability intra-operatively. The foam becomes swollen with body fluid and fills the cavity, ensuring good fixation without the need for a cement. Histological and radiographical studies after 4 months implantation showed healing of all treated bone defects, with bone integration of the HABP foam cylinders and bone conduction over the surface. This in vivo behaviour offers promising results as a scaffold for clinical applications, mainly in orthopaedics and dentistry.</t>
  </si>
  <si>
    <t>rayyan-185168718</t>
  </si>
  <si>
    <t>Application of an immune-magnetic cell sorting method for CD138-positive plasma cells in FISH analysis of multiple myeloma.</t>
  </si>
  <si>
    <t>International journal of laboratory hematology</t>
  </si>
  <si>
    <t>1751-553X (Electronic)</t>
  </si>
  <si>
    <t>541-6</t>
  </si>
  <si>
    <t>Shin SY and Jang S and Park CJ and Chi HS and Lee JH and Lee JH and Lee KH and Suh C and Lim SE and Seo EJ</t>
  </si>
  <si>
    <t>https://pubmed.ncbi.nlm.nih.gov/22672327/</t>
  </si>
  <si>
    <t>INTRODUCTION: Interphase fluorescence in situ hybridization (FISH) analysis of multiple myeloma (MM) may indiscriminately count signals of nonplasma cells, thus decreasing specificity and sensitivity. We aimed to evaluate the usefulness of an immune-magnetic sorting method for plasma cells in FISH analysis of MM and define optimal sample preparation conditions. METHODS: Plasma cells were purified using EasySep(Â®) CD138 Positive Selection Cocktail and Magnetic Nanoparticles (Invitrogen). We compared FISH results with and without plasma cell purification for three sample preparation methods: direct harvest, 24-h culture, and 96-h culture with interleukin-4 in five newly diagnosed MM patients. Archived fixed bone marrow cells of 17 MM patients were also studied. RESULTS: The percentage of abnormal cells identified was significantly higher with plasma cell purification than without purification (median, 88.0%; range, 84.0-100.0%vs. 15.0%, 12.5-29.5%, respectively). The three sample preparation methods showed comparable results. Immune-magnetic sorting also significantly increased the percentage of abnormal cells identified in FISH analysis of archived fixed bone marrow cells (P &lt; 0.001). CONCLUSIONS: Immune-magnetic CD138-positive cell sorting significantly increased the percentage of abnormal cells identified in FISH analysis of MM samples for all sample preparation methods. This method could also be applied for retrospective FISH analysis of archived fixed bone marrow cells.</t>
  </si>
  <si>
    <t>rayyan-185168719</t>
  </si>
  <si>
    <t>Modification of plasmid DNA topology by 'histone-mimetic' gold nanoparticles.</t>
  </si>
  <si>
    <t>1657-66</t>
  </si>
  <si>
    <t>Conde J and Baptista PV and HernÃ¡ndez Y and Sanz V and de la Fuente JM</t>
  </si>
  <si>
    <t>https://pubmed.ncbi.nlm.nih.gov/22583575/</t>
  </si>
  <si>
    <t>AIMS: Our aim is to explore whether gold nanoparticles (AuNPs) functionalized with a carboxylated polyethylene glycol (PEG) and protamine (AuNP@PEG@Prot) can modulate - enhance or restrain - DNA condensation, altering DNA conformation and inducing structural changes. Understanding how these nanoconjugates modulate DNA structure, size and shape of DNA condensates, and enable control over the resulting 3D structures is of major biological and therapeutic importance. MATERIALS &amp; METHODS: Citrate-AuNPs were covered with a dense layer of a hetero-functional octa(ethylene glycol) (SH-EG(8)-COOH). Conjugation of protamine to the AuNP@PEG was achieved by taking advantage of the carboxylated surface previously generated on the surface of the NP and the remaining amino groups from the protamine, using carbodiimide and N-hydroxysulfosuccinimide coupling reactions. RESULTS &amp; CONCLUSION: AuNP@PEG@Prot modulates the structure and topology of DNA, not only for condensation, but also for decondensation, via formation of higher quantities of dimers and multimers, when compared with AuNP@PEG and free protamine.</t>
  </si>
  <si>
    <t>rayyan-185168720</t>
  </si>
  <si>
    <t>Food chain transport of nanoparticles affects behaviour and fat metabolism in fish.</t>
  </si>
  <si>
    <t>e32254</t>
  </si>
  <si>
    <t>Cedervall T and Hansson LA and Lard M and Frohm B and Linse S</t>
  </si>
  <si>
    <t>https://pubmed.ncbi.nlm.nih.gov/22384193/</t>
  </si>
  <si>
    <t>Nano-sized (10(-9)-10(-7) m) particles offer many technical and biomedical advances over the bulk material. The use of nanoparticles in cosmetics, detergents, food and other commercial products is rapidly increasing despite little knowledge of their effect on organism metabolism. We show here that commercially manufactured polystyrene nanoparticles, transported through an aquatic food chain from algae, through zooplankton to fish, affect lipid metabolism and behaviour of the top consumer. At least three independent metabolic parameters differed between control and test fish: the weight loss, the triglyceridesâˆ¶cholesterol ratio in blood serum, and the distribution of cholesterol between muscle and liver. Moreover, we demonstrate that nanoparticles bind to apolipoprotein A-I in fish serum in-vitro, thereby restraining them from properly utilising their fat reserves if absorbed through ingestion. In addition to the metabolic effects, we show that consumption of nanoparticle-containing zooplankton affects the feeding behaviour of the fish. The time it took the fish to consume 95% of the food presented to them was more than doubled for nanoparticle-exposed compared to control fish. Since many nano-sized products will, through the sewage system, end up in freshwater and marine habitats, our study provides a potential bioassay for testing new nano-sized material before manufacturing. In conclusion, our study shows that from knowledge of the molecular composition of the protein corona around nanoparticles it is possible to make a testable molecular hypothesis and bioassay of the potential biological risks of a defined nanoparticle at the organism and ecosystem level.</t>
  </si>
  <si>
    <t>PMC3284555</t>
  </si>
  <si>
    <t>rayyan-185168721</t>
  </si>
  <si>
    <t>Ecotoxicity and uptake of polymer coated gold nanoparticles.</t>
  </si>
  <si>
    <t>37-47</t>
  </si>
  <si>
    <t>Van Hoecke K and De Schamphelaere KA and Ali Z and Zhang F and Elsaesser A and Rivera-Gil P and Parak WJ and Smagghe G and Howard CV and Janssen CR</t>
  </si>
  <si>
    <t>https://pubmed.ncbi.nlm.nih.gov/22023156/</t>
  </si>
  <si>
    <t>Bioconjugated gold nanoparticles (Au NPs) are a promising tool for pharmaceutical applications. However, the ecotoxicity of these types of NPs has hardly been studied. We investigated the ecotoxicity and uptake of 4-5 nm Au NPs to which two types of polymer coatings were attached. One coating was an amphiphilic polymer only and the other an amphiphilic coating to which 10 kDa polyethylene glycol chains were attached. In both 72 h algal growth inhibition tests with the alga Pseudokirchneriella subcapitata and in 24 h resazurin cytotoxicity tests with the rainbow trout gill cell line RTGill-W1, the pegylated Au NPs were found less toxic compared to the amphiphilic coated particles. No uptake or direct interaction between particles and algal cells was observed. However, uptake/adsorption in fish gill cells reached up to &gt;10(6) particles/cell after 1 h and particles were eliminated for â‰¥96% after 24 h depuration. Both particle types were found within membrane enclosed vesicles in the cytoplasm of RTgill-W1 cells.</t>
  </si>
  <si>
    <t>rayyan-185168722</t>
  </si>
  <si>
    <t>Investigation of acute nanoparticulate aluminum toxicity in zebrafish.</t>
  </si>
  <si>
    <t>541-51</t>
  </si>
  <si>
    <t>Griffitt RJ and Feswick A and Weil R and Hyndman K and Carpinone P and Powers K and Denslow ND and Barber DS</t>
  </si>
  <si>
    <t>https://pubmed.ncbi.nlm.nih.gov/21910207/</t>
  </si>
  <si>
    <t>In freshwater fish, aluminum is a well-recognized gill toxicant, although responses are influenced by pH. Aluminum nanomaterials are being used in diverse applications that are likely to lead to environmental release and exposure. However, it is unclear if the effects of nanoparticulate aluminum are similar to those of other forms of aluminum or require special consideration. To examine the acute toxicological effects of exposure to aluminum nanoparticle (Al-NP)s, adult female zebrafish were exposed to either Al-NPs or aluminum chloride for up to 48 hours in moderately hard fresh water. Al-NPs introduced into test water rapidly aggregated and up to 80% sedimented from the water column during exposures. No mortality was caused by concentrations of Al-NP up to 12.5 mg/L. After exposure, tissue concentrations of aluminum, effects on gill morphology, Na+, K+ -ATPase (NKA) activity, and global gene expression patterns were examined. Exposure to both aluminum chloride and nanoparticulate aluminum resulted in a concentration dependent decrease in sodium potassium ATPase activity, although Al-NP exposure did not alter gill morphology as measured by filament widths. Decreased ATPase activity coincided with decreases in filamental NKA staining and mucous cell counts. Analysis of gill transcriptional responses demonstrated that exposure to 5 mg/L Al-NP only resulted in significant changes in expression of two genes, whereas aluminum chloride exposure significantly affected the expression of 105 genes. Taken together, these results indicate that nanoparticulate aluminum has little acute toxicity for zebrafish in moderately hard freshwater.</t>
  </si>
  <si>
    <t>rayyan-185168723</t>
  </si>
  <si>
    <t>Silver nanoparticles alter zebrafish development and larval behavior: distinct roles for particle size, coating and composition.</t>
  </si>
  <si>
    <t>708-14</t>
  </si>
  <si>
    <t>Powers CM and Slotkin TA and Seidler FJ and Badireddy AR and Padilla S</t>
  </si>
  <si>
    <t>https://pubmed.ncbi.nlm.nih.gov/21315816/</t>
  </si>
  <si>
    <t>Silver nanoparticles (AgNPs) act as antibacterials by releasing monovalent silver (Ag(+)) and are increasingly used in consumer products, thus elevating exposures in human and wildlife populations. In vitro models indicate that AgNPs are likely to be developmental neurotoxicants with actions distinct from those of Ag(+). We exposed developing zebrafish (Danio rerio) to Ag(+) or AgNPs on days 0-5 post-fertilization and evaluated hatching, morphology, survival and swim bladder inflation. Larval swimming behavior and responses to different lighting conditions were assessed 24h after the termination of exposure. Comparisons were made with AgNPs of different sizes and coatings: 10nm citrate-coated AgNP (AgNP-C), and 10 or 50nm polyvinylpyrrolidone-coated AgNPs (AgNP-PVP). Ag(+) and AgNP-C delayed hatching to a similar extent but Ag(+) was more effective in slowing swim bladder inflation, and elicited greater dysmorphology and mortality. In behavioral assessments, Ag(+) exposed fish were hyperresponsive to light changes, whereas AgNP-C exposed fish showed normal responses. Neither of the AgNP-PVPs affected survival or morphology but both evoked significant changes in swimming responses to light in ways that were distinct from Ag(+) and each other. The smaller AgNP-PVP caused overall hypoactivity whereas the larger caused hyperactivity. AgNPs are less potent than Ag(+) with respect to dysmorphology and loss of viability, but nevertheless produce neurobehavioral effects that highly depend on particle coating and size, rather than just reflecting the release of Ag(+). Different AgNP formulations are thus likely to produce distinct patterns of developmental neurotoxicity.</t>
  </si>
  <si>
    <t>PMC3112298</t>
  </si>
  <si>
    <t>rayyan-185168724</t>
  </si>
  <si>
    <t>The chemical nature of mercury in human brain following poisoning or environmental exposure.</t>
  </si>
  <si>
    <t>810-8</t>
  </si>
  <si>
    <t>Korbas M and O'Donoghue JL and Watson GE and Pickering IJ and Singh SP and Myers GJ and Clarkson TW and George GN</t>
  </si>
  <si>
    <t>https://pubmed.ncbi.nlm.nih.gov/22826746/</t>
  </si>
  <si>
    <t>Methylmercury is among the most potentially toxic species to which human populations are exposed, both at high levels through poisonings and at lower levels through consumption of fish and other seafood. However, the molecular mechanisms of methylmercury toxicity in humans remain poorly understood. We used synchrotron X-ray absorption spectroscopy (XAS) to study mercury chemical forms in human brain tissue. Individuals poisoned with high levels of methylmercury species showed elevated cortical selenium with significant proportions of nanoparticulate mercuric selenide plus some inorganic mercury and methylmercury bound to organic sulfur. Individuals with a lifetime of high fish consumption showed much lower levels of mercuric selenide and methylmercury cysteineate. Mercury exposure did not perturb organic selenium levels. These results elucidate a key detoxification pathway in the central nervous system and provide new insights into the appropriate methods for biological monitoring.</t>
  </si>
  <si>
    <t>PMC3400271</t>
  </si>
  <si>
    <t>rayyan-185168725</t>
  </si>
  <si>
    <t>Presence and partitioning properties of the flame retardants pentabromotoluene, pentabromoethylbenzene and hexabromobenzene near suspected source zones in Norway.</t>
  </si>
  <si>
    <t>Journal of environmental monitoring : JEM</t>
  </si>
  <si>
    <t>1464-0333 (Electronic)</t>
  </si>
  <si>
    <t>505-13</t>
  </si>
  <si>
    <t>Arp HP and MÃ¸skeland T and Andersson PL and Nyholm JR</t>
  </si>
  <si>
    <t>https://pubmed.ncbi.nlm.nih.gov/21140013/</t>
  </si>
  <si>
    <t>The brominated flame retardants (BFRs), pentabromotoluene (PBT), pentabromoethylbenzene (PBEB) and hexabromobenzene (HBB), exhibit physical-chemical properties similar to other persistent organic pollutants, and have been in use as flame retardants for several decades. Data on these BFRs in diverse environmental samples can be found in studies from the 1970s and 1980s, as well as in recent years, though very little in the years in between. Due to a lack of data, the cause for the apparent re-emergence of these BFRs in recent studies is unclear, and could reflect changes in production volumes, accumulation of transformation products from BFR precursors, improved analytical techniques or simply a re-emergence in concern. Very little data are available on their environmentally relevant partitioning properties, which could help to explain the occurrence and fate of these BFRs. In this study we analysed for the presence of HBB, PBT, and PBEB in diverse environmental samples from potential Norwegian BFR source zones. Additionally, environmental partitioning properties of these BFRs as well as brominated benzenes were estimated and validated using experimental data for brominated benzenes. Of the three BFRs, HBB was identified in detectable quantities at most source zones, PBEB only near a metal recycling factory, and PBT only in a few additional locations from where PBEB was detected. Data from this study show that HBB is likely widely distributed, as verified both by chemical analysis and estimated properties. Measured HBB levels in wastewater treatment plants indicate that the treatment practices used in the study locations are not effective at lowering HBB levels, perhaps due to association with low density suspended solids (e.g. microplastics).</t>
  </si>
  <si>
    <t>rayyan-185168726</t>
  </si>
  <si>
    <t>Detection of EBV in nasopharyngeal carcinoma by quantum dot fluorescent in situ hybridization.</t>
  </si>
  <si>
    <t>Experimental and molecular pathology</t>
  </si>
  <si>
    <t>1096-0945 (Electronic)</t>
  </si>
  <si>
    <t>367-71</t>
  </si>
  <si>
    <t>Chen HL and Peng J and Zhu XB and Gao J and Xue JL and Wang MW and Xia HS</t>
  </si>
  <si>
    <t>https://pubmed.ncbi.nlm.nih.gov/20858485/</t>
  </si>
  <si>
    <t>AIMS: Nasopharyngeal carcinoma (NPC) is a common cancer in Southeast Asia and is frequently associated with Epstein-Barr virus (EBV) infection. The primary aim of this study was to improve the method of EBV detection by exploring quantum dots in FISH detection, and compare QD-based FISH with conventional ISH. MATERIALS AND METHODS: Biopsy specimens were retrospectively retrieved from 35 NPC patients as paraffin-embedded tissue blocks. QD-FISH was developed to detect the presence of EBV encoded small RNA (EBER) using biotin-labeled EBER oligonucleotide probe indirectly labeled with streptavidin-conjugated quantum dots. Conventional ISH was also performed using a commercial kit to assess concordance between the two methods. RESULTS: All the 35 NPC cases were nonkeratinizing carcinoma (7 differentiated and 28 undifferentiated subtypes). EBER-positive signals were detected in 91.43% (32/35) and 80% (28/35) cases by QD-FISH and ISH, respectively. There was no significant difference in the number of EBER-positive cases by the two methods. A moderate concordance was found between QD-FISH and ISH for EBER status (Îº=0.55). Four EBER-negative cases by ISH showed EBER-positive signals when detected by QD-FISH. CONCLUSIONS: EBV is closely associated with NPC in Chinese patients. QD-FISH is a novel effective method for EBER detection, and has a moderate concordance with conventional ISH.</t>
  </si>
  <si>
    <t>rayyan-185168727</t>
  </si>
  <si>
    <t>Macroplastics at sea around Antarctica.</t>
  </si>
  <si>
    <t>250-2</t>
  </si>
  <si>
    <t>Barnes DK and Walters A and GonÃ§alves L</t>
  </si>
  <si>
    <t>https://pubmed.ncbi.nlm.nih.gov/20621773/</t>
  </si>
  <si>
    <t>More so than at any previous time, there is a heightened awareness of the amount of plastic in the environment, it's spread to even remote localities and the multiple influences of this on organisms. In the austral summer of 2007/08 Greenpeace and British Antarctic Survey ships (MV Esperanza and RRS James Clark Ross respectively) conducted the first co-ordinated joint marine debris survey of the planet's most remote seas around East and West Antarctica to reveal floating macroplastics. With observations also made from the ice patrol vessel HMS Endurance in the same season and seabed samples collected from the RRS James Clark Ross, this was the widest survey for plastics ever undertaken around Antarctica. MAIN FEATURES: The 2008 visit of RRS James Clark Ross to the Amundsen Sea breached two last frontiers; the last and most remote sea from which biological samples and plastic debris have been reported. A plastic cup and two fishing buoys were seen in the Durmont D'Urville and Davis seas while two pieces of plastic packaging and a fishing buoy were observed in the Amundsen Sea. Agassiz trawls revealed rich biodiversity on the Amundsen (and south Bellingshausen) seabed but no sunken plastic pieces. We found no microplastics in five epibenthic sledge samples (300 microm mesh) from the Amundsen seabed. The seabeds immediately surrounding continental Antarctica are probably the last environments on the planet yet to be reached by plastics, but with pieces floating into the surface of the Amundsen Sea this seems likely to change soon. Our knowledge now touches every sea but so does our legacy of lost and discarded plastic.</t>
  </si>
  <si>
    <t>rayyan-185168728</t>
  </si>
  <si>
    <t>Assessment of tumor angiogenesis: dynamic contrast-enhanced MRI with paramagnetic nanoparticles compared with Gd-DTPA in a rabbit Vx-2 tumor model.</t>
  </si>
  <si>
    <t>155-61</t>
  </si>
  <si>
    <t>Kassner A and Thornhill RE and Liu F and Winter PM and Caruthers SD and Wickline SA and Lanza GM</t>
  </si>
  <si>
    <t>https://pubmed.ncbi.nlm.nih.gov/20586031/</t>
  </si>
  <si>
    <t>The purpose of this study was to evaluate the suitability of a macromolecular MRI contrast agent (paramagnetic nanoparticles, PNs) for the characterization of tumor angiogenesis. Our aim was to estimate the permeability of PNs in developing tumor vasculature and compare it with that of a low molecular weight contrast agent (Gd-DTPA) using dynamic contrast-enhanced MRI (DCE). Male New Zealand white rabbits (n = 5) underwent DCE MRI 12-14 days after Vx-2 tumor fragments were implanted into the left hind limb. Each contrast agent (PNs followed by Gd-DTPA) was evaluated using a DCE protocol and transendothelial transfer coefficient (K(i)) maps were calculated using a two-compartment model. Two regions of interest (ROIs) were located within the tumor core and hindlimb muscle and five ROIs were placed within the tumor rim. Comparisons were performed using repeated measures analysis of variance (ANOVA). The K(i) values estimated using PNs were significantly lower than those obtained for Gd-DTPA (p = 0.018). When PNs and Gd-DTPA data were analyzed separately, significant differences were identified among tumor rim ROIs for PNs (p &lt; 0.0001), but not for Gd-DTPA data (p = 0.34). The mean K(i) for the tumor rim was significantly greater than that of either the core or the hindlimb muscle for both contrast agents (p &lt; 0.05 for each comparison). In summary, the extravasation of Gd-DTPA was far greater than that of PNs, suggesting that PNs can reveal regional differences in tumor vascular permeability that are not otherwise apparent with clinical contrast agents such as Gd-DTPA. These results suggest that PNs show potential for the noninvasive delineation of tumor angiogenesis.</t>
  </si>
  <si>
    <t>rayyan-185168729</t>
  </si>
  <si>
    <t>A multiplex magnetic capture hybridization and multiplex Real-Time PCR protocol for pathogen detection in seafood.</t>
  </si>
  <si>
    <t>Food microbiology</t>
  </si>
  <si>
    <t>1095-9998 (Electronic)</t>
  </si>
  <si>
    <t>580-5</t>
  </si>
  <si>
    <t>Amagliani G and Omiccioli E and Brandi G and Bruce IJ and Magnani M</t>
  </si>
  <si>
    <t>https://pubmed.ncbi.nlm.nih.gov/20510774/</t>
  </si>
  <si>
    <t>Seafood could become a source of bacterial pathogens by exposure to contaminated water or through processing practices, thus representing a public health hazard. Conventional culture-based analytical methods take several days to be completed, while the molecular rapid identification of bacterial pathogens is crucial for effective disease control. The developed application consist of a multiplex magnetic capture hybridisation (mMCH) assay for the simultaneous isolation of Salmonella spp. and Listeria monocytogenes DNA from seafood, using paramagnetic amino-modified nanoparticles with capture oligonucleotides, and a triplex Real-Time PCR with an Internal Amplification Control (IAC), in accordance with ISO 22174. The detection probability was 100% with 10 genome equivalents of each target species co-amplified in the same reaction. The complete molecular procedure was tested on raw and smoked salmon fillets artificially contaminated with known amounts of one or both target bacteria (1-10(3)cfu/g), directly or after culture enrichment, and compared for equivalence with the standard methods. Results revealed a complete agreement between the two approaches, with a sensitivity of 1 cfu/g, in enriched samples, and higher sensitivity (10(2)-10(3)cfu/g) of the molecular method in samples examined before culture enrichment. The proposed procedure was also able to identify a natural contamination by L. monocytogenes in smoked salmon with a considerable shortening of time.</t>
  </si>
  <si>
    <t>rayyan-185168730</t>
  </si>
  <si>
    <t>Evaluation of the fullerene compound DF-1 as a radiation protector.</t>
  </si>
  <si>
    <t>Radiation oncology (London, England)</t>
  </si>
  <si>
    <t>1748-717X (Electronic)</t>
  </si>
  <si>
    <t>Brown AP and Chung EJ and Urick ME and Shield WP 3rd and Sowers AL and Thetford A and Shankavaram UT and Mitchell JB and Citrin DE</t>
  </si>
  <si>
    <t>https://pubmed.ncbi.nlm.nih.gov/20459795/</t>
  </si>
  <si>
    <t>BACKGROUND: Fullerene compounds are known to possess antioxidant properties, a common property of chemical radioprotectors. DF-1 is a dendrofullerene nanoparticle with antioxidant properties previously found to be radioprotective in a zebrafish model. The purpose of this study was to evaluate the radioprotective effects of DF-1 in a murine model of lethal total body irradiation and to assess for selective radioprotection of normal cells versus tumor cells. METHODS: In vitro radioresponse was evaluated with clonogenic assays with human tumor cells and fibroblast lines in the presence of varying concentrations of DF-1 or vehicle. DNA double strand break induction and repair was evaluated with immunocytochemistry for gammaH2AX. Lethal total body irradiation was delivered with 137Cs after intraperitoneal delivery of DF-1 or vehicle control. Bone marrow hypoxia was evaluated with piminidazole uptake assessed by flow cytometry. RESULTS: DF-1 provided modest radioprotection of human cancer cell lines and fibroblast cell lines when delivered prior to irradiation (dose modifying factor or 1.1). There was no evidence of selective protection of fibroblasts versus tumor cells. Cells treated with DF-1 at radioprotective doses were found to have fewer gammaH2AX foci at 1 and 6 hours after irradiation compared to vehicle treated controls. The LD50/30 for C57Bl6/Ncr mice treated with a single 300 mg/kg dose of DF-1 pre-irradiation was 10.09 Gy (95% CI 9.58-10.26) versus 8.29 Gy (95% CI, 8.21-8.32) for control mice. No protective effects were seen with a single 200 mg/kg dose. No increase in pimonidazole uptake was appreciated in bone marrow of mice treated with DF-1 compared to vehicle controls. CONCLUSIONS: DF-1 has modest activity as a radiation protector in vivo. There was no evidence of selective protection from irradiation of normal versus tumor cells with DF-1.</t>
  </si>
  <si>
    <t>PMC2877563</t>
  </si>
  <si>
    <t>rayyan-185168731</t>
  </si>
  <si>
    <t>Use of tumor necrosis factor-alpha-coated gold nanoparticles to enhance radiofrequency ablation in a translational model of renal tumors.</t>
  </si>
  <si>
    <t>Urology</t>
  </si>
  <si>
    <t>1527-9995 (Electronic)</t>
  </si>
  <si>
    <t>494-8</t>
  </si>
  <si>
    <t>Pedro RN and Thekke-Adiyat T and Goel R and Shenoi M and Slaton J and Schmechel S and Bischof J and Anderson JK</t>
  </si>
  <si>
    <t>https://pubmed.ncbi.nlm.nih.gov/20451965/</t>
  </si>
  <si>
    <t>OBJECTIVES: Radiofrequency ablation (RFA) has been most effective when the tumors are small, exophytic, and away from vital structures. We enlarged the size of the ablation kill zone by infusing a 30-nm tumor necrosis factor-alpha and polyethylene glycol-coated gold nanoparticle (CYT-6091, CytImmune Sciences, Inc.) before ablation in a rabbit kidney tumor model. MATERIALS AND METHODS: A total of 37 New Zealand White rabbits had VX-2 tumors implanted into their bilateral kidneys; they were then split into 3 treatment groups of 10 rabbits each and a sham group of 7 rabbits as follows: (1) CYT-6091 only, (2) RFA only, (3) CYT-6091 followed 4 hours later by RFA. Gross and microscopic measurements of the ablation size as well as histologic analysis using hematoxylin and eosin staining were performed to determine the effect of CYT-6091 on the ablation. RESULTS: The RFA + CYT-6091 group had a larger zone of complete cell death than the RFA-only group when measured on microscopic examination (0.30 +/- 0.07 vs 0.23 +/- 0.03 mL, P = .03). The zone of partially ablated tissue was smaller in the RFA + CYT-6091 group than in the RFA-only group (0.08 +/- 0.02 vs 0.13 +/- 0.05 mL, P = .01). CONCLUSIONS: We have demonstrated the efficacy of CYT-6091 in enhancing RFA in a translational kidney tumor model. The potential usage of CYT-6091 to improve RFA of renal cell carcinoma merits further study.</t>
  </si>
  <si>
    <t>rayyan-185168732</t>
  </si>
  <si>
    <t>Toxicity and cellular responses of intestinal cells exposed to titanium dioxide.</t>
  </si>
  <si>
    <t>Cell biology and toxicology</t>
  </si>
  <si>
    <t>1573-6822 (Electronic)</t>
  </si>
  <si>
    <t>225-38</t>
  </si>
  <si>
    <t>Koeneman BA and Zhang Y and Westerhoff P and Chen Y and Crittenden JC and Capco DG</t>
  </si>
  <si>
    <t>https://pubmed.ncbi.nlm.nih.gov/19618281/</t>
  </si>
  <si>
    <t>The increasing use of nanomaterials in healthcare and industrial products heightens the possibility of their ingestion by humans, other mammals, and fish. While toxicity of many nanomaterials has recently been studied, reports of non-lethal effects of nanomaterials remain ill-defined. This study investigates possible pathways by which nanoparticles, titanium dioxide (TiO(2)), could cross the epithelium layer by employing both toxicity and mechanistic studies. This study provides evidence that at 10 microg/mL and above, TiO(2) nanoparticles cross the epithelial lining of the intestinal model by transcytosis, albeit at low levels. TiO(2) was able to penetrate into and through the cells without disrupting junctional complexes, as measured by gamma-catenin. To monitor the epithelial integrity, transepithelial electrical resistance (TEER) was employed and determined low concentrations (10 or 100 microg/mL) of TiO(2) do not disrupt epithelial integrity. Live/dead analysis results did not show cell death after exposure to TiO(2). In addition, at 10 microg/mL (and above) TiO(2) nanoparticles begin alteration of both microvillar organization on the apical surface of the epithelium as well as induce a rise in intracellular-free calcium. The latter is a mechanism cells use to respond to extracellular stimuli and may be linked to the alteration of the apical microvilli. Although TiO(2) does not show cell death, the implication of other, non-lethal, effects could lead to undesired outcomes (i.e., disease, malnutrition, shortened life span, etc.).</t>
  </si>
  <si>
    <t>rayyan-185168733</t>
  </si>
  <si>
    <t>Quantitative CT imaging of the spatial and temporal distribution of liposomes in a rabbit tumor model.</t>
  </si>
  <si>
    <t>1543-8384 (Print)</t>
  </si>
  <si>
    <t>571-80</t>
  </si>
  <si>
    <t>Zheng J and Jaffray D and Allen C</t>
  </si>
  <si>
    <t>https://pubmed.ncbi.nlm.nih.gov/19298061/</t>
  </si>
  <si>
    <t>Successful employment of noninvasive imaging techniques to quantitatively assess the in vivo pharmacokinetics and biodistribution of nanoparticle drug delivery systems will facilitate the rational design of novel targeted drug carriers. This study reports on the bulk organ/tissue (liver, kidneys, spleen, tumor and blood) and intratumoral distribution of liposomes containing iohexol and gadoteridol over a 14-day period in VX2 sarcoma-bearing New Zealand White rabbits using computed tomography (CT). The vascular half-life of the liposomes was found to be 63.6 +/- 5.8 h and the maximum tumor-to-muscle iodine concentration ratio of 11.9 +/- 6.0 was measured 7 days postinjection with 1.13 +/- 0.29% ID of liposomes accumulating at the tumor site. The liposomes achieved their highest intratumoral distribution volume ratio at 48 h postadministration, occupying 72 +/- 5% of the total tumor volume. This investigation demonstrated the feasibility of using CT to perform quantitative, volumetric and longitudinal assessment of the pharmacokinetics and biodistribution of iodinated liposomes with sensitivities in the range of microg/cm3 while maintaining the ability to identify boundaries of anatomical structures at submillimeter resolution and with imaging time of less than one minute per scan. If successfully approved for clinical adoption, the use of CT imaging to monitor nanoparticulate drug delivery will provide an opportunity for online adjustment of therapeutic regimens and implementation of personalized medicine.</t>
  </si>
  <si>
    <t>rayyan-185168734</t>
  </si>
  <si>
    <t>Detection and quantification of angiogenesis in experimental valve disease with integrin-targeted nanoparticles and 19-fluorine MRI/MRS.</t>
  </si>
  <si>
    <t>Journal of cardiovascular magnetic resonance : official journal of the Society for           Cardiovascular Magnetic Resonance</t>
  </si>
  <si>
    <t>1532-429X (Electronic)</t>
  </si>
  <si>
    <t>Waters EA and Chen J and Allen JS and Zhang H and Lanza GM and Wickline SA</t>
  </si>
  <si>
    <t>https://pubmed.ncbi.nlm.nih.gov/18817557/</t>
  </si>
  <si>
    <t>BACKGROUND: Angiogenesis is a critical early feature of atherosclerotic plaque development and may also feature prominently in the pathogenesis of aortic valve stenosis. It has been shown that MRI can detect and quantify specific molecules of interest expressed in cardiovascular disease and cancer by measuring the unique fluorine signature of appropriately targeted perfluorocarbon (PFC) nanoparticles. In this study, we demonstrated specific binding of alphanubeta3 integrin targeted nanoparticles to neovasculature in a rabbit model of aortic valve disease. We also showed that fluorine MRI could be used to detect and quantify the development of neovasculature in the excised aortic valve leaflets. METHODS: New Zealand White rabbits consumed a cholesterol diet for ~180 days and developed aortic valve thickening, inflammation, and angiogenesis mimicking early human aortic valve disease. Rabbits (n = 7) were treated with alphanubeta3 integrin targeted PFC nanoparticles or control untargeted PFC nanoparticles (n = 6). Competitive inhibition in vivo of nanoparticle binding (n = 4) was tested by pretreatment with targeted nonfluorinated nanoparticles followed 2 hours later by targeted PFC nanoparticles. 2 hours after treatment, aortic valves were excised and 19F MRS was performed at 11.7T. Integrated 19F spectral peaks were compared using a one-way ANOVA and Hsu's MCB (multiple comparisons with the best) post hoc t test. In 3 additional rabbits treated with alphanubeta3 integrin targeted PFC nanoparticles, 19F spectroscopy was performed on a 3.0T clinical scanner. The presence of angiogenesis was confirmed by immunohistochemistry. RESULTS: Valves of rabbits treated with targeted PFC nanoparticles had 220% more fluorine signal than valves of rabbits treated with untargeted PFC nanoparticles (p &lt; 0.001). Pretreatment of rabbits with targeted oil-based nonsignaling nanoparticles reduced the fluorine signal by 42% due to competitive inhibition, to a level not significantly different from control animals. Nanoparticles were successfully detected in all samples scanned at 3.0T. PECAM endothelial staining and alphanubeta3 integrin staining revealed the presence of neovasculature within the valve leaflets. CONCLUSION: Integrin-targeted PFC nanoparticles specifically detect early angiogenesis in sclerotic aortic valves of cholesterol fed rabbits. These techniques may be useful for assessing atherosclerotic components of preclinical aortic valve disease in patients and could assist in defining efficacy of medical therapies.</t>
  </si>
  <si>
    <t>PMC2561020</t>
  </si>
  <si>
    <t>rayyan-185168735</t>
  </si>
  <si>
    <t>Site-specific targeting of nanoparticle prednisolone reduces in-stent restenosis in a rabbit model of established atheroma.</t>
  </si>
  <si>
    <t>Arteriosclerosis, thrombosis, and vascular biology</t>
  </si>
  <si>
    <t>1524-4636 (Electronic)</t>
  </si>
  <si>
    <t>Joner M and Morimoto K and Kasukawa H and Steigerwald K and Merl S and Nakazawa G and John MC and Finn AV and Acampado E and Kolodgie FD and Gold HK and Virmani R</t>
  </si>
  <si>
    <t>https://pubmed.ncbi.nlm.nih.gov/18688017/</t>
  </si>
  <si>
    <t>OBJECTIVE: TRM-484 is a novel drug consisting of nanoparticles of prednisolone with high affinity to chondroitin sulfate proteoglycans (CSPGs). This may allow for neointimal suppression via directed targeting to areas of injury at systemic concentrations low enough to avoid adverse side effects known to occur with oral delivery of steroids. METHODS AND RESULTS: Atherosclerotic New Zealand white Rabbits were implanted with bare metal stents and randomized to receive intravenous TRM-484 at doses of 1 mg/kg or 0.32 mg/kg starting at the day of stenting and continuing 3 times a week for the duration of the study. Control animals received empty liposomes (placebo) or saline infusion. Stented arterial segments were harvested at 42 days and processed for histomorphometry and immunohistochemistry. Tissue and plasma levels were determined along with confocal microscopic analysis to determine distribution of rhodamine-labeled TRM-484 at various time points. TRM-484 was exclusively observed at sites of stent-induced injury, with absence of drug in contralateral nonstented arteries. Tissue concentration of stented arteries exceeded that of contralateral nonstented arteries by 100-fold 24 hours after administration of 1 mg/kg TRM-484 and resulted in significant reduction of percent stenosis compared to saline and placebo treated rabbits (22.5+/-4.4 versus 31.0+/-8.4 and 29.5+/-8.1%, P&lt;0.03). CONCLUSIONS: TRM-484 at doses of 1 mg/kg resulted in significant suppression of in-stent neointimal growth in atherosclerotic rabbits. Site-specific targeting by this nanoparticle steroid in injured atherosclerotic areas might be a valuable and cost-effective approach for the prevention of in-stent restenosis.</t>
  </si>
  <si>
    <t>rayyan-185168736</t>
  </si>
  <si>
    <t>In vivo multispectral, multiparameter, photoacoustic lymph flow cytometry with natural cell focusing, label-free detection and multicolor nanoparticle probes.</t>
  </si>
  <si>
    <t>Cytometry. Part A : the journal of the International Society for Analytical Cytology</t>
  </si>
  <si>
    <t>1552-4930 (Electronic)</t>
  </si>
  <si>
    <t>884-94</t>
  </si>
  <si>
    <t>Galanzha EI and Shashkov EV and Tuchin VV and Zharov VP</t>
  </si>
  <si>
    <t>https://pubmed.ncbi.nlm.nih.gov/18677768/</t>
  </si>
  <si>
    <t>Compared with blood tests, cell assessment in lymphatics is not well-established. The goal of this work was to develop in vivo lymph tests using the principles of flow cytometry. Cells in living animals were counted by laser (420-2,300 nm) generation of photoacoustic (PA) signals in individual cells hydrodynamically focused by lymph valves into a single file flow, and using endogenous absorption as intrinsic cell-specific markers, or gold nanorods, nanoshells, and carbon nanotubes as multicolor probes. PA data were verified by high-speed transmission, photothermal, and fluorescent imaging. Counting of melanoma and immune-related cells in normal, apoptotic, and necrotic states in lymphatics in vivo was demonstrated to have the unprecedented sensitivity as one metastatic cell among millions of white blood cells. The time-resolved PA spectral identification of flowing cells was achieved using multicolor labels and laser pulses of different wavelengths and time delays. Multiparameter, noninvasive, portable flow cytometer can be used for preclinical studies on animals with the potential of translation to humans for in vivo PA mapping of colorless lymph vessels and sentinel nodes with simultaneous single cell detection and metastasis assessment without labeling or use of contrast dyes and/or novel low-toxic multicolor probes with different absorption spectra.</t>
  </si>
  <si>
    <t>PMC2606693</t>
  </si>
  <si>
    <t>rayyan-185168737</t>
  </si>
  <si>
    <t>Exposure of sticklebacks (Gasterosteus aculeatus) to cadmium sulfide nanoparticles: biological effects and the importance of experimental design.</t>
  </si>
  <si>
    <t>0141-1136 (Print)</t>
  </si>
  <si>
    <t>161-3</t>
  </si>
  <si>
    <t>Sanders MB and Sebire M and Sturve J and Christian P and Katsiadaki I and Lyons BP and Sheahan D and Weeks JM and Feist SW</t>
  </si>
  <si>
    <t>https://pubmed.ncbi.nlm.nih.gov/18403007/</t>
  </si>
  <si>
    <t>Effects of nanoparticles on aquatic organisms have been little studied to date and toxicological data are urgently needed for development of regulatory frameworks for these substances. Here, we report the findings of a study exposing sticklebacks to cadmium sulfide (CdS) as bulk material and quantum dots. Fish were exposed for 21 d in a flow through test system to 5, 50 or 500 microg l(-1) CdS nanoparticles (nCdS) coated in thiol terminated methyl polyethylene glycol (MPEG), bulk CdS or MPEG at 500 microg l(-1) (nominal concentrations). With the exception of the highest nCdS exposure, measured concentrations were approximately one order of magnitude below nominal. A single fish from each group (excluding MPEG) was examined using energy dispersive X-ray analysis (EDX) to localise cadmium, however, cadmium could not be detected in whole body sections. Elevated levels of oxidized glutathione were measured in the gills of fish exposed to 50 and 500 microg l(-1) nCdS. Induction of vitellogenin synthesis was not detected in any of the treatment groups. The number of males engaged in nest-building behaviour following exposure to 500 microg l(-1) nCdS was reduced and livers of 4/6 fish in the same treatment displayed hepatocellular nuclear pleomorphism. The results are discussed emphasising the fundamental importance of experimental design and the need to understand the behaviour of nanoparticles in the aqueous phase.</t>
  </si>
  <si>
    <t>rayyan-185168738</t>
  </si>
  <si>
    <t>Effects of nanoparticles in Mytilus edulis gills and hepatopancreas - a new threat to marine life?</t>
  </si>
  <si>
    <t>Koehler A and Marx U and Broeg K and Bahns S and Bressling J</t>
  </si>
  <si>
    <t>https://pubmed.ncbi.nlm.nih.gov/18397804/</t>
  </si>
  <si>
    <t>Every day new extraordinary properties of nanoparticles (a billionth of a meter) are discovered and worldwide millions are invested into nanotechnology and nanomaterials. Risks to marine organisms are still not fully understood and biomarkers to detect health effects are not implemented, yet. We used the filter feeding blue mussel as a model to analyse uptake and effects of nanoparticles from glass wool, a new absorbent material suggested for use in floating oil spill barriers. In both, gills and hepatopancreas we analysed uptake of nanomaterials by transmission electronmicroscopy (TEM) in unstained ultrathin sections over a period of up to 16 days. Lysosomal stability and lipofuscin content as general indicators of cellular pathology and oxidative stress were also measured. As portals of uptake, diffusion and endocytosis were identified resulting in nanoparticle accumulation in endocytotic vesicles, lysosomes, mitochondria and nuclei. Dramatic decrease of lysosomal membrane stability occurred after 12h of exposure. Lysosomal damage was followed by excessive lipofuscin accumulation indicative of severe oxidative stress. Increased phagocytosis by granulocytes, autophagy and finally apoptosis of epithelial cells of gills and primary and secondary digestive tubules epithelial cells indicated progressive cell death. These pathological responses are regarded as general indices of toxic cell injury and oxidative stress. By the combinational use of biomakers with the ultrastructural localisation of nanoparticle deposition, final evidence of cause-effect relationships is delivered.</t>
  </si>
  <si>
    <t>rayyan-185168739</t>
  </si>
  <si>
    <t>Detecting genomic aberrations by fluorescence in situ hybridization with quantum dots-labeled probes.</t>
  </si>
  <si>
    <t>Journal of nanoscience and nanotechnology</t>
  </si>
  <si>
    <t>1533-4880 (Print)</t>
  </si>
  <si>
    <t>Jiang Z and Li R and Todd NW and Stass SA and Jiang F</t>
  </si>
  <si>
    <t>https://pubmed.ncbi.nlm.nih.gov/18283800/</t>
  </si>
  <si>
    <t>Detection of genomic alterations of cancer genes by fluorescent in situ hybridization (FISH) will provide important information for cancer diagnosis and therapy. To effectively and reliably detect the genomic changes, we prepared novel FISH probes by directly conjugating genomic DNA of genes to semiconductor quantum dot fluorophores (QDs). The generated QD-genomic probes are substantially more photostable than the probes labeled with organic dye and show high intensity in both metaphase and interphase cell. The directly labeling probes allow detection of genomic targets in a fast and simple FISH procedure with high sensitivity and specificity. Furthermore, application of the QD-genomic probes in lung cancer specimens can reliably visualize gene amplification in cancer cells. These results suggest that the QD-FISH probes may offer an effective approach to analyze cancer-related genomic aberrations in basic research and clinical applications.</t>
  </si>
  <si>
    <t>rayyan-185168740</t>
  </si>
  <si>
    <t>Estimation of cumulative aquatic exposure and risk due to silver: contribution of nano-functionalized plastics and textiles.</t>
  </si>
  <si>
    <t>0048-9697 (Print)</t>
  </si>
  <si>
    <t>396-409</t>
  </si>
  <si>
    <t>Blaser SA and Scheringer M and Macleod M and HungerbÃ¼hler K</t>
  </si>
  <si>
    <t>https://pubmed.ncbi.nlm.nih.gov/18031795/</t>
  </si>
  <si>
    <t>Products with antimicrobial effect based on silver nanoparticles are increasingly used in Asia, North America and Europe. This study presents an analysis of risk to freshwater ecosystems from silver released from these nanoparticles incorporated into textiles and plastics. The analysis is presented in four stages; (i) silver mass flow analysis and estimation of emissions, (ii) assessment of the fate of silver in a river system and estimation of predicted environmental concentrations (PECs), (iii) critical evaluation of available toxicity data for environmentally relevant forms of silver and estimation of predicted no-effect concentrations (PNECs), and (iv) risk characterization. Our assessment is based on estimated silver use in the year 2010, focusing on the Rhine river as a case study. In 2010, biocidal plastics and textiles are predicted to account for up to 15% of the total silver released into water in the European Union. The majority of silver released into wastewater is incorporated into sewage sludge and may be spread on agricultural fields. The amount of silver reaching natural waters depends on the fraction of wastewater that is effectively treated. Modeled PECs in the Rhine river are in satisfactory agreement with monitoring data from other river systems. Because a complete characterization of the toxicity of environmentally relevant silver species is lacking, only a limited risk assessment is possible at this time. However, our study indicates that PEC/PNEC ratios greater than 1 cannot be ruled out for freshwater ecosystems, in particular sediments. No risk is predicted for microbial communities in sewage treatment plants.</t>
  </si>
  <si>
    <t>rayyan-185168741</t>
  </si>
  <si>
    <t>In vivo radioprotection by the fullerene nanoparticle DF-1 as assessed in a zebrafish model.</t>
  </si>
  <si>
    <t>Clinical cancer research : an official journal of the American Association for           Cancer Research</t>
  </si>
  <si>
    <t>1078-0432 (Print)</t>
  </si>
  <si>
    <t>7086-91</t>
  </si>
  <si>
    <t>Daroczi B and Kari G and McAleer MF and Wolf JC and Rodeck U and Dicker AP</t>
  </si>
  <si>
    <t>https://pubmed.ncbi.nlm.nih.gov/17145832/</t>
  </si>
  <si>
    <t>PURPOSE: We have previously shown that zebrafish (Danio rerio) embryos can be used as an in vivo model to validate modifiers of the radiation response. Here, we evaluated the radioprotective effect of the nanoparticle DF-1, a fullerene with antioxidant properties, in zebrafish embryos. EXPERIMENTAL DESIGN: Zebrafish embryos were exposed to different doses of ionizing radiation ranging from 20 to 80 Gy in the presence and absence of DF-1. Toxicity and radioprotective effects were assessed by monitoring overall survival and morphology as well as organ functions by employing assays to measure kidney excretory function and development of sensory nerve cells (neuromasts). Antioxidant properties of DF-1 were assessed in whole fish. RESULTS: DF-1 had no apparent adverse effects on normal zebrafish morphology or viability throughout the concentration range tested (1-1,000 micromol/L). Ionizing radiation (10-40 Gy) caused time-dependent and dose-dependent perturbations of normal zebrafish morphology and physiology, notably defective midline development resulting in dorsal curvature of the body axis ("curly-up"), neurotoxicity, impaired excretory function, and decreased survival of the exposed embryos. DF-1 (100 micromol/L) markedly attenuated overall and organ-specific radiation-induced toxicity when given within 3 hours before or up to 15 minutes after radiation exposure. By contrast, DF-1 afforded no protection when given 30 minutes after ionizing radiation. The degree of radioprotection provided by DF-1 was comparable with that provided by the Food and Drug Administration-approved radioprotector amifostine (4 mmol/L). Protection against radiation-associated toxicity using DF-1 in zebrafish embryos was associated with marked reduction of radiation-induced reactive oxygen species. CONCLUSION: The fullerene DF-1 protects zebrafish embryos against deleterious effects of ionizing radiation due, in part, to its antioxidant properties.</t>
  </si>
  <si>
    <t>rayyan-185168742</t>
  </si>
  <si>
    <t>Oxidative stress-related effects induced by micronized polyethylene        terephthalate microparticles in the Manila clam</t>
  </si>
  <si>
    <t>JOURNAL OF TOXICOLOGY AND ENVIRONMENTAL HEALTH-PART A-CURRENT ISSUES</t>
  </si>
  <si>
    <t>1528-7394</t>
  </si>
  <si>
    <t>168-179</t>
  </si>
  <si>
    <t>Parolini, M and De Felice, B and Gazzotti, S and Annunziata, L and Sugni, M and Bacchetta, R and Ortenzi, MA and Parolini, Marco and De Felice, Beatrice and Gazzotti, Stefano and Annunziata, Luisa and Sugni, Michela and Bacchetta, Renato and Ortenzi, Marco Aldo</t>
  </si>
  <si>
    <t>Microplastic (MP) contamination represents a serious threat for marine organisms. Several lab studies demonstrated adverse effects induced by exposure to different MP polymers toward diverse marine species. However, the information regarding toxicity of polyethylene terephthalate (PET) MPs is largely unknown. The present study was aimed at investigating the adverse effects induced by 7-day exposure to two concentrations (0.125 or 12.5 mu g/ml) micronized, irregular shaped and variable size PET microparticles (PET-MPs) toward Manila clam (Ruditapes philippinarum). Histological analyses were performed to assess tissue damage on digestive glands, gonads, gut and gills, whereas oxidative stress-related effects, including the concentration of pro-oxidant molecules, activity of antioxidant (superoxide dismutase - SOD, catalase - CAT and glutathione peroxidase - GPx) and detoxifying (glutathione S-transferase - GST) enzymes, as well as levels of lipid peroxidation, were determined in gills and digestive gland. Our results showed that clams ingest and egest micronized PET-MPs, but no marked histological alterations to bivalve tissues occurred. Although PET-MPs did not produce oxidative stress in the digestive gland, these materials significantly altered oxidative status of gills, leading to lipid peroxidation. No apparent clear indication of a weakness of bivalve health status was obtained in this study.</t>
  </si>
  <si>
    <t>rayyan-185168743</t>
  </si>
  <si>
    <t>Presence of microplastics and nanoplastics in food, with particular        focus on seafood</t>
  </si>
  <si>
    <t>EFSA JOURNAL</t>
  </si>
  <si>
    <t>Alexander, J and Barregard, L and Bignami, M and Ceccatelli, S and Cottrill, B and Dinovi, M and Edler, L and Grasl-Kraupp, B and Hogstrand, C and Hoogenboom, L and Knutsen, HK and Nebbia, CS and Oswald, I and Petersen, A and Rogiers, VM and Rose, M and Roudot, AC and Schwerdtle, T and Vleminckx, C and Vollmer, G and Wallace, H and Alexander, Jan and Barregard, Lars and Bignami, Margherita and Ceccatelli, Sandra and Cottrill, Bruce and Dinovi, Michael and Edler, Lutz and Grasl-Kraupp, Bettina and Hogstrand, Christer and Hoogenboom, Laurentius (Ron) and Knutsen, Helle Katrine and Nebbia, Carlo Stefano and Oswald, Isabelle and Petersen, Annette and Rogiers, Vera Maria and Rose, Martin and Roudot, Alain-Claude and Schwerdtle, Tanja and Vleminckx, Christiane and Vollmer, Gunter and Wallace, Heather and EFSA Panel Contaminants Food Chain</t>
  </si>
  <si>
    <t>Following a request from the German Federal Institute for Risk Assessment (BfR), the EFSA Panel for Contaminants in the Food Chain was asked to deliver a statement on the presence of microplastics and nanoplastics in food, with particular focus on seafood. Primary microplastics are plastics originally manufactured to be that size, while secondary microplastics originate from fragmentation. Nanoplastics can originate from engineered material or can be produced during fragmentation of microplastic debris. Microplastics range from 0.1 to 5,000 mu m and nanoplastics from approximately 1 to 100 nm (0.001-0.1 mu m). There is no legislation for microplastics and nanoplastics as contaminants in food. Methods are available for identification and quantification of microplastics in food, including seafood. Occurrence data are limited. In contrast to microplastics no methods or occurrence data in food are available for nanoplastics. Microplastics can contain on average 4% of additives and the plastics can adsorb contaminants. Both additives and contaminants can be of organic as well of inorganic nature. Based on a conservative estimate the presence of microplastics in seafood would have a small effect on the overall exposure to additives or contaminants. Toxicity and toxicokinetic data are lacking for both microplastics and nanoplastics for a human risk assessment. It is recommended that analytical methods should be further developed for microplastics and developed for nanoplastics and standardised, in order to assess their presence, identity and to quantify their amount in food. Furthermore, quality assurance should be in place and demonstrated. For microplastics and nanoplastics, occurrence data in food, including effects of food processing, in particular, for the smaller sized particles (&lt; 150 mu m) should be generated. Research on the toxicokinetics and toxicity, including studies on local effects in the gastrointestinal (GI) tract, are needed as is research on the degradation of microplastics and potential formation of nanoplastics in the human GI tract. (C) 2016 European Food Safety Authority. EFSA Journal published by John Wiley and Sons Ltd on behalf of European Food Safety Authority.</t>
  </si>
  <si>
    <t>rayyan-185168744</t>
  </si>
  <si>
    <t>PET microplastics toxicity on marine key species is influenced by pH,        particle size and food variations</t>
  </si>
  <si>
    <t>Piccardo, M and Provenza, F and Grazioli, E and Cavallo, A and Terlizzi, A and Renzi, M and Piccardo, Manuela and Provenza, Francesca and Grazioli, Eleonora and Cavallo, Andrea and Terlizzi, Antonio and Renzi, Monia</t>
  </si>
  <si>
    <t>This study aims to evaluate effects induced by the exposure of key marine species to leachates and suspensions of different particle-size of PET microparticles, a plastic polymer that is actually considered safe for the environment. Leachates and suspensions of small (5-60 mu m); medium (61-499 mu m) and large (500-3000 mu m) PET were tested on bacteria (V. fischeri: UNI EN ISO 11348-3:2009), algae (P. tricornutum; UNI EN ISO 10253:2016E), and echinoderms (P. lividus; EPA 600/R-95-136/Section 15) species both under standard (8.0) and acidified (7.5) pH conditions. Results obtained show that: i) conversely to larval stage of P. lividus, bacterial and algal tested species are not sensitive to PET pollution under all tested conditions; ii) different tested particle- sizes of PET produce effects that are not always related to their particle-size; differences comparing acidified and standard pH conditions were recorded; iv) concerning echinoderms, food availability produce significant differences compared to fasting conditions; v) special attention on the possible interactions between MPs and other stressors (e.g., food and pH) is needed in order to give a better picture of natural occurring dynamics on marine ecosystems especially in the future frame of global changes. (C) 2020 Elsevier B.V. All rights reserved.</t>
  </si>
  <si>
    <t>rayyan-185168745</t>
  </si>
  <si>
    <t>Quantification of the combined toxic effect of polychlorinated biphenyls        and nano-sized polystyrene on Daphnia magna</t>
  </si>
  <si>
    <t>531-536</t>
  </si>
  <si>
    <t>Lin, W and Jiang, RF and Xiong, YX and Wu, JY and Xu, JQ and Zheng, J and Zhu, F and Ouyang, GF and Lin, Wei and Jiang, Ruifen and Xiong, Yaxin and Wu, Jiayi and Xu, Jianqiao and Zheng, Juan and Zhu, Fang and Ouyang, Gangfeng</t>
  </si>
  <si>
    <t>It has been reported that nanoplastics (NP) could cause serious toxicity and accumulative effects on aquatic organisms as well as interact with organic pollutants and influence potential hazards when exposed to biota. The current study aimed to quantitatively investigate the combined acute toxic effect of polychlorinated biphenyls (PCBs) and nano sized polystyrene (PS) plastic on aquatic organisms based on analyte speciation. First, the combined acute toxicity of PCB-18 and 100 nm PS to Daphnia magna (D. magna) in water was evaluated. Then, speciation analysis of the exposure system was conducted by measuring the sorption coefficients (logK(Np)) of PCBs to nano-sized PS (ranging from 5.28 to 6.56), which demonstrated the PS could substantially decreacP the free concentrations of PCBs. The results showed that a low concentration of the PS could decrease the toxicity to D. magna, which might be originated from the decreased free concentration of PCB-18. However, when the PS concentration was high enough, an opposite effect was observed because the PS dominated the lethality instead of PCB-18. The current study is helpful to clarify the PCB occurrence in ecosystems and provide an in-depth understanding of the eco-toxicological effects of nanoscale plastics.</t>
  </si>
  <si>
    <t>rayyan-185168746</t>
  </si>
  <si>
    <t>Quantification of microplastics in environmental samples via pressurized        liquid extraction and pyrolysis-gas chromatography</t>
  </si>
  <si>
    <t>6959-6968</t>
  </si>
  <si>
    <t>Dierkes, G and Lauschke, T and Becher, S and Schumacher, H and Foeldi, C and Ternes, T and Dierkes, Georg and Lauschke, Tim and Becher, Susanne and Schumacher, Heike and Foeldi, Corinna and Ternes, Thomas</t>
  </si>
  <si>
    <t>The quantification of microplastics (MP) in environmental samples is currently a challenging task. To enable low quantification limits, an analytical method has been developed combining pressurized liquid extraction (PLE) and pyrolysis GC-MS. The automated extraction includes a pre-extraction step via methanol followed by a subsequent PLE using tetrahydrofuran. For the most frequently used synthetic polymers polyethylene (PE), polypropylene (PP), and polystyrene (PS), limits of quantification were achieved down to 0.007 mg/g. Recoveries above 80% were attained for solid matrices such as soil and sediments. The developed method was applied for MP quantification in environmental samples such as sediment, suspended matter, soil, and sewage sludge. In all these matrices, PE and PP were detected with concentrations ranging from 0.03 to 3.3 mg/g. In sewage sludge samples, all three polymers were present with concentration levels ranging between 0.08 +/- 0.02 mg/g (PP) and 3.3 +/- 0.3 mg/g (PE). However, especially for solid samples, the analysis of triplicates revealed elevated statistical uncertainties due to the inhomogeneous distribution of MP particles. Thus, care has to be taken when milling and homogenizing the samples due to the formation of agglomerates.        Graphical abstract</t>
  </si>
  <si>
    <t>rayyan-185168747</t>
  </si>
  <si>
    <t>Differential toxicity of functionalized polystyrene microplastics to        clams (Meretrix meretrix) at three key development stages of life        history</t>
  </si>
  <si>
    <t>346-354</t>
  </si>
  <si>
    <t>Luan, LP and Wang, X and Zheng, H and Liu, LQ and Luo, XX and Li, FM and Luan, Liping and Wang, Xiao and Zheng, Hao and Liu, Liuqingqing and Luo, Xianxiang and Li, Fengmin</t>
  </si>
  <si>
    <t>Little knowledge is available on impact of microplastics (MPs) on the bivalve larvae at different developmental stages throughout their life history, especially for metamorphic stage. Therefore, this study aims to evaluate the toxic responses of carboxylated (PS-COOH) and amino (PS-NH2) polystyrene MPs on the developing clam larvae at three key life stages, i.e., fertilized eggs, D-veliger larvae, and umbo larvae. PS-COOH and PS-NH2 significantly decreased the hatching rates by 5.79-39.5% and developmental rates by 4.78-7.86% of the clam larvae relative to the unexposed clam larvae. The toxicity of MPs followed the order: hatching stage &gt; metamorphosis &gt; D-veliger larvae stage, showing stage-dependent toxic effects. Moreover, PS-NH2 with a smaller hydrodynamic diameter showed a greater toxicity to the developing larvae compared to PS-COOH. Our study highlighted the stage-dependent toxic effects of MPs on the developing clam larvae, thus posing ecological risks to population succession of marine bivalves and aquatic ecosystems.</t>
  </si>
  <si>
    <t>rayyan-185168748</t>
  </si>
  <si>
    <t>Microplastics and attached microorganisms in sediments of the Vitoria        bay estuarine system in SE Brazil</t>
  </si>
  <si>
    <t>OCEAN &amp; COASTAL MANAGEMENT</t>
  </si>
  <si>
    <t>0964-5691</t>
  </si>
  <si>
    <t>247-253</t>
  </si>
  <si>
    <t>Neto, JAB and Gaylarde, C and Beech, I and Bastos, AC and Quaresma, VD and de Carvalho, DG and Baptista Neto, Jose Antonio and Gaylarde, Christine and Beech, Iwona and Bastos, Alex Cardoso and Quaresma, Valeria da Silva and de Carvalho, Diego Gomes</t>
  </si>
  <si>
    <t>Since the mass production of plastics began in the middle of the last century, plastic waste and its accumulation in the marine environment is an issue of major current concern, with significant environmental and economic impact. These materials continue to accumulate in the environment, mainly in rivers and oceans, in the form of macro to nanoplastics. Over the past decade, increased scientific interest has produced an expanding knowledge base for microplastics. However, analysis of the plastic-associated microbial community (the plastisphere) in the intertidal zone is rare. The aim of the research presented here was to investigate the concentration of micro plastic in the benthic sediment of Vitoria Bay estuarine system (SVB), SE Brazil. The microplastic concentrations in the Vitoria Bay bottom sediments ranged from 0 to 38 particles per sample, with a total of 247 particles. Synthetic fibers from fishing nets accounted for 77% of the microplastic observed in the studied area. The scanning electron micrographs revealed that, while bacteria were the main colonizers of the SVB microplastic particles, fungal filaments and spores were also apparent.</t>
  </si>
  <si>
    <t>rayyan-185168749</t>
  </si>
  <si>
    <t>Effects of microplastics and nanoplastics on marine environment and        human health</t>
  </si>
  <si>
    <t>44743-44756</t>
  </si>
  <si>
    <t>Sana, SS and Dogiparthi, LK and Gangadhar, L and Chakravorty, A and Abhishek, N and Sana, Siva Sankar and Dogiparthi, Lakshman Kumar and Gangadhar, Lekshmi and Chakravorty, Arghya and Abhishek, Nalluri</t>
  </si>
  <si>
    <t>Microplastics (MPs) with an average size of less than 5 mm, along with nanoplastics (NPs) of an average size of fewer than 0.1 mu m are the result of huge plastic waste fragmentation or straight environmental emissions. Pollution from micro- and nanoplastics is a worldwide paradigm that raises environmental and human health concerns. They may also comprise very harmful chemicals that are implemented in plants and animals when MPs/NPs are used that may lead to higher accumulation of these compounds in food chains. In addition, higher surface area-to-volume ratio, characteristic of MPs/NPs can contribute to their potentially harmful impact as other pollutants, like continuous organic contaminants, can also be bio-accumulated and adsorbed. A complex issue correlated with MPs/NPs is their ability to absorb and interact with other common pollutants in the environment, such as metals, pharmaceuticals, and other contaminants. Thus, MPs/NPs can directly influence on destiny and toxicity of these substances to the environment and organisms. In this review, first, we introduce possible sources and formation, their destinies, and environmental impact of MPs/NPs and then explain feasible paths of all these particles entering the human body. Then, the review highlights the effect of MPs/NPs on human health. Finally, it provides a brief summary of the potential as well as the neurological toxicity of MPs/NPs.</t>
  </si>
  <si>
    <t>rayyan-185168750</t>
  </si>
  <si>
    <t>Accumulation of polystyrene microplastics in juvenile Eriocheir sinensis        and oxidative stress effects in the liver</t>
  </si>
  <si>
    <t>28-36</t>
  </si>
  <si>
    <t>Yu, P and Liu, ZQ and Wu, DL and Chen, MH and Lv, WW and Zhao, YL and Yu, Ping and Liu, Zhiquan and Wu, Donglei and Chen, Minghai and Lv, Weiwei and Zhao, Yunlong</t>
  </si>
  <si>
    <t>As a widespread and ubiquitous pollutant of marine ecosystems, microplastic has the potential to become an emerging global threat for aquatic organisms. The present study aims to elucidate the effects of microplastics on the growth, accumulation and oxidative stress response in the liver of Eriocheir sinensis. Fluorescent microplastic particles (diameter = 0.5 mu m) accumulated in the gill, liver and gut tissues of E. sinensis were investigated when crabs were exposed to a concentration of 40000 mu g/L for 7 days. A 21 day toxicity test suggested that the rate of weight gain, specific growth rate, and hepatosomatic index of E. sinensis decreased with increasing microplastic concentration (0 mu g/L, 40 mu g/L, 400 mu g/L, 4000 mu g/L and 40000 mu g/L). The activities of AChE and GPT in crabs exposed to microplastics were lower than those in control group. GOT activity increased significantly after exposure to a low concentration of microplastics and then decreased continuously with increasing microplastic concentrations. The activities of superoxide dismutase (SOD), aspartate transaminase (GOT), glutathione (GSH), and glutathione peroxidase (GPx) increased in specimens exposed to low concentrations of microplastics (40 and 400 mu g/L) compared to the control and decreased in organisms exposed to high concentrations (4000 and 40000 mu g/L). In contrast, the activities of acetylcholinesterase, catalase (CAT), and alanine aminotransferase were significantly lower in the organisms exposed to microplastics compared to control animals. Upon exposure to increasing microplastic concentrations, the expression of genes encoding the antioxidants SOD, CAT, GPx and glutathione S-transferase in the liver decreased after first increasing. Exposure to microplastics increased the expression of the gene encoding p38 in the MAPK signaling pathway and significantly decreased the expressions of genes encoding ERK, AKT, and MEK. The results of this study demonstrate that microplastics can accumulate in the tissues of E. sinensis and negatively affect growth. In addition, exposure to microplastics causes damage and induces oxidative stress in the hepatopancreas of E. sinensis. The findings provide basic biological data for environmental and human risk assessments of microplastics of high concern.</t>
  </si>
  <si>
    <t>rayyan-185168751</t>
  </si>
  <si>
    <t>MICROPLASTIC IN FOOD AND DRINKING WATER- ENVIRONMENTAL MONITORING DATA</t>
  </si>
  <si>
    <t>CIVIL AND ENVIRONMENTAL ENGINEERING REPORTS</t>
  </si>
  <si>
    <t>2080-5187</t>
  </si>
  <si>
    <t>201-209</t>
  </si>
  <si>
    <t>Myszograj, M and Myszograj, Martyna</t>
  </si>
  <si>
    <t>Microplastics are present in the environment and have been found in seas and oceans, fresh water, sewage, food, air, and drinking water, both bottled and tap water. Nanoplastics can originate from engineered material or can be produced during fragmentation of microplastic debris. This paper presents an analysis of the research available in the literature on the content of microplastics in food, tap water, and bottled water. There is no legislation for microplastics as contaminants in food. Available data are from seafood species such as fish, shrimp, and bivalves, and also in other foods such as honey, beer, and table salt. In tap water, the measured amount of microplastic particles varies extensively and depends on the place of intake, type of conditioning, and water distribution system. Studies concerning bottled water have shown that water contains microplastics from disposable plastic bottles, bottles made of recycled material, and even glass bottles. The lack of analytical standards related to the adoption of the method of determination and identification of the size and form of microplastic particles was found to be problematic. The abovementioned particles were mainly identified as polyethylene ( PE), polyethylene terephthalate (PET), polypropylene (PP), polyamides (PA), polyether sulfone (PES), polystyrene (PS), and polyvinyl chloride ( PVC), and were between 1 and 150 mu m in size. The most common shapes of the particles were fragments, followed by fibres and flakes. Toxicity and toxicokinetic data are lacking for microplastics for a human risk assessment.</t>
  </si>
  <si>
    <t>rayyan-185168752</t>
  </si>
  <si>
    <t>Towards the suitable monitoring of ingestion of microplastics by marine        biota: A review</t>
  </si>
  <si>
    <t>1200-1208</t>
  </si>
  <si>
    <t>Wesch, C and Bredimus, K and Paulus, M and Klein, R and Wesch, Charlotte and Bredimus, Katja and Paulus, Martin and Klein, Roland</t>
  </si>
  <si>
    <t>Monitoring plastic ingestion in marine biota is a difficult task, especially regarding ubiquitous micro plastics (particles of &lt;5 mm). Due to their microscopic size, evidence for microplastic ingestion is often limited to laboratory studies. The following review provides a comparison and assessment of different microplastic ingestion monitoring procedures. Emphasis is given to the most important steps of current monitoring practice: (1) selecting suitable indicator species, (2) sampling and sample processing, (3) analytical procedures and (4) the prevention of secondary contamination of the sample. Moreover, an overview on ingestion records of microplastics by different marine feeding guilds is presented, including filter, suspension and deposit feeders as well as predators and scavengers. Lastly, monitoring processes are addressed critically in terms of their suitability for achieving the aims of an appropriate monitoring programme. Recommendations for future research priorities are presented with a focus on the necessity of standardised and comparable monitoring procedures in microplastic detection. (C) 2016 Elsevier Ltd. All rights reserved.</t>
  </si>
  <si>
    <t>rayyan-185168753</t>
  </si>
  <si>
    <t>Promising techniques and open challenges for microplastic identification        and quantification in environmental matrices</t>
  </si>
  <si>
    <t>3743-3756</t>
  </si>
  <si>
    <t>Zarfl, C and Zarfl, Christiane</t>
  </si>
  <si>
    <t>Microplastics are observed ubiquitously and in different environmental compartments ranging from marine waters and sediments to freshwater and terrestrial ecosystems including biota. Over the last decade, several methods have been applied and advanced to monitor and quantify microplastics, to identify the polymer material and to describe the particle properties, such as size, shape or colour. In most cases, the overarching aim is to elucidate patterns of occurrence that might result from (micro)plastic emissions and environmental fate. But the applied methods are subject to uncertainties and boundary conditions, be it spatial resolution that excludes the smallest microplastics or limitations in distinguishing microplastic particles from natural particles. This critical review provides an overview of the state-of-the-art procedures in microplastic analysis, gives examples of potential ways ahead and remaining challenges and classifies available methods according to the underlying research question. The resulting decision tree for the selection of analytical methods starts with a common research question and takes specificities of the environmental matrix into account. The procedural range consequently ranges from fast screening methods based on visual identification to a highly sophisticated combination of analytical methods that provide information on polymer type, particle number or mass and eventually particle size but are very time-consuming and expensive. Standardization of microplastic analytical methods on the basis of the research aim will help to make study results comparable and obtain a more comprehensive picture of microplastic abundance and fate in the environment.</t>
  </si>
  <si>
    <t>rayyan-185168754</t>
  </si>
  <si>
    <t>Microplastic Contamination of Surface Water-Sourced Tap Water in Hong        Kong-A Preliminary Study</t>
  </si>
  <si>
    <t>APPLIED SCIENCES-BASEL</t>
  </si>
  <si>
    <t>Lam, TWL and Ho, HT and Ma, ATH and Fok, L and Lam, Theresa Wing Ling and Ho, Hiu Tung and Ma, Anson T. H. and Fok, Lincoln</t>
  </si>
  <si>
    <t>Microplastics have been documented in a wide range of commercially available food products, and the presence of microplastics in tap water has received considerable attention in recent years. Although microplastics in drinking water pose a low concern for human health at current levels of exposure, there is a need to understand the potential pathways for human microplastic exposure. With the application of Rose Bengal staining, microplastics in 110 surface water-sourced tap water samples from urban sources in Hong Kong were qualified and morphologically characterized. A total of 224 items were identified in 86 (78.2%) samples with a mean concentration of 2.181 +/- 0.165 n L-1. Fibrous and smaller (&lt;1 mm) microplastics predominated in samples, accounting for 97.8% and 65.1% of the total microplastic count, respectively. Our results indicated a comparatively low level of microplastic contamination of tap water in Hong Kong. The potential sources of microplastics could be microplastic-polluted water bodies, atmospheric input and mechanical abrasion of plastic equipment during water treatment and distribution.</t>
  </si>
  <si>
    <t>rayyan-185168755</t>
  </si>
  <si>
    <t>Evidence that microplastics aggravate the toxicity of organophosphorus        flame retardants in mice (Mus musculus)</t>
  </si>
  <si>
    <t>348-354</t>
  </si>
  <si>
    <t>Deng, YF and Zhang, Y and Qiao, RX and Bonila, MM and Yang, XL and Ren, HQ and Lemos, B and Deng, Yongfeng and Zhang, Yan and Qiao, Ruxia and Bonila, Melvin M. and Yang, Xiaoliang and Ren, Hongqiang and Lemos, Bernardo</t>
  </si>
  <si>
    <t>This study was performed to reveal the health risks of co-exposure to organophosphorus flame retardants (OPFRs) and microplastics (MPs). We exposed mice to polyethylene (PE) and polystyrene (PS) MPs and OPFRs [tris (2-chloroethy) phosphate (TCEP) and tris (1,3-dichloro-2-propyl) phosphate (TDCPP)] for 90 days. Biochemical markers and metabolomics were used to determine whether MPs could enhance the toxicity of OPFRs. Superoxide dismutase (SOD) and catalase (CAT) increased (p &lt; 0.05) by 21% and 26% respectively in 10 mu g/L TDCPP + PE group compared to TDCPP group. Lactate dehydrogenase (LDH) in TDCPP + MPs groups were higher (18%-30%) than that in TDCPP groups (p &lt; 0.05). Acetylcholinesterase (AChE) in TCEP + PE groups were lower (10%-19%) than those in TCEP groups (p &lt; 0.05). These results suggested that OPFR co-exposure with MPs induced more toxicity than OPER exposure alone. Finally, in comparison to controls we observed that 29, 41, 41, 26, 40 and 37 metabolites changed significantly (p &lt; 0.05; fold-change &gt; 1.2) in TCEP, TCEP + PS, TCEP + PE, TDCPP, TDCPP + PS and TDCPP + PE groups, respectively. Most of these metabolites are related to pathways of amino acid and energy metabolism. Our results indicate that MPs aggravate the toxicity of OPFRs and highlight the health risks of MP co-exposure with other pollutants.</t>
  </si>
  <si>
    <t>rayyan-185168756</t>
  </si>
  <si>
    <t>Microplastics in aquatic environment: characterization, ecotoxicological        effect, implications for ecosystems and developments in South Africa</t>
  </si>
  <si>
    <t>22271-22291</t>
  </si>
  <si>
    <t>Pereao, O and Opeolu, B and Fatoki, O and Pereao, Omoniyi and Opeolu, Beatrice and Fatoki, Olalekan</t>
  </si>
  <si>
    <t>Microplastics are small-size plastic piece scales (particles &lt; 5 mm) in sediments and waters which interact with environment and organisms by various means. Microplastics are becoming a universal ecological concern since they may be a source of hazardous chemicals to marine organisms and environments. Recent research suggests microplastics could enable the transfer of hydrophobic aquatic pollutants or chemical additives to biota. Even though microplastic presence and interactions are recently being detected in marine and freshwater systems, the fate of microplastics is still very poorly understood. This literature review is a summary of the sources and transport of microplastics, their interactions with toxic chemicals and the methodologies for chemical quantification and characterization of microplastics. The environmental outcome and impact of microplastics in wastewater treatment plants were assessed as well as the trends and update on microplastic research in the South African aquatic ecosystem.</t>
  </si>
  <si>
    <t>rayyan-185168757</t>
  </si>
  <si>
    <t>Uptake and adverse effects of polyethylene terephthalate microplastics        fibers on terrestrial snails (Achatina fulica) after soil exposure</t>
  </si>
  <si>
    <t>447-455</t>
  </si>
  <si>
    <t>Song, Y and Cao, CJ and Qiu, R and Hu, JN and Liu, MT and Lu, SB and Shi, HH and Raley-Susman, KM and He, DF and Song, Yang and Cao, Chengjin and Qiu, Rong and Hu, Jiani and Liu, Mengting and Lu, Shibo and Shi, Huahong and Raley-Susman, Kathleen M. and He, Defu</t>
  </si>
  <si>
    <t>Recent studies have demonstrated the occurrence of microplastic fibers (MFs) in soil environments. To determine whether MFs are harmful for soil biota, we evaluated toxic effects on terrestrial snails (Achatina fulica) after 28 d exposure to polyethylene terephthalate MFs at concentrations of 0.01-0.71 g kg(-1) (dry soil weight). Digestion kinetics experiments on 24 snails showed that MFs can be ingested and excreted within 48 h. We found the appearance of cracks and deterioration on the surface of MFs after depuration by the digestive system. Prolonged exposure to 40 snails showed that 0.14-0.71 g kg(-1) MFs caused an average reduction of 24.7-34.9% food intake and 46.6-69.7% excretion. 0.71 g kg(-1) MFs induced significant villi damage in the gastrointestinal walls of 40% snails, but did not influence the histology of the liver and kidney. Moreover, 0.71 g kg(-1) MFs exposure reduced glutathione peroxidase (59.3 +/- 13.8%) and total antioxidant capacity (36.7 +/- 8.5%), but elevated malondialdehyde level (58.0 +/- 6.4%) in the liver, which indicates oxidative stress is involved in the toxic mechanism. Our results suggest that MFs have adverse impacts on the fitness of soil organisms, and highlight the ecological risks of microplastic pollution in terrestrial ecosystems. (C) 2019 Elsevier Ltd. All rights reserved.</t>
  </si>
  <si>
    <t>rayyan-185168758</t>
  </si>
  <si>
    <t>Evaluation of microplastics in beach sediments along the coast of Dubai,        UAE</t>
  </si>
  <si>
    <t>Aslam, H and Ali, T and Mortula, MM and Attaelmanan, AG and Aslam, Huda and Ali, Tarig and Mortula, Md Maruf and Attaelmanan, Atta G.</t>
  </si>
  <si>
    <t>Microplastic contamination in beach sediments along coast of Dubai is un-documented. In this study, microplastic contamination in beach sediments collected from the wrack lines of 16 beaches in Dubai was evaluated. Five samples were collected from each beach along a 100 m stretch using a 0.5 m by 0.5 m, quadrant. The number, color, and shape of microplastics were documented. The polymer types of large fibers and strings were identified through FT-IR analysis. 480 microplastics from each of the 16 beaches were selected to detect heavy metals using XRF analysis. The results showed that the average weight of microplastic is 0.33 mg per gram of dry sediment (or 953 mg.m(-2)) and the number of microplastic is 59.71 items per kg of dry sediment (or 165 items.m(-2)). Blue and fibrous microplastics were dominant. Polyethylene strings and fibers were abundantly found. 13 heavy metals were identified of which five are priority pollutants.</t>
  </si>
  <si>
    <t>rayyan-185168759</t>
  </si>
  <si>
    <t>MICROPLASTICS ANALYSIS IN THE GILL AND GASTROINTESTINAL TRACT OF CORAL        REEF FISHES FROM THREE SMALL OUTER ISLANDS OF PAPUA, INDONESIA: A        PRELIMINARY STUDY</t>
  </si>
  <si>
    <t>JURNAL ILMU DAN TEKNOLOGI KELAUTAN TROPIS</t>
  </si>
  <si>
    <t>2087-9423</t>
  </si>
  <si>
    <t>495-505</t>
  </si>
  <si>
    <t>Yona, D and Maharani, MD and Cordova, MR and Elvania, Y and Dharmawan, IWE and Yona, Defri and Maharani, Mela Dita and Cordova, M. Reza and Elvania, Yuyun and Dharmawan, I. Wayan Eka</t>
  </si>
  <si>
    <t>Microplastics have been found widely in marine environments, including the remote areas far from human activities, and can be ingested by fish. This study aimed to investigate microplastics from 12 coral reef fishes of three small outer islands of Papua (Liki, Befondi, and Miossu) and to analyze the difference of microplastic concentrations in gill and gastrointestinal tract. Fish samples were obtained using a hand line and dissected to separate the gills and gastrointestinal tracts. The destruction method using H2O2 30 % was conducted to separate organic matter, and the microscope was used to identify microplastic types. Fibers were found in all fish species in the range of 1.60-28.30 particle/g dry weight. Microplastics in fishes from Liki Island were higher compared to the ones from Befondi and Miossu Islands. The results of this study observed that there is no relationship between fish size and microplastic concentration since the size of fishes from Liki Island were smaller than the ones from the two islands. Most fishes were observed to contain fiber in both the gill and gastrointestinal tract, with the dominant size of microplastic was &gt; 1000 mu m. This study found that microplastics in the gills were higher than in the gastrointestinal tracts, and it is related to the difference in the organ functionality and the process of microplastic entering the organs from the surrounding water.</t>
  </si>
  <si>
    <t>rayyan-185168760</t>
  </si>
  <si>
    <t>Assessment of microplastics in freshwater systems: A review</t>
  </si>
  <si>
    <t>Li, CR and Busquets, R and Campos, LC and Li, Chaoran and Busquets, Rosa and Campos, Luiza C.</t>
  </si>
  <si>
    <t>The reliance on plastic for a vast number of consumer products, many of them single-use, results in their continuous entry into aquatic environments. Plastic waste can fragment into smaller debris, some with a diameter &lt; 5 mm (microplastics). Microplastics are of growing concern especially since 2014, however to date research on microplastic pollution has mainly focused on marine environments, partly because it has been mistakenly thought that sewage treatment plants could remove all plastic debris. To understand the impact of microplastic pollution in freshwater environments, an assessment of research on the sources, distribution and effects of microplastics, and trends in their analysis and policy has been carried out. Main sources of microplastic found in freshwater environments include synthetic textiles, personal care products, industrial raw materials and the improper disposal of plastic waste. Microplastic pollution is a global issue that presents with a broad range of concentration: for example, 3.5 x 10&lt;^&gt;(3) microplastic units.L-1 were reported in sediment of Lake Huron, in the US and as low as 1.2x10(-4) units.L-1 in countries with sparse population such as Mongolia. The main polymer constituents of microplastics found in freshwaters have been identified as polyethylene (PE), polypropylene (PP), polystyrene (PS), and polyethylene terephthalate (PET), accounting for 70% of the total, each with a very similar frequency of occurrence. Despite microplastics being relatively inert, they are found to cause some effects in aquatic organisms. Future work should focus on monitoring microplastic pollution in regions from where there is currently scarce published data (e.g. South America, Africa and North Asia) and the study of their sources, stability, transport and effects to freshwater ecosystems. The establishment of standardized monitoring methods will allow for the comparison of data from different geographic areas. This information will inform measures to reduce the release and occurrence of microplastics in aquatic environments. (C) 2019 Elsevier B.V. All rights reserved.</t>
  </si>
  <si>
    <t>rayyan-185168761</t>
  </si>
  <si>
    <t>Microplastic Contamination of Three Commonly Consumed Seafood Species        from Taiwan: A Pilot Study</t>
  </si>
  <si>
    <t>Chen, JYS and Lee, YC and Walther, BA and Chen, Jennifer Yee-Shian and Lee, Yao-Chang and Walther, Bruno A.</t>
  </si>
  <si>
    <t>Microplastics have already been detected in various human foods, especially seafood. This problem should be especially pertinent to the Taiwanese public because a relatively high proportion of people's diet comes from seafood. Therefore, a pilot study of microplastic contamination of seafood products commonly consumed by Taiwanese people is presented. Six batches of three seafood species were examined for the presence of microplastics using FTIR spectroscopy. A total of 107 seafood individuals from three species (hard clam Meretrix lusoria, oyster Crassostrea gigas, Loligo squid Loliginidae spp.) weighing a total of 994 g yielded a total of 100 microplastic particles consisting of nine different polymer types. The most common polymer types were polypropylene, poly(ethylene:propylene:diene), and polyethylene terephthalate; we also detected six additional, but less common polymer types. A total of 91% of microplastic particles were fragments that likely originated from fragmented plastic debris which was then consumed by the seafood species; the remaining particles were fibers and a pellet. The mean number of microplastics kg(-1) was 87.9 microplastics kg(-1) across the three examined species. Given that the Taiwanese public average about 10 kg of seafood consumption per year, a few thousand microplastic particles are estimated to be annually consumed on average. The methodology of this pilot study can now be used to conduct examinations of more seafood species and samples.</t>
  </si>
  <si>
    <t>rayyan-185168762</t>
  </si>
  <si>
    <t>Sampling techniques and preparation methods for microplastic analyses in        the aquatic environment - A review</t>
  </si>
  <si>
    <t>84-92</t>
  </si>
  <si>
    <t>Stock, F and Kochleus, C and Bansch-Baltruschat, B and Brennholt, N and Reifferscheid, G and Stock, Friederike and Kochleus, Christian and Baensch-Baltruschat, Beate and Brennholt, Nicole and Reifferscheid, Georg</t>
  </si>
  <si>
    <t>Microplastics are emerging pollutants in aquatic and terrestrial environments. In the last years, several case studies and reviews have been published about microplastics in freshwater and marine environments. However, no standardized methods are available for sampling and sample preparation. Based on literature research, this review presents different techniques and methods for sampling as well as the preparation of microplastic samples from water, sediment and biota of freshwater and marine environments. Several methods are used for sampling and sample preparation (e.g., organic digestion and density separation) which influence the interpretation of results and hamper their comparability. The results clearly show that the basis for the interpretation of the results of microplastic monitoring is the consistency of a sampling strategy. Until standardization and harmonization both for sampling and sample preparation is implemented, further research about processing of samples and analysis techniques is necessary. (C) 2019 Elsevier B.V. All rights reserved.</t>
  </si>
  <si>
    <t>rayyan-185168763</t>
  </si>
  <si>
    <t>Ingestion of Microplastics by Zooplankton in the Northeast Pacific Ocean</t>
  </si>
  <si>
    <t>320-330</t>
  </si>
  <si>
    <t>Desforges, JPW and Galbraith, M and Ross, PS and Desforges, Jean-Pierre W. and Galbraith, Moira and Ross, Peter S.</t>
  </si>
  <si>
    <t>Microplastics are increasingly recognized as being widespread in the world's oceans, but relatively little is known about ingestion by marine biota. In light of the potential for microplastic fibers and fragments to be taken up by small marine organisms, we examined plastic ingestion by two foundation species near the base of North Pacific marine food webs, the calanoid copepod Neocalanus cristatus and the euphausiid Euphausia pacifia. We developed an acid digestion method to assess plastic ingestion by individual zooplankton and detected microplastics in both species. Encounter rates resulting from ingestion were 1 particle/every 34 copepods and 1/every 17 euphausiids (euphausiids &gt; copepods; p = 0.01). Consistent with differences in the size selection of food between these two zooplankton species, the ingested particle size was greater in euphausiids (816 +/- A 108 mu m) than in copepods (556 +/- A 149 mu m) (p = 0.014). The contribution of ingested microplastic fibres to total plastic decreased with distance from shore in euphausiids (r (2) = 70, p = 0.003), corresponding to patterns in our previous observations of microplastics in seawater samples from the same locations. This first evidence of microplastic ingestion by marine zooplankton indicate that species at lower trophic levels of the marine food web are mistaking plastic for food, which raises fundamental questions about potential risks to higher trophic level species. One concern is risk to salmon: We estimate that consumption of microplastic-containing zooplankton will lead to the ingestion of 2-7 microplastic particles/day by individual juvenile salmon in coastal British Columbia, and a parts per thousand currency sign91 microplastic particles/day in returning adults.</t>
  </si>
  <si>
    <t>rayyan-185168764</t>
  </si>
  <si>
    <t>Spatiotemporal distribution, source identification and inventory of        microplastics in surface sediments from Sanggou Bay, China</t>
  </si>
  <si>
    <t>Sui, Q and Zhang, LJ and Xia, B and Chen, BJ and Sun, XM and Zhu, L and Wang, RY and Qu, KM and Sui, Qi and Zhang, Longjun and Xia, Bin and Chen, Bijuan and Sun, Xuemei and Zhu, Lin and Wang, Rongyuan and Qu, Keming</t>
  </si>
  <si>
    <t>Microplastic pollution has become a major global environmental issue. Yet the source identification and inventory of microplastics in mariculture areas remain unclear. Here we investigated the spatiotemporal distribution, source and inventory of microplastics in surface sediments from Sanggou Bay, China. The results showed that average abundance of microplastics in the surface sediments was 1674 +/- 526 items/kg dry weight, which represented a heavy level when compared with other sea areas, including coastal waters, estuaries, the open sea and other mariculture areas. Microplastics with a size of &lt;0.5 mm were dominant throughout four seasons. The dominant shape of microplastics was granule in summer, autumn and winter, and film in spring, respectively. The most common color of microplastics was transparent. Polyethylene was the dominant polymer in summer, autumn, and winter, while polystyrene accounted for the largest proportion in spring. Approximately 57.72% of the microplastics in surface sediments originated from the plastic mariculture facilities, suggesting that mariculture makes a significant contribution to microplastic pollution in Sanggou Bay. Estimated inventory of microplastics in surface sediments of Sanggou Bay was 183.73 tons. Our results improve the understanding of risks caused by mariculture-derived microplastics to marine ecosystem and human health. (C) 2020 Elsevier B.V. All rights reserved.</t>
  </si>
  <si>
    <t>rayyan-185168765</t>
  </si>
  <si>
    <t>Occurrence of Microplastics in Commercial Seafood under the Perspective        of the Human Food Chain. A Review</t>
  </si>
  <si>
    <t>JOURNAL OF AGRICULTURAL AND FOOD CHEMISTRY</t>
  </si>
  <si>
    <t>0021-8561</t>
  </si>
  <si>
    <t>5296-5301</t>
  </si>
  <si>
    <t>Mercogliano, R and Avio, CG and Regoli, F and Anastasio, A and Colavita, G and Santonicola, S and Mercogliano, Raffaelina and Avio, Carlo Giacomo and Regoli, Francesco and Anastasio, Aniello and Colavita, Giampaolo and Santonicola, Serena</t>
  </si>
  <si>
    <t>The occurrence of microplastics in the marine ecosystem and aquatic organisms, their trophic transfer along the food web, and the identification of seafood species as suitable indicators have become a research priority. Despite the high quantity of research in this field, a comparison between the available data and an appropriate risk assessment remains difficult. In this perspective, as an innovative approach, the association of the feeding strategies of commercial seafood and the microplastic level was considered. Further research to assess the occurrence of microplastics in the marine food web, the long-term effects on animals and humans, and the health implications is needed.</t>
  </si>
  <si>
    <t>rayyan-185168766</t>
  </si>
  <si>
    <t>Presence of microplastics in the stomachs of Carcinus aestuarii Nardo,        1857 in Cardak Lagoon, Canakkale Strait, Turkey</t>
  </si>
  <si>
    <t>CAHIERS DE BIOLOGIE MARINE</t>
  </si>
  <si>
    <t>0007-9723</t>
  </si>
  <si>
    <t>493-496</t>
  </si>
  <si>
    <t>Acar, S and Ates, AS and Acar, Secil and Ates, A. Suat</t>
  </si>
  <si>
    <t>This paper reports the presence of microplastic in the stomachs of the Mediterranean green crab, Carcinus aestuarii Nardo, 1857. The crabs were collected from six sites chosen in the Cardak Lagoon (Canakkale Strait). Plastic fibers were observed in the stomach contents of three male individuals. Since C. aestuarii is an important food for fish and birds in estuarine and lagoon areas, microplastics can go up to the trophic levels by entering the food chain.</t>
  </si>
  <si>
    <t>rayyan-185168767</t>
  </si>
  <si>
    <t>Anticyclonic eddies increase accumulation of microplastic in the North        Atlantic subtropical gyre</t>
  </si>
  <si>
    <t>191-196</t>
  </si>
  <si>
    <t>Brach, L and Deixonne, P and Bernard, MF and Durand, E and Desjean, MC and Perez, E and van Sebille, E and ter Halle, A and Brach, Laurent and Deixonne, Patrick and Bernard, Marie-France and Durand, Edmee and Desjean, Marie-Christine and Perez, Emile and van Sebille, Erik and ter Halle, Alexandra</t>
  </si>
  <si>
    <t>There are fundamental gaps in our understanding of the fates of microplastics in the ocean, which must be overcome if the severity of this pollution is to be fully assessed. The predominant pattern is high accumulation of microplastic in subtropical gyres. Using in situ measurements from the 7th Continent expedition in the North Atlantic subtropical gyre, data from satellite observations and models, we show how microplastic concentrations were up to 9.4 times higher in an anticyclonic eddy explored, compared to the cyclonic eddy. Although our sample size is small, this is the first suggestive evidence that mesoscale eddies might trap, concentrate and potentially transport microplastics. As eddies are known to congregate nutrients and organisms, this phenomenon should be considered with regards to the potential impact of plastic pollution on the ecosystem in the open ocean.</t>
  </si>
  <si>
    <t>rayyan-185168768</t>
  </si>
  <si>
    <t>Plastic contamination of forest, urban, and agricultural soils: a case        study of Yeoju City in the Republic of Korea</t>
  </si>
  <si>
    <t>JOURNAL OF SOILS AND SEDIMENTS</t>
  </si>
  <si>
    <t>1439-0108</t>
  </si>
  <si>
    <t>1962-1973</t>
  </si>
  <si>
    <t>Choi, YR and Kim, YN and Yoon, JH and Dickinson, N and Kim, KH and Choi, Yu Ri and Kim, Young-Nam and Yoon, Jung-Hwan and Dickinson, Nicholas and Kim, Kye-Hoon</t>
  </si>
  <si>
    <t>Purpose Microplastics have been widely reported to contaminate aquatic environments, particularly impacting marine organisms, but little is known of microplastic contamination of the soil environment. This study compared the distribution of microplastics in forest, urban, and agricultural soils, investigating the reasons for differences in abundance associated with land use. Materials and methods We analyzed distribution and abundance of microplastics in 100 soils, representing different land use types that include forest, urban (traffic and residence), and agriculture the environs of Yeoju City. Sampling plots were located on a systematic grid with 2.5 km x 2.5km spacing. Topsoil (0-5 cm) was collected with a hand auger and samples were pretreated by drying, density separation using ZnCl(2)solution, organic matter digestion, and decompression filtration. Abundance of microplastics was measured by counting using a digital stereo microscope; microplastics were grouped by shapes (fragment, film, fiber, and sphere) and color (black, red, green, blue, yellow, white, and transparent). Fourier-transform infrared spectroscopy (FT-IR) analysis was used to identify polymer type of the microplastics. Results and discussion Soils of Yeoju contained an average 700 pieces center dot kg(-1)of microplastics, but this greatly varied with land use types. Roadside soils had more microplastics (1108 pieces kg(-1)), mostly black styrene-butadiene rubber (SBR) fragments associated with tire dust. Unexpectedly, the largest amount of microplastics was detected not from urban soils but from an upland soil (3440 pieces kg(-1)). The mean abundance of microplastics in agricultural soil was 664 pieces kg(-1), varying with farming types; the highest abundance was at orchard sites, followed by upland, greenhouse, and then paddy field sites. Polyethylene (PE) and polypropylene (PP) were identified from microplastics sampled at upland, greenhouse, and orchard sites, while SBR-derived microplastics were found more widely in all farmland soils, implicating that mulching film usage and farm machinery. Conclusions Soil microplastic contamination is significant and widespread in urban and agricultural soils of Yeoju, but differs in form and distribution, according to the locality of traffic and farming. Atmospheric fallout to forest soils is quantified and found to be significantly impacted by microplastics. The use of mulching film as a source of PE and PP presents particular concern in terms of the effects of microplastic contamination on soil quality, health, and functionality in agroecosystems.</t>
  </si>
  <si>
    <t>rayyan-185168769</t>
  </si>
  <si>
    <t>Microplastic occurrence and effects in commercially harvested North        American finfish and shellfish: Current knowledge and future directions</t>
  </si>
  <si>
    <t>113-136</t>
  </si>
  <si>
    <t>Baechler, BR and Stienbarger, CD and Horn, DA and Joseph, J and Taylor, AR and Granek, EF and Brander, SM and Baechler, Britta R. and Stienbarger, Cheyenne D. and Horn, Dorothy A. and Joseph, Jincy and Taylor, Alison R. and Granek, Elise F. and Brander, Susanne M.</t>
  </si>
  <si>
    <t>Scientific Significance Statement As global seafood consumption rises, it is important to understand the mechanisms by which fisheries are affected by microplastic pollution. A growing body of literature describes the occurrence and effects of microplastics in commercial species, primarily from Europe, Asia, and South America; however, there are far fewer studies conducted in North America. In this article, we review the evidence available for the presence and effects of microplastics on commercially valuable fishery species of North America and possible consequences of human consumption. We identify key priorities for future research on this topic including geographic and taxonomic representativeness; physiological, organismal, and population level effects; microplastics as multiple stressors; human health risks; and standardization of field and lab protocols.        Commercial fisheries yield essential foods, sustain cultural practices, and provide widespread employment around the globe. Commercially harvested species face a myriad of anthropogenic threats including degraded habitats, changing climate, overharvest, and pollution. Microplastics are pollutants of increasing concern, which are pervasive in the environment and can harbor or adsorb pollutants from surrounding waters. Aquatic organisms, including commercial species, encounter and ingest microplastics, but there is a paucity of data about those caught and cultured in North America. Additional research is needed to determine prevalence, physiological effects, and population-level implications of microplastics in commercial species from Canada, the United States, and Mexico. Investigations into possible human health effects of microplastic exposure from seafood are also greatly needed. This synthesis summarizes current knowledge, identifies data gaps, and provides future research directions for addressing microplastics effects in commercially valuable North American fishery species.</t>
  </si>
  <si>
    <t>rayyan-185168770</t>
  </si>
  <si>
    <t>Dispersion, Accumulation, and the Ultimate Fate of Microplastics in        Deep-Marine Environments: A Review and Future Directions</t>
  </si>
  <si>
    <t>FRONTIERS IN EARTH SCIENCE</t>
  </si>
  <si>
    <t>Kane, IA and Clare, MA and Kane, Ian A. and Clare, Michael A.</t>
  </si>
  <si>
    <t>An estimated 8.3 billion tons of non-biodegradable plastic has been produced over the last 65 years. Much of this is not recycled and is disposed into the natural environment, has a long environmental residence time and accumulates in sedimentary systems worldwide, posing a threat to important ecosystems and potentially human health. We synthesize existing knowledge of seafloor microplastic distribution, and integrate this with process-based sedimentological models of particle transport, to provide new insights, and critically, to identify future research challenges. Compilation of published data shows that microplastics pervade the global seafloor, from abyssal plains to submarine canyons and deep-sea trenches (where they are most concentrated). However, few studies relate microplastic accumulation to sediment transport and deposition. Microplastics may enter directly into the sea as marine litter from shipping and fishing, or indirectly via fluvial and aeolian systems from terrestrial environments. The nature of the entry-point is critical to how terrestrially sourced microplastics are transferred to offshore sedimentary systems. We present models for physiographic shelf connection types related to the tectono-sedimentary regime of the margin. Beyond the shelf, the principal agents for microplastic transport are: (i) gravity-driven transport in sediment-laden flows; (ii) settling, or conveyance through biological processes, of material that was formerly floating on the surface or suspended in the water column; (iii) transport by thermohaline currents, either during settling or by reworking of deposited microplastics. We compare microplastic settling velocities to natural sediments to understand how appropriate existing sediment transport models are for explaining microplastic dispersal. Based on this analysis, and the relatively well-known behavior of deep-marine flow types, we explore the expected distribution of microplastic particles, both in individual sedimentary event deposits and within deep-marine depositional systems. Residence time within certain deposit types and depositional environments is anticipated to be variable, which has implications for the likelihood of ingestion and incorporation into the food chain, further transport, or deeper burial. We conclude that the integration of process-based sedimentological and stratigraphic knowledge with insights from modern sedimentary systems, and biological activity within them, will provide essential constraints on the transfer of microplastics to deep-marine environments, their distribution and ultimate fate, and the implications that these have for benthic ecosystems. The dispersal of anthropogenic across the sedimentary systems that cover Earth's surface has important societal and economic implications. Sedimentologists have a key, but as-yet underplayed, role in addressing, and mitigating this globally significant issue.</t>
  </si>
  <si>
    <t>rayyan-185168771</t>
  </si>
  <si>
    <t>Litter &amp; microplastics features in table salts from marine origin:        Italian versus Croatian brands</t>
  </si>
  <si>
    <t>62-68</t>
  </si>
  <si>
    <t>Renzi, M and Blaskovic, A and Renzi, Monia and Blaskovic, Andrea</t>
  </si>
  <si>
    <t>This study estimates litter content, including microplastics, mesoplastic, and macroplastic in marine table salts coming from Italy and Croatia. Both high (HC) and low (LC) costs commercial brands easily found at the supermarket were analysed. Any macroplastic or mesoplastic were recovered while microplastics and other litter impurities significantly affect table salts of all tested brands. Average microplastic values ranged within 1.57 (HC) - 8.23 (LC) (Italy) and 27.13 (HC) - 31.68 (LC) items/g (Croatia). Microplastics sizes (min-max) ranged within 4-2100 mu m (Italy) and 15-4628 mu m (Croatia). In samples from both Nations, a significant general positive correlation between the average number of items/g recorded and the total amount of general impurities was recorded. Concerning microplastic shapes, in Italy, fragments dominated even if fibres, granules, films, and foams are frequently recorded. On the contrary, clear PP fibres dominated in Croatian brands even if also other shape classes were recorded.</t>
  </si>
  <si>
    <t>rayyan-185168772</t>
  </si>
  <si>
    <t>Characterization of microplastics in the surface waters of Kingston        Harbour</t>
  </si>
  <si>
    <t>753-760</t>
  </si>
  <si>
    <t>Rose, D and Webber, M and Rose, Deanna and Webber, Mona</t>
  </si>
  <si>
    <t>Microplastic contamination of the marine environment has garnered global attention in recent years, and its distribution and effects in many small island developing states (SIDS) are still undetermined. As such, this study serves to detail an investigation of the abundance, spatial distribution and characteristics of surface water microplastics in the Kingston Harbour, a heavily polluted embayment in Jamaica. Fortnightly sampling with a manta trawl (335 jtm mesh) revealed non-variable concentrations of 0-5.73 particles/m(3) (0-2,697,674.13 particles/km(2)) across stations adjacent to mangrove forests, key nursery grounds for many commercially important finfish and shellfish. Microplastics found in samples were predominantly fragments and were between 1 mm and 2.5 mm. Fourier Transform Infrared (FT-IR) spectroscopy identified polyethylene and polypropylene in fragments selected for analysis. These data serve to establish a crucial baseline of the status of microplastic pollution in Kingston Harbour. (C) 2019 Elsevier B.V. All rights reserved.</t>
  </si>
  <si>
    <t>rayyan-185168773</t>
  </si>
  <si>
    <t>A comparison of sampling methods for seawater microplastics and a first        report of the microplastic litter in coastal waters of Ascension and        Falkland Islands</t>
  </si>
  <si>
    <t>695-701</t>
  </si>
  <si>
    <t>Green, DS and Kregting, L and Boots, B and Blockley, DJ and Brickle, P and da Costa, M and Crowley, Q and Green, Dannielle S. and Kregting, Louise and Boots, Bas and Blockley, David J. and Brickle, Paul and da Costa, Marushka and Crowley, Quentin</t>
  </si>
  <si>
    <t>To date there is no gold standard for sampling microplastics. Zooplankton sampling methods, such as plankton and Neuston nets, are commonly used to estimate the concentrations of microplastics in seawater, but their ability to detect microplastics is limited by their mesh size. We compared different net-based sampling methods with different mesh sizes including bongo nets (&gt; 500 mu m), manta nets (&gt; 300 mu m) and plankton nets (&gt; 200 mu m and &gt; 400 mu m) to 1 litre bottle grabbed, filtered (0.45 mu m) samples. Concentrations of microplastics estimated using net-based methods were similar to 3 orders of magnitude less than those estimated by 1 litre grab samples. Some parts of the world with low human populations, such as Ascension Island and the Falkland Islands, lack baseline data on microplastics. Using the bottle grab sampling method we found that microplastic litter was present at these remote locations and was comparable to levels of contamination in more populated coastal regions, such as the United Kingdom.</t>
  </si>
  <si>
    <t>rayyan-185168774</t>
  </si>
  <si>
    <t>Exploring the relation between plastic ingestion in species and its        presence in seafloor bottoms</t>
  </si>
  <si>
    <t>Alomar, C and Deudero, S and Compa, M and Guijarro, B and Alomar, Carme and Deudero, Salud and Compa, Montserrat and Guijarro, Beatriz</t>
  </si>
  <si>
    <t>In order to have a wider understanding of the impacts of plastics on marine ecosystems, studies should approach different environmental compartments, such as seafloor and biota, at the same time. The aim of this research is to study the relation between microplastic ingestion in species and the amount of seafloor plastics caught in the same bottom trawls hauls of the western Mediterranean Sea to describe a potential overlap between these two indicators of plastic pollution. According to results, 15% of the sampled individuals ingested microplastics with a mean value of 0.30 +/- 0.40 microplastics/individuals. Regarding seafloor plastics, these were present in 58% of the hauls with a mean value of 1.31 +/- 0.09 kg/km(2). The highest overlap between ingestion of microplastic in species and seafloor plastics was observed in the bay of Palma, the most urbanized area, but also in areas close to Marine Protected Areas (MPAs).</t>
  </si>
  <si>
    <t>rayyan-185168775</t>
  </si>
  <si>
    <t>Counterstaining to Separate Nile Red-Stained Microplastic Particles from        Terrestrial Invertebrate Biomass</t>
  </si>
  <si>
    <t>5580-5588</t>
  </si>
  <si>
    <t>Maxwell, SH and Melinda, KF and Matthew, G and Maxwell, Helmberger S. and Melinda, Frame K. and Matthew, Grieshop</t>
  </si>
  <si>
    <t>The emerging threat that microplastic pollution poses to soil and its biota necessitates the development of methods to detect microplastic ingestion by soil animals. Fluorescent staining with Nile red dye has proven to be effective at distinguishing microplastics from inorganic and some biological material but is not suitable for separating them from invertebrate remains. Here, we report on the development and validation of a novel fluorescent counterstaining technique for detection of microplastics within terrestrial invertebrate biomass and fecal material. After being stained with a blend of Calcofluor white and Evans blue dyes in addition to Nile red, ground arthropod biomass appeared blueish-purple, whereas different plastic polymers appeared red, green, and yellow when viewed under laser scanning confocal microscopy. Nonarthropod invertebrate biomass and fecal material were also distinguishable from plastic, though to a lesser extent. Our results highlight the value of this method for detecting microplastic ingestion by terrestrial invertebrates.</t>
  </si>
  <si>
    <t>rayyan-185168776</t>
  </si>
  <si>
    <t>Identification of microplastics in surface water and Australian        freshwater shrimp Paratya australiensis in Victoria, Australia</t>
  </si>
  <si>
    <t>Nan, BX and Su, L and Kellar, C and Craig, NJ and Keough, MJ and Pettigrove, V and Nan, Bingxu and Su, Lei and Kellar, Claudette and Craig, Nicholas J. and Keough, Michael J. and Pettigrove, Vincent</t>
  </si>
  <si>
    <t>Compared to marine microplastics research, few studies have bio-monitored microplastics in inland waters. It is also important to understand the microplastics' uptake and their potential risks to freshwater species. The Australian glass shrimp Paratya australiensis (Family: Atyidae) is commonly found in fresh waterbodies in eastern Australia, and are sensitive to anthropogenic stressors but have a wide tolerance range to the natural environmental conditions. This study aimed to understand the microplastics' occurrence and types in water samples and the shrimp P. australiensis, and identify if the shrimp could be a suitable bioindicator for microplastic pollution. Surface water and P. australiensis across ten urban and rural freshwater sites in Victoria were sampled. In total, 30 water samples and 100 shrimp were analysed for microplastic content, and shrimp body weights and sizes were also recorded. Microplastics were picked, photographed and identified using FT-IR microscopy: in water samples, 57.9% of items including suspect items were selected to identify; all microplastics found in shrimp samples were identified. Microplastics were present in the surface waters of all sites, with an average abundance of 0.40 +/- 0.27 items/L. A total of 36% of shrimp contained microplastics with an average of 0.52 +/- 0.55 items/ind (24 +/- 31 items/g). Fibre was the most common shape, and blue was the most frequent colour in both water and shrimp samples. The dominant plastic types were polyester in water samples, and rayon in shrimp samples. Even though results from this study show a relatively low concentration of microplastics in water samples in comparison with global studies, it is worth noticing that microplastics were regularly detected in fresh waterbodies in Victoria, Australia. Compared with water samples, shrimp contained a wider variety of plastic types, suggesting they may potentially behave as passive samplers of microplastics pollution in freshwater environments. (C) 2019 Elsevier Ltd. All rights reserved.</t>
  </si>
  <si>
    <t>rayyan-185168777</t>
  </si>
  <si>
    <t>Regional study of microplastics in surface waters and deep sea sediments        south of the Algarve Coast</t>
  </si>
  <si>
    <t>REGIONAL STUDIES IN MARINE SCIENCE</t>
  </si>
  <si>
    <t>2352-4855</t>
  </si>
  <si>
    <t>Lechthaler, S and Schwarzbauer, J and Reicherter, K and Stauch, G and Schuttrumpf, H and Lechthaler, Simone and Schwarzbauer, Jan and Reicherter, Klaus and Stauch, Georg and Schuttrumpf, Holger</t>
  </si>
  <si>
    <t>Various studies show a contamination of the marine environment with microplastics due to the material persistence and a resulting accumulation. Right now, the environmental impact of microplastics is not fully determined and in order to obtain further information on contaminated areas, water surface samples and (deep sea) sediment from the Atlantic Ocean south of Algarve Coast (Portugal) were taken and analysed. Microfibres, 3 black fibres, were visually detected in 2 of the 20 sediment samples without verifying their polymeric identity. Assuming that they are microplastics, concentration from 0.00-0.29 particles/g dry sediment result. In the eleven water samples, 81.8% contained microplastics including polymeric identification (0.00-14.09 particles/m(3)) with an average contamination of 1.36 +/- 4.03 particles/m(3). A significant positive correlation between the microplastic concentration in the water and the average water depth during sampling was identified. This regional study is one of a few that analysed also deep sea sediment and provides results about microplastics as anthropogenic contaminants south of the Algarve coast. (C) 2020 Elsevier B.V. All rights reserved.</t>
  </si>
  <si>
    <t>rayyan-185168778</t>
  </si>
  <si>
    <t>Ingestion of microplastic debris by green sea turtles (Chelonia mydas)        in the Great Barrier Reef: Validation of a sequential extraction        protocol</t>
  </si>
  <si>
    <t>743-751</t>
  </si>
  <si>
    <t>Caron, AGM and Thomas, CR and Berry, KLE and Motti, CA and Ariel, E and Brodie, JE and Caron, Alexandra G. M. and Thomas, Colette R. and Berry, Kathryn L. E. and Motti, Cherie A. and Ariel, Ellen and Brodie, Jon E.</t>
  </si>
  <si>
    <t>Ocean contamination by plastics is a global issue. Although ingestion of plastic debris by sea turtles has been widely documented, contamination by microplastics (&lt; 5 mm) is poorly known and likely to be under-reported. We developed a microplastic extraction protocol for examining green turtle (Chelonia mydas) chyme, which is multifarious in nature, by modifying and combining pre-established methods used to separate microplastics from organic matter and sediments. This protocol consists of visual inspection, nitric acid digestion, emulsification of residual fat, density separation, and chemical identification by Fourier transform infrared spectroscopy. This protocol enables the extraction of polyethylene, high-density polyethylene, (aminoethyl) polystyrene, polypropylene, and polyvinyl chloride microplastics &gt; 100 mu m. Two macroplastics and seven microplastics (two plastic paint chips and five synthetic fabric particles) were isolated from subsamples of two green turtles. Our results highlight the need for more research towards understanding the impact of microplastics on these threatened marine reptiles.</t>
  </si>
  <si>
    <t>rayyan-185168779</t>
  </si>
  <si>
    <t>Evaluation of existing methods to extract microplastics from bivalve        tissue: Adapted KOH digestion protocol improves filtration at        single-digit pore size</t>
  </si>
  <si>
    <t>384-393</t>
  </si>
  <si>
    <t>Thiele, CJ and Hudson, MD and Russell, AE and Thiele, Christina J. and Hudson, Malcolm D. and Russell, Andrea E.</t>
  </si>
  <si>
    <t>Methods standardisation in microplastics research is needed. Apart from reagent-dependent effects on micro plastics, varying target particle sizes can hinder result comparison between studies. Human health concerns warrant recovery of small microplastics. We compared existing techniques using hydrogen peroxide, Proteinase-K, Trypsin and potassium hydroxide to digest bivalve tissue. Filterability, digestion efficacy, recoverability of microplastics and subsequent polymer identification using Raman spectroscopy and a matching software were assessed. Only KOH allowed filtration at &lt;= 25 mu m. When adding a neutralisation step prior to filtration, KOH digestates were filterable using 1.2-pm filters. Digestion efficacies were &gt;95.0% for oysters, but lower for clams. KOH destroyed rayon at 60 degrees C but not at 40 degrees C. Acrylic fibre identification was affected due to changes in Raman spectra peaks. Despite those effects, we recommend KOH as the most viable extraction method for exposure risk studies, due to microplastics recovery from bivalve tissues of single-digit micrometre size.</t>
  </si>
  <si>
    <t>rayyan-185168780</t>
  </si>
  <si>
    <t>A baseline assessment of beach macrolitter and microplastics along        northeastern Atlantic shores</t>
  </si>
  <si>
    <t>Velez, N and Zardi, GI and Lo Savio, R and McQuaid, CD and Valbusa, U and Sabour, B and Nicastro, KR and Velez, Nadja and Zardi, Gerardo, I and Lo Savio, Roberto and McQuaid, Christopher D. and Valbusa, Ugo and Sabour, Brahim and Nicastro, Katy R.</t>
  </si>
  <si>
    <t>Marine litter is widely dispersed throughout coastal environments. Assessing the distribution and accumulation of such contaminants is crucial to understand their environmental impacts. This study presents a baseline for the monitoring of litter and microplastics in intertidal sediments along the Atlantic shores of southern Portugal and Morocco and identifies potential sources of contamination. Although variable, distribution and composition of both litter and microplastics did not follow a latitudinal pattern. Most of the litter had an undifferentiated source. Within the identifiable sources of litter, food packaging, fishing and tobacco were the most abundant, with variable contributions among sites. Over 97% of marine litter retrieved was plastic. Fragments and filaments were the most abundant categories of plastics at sites with the highest and lowest microplastic abundance respectively. Filaments were mainly made of Polypropylene (PP,50%) and Polyethylene terephthalate (PET,29%) while the predominant polymers for fragments were Polyethene (PE, 75%) and PP (25%).</t>
  </si>
  <si>
    <t>rayyan-185168781</t>
  </si>
  <si>
    <t>Microencapsulation of omega-3 polyunsaturated fatty acids and        astaxanthin-rich salmon oil using particles from gas saturated solutions        (PGSS) process</t>
  </si>
  <si>
    <t>LWT-FOOD SCIENCE AND TECHNOLOGY</t>
  </si>
  <si>
    <t>0023-6438</t>
  </si>
  <si>
    <t>523-530</t>
  </si>
  <si>
    <t>Haq, M and Chun, BS and Haq, Monjurul and Chun, Byung-Soo</t>
  </si>
  <si>
    <t>Salmon oil rich in omega-3 polyunsaturated fatty acids and astaxanthin was microencapsulated in polyethylene glycol-6000 using particles from gas saturated solutions process. The process conditions viz. temperature (45-55 degrees C), pressure (15-25 MPa), oil and polymer ratio (1:2.5-1:10), and nozzle size (300-500 urn) were optimized for maximizing encapsulation efficiency. The maximum encapsulation yield of 79.20% was obtained in the microparticle produced at a temperature of 50 degrees C, pressure of 25 MPa, oil and polymer ratio of 1:5, and nozzle diameter of 400 pm. Astaxanthin content of 40.60 mu g/g oil in microparticle; bulk density of 0.26%; co-hesiveness and flowability measured by the Carr index of 12.76, and wettability of 5.91 min of the microparticles were found. Scanning electron microscopic analysis showed microparticles of different morphologies, from spherical or elongated to amorphous-shaped, with the size of the microparticles between 0.37 pm and 449 pm. Fourier transform infra-red spectroscopy spectra and fatty acid compositions of salmon oil before and after microparticle formation suggested that there was no remarkable alteration due to the PGSS process. Microparticles showed significant thermogravimetric stability up to 350 degrees C, and in vitro release of oil in fluids stimulating gastric conditions was faster than in distilled water.</t>
  </si>
  <si>
    <t>rayyan-185168782</t>
  </si>
  <si>
    <t>Are gold nanoparticles and microplastics mixtures more toxic to the        marine microalgae Tetraselmis chuii than the substances individually?</t>
  </si>
  <si>
    <t>60-68</t>
  </si>
  <si>
    <t>Davarpanah, E and Guilhermino, L and Davarpanah, Elham and Guilhermino, Lucia</t>
  </si>
  <si>
    <t>The widespread use of microplastics and nanomaterials resulting in environmental contamination is of high concern. Microplastics have been found to modulate the toxicity of other environmental contaminants. Thus, the hypothesis that microplastics increase the toxicity of gold nanoparticles to the marine microalgae Tetraselmis chuii was tested. In a laboratory bioassay, T. chuii cultures were exposed for 96 h to similar to 5 nm diameter gold nanoparticles (AuNP) and to virgin 1-5 mu m diameter microplastics (MP), alone and in mixture. The treatments were: control; citrate-control; AuNP alone (0.1, 0.3 and 3 mg/L); MP alone (0.3, 0.9 and 4 mg/L) and mixture of the two substances in three different concentrations (0.1 mg/L AuNP + 0.3 mg/L MP; 0.3 mg/L AuNP + 0.9 mg/L MP; 3 mg/l AuNP + 4 mg/L MP). The effect criterion was the inhibition of the average specific growth rate. AuNP alone and MP alone did not cause significant decrease of T. chui average specific growth rate up to 3 mg/L and 4 mg/L, respectively. The mixture containing 3 mg/L AuNP + 4 mg/L MP significantly reduced the average specific growth rate of the microalgae. Therefore, this mixture was more toxic to T. chuii than its components individually. Overall, the results of the present study indicated that the MP and AuNP tested have a relatively low toxicity to T. chuii, but the toxicity increases when they are in mixtures containing high concentrations of both substances. These proof-of-concept findings stress the need of more research on the toxicity of mixtures containing microplastics and nanomaterials.</t>
  </si>
  <si>
    <t>rayyan-185168783</t>
  </si>
  <si>
    <t>Investigating microsized anthropogenic particles in Norwegian fjords        using opportunistic nondisruptive sampling</t>
  </si>
  <si>
    <t>ANTHROPOCENE COASTS</t>
  </si>
  <si>
    <t>76-85</t>
  </si>
  <si>
    <t>Nerheim, MS and Lusher, AL and Nerheim, Magnus S. and Lusher, Amy L.</t>
  </si>
  <si>
    <t>Norwegian fjord systems provide a host of ecosystem services and are important for recreational and industrial use. The biodiversity of Norwegian fjords has been and still is extensively studied since they are important for fishing and aquaculture industries. However, threats from plastic and microplastic pollution within the fjord systems are largely undocumented. Monitoring efforts of microplastic in Norway are limited to coastal biota monitoring, offshore sediments, and some investigations within Osloord. Here, we quantify anthropogenic micropartides in Norwegian fjord subsurface waters, including an analysis of distribution effects. Fifty-two samples were collected during repeated transits from Bergen to Masfjorden covering 250 km. Anthropogenic particles were identified in 89% of samples, with an average abundance within the fjord estimated to be 1.9 particles m(-3). This report shows the ubiquitous nature of anthropogenic particles in the subsurface waters of a Norwegian Fjord system. Additionally, methods were validated for opportunistic nondisruptive sampling on-board vessels where microplastics are seldom monitored, including research vessels, commercial freight and transport, and recreational vessels. Further development and implementation of these methods in terms of sampling, chemical characterisation, and long-term monitoring will allow for microplastic quantification and can be easily adapted for worldwide implementation.</t>
  </si>
  <si>
    <t>rayyan-185168784</t>
  </si>
  <si>
    <t>Distribution, abundance and risks of microplastics in the environment</t>
  </si>
  <si>
    <t>Yu, Q and Hu, XJ and Yang, B and Zhang, GC and Wang, J and Ling, WT and Yu, Qing and Hu, Xiaojie and Yang, Bing and Zhang, Guichi and Wang, Jian and Ling, Wanting</t>
  </si>
  <si>
    <t>Microplastics (plastic particles &lt; 5 mm) have received increasing attention in recent years due to their wide distribution in the environment. A bibliometric analysis was carried out using Web of Science, with significant contributions being observed by English and French research institutions in the microplastic field. Analysis of keywords revealed that the research hotspots were distribution, abundance, and risks of microplastics in the environment. Microplastics have been detected in water bodies and sediments of seven continents and four oceans. However, meaningful comparisons among studies are difficult due to the inconsistencies in sampling methods and concentration units. Moreover, studies have shown that the chemical composition of microplastics, as well as the pollutants adsorbed onto them, can have negative impacts on marine organisms. It remains unclear whether and how the consumption of aquatic products contaminated with microplastics affect human health. Therefore, it is advised that future research should focus on the transfer, accumulation, and effects of microplastics in the food chain. (C) 2020 Elsevier Ltd. All rights reserved.</t>
  </si>
  <si>
    <t>rayyan-185168785</t>
  </si>
  <si>
    <t>Review of current trends, advances and analytical challenges for        microplastics contamination in Latin America</t>
  </si>
  <si>
    <t>Kutralam-Muniasamy, G and Perez-Guevara, F and Elizalde-Martinez, I and Shruti, VC and Kutralam-Muniasamy, Gurusamy and Perez-Guevara, Fermin and Elizalde-Martinez, I. and Shruti, V. C.</t>
  </si>
  <si>
    <t>Microplastics accumulation is an emerging environmental issue and a threat to marine life and human health. There is a growing number of investigations on the abundance and distribution of microplastics in different water bodies and biota worldwide, with relatively few studies conducted in Latin America, however, the current knowledge of microplastics sources, occurrence, transport, fate and potential impacts remains largely unexplored. This review presents the current trends and advances of microplastics on a lesser known region of the world by compiling the research performed to date in different environmental compartments. The sampling techniques and methods for microplastics extraction in the existing literature data are also summarized. Among 78 published studies reviewed, 34% of studies were from Brazil and 46% of studies have mainly focused on biota. The main findings showed that micro plastics are not negligible across Latin America significantly varying in their distribution, with the prevalence of fibers comprising 62% of the total. Polyethylene, polypropylene, polyethylene terephthalate and polystyrene have been identified as the most common polymer types, accounting for 80% of the total. Limited studies and lack of standardized methodologies render difficulties to establish fundamental information on microplastics abundance and types in most countries of this region. Therefore, this review will primarily serve as a baseline when evaluating the environmental relevance of microplastics in Latin America and would stimulate discussions focusing on this topic, calling for more research in future. (C) 2020 Elsevier Ltd. All rights reserved.</t>
  </si>
  <si>
    <t>rayyan-185168786</t>
  </si>
  <si>
    <t>Validation of a Method for Extracting Microplastics from Complex,        Organic-Rich, Environmental Matrices</t>
  </si>
  <si>
    <t>7409-7417</t>
  </si>
  <si>
    <t>Hurley, RR and Lusher, AL and Olsen, M and Nizzetto, L and Hurley, Rachel R. and Lusher, Amy L. and Olsen, Marianne and Nizzetto, Luca</t>
  </si>
  <si>
    <t>Complex and organic-rich solid substrates such as sludge and soil have been shown to be contaminated by microplastics; however, methods for extracting plastic particles have not yet been systemically tested or standardized. This study investigated four main protocols for the removal of organic material during analysis of microplastics from complex solid matrices: oxidation using H2O2, Fenton's reagent, and alkaline digestion with NaOH and KOH. Eight common polymer types were used to assess the influence of reagent exposure on particle integrity. Organic matter removal efficiencies were established for test sludge and soil samples. Fenton's reagent was identified as the optimum protocol. All other methods showed signs of particle degradation or resulted in an insufficient reduction in organic matter content. A further validation procedure revealed high microplastic extraction efficiencies for particles with different morphologies. This confirmed the suitability of Fenton's reagent for use in conjunction with density separation for extracting microplastics. This approach affords greater comparability with existing studies that utilize a density-based technique. Recommendations for further method optimization were also identified to improve the recovery of microplastic from complex, organic-rich environmental samples.</t>
  </si>
  <si>
    <t>rayyan-185168787</t>
  </si>
  <si>
    <t>Detection of microplastics in human colectomy specimens</t>
  </si>
  <si>
    <t>JGH OPEN</t>
  </si>
  <si>
    <t>2397-9070</t>
  </si>
  <si>
    <t>116-121</t>
  </si>
  <si>
    <t>Ibrahim, YS and Anuar, ST and Azmi, AA and Khalik, WMAWM and Lehata, S and Hamzah, SR and Ismail, D and Ma, ZF and Dzulkarnaen, A and Zakaria, Z and Mustaffa, N and Sharif, SET and Lee, YY and Ibrahim, Yusof Shuaib and Tuan Anuar, Sabiqah and Azmi, Alyza A. and Wan Mohd Khalik, Wan Mohd Afiq and Lehata, Shumpei and Hamzah, Siti Rabaah and Ismail, Dzulkiflee and Ma, Zheng Feei and Dzulkarnaen, Andee and Zakaria, Zaidi and Mustaffa, Nazri and Tuan Sharif, Sharifah Emilia and Lee, Yeong Yeh</t>
  </si>
  <si>
    <t>Background and Aim: While dietary exposure to microplastics is increasingly recognized, it is unknown if ingested plastics remain within the digestive tract. We aimed to examine human colectomy specimens for microplastics and to report the characteristics as well as polymer composition of the particles.        Methods: Colectomy samples were obtained from 11 adults (mean age 45.7, six males) who were residents of Northeastern Peninsular Malaysia. Microplastics were identified following chemical digestion of specimens and subsequent filtration. The samples were then examined for characteristics (abundance, length, shape, and color) and composition of three common polymer types using stereo- and Fourier Transform InfraRed (FTIR) microscopes.        Results: Microplastics were detected in all 11 specimens with an average of 331 particles/individual specimen or 28.1 +/- 15.4 particles/g tissue. Filaments or fibers accounted for 96.1% of particles, and 73.1% of all filaments were transparent. Out of 40 random filaments from 10 specimens (one had indeterminate spectra patterns), 90% were polycarbonate, 50% were polyamide, and 40% were polypropylene.        Conclusion: Our study suggests that microplastics are ubiquitously present in the human colon.</t>
  </si>
  <si>
    <t>rayyan-185168788</t>
  </si>
  <si>
    <t>Ecotoxicological effects of microplastics on biota: a review</t>
  </si>
  <si>
    <t>14373-14396</t>
  </si>
  <si>
    <t>Anbumani, S and Kakkar, P and Anbumani, Sadasivam and Kakkar, Poonam</t>
  </si>
  <si>
    <t>The ubiquitous presence of microplastics in the environment has drawn the attention of ecotoxicologists on its safety and toxicity. Sources of microplastics in the environment include disintegration of larger plastic items (secondary microplastics), personal care products like liquid soap, exfoliating scrubbers, and cleaning supplies etc. Indiscriminate usage of plastics and its poor waste disposal management pose serious concern on ecosystem quality at global level. The present review focused on the ecological impact of microplastics on biota at different trophic levels, its uptake, accumulation, and excretion etc., and its plausible mechanistic toxicity with risk assessment approaches. Existing scientific evidence shows that microplastics exposure triggers a wide variety of toxic insult from feeding disruption to reproductive performance, physical ingestion, disturbances in energy metabolism, changes in liver physiology, synergistic and/or antagonistic action of other hydrophobic organic contaminants etc. from lower to higher trophics. Thus, microplastic accumulation and its associated adverse effects make it mandatory to go in for risk assessment and legislative action. Subsequent research priorities, agenda, and key issues to be addressed are also acknowledged in the present review.</t>
  </si>
  <si>
    <t>rayyan-185168789</t>
  </si>
  <si>
    <t>Hyperspectral Imaging as a Potential Online Detection Method of        Microplastics</t>
  </si>
  <si>
    <t>BULLETIN OF ENVIRONMENTAL CONTAMINATION AND TOXICOLOGY</t>
  </si>
  <si>
    <t>0007-4861</t>
  </si>
  <si>
    <t>Huang, H and Qureshi, JU and Liu, SC and Sun, ZH and Zhang, CF and Wang, HZ and Huang, Hui and Qureshi, Junaid Ullah and Liu, Shuchang and Sun, Zehao and Zhang, Chunfang and Wang, Hangzhou</t>
  </si>
  <si>
    <t>Microplastic pollution in aquatic environment has raised concern and as a result a number of studies have recently been published to find solutions for its rapid increase. Different methods have been proposed for microplastic identification. Spectral imaging shows a lot of promise for polymer identification; however, the identification time needs to be improved. Hyperspectral imaging (HSI) combined with chemometric analysis can reduce the identification times. In this study, we provide a review of recent studies related to polymer identification using HSI with a focus on the adopted classification algorithm and its factors for the online implementation of HSI. Furthermore, we review the limit of detection by HSI and the effect of particle size on classification accuracy. Additionally, performance of this method for various types of samples is also discussed. We conclude that HSI is possible to be a fast alternative for online microplastic detection.</t>
  </si>
  <si>
    <t>rayyan-185168790</t>
  </si>
  <si>
    <t>Effect of chronic exposure to nanopolystyrene on nematode Caenorhabditis        elegans</t>
  </si>
  <si>
    <t>Qiu, YX and Liu, YQ and Li, YH and Li, GJ and Wang, DY and Qiu, Yuexiu and Liu, Yaqi and Li, Yunhui and Li, Guojun and Wang, Dayong</t>
  </si>
  <si>
    <t>Nanoplastic exposure could cause toxicity to Caenorhabditis elegans at various aspects. Nevertheless, the effects of chronic exposure to nanoplastics remain largely unclear in nematodes. In this study, we employed C. elegans as an animal model to determine the effects of nanopolystyrene (30 nm) exposure from adult day-1 for 8-day. After the exposure, only 1000 mu g/L nanopolystyrene reduced the lifespan. In contrast, nanopolystyrene &gt;= 1 mu g/L decreased locomotion behavior and activated oxidative stress. Meanwhile, in 10 mu g/L nanopolystyrene exposed nematodes, both expression of SOD-3, a Mn-SOD, and autophagy induction as indicated by LGG-1:GFP expression were significantly increased. RNAi knockdown of daf-2 encoding an insulin receptor enhanced the autophagy induction, and RNAi knockdown of daf-16 encoding a FOXO transcriptional factor in insulin signaling pathway suppressed the autophagy induction in 10 mu g/L nanopolystyrene exposed nematodes. Moreover, DAF-16 acted upstream of LGG-1, an ortholog of Atg8/LC3, to regulate the toxicity of nanopolystyrene toxicity in inducing ROS production and in decreasing locomotion behavior at adult day-9. Our data implied the potential toxicity of chronic exposure to nanoplastics at predicted environmental concentrations on organisms. (C) 2020 Elsevier Ltd. All rights reserved.</t>
  </si>
  <si>
    <t>rayyan-185168791</t>
  </si>
  <si>
    <t>Progress on microplastics research in the Yellow Sea, China</t>
  </si>
  <si>
    <t>43-52</t>
  </si>
  <si>
    <t>Li, QJ and Sun, XX and Li, Qingjie and Sun, Xiaoxia</t>
  </si>
  <si>
    <t>Marine microplastics are a global problem and are causing considerable concern. As the largest marginal sea of the Western Pacific, the Yellow Sea is surrounded by China and the Korean Peninsula, and its coastal ecosystem is greatly affected by human activities. This article reviews the progress of microplastics research in the Yellow Sea in China, including studies on surface water, the seawater column, sediments, and marine organisms. The results indicate that plastic debris exists throughout the west Yellow Sea, with higher abundance of microplastics in water columns and sediments in the north part than those in the south part. Fibers &lt;1 mm and transparent-colored particles dominated the samples collected. Polyethylene (PE), polypropylene (PP), and cellophane (CP) were the dominant debris types. The wide distribution of microplastics in the environment also results in animal ingestion. Sea cucumbers, accordingly, ingest more microplastic debris than other biologic taxa (zooplankton, shellfish, and fish) that have a bearing on their surrounding environment. By providing basic environmental assessment data regarding the Yellow Sea, this paper demonstrates that actions should be taken to reduce the consumption and emission of plastics into the environment.</t>
  </si>
  <si>
    <t>rayyan-185168792</t>
  </si>
  <si>
    <t>Uptake and effects of microplastic textile fibers on freshwater        crustacean Daphnia magna</t>
  </si>
  <si>
    <t>Jemec, A and Horvat, P and Kunej, U and Bele, M and Krzan, A and Jemec, Anita and Horvat, Petra and Kunej, Urban and Bele, Marjan and Krzan, Andrej</t>
  </si>
  <si>
    <t>Microplastic fibers (MP) from textile weathering and washing are increasingly being recognized as environmental pollutants. The majority of studies on the bioavailability and effects of microplastic focused on small polystyrene spherical plastic particles, while less data are available for fibers and for other materials besides polystyrene. We investigated the ingestion and effects of ground polyethylene terephthalate (PET) textile microfibers (length range: 62-1400 mu m, width 31-528 mu m, thickness 1 21.5 mu m) on the freshwater zooplankton crustacean Daphnia magna after a 48 h exposure and subsequent 24 h of recovery in MP free medium and algae. The majority of ingested fibers by D. magna were around 300 gm, but also some very large twisted MP fibers around 1400 gm were found inside the gut. Exposure to these fibers results in increased mortality of daphnids after 48 h only in the case where daphnids were not pre-fed with algae prior to experiment, but no effect was found when daphnids were fed before the experiments. Regardless of the feeding regime, daphnids were not able to recover from MP exposure after additional 24 h incubation period in a MP free medium with algae. The uptake and effects of PET textile MP on D. magna are presented here for the first time. (C) 2016 Elsevier Ltd. All rights reserved.</t>
  </si>
  <si>
    <t>rayyan-185168793</t>
  </si>
  <si>
    <t>Trophic transfer of microplastics and mixed contaminants in the marine        food web and implications for human health</t>
  </si>
  <si>
    <t>ENVIRONMENT INTERNATIONAL</t>
  </si>
  <si>
    <t>0160-4120</t>
  </si>
  <si>
    <t>400-409</t>
  </si>
  <si>
    <t>Carbery, M and O'Connor, W and Thavamani, P and Carbery, Maddison and O'Connor, Wayne and Thavamani, Palanisami</t>
  </si>
  <si>
    <t>Plastic litter has become one of the most serious threats to the marine environment. Over 690 marine species have been impacted by plastic debris with small plastic particles being observed in the digestive tract of organisms from different trophic levels. The physical and chemical properties of microplastics facilitate the sorption of contaminants to the particle surface, serving as a vector of contaminants to organisms following ingestion. Bioaccumulation factors for higher trophic organisms and impacts on wider marine food webs remain unknown. The main objectives of this review were to discuss the factors influencing microplastic ingestion; describe the biological impacts of associated chemical contaminants; highlight evidence for the trophic transfer of microplastics and contaminants within marine food webs and outline the future research priorities to address potential human health concerns. Controlled laboratory studies looking at the effects of microplastics and contaminants on model organisms employ nominal concentrations and consequently have little relevance to the real environment. Few studies have attempted to track the fate of microplastics and mixed contaminants through a complex marine food web using environmentally relevant concentrations to identify the real level of risk. To our knowledge, there has been no attempt to understand the transfer of microplastics and associated contaminants from seafood to humans and the implications for human health. Research is needed to determine bioaccumulation factors for popular seafood items in order to identify the potential impacts on human health.</t>
  </si>
  <si>
    <t>rayyan-185168794</t>
  </si>
  <si>
    <t>Microplastics Pollution as an Invisible Potential Threat to Food Safety        and Security, Policy Challenges and the Way Forward</t>
  </si>
  <si>
    <t>INTERNATIONAL JOURNAL OF ENVIRONMENTAL RESEARCH AND PUBLIC HEALTH</t>
  </si>
  <si>
    <t>Usman, S and Razis, AFA and Shaari, K and Amal, MNA and Saad, MZ and Isa, NM and Nazarudin, MF and Zulkifli, SZ and Sutra, J and Ibrahim, MA and Usman, Sunusi and Abdull Razis, Ahmad Faizal and Shaari, Khozirah and Amal, Mohammad Noor Azmai and Saad, Mohd Zamri and Mat Isa, Nurulfiza and Nazarudin, Muhammad Farhan and Zulkifli, Syaizwan Zahmir and Sutra, Jumria and Ibrahim, Musa Adamu</t>
  </si>
  <si>
    <t>Technological advances, coupled with increasing demands by consumers, have led to a drastic increase in plastic production. After serving their purposes, these plastics reach our water bodies as their destination and become ingested by aquatic organisms. This ubiquitous phenomenon has exposed humans to microplastics mostly through the consumption of sea food. This has led the World Health Organization (WHO) to make an urgent call for the assessment of environmental pollution due to microplastics and its effect on human health. This review summarizes studies between 1999 and 2020 in relation to microplastics in aquatic ecosystems and human food products, their potential toxic effects as elicited in animal studies, and policies on their use and disposal. There is a paucity of information on the toxicity mechanisms of microplastics in animal studies, and despite their documented presence in food products, no policy has been in place so far, to monitor and regulates microplastics in commercial foods meant for human consumption. Although there are policies and regulations with respect to plastics, these are only in a few countries and in most instances are not fully implemented due to socioeconomic reasons, so they do not address the problem across the entire life cycle of plastics from production to disposal. More animal research to elucidate pathways and early biomarkers of microplastic toxicity that can easily be detected in humans is needed. This is to create awareness and influence policies that will address this neglected threat to food safety and security.</t>
  </si>
  <si>
    <t>rayyan-185168795</t>
  </si>
  <si>
    <t>Is It or Isn't It: The Importance of Visual Classification in        Microplastic Characterization</t>
  </si>
  <si>
    <t>1139-1153</t>
  </si>
  <si>
    <t>Lusher, AL and Brate, ILN and Munno, K and Hurley, RR and Welden, NA and Lusher, Amy L. and Brate, Inger Lise N. and Munno, Keenan and Hurley, Rachel R. and Welden, Natalie A.</t>
  </si>
  <si>
    <t>Microplastics are a diverse category of pollutants, comprising a range of constituent polymers modified by varying quantities of additives and sorbed pollutants, and exhibiting a range of morphologies, sizes, and visual properties. This diversity, as well as their microscopic size range, presents numerous barriers to identification and enumeration. These issues are addressed with the application of physical and chemical analytical procedures; however, these present new problems associated with researcher training, facility availability and cost, especially for large-scale monitoring programs. Perhaps more importantly, the classifications and nomenclature used by individual researchers to describe microplastics remains inconsistent. In addition to reducing comparability between studies, this limits the conclusions that may be drawn regarding plastic sources and potential environmental impacts. Additionally, where particle morphology data is presented, it is often separate from information on polymer distribution. In establishing a more rigorous and standardized visual identification procedure, it is possible to improve the targeting of complex analytical techniques and improve the standards by which we monitor and record microplastic contamination. Here we present a simple and effective protocol to enable consistent visual processing of samples with an aim to contribute to a higher degree of standardization within the microplastic scientific community. This protocol will not eliminate the need for non-subjective methods to verify plastic objects, but it will standardize the criteria by which suspected plastic items are identified and reduce the costs associated with further analysis.</t>
  </si>
  <si>
    <t>rayyan-185168796</t>
  </si>
  <si>
    <t>Microplastics in a dam lake in Turkey: type, mesh size effect, and        bacterial biofilm communities</t>
  </si>
  <si>
    <t>45688-45698</t>
  </si>
  <si>
    <t>Tavsanoglu, UN and Kankilic, GB and Akca, G and Cirak, T and Erdogan, S and Tavsanoglu, Ulku Nihan and Basaran Kankilic, Gokben and Akca, Gulcin and Cirak, Tamer and Erdogan, Seyda</t>
  </si>
  <si>
    <t>The evaluation of microplastic (MP) pollution has been drawing attention for the last decades. MP pollution has been studied widely in marine environments, but limited data exists for freshwater ecosystems on potential source and transport of MPs. The type, shape, plastic components, and the color of the MPs were investigated using various-mesh-sizes (300 and 100 mu m) nets in four sampling stations of Sureyyabey Dam Lake in Turkey. The growth of bacterial isolates on the MPs surface and surrounding water was also investigated. The type of the MPs and the interaction between the mesh size and the type of the MPs showed significant differences (p &lt; 0.05). Fibers were found to be the most abundant particle type constituting 45% and 80% of the total MPs found in 330-mu m and 100-mu m mesh sizes, respectively. In total the observed MP abundance in the dam lake was 5.25 particles m(-3), and 4.09 particles m(-3)was observed for 100-mu m and 330-mu m mesh sizes, respectively. The color of the identified microplastics showed variations among microplastic types; however, the dominant color was transparent in each net. The main plastic components of the MPs are polyethylene terephthalate, polyvinyl chloride, polystyrene, polyethylene, and polypropylene. The microbial community mainly consists of potentially pathogenic strains such asEscherichia coli,Enterococcus faecalis, andAcinetobacter baumanii complex.The current study could contribute valuable background information both for MP pollution and for biofilm composition in a dam. However, the surface of the MPs and biofilm formation should be investigated urgently to understand the vector potential of MPs.</t>
  </si>
  <si>
    <t>rayyan-185168797</t>
  </si>
  <si>
    <t>Ingestion of polyethylene microbeads affects the growth and reproduction        of medaka, Oryzias latipes</t>
  </si>
  <si>
    <t>Chisada, S and Yoshida, M and Karita, K and Chisada, Shinichi and Yoshida, Masao and Karita, Kanae</t>
  </si>
  <si>
    <t>Research using various species of wild and cultured fish has identified negative effects of short-term exposure to microbeads. Although wild animals might be contaminated with microbeads and/or other pharmaceuticals, data regarding the long-term effects remain limited. To clearly elucidate the effects of microbeads, studies of long-term exposure using animal models are necessary. Our aim was to elucidate the effects of microbeads alone on the growth and fecundity of medaka following long-term exposure (12 weeks). In experiment 1, fish groups (except controls) were temporarily exposed to polyethylene microbeads (10-63 mu m diameter) a low dose of 0.065 microbeads-mg/L and high dose of 0.65 microbeads-mg/L. In experiment 2, see-through medaka and fluorescent polyethylene microbeads (10 -45 mu m diameter) were used to estimate the retention time of ingested microbeads in the digestive tract, which was 4-9 days. The low dose of microbeads did not affect growth but did decrease the number of eggs and the hatching rate. The high dose decreased growth, the number of eggs, and hatching rate. Growth differences were recognized for the first time at 7 weeks, and differences in the number of eggs at 12 weeks. Thus, long-term tests using medaka indicated that microbeads per se exhibit growth inhibition and reproductive toxicity. These effects could be associated with nutritional factors resulting from the long retention time of microbeads in the digestive tract. We also determined the dose that affects only fecundity. This suggests that normal growth of medaka in the wild does not mean the environment is free from microbead contamination. We are thus attempting to identify new biological indexes for monitoring the status of microbead contamination using our system. (C) 2019 Elsevier Ltd. All rights reserved.</t>
  </si>
  <si>
    <t>rayyan-185168798</t>
  </si>
  <si>
    <t>Marine mussel-based biomarkers as risk indicators to assess oceanic        region-specific microplastics impact potential</t>
  </si>
  <si>
    <t>ECOLOGICAL INDICATORS</t>
  </si>
  <si>
    <t>1470-160X</t>
  </si>
  <si>
    <t>Chen, CY and Lu, TH and Yang, YF and Liao, CM and Chen, Chi-Yun and Lu, Tien-Hsuan and Yang, Ying-Fei and Liao, Chung-Min</t>
  </si>
  <si>
    <t>Microplastics (MPs) pollution in the ocean is an area of growing concern. Marine fauna subject to MPs exposure from various environmental sources are most likely to have detrimental effects on their immune system. However, studies of potential risks of MPs on marine ecosystems in light of environmental concentrations are largely limited. To this end, we presented an approach for assessing potential impact of MPs on marine ecosystems based on marine mussel Mytilus-based probabilistic risk assessment framework. The immunotoxic-based biomarkers of Mytilus were used to assess the impact of MPs on marine environment appraised with datasets by compiling oceanic region-specific and comprehensive MPs-environment studies along with published toxicity experiments. The immunological effects of MPs on lysosomal destabilization and phagocytosis in hemocytes of Mytilus were reconstructed as the concentration-response functions. We assessed the risk for marine environment exceeding a threshold of Mytilus-based immunological toxicity based on the benchmark concentration (BMC) approach corresponding to a 10% inhibition effect (BMC10). We estimated BMC10 values for inhibitions of lysosomal membrane stability and phagocytosis to be 1.4 and 0.4 mg L-1, respectively. Here we showed that the overall MPs-associated impact potential was low among South Pacific Ocean, Mediterranean Sea, and South Atlantic Ocean. However, we found that MPs from North Pacific Ocean were very likely (&gt; 90% probability) to pose a potential threat to marine mussels. Our findings have important implications for understanding the linked relationships between environmental MPs and likelihood of exposure risk for marine organisms in different oceanic regions around the world. We suggest that Mytilus-based risk indicator for estimating risk metrics of essential marine ecosystems posed by environmentally relevant MPs concentrations can help inform practices for the sustainable management and for mitigating the environmental MPs-induced negative impact on marine organisms.</t>
  </si>
  <si>
    <t>rayyan-185168799</t>
  </si>
  <si>
    <t>A practical approach based on FT-IR spectroscopy for identification of        semi-synthetic and natural celluloses in microplastic investigation</t>
  </si>
  <si>
    <t>692-701</t>
  </si>
  <si>
    <t>Cai, HW and Du, FN and Li, LY and Li, BW and Li, JN and Shi, HH and Cai, Huiwen and Du, Fangni and Li, Lingyun and Li, Bowen and Li, Jiana and Shi, Huahong</t>
  </si>
  <si>
    <t>In previous studies of marine debris or microplastics (&lt;5 mm), various types of semi-synthetic celluloses (e.g. rayon) are ubiquitous in some field investigations. However, it is hard to distinguish semi-synthetic and natural celluloses clearly even using the spectroscopic method. In this study, 8 semi-synthetic and 4 natural celluloses were employed as the test materials to simulate the environmentally relevant samples. Our results showed that these original commercial products exhibited obvious physical (e.g., color) and chemical (e.g., spectra) changes after UV weathering and agent (H2O2 and KOH) digestion treatments. The changes of 4 characteristic bands (1735, 1425/1419, 1105, 1060-1053/1030-1027 cm(-1)) were evaluated. We found that the band at 1105 cm(-1) which is assigned to the C-O antisymmetric in plane stretching band only existed in natural fibers even after the weathering and digestion treatments. The mixture of semi-synthetic and natural fibers from the real field samples was also easily distinguished using the characteristic band at 1105 cm(-1). Our results suggest that the characteristic band at 1105 cm(-1) could be an ideal reference to distinguish natural and semi-synthetic fibers in field microplastic investigations. We also proposed a practical method to enhance the library of polymer spectra and improve the accuracy of semi-synthetic microplastic identification. (C) 2019 Elsevier B.V. All rights reserved.</t>
  </si>
  <si>
    <t>rayyan-185168800</t>
  </si>
  <si>
    <t>Assessment of nanopolystyrene toxicity under fungal infection condition        in Caenorhabditis elegans</t>
  </si>
  <si>
    <t>Li, D and Deng, YJ and Wang, ST and Du, HH and Xiao, GS and Wang, DY and Li, Dan and Deng, Yunjia and Wang, Shuting and Du, Huihui and Xiao, Guosheng and Wang, Dayong</t>
  </si>
  <si>
    <t>Due to the potential of release and accumulation in the environment, nanoplastics have attracted an increasing attention. In this study, we investigated the effect of exposure to nanopolystyrene (30 nm) in nematode Caenorhabditis elegans after the fungal infection. After Candida albicans infection, exposure to nanopolystyrene (10 and 100 mu g/L) for 24-h could cause the more severe toxicity on lifespan and locomotion behavior compared with fungal infection alone. The more severe activation of oxidative stress and suppression of SOD-3:GFP expression and mitochondrial unfolded protein response (mt UPR) were associated with this observed toxicity enhancement induced by nanopolystyrene exposure. Moreover, the more severe C. albicans colony formation and suppression of innate immune response as indicated by the alteration in expression of anti-microbial genes (abf-2, cnc-4, cnc-7, and fipr-22/23) further contributed to the formation of this toxicity enhancement induced by nanopolystyrene exposure. Our results demonstrated that short-term exposure to nanopolystyrene in the range of mu g/L potentially enhances the adverse effects of fungal infection on organisms.</t>
  </si>
  <si>
    <t>rayyan-185168801</t>
  </si>
  <si>
    <t>Ultrafine organic aerosol particles inhaled by mice at low doses remain        in lungs more than half a year</t>
  </si>
  <si>
    <t>JOURNAL OF LABELLED COMPOUNDS &amp; RADIOPHARMACEUTICALS</t>
  </si>
  <si>
    <t>0362-4803</t>
  </si>
  <si>
    <t>785-793</t>
  </si>
  <si>
    <t>Parkhomchuk, EV and Prokopyeva, EA and Gulevich, DG and Taratayko, AI and Baklanov, AM and Kalinkin, PN and Rastigeev, SA and Kuleshov, DV and Sashkina, KA and Parkhomchuk, VV and Parkhomchuk, Ekaterina V. and Prokopyeva, Elena A. and Gulevich, Dayana G. and Taratayko, Anrey I. and Baklanov, Anatoly M. and Kalinkin, Peter N. and Rastigeev, Sergey A. and Kuleshov, Dmitry V. and Sashkina, Kseniya A. and Parkhomchuk, Vasiliy V.</t>
  </si>
  <si>
    <t>Experimental results of the second series of experiments on the penetration of monodisperse polymeric particles, inhaled at low dose by mice, to different organs using direct way of particle registration, based on the ultra-sensitive accelerator mass spectrometer (AMS), are presented. Polystyrene (PS) beads, composed of radiocarbon-labeled styrene, were produced for testing them as model organic aerosols. Mice inhaled C-14-PS aerosol of 3 center dot 10(5) ultrafine particles per 1 cm(3) for 30 minutes every day during 5 days. Long-term investigation showed that PS ultrafine particles have been effectively accumulated in lungs with the maximum content in the fifth day of postexposure, and have also appeared in liver on the fifth day of exposure and in the brain on the 30th day of experiments. No particles have been detected in kidneys, spleen, and excrements. Thirty-five millions of particles remained in the lungs after half a year of postexposure showing extremely slow removal of such particles from the organ.</t>
  </si>
  <si>
    <t xml:space="preserve"> RAYYAN-INCLUSION: {"Querusche"=&gt;"Excluded", "Angelo"=&gt;"Excluded"} | RAYYAN-LABELS: !,QUE: Title,ANG: Abstract | RAYYAN-EXCLUSION-REASONS: 2 - Population</t>
  </si>
  <si>
    <t>rayyan-185168802</t>
  </si>
  <si>
    <t>Bisphenolic compounds alter gene expression in MCF-7 cells through        interaction with estrogen receptor alpha</t>
  </si>
  <si>
    <t>Bockers, M and Paul, NW and Efferth, T and Boeckers, Madeleine and Paul, Norbert W. and Efferth, Thomas</t>
  </si>
  <si>
    <t>Plasticizers released from microplastic are increasingly viewed with concern. While adverse health effects induced by bisphenol A and its analogues on marine animals are well documented in the literature, the endocrine potential of bisphenolic compounds on human health remains elusive. We applied next generation sequencing (NGS) with the estrogen receptor alpha (ER alpha) positive human breast cancer cell line MCF-7 treated with 17-beta-estradiol (E2), bisphenol A (BPA), bisphenol B (BPB), bisphenol Z (BPZ) and tetramethyl bisphenol A (4MeBPA). We used molecular docking, microscale thermophoresis, ER alpha activation assay, and cell cycle experiments on MCF-7 and ER alpha overexpressing HEK293 cells to verify the impact of the compounds on ER alpha. 14 genes were found upregulated (ADORA1, DDIT4, CELSR2, FOSL2, JUN, HSPA13, IER3, IGF1R, PGR, RUNX2, SLC7A11, SLC7A2, SLC7A5, STC2) and 3 genes were downregulated (BCAS3, PHF19, PRKCD) in almost all samples. These genes are associated with cell growth, invasion, migration, apoptosis and cancer development. We further confirmed the binding, activation and proliferative effect of BPA, BPB, BPZ, and 4MeBPA on ER alpha. We provide evidence for the endocrine potential of bisphenolic compounds and give insights into their molecular effects in MCF-7 cells.</t>
  </si>
  <si>
    <t>rayyan-185168803</t>
  </si>
  <si>
    <t>Effectiveness of a methodology of microplastics isolation for        environmental monitoring in freshwater systems</t>
  </si>
  <si>
    <t>488-495</t>
  </si>
  <si>
    <t>Rodrigues, MO and Goncalves, AMM and Goncalves, FJM and Nogueira, H and Marques, JC and Abrantes, N and Rodrigues, M. O. and Goncalves, A. M. M. and Goncalves, F. J. M. and Nogueira, H. and Marques, J. C. and Abrantes, N.</t>
  </si>
  <si>
    <t>The accumulation of plastics in aquatic systems constitutes an emerging scientific and societal concern, because of their ubiquity, high persistence and insufficient management by sewage and wastewater treatment processes. Microplastics (&lt; 5 mm), a group of particles differing in physico-chemical properties (e.g. size, shape, colour, density and polymer type), are of particular concern as they can reach high densities and can interact with biotic and abiotic environment. Moreover, potential of bioaccumulation increases with decreasing of particle size. Although microplastics have been widely investigated in marine systems, very little attention is paid to freshwater systems. As the concern about microplastics started appearing recently, there is no unified method for microplastic isolation, which result in inconsistent data that differs in quality and resolution. Hence, this work aims to assess the effectiveness of distinct isolation methods as an attempt to identify and establish a unified method for environmental monitoring of aquatic systems. For that, artificial samples containing eleven plastics belonging to the most common types of polymers (e.g. low/high-density polyethylene, polypropylene, polystyrene, polyvinyl chloride, polyethylene terephthalate) were prepared and subjected to different methods, including density separation methods using sugar, olive oil and zinc chloride, as well as organic matter degradation methods with hydrogen peroxide (wet peroxide oxidation) and multienzymatic detergent (enzymatic digestion). The samples then underwent the detection, quantification, and identification of polymers using a stereomicroscope and Fourier transform infrared spectroscopy (FTIR). Several criteria were considered in order to achieve the aims of this work: efficiency of density separation and organic matter degradation, the total mass of recovered polymers, cost of each procedure, the time spent with each method, the simplicity, and the quality of recovered polymers. Based on this multi-criteria approach, this study concludes that the wet peroxide oxidation with addition of zinc chloride was the most effective method.</t>
  </si>
  <si>
    <t>rayyan-185168804</t>
  </si>
  <si>
    <t>Effects of Polymethacrylate Nanoplastics on Lipid Metabolism in Sparus        Aurata</t>
  </si>
  <si>
    <t>245-249</t>
  </si>
  <si>
    <t>Barria, C and Brandts, I and Balasch, JC and Tvarijonaviciute, A and Barreto, A and Martins, MA and Tort, L and Oliveira, M and Teles, M and Barria, C. and Brandts, I and Balasch, J. C. and Tvarijonaviciute, A. and Barreto, A. and Martins, M. A. and Tort, L. and Oliveira, M. and Teles, M.</t>
  </si>
  <si>
    <t>rayyan-185168805</t>
  </si>
  <si>
    <t>An assessment of the ability to ingest and excrete microplastics by        filter-feeders: A case study with the Mediterranean mussel</t>
  </si>
  <si>
    <t>600-606</t>
  </si>
  <si>
    <t>Goncalves, C and Martins, M and Sobral, P and Costa, PM and Costa, MH and Goncalves, Catia and Martins, Marta and Sobral, Paula and Costa, Pedro M. and Costa, Maria H.</t>
  </si>
  <si>
    <t>Plastic debris has been recognized as a growing threat to marine biota due to its widespread distribution and possible interactions with marine species. Concerns over the effects of plastic polymers in marine ecosystems is reflected in the high number of toxicological studies, regarding microplastics (&lt;5 mm) and marine fauna. Although several studies reported that organisms ingest and subsequently eliminate microplastics (MP), the potential effects at organ and tissue level remain unclear, especially considering exposure to different microplastic sizes and concentrations. The present study aimed at investigating potential pathophysiological effects of the ingestion of MP by marine filter-feeders. For the purpose, Mediterranean mussel (Mytilus galloprovincialis) was exposed to spherical polystyrene MP (2 and 10 pm 0) over short- and medium-term exposure periods, under single and combined concentrations that represent high, yet realistic doses (10 and 1000 MP mL(-1)). Overall, results suggest rapid MP' clearance from water column by filtering, regardless of MP size. Ingestion occurred, identified by MP in the lumen of the gut (mostly in midgut region), followed by excretion through faeces. However, no MP were found in gills or digestive gland diverticula. Biochemical indicators for oxidative stress were generally irresponsive regardless of organ and time of exposure. Small foci of haemocytic infiltration in gastric epithelia were found, albeit not clearly related to MP ingestion. Globally, no evident histopathological damage was recorded in whole-body sections of exposed animals. The present findings highlight the adaptative ability of filter-feeding bivalves to cope with filtration of suspended MP, resulting in rapid elimination and reduced internal damage following ingestion of spherical MP. Nevertheless, the fact that the animals are able to translocate MP to the gut reveals that filter feeding organisms may indeed became a target of concern for fragmented materials with smaller, mixed sizes and sharper edges. (C) 2018 Elsevier Ltd. All rights reserved.</t>
  </si>
  <si>
    <t>rayyan-185168806</t>
  </si>
  <si>
    <t>Active packaging for Salmon stored at refrigerator with Polypropylene        nanocomposites containing 4A zeolite, ZnO nanoparticles, and green tea        extract</t>
  </si>
  <si>
    <t>FOOD SCIENCE &amp; NUTRITION</t>
  </si>
  <si>
    <t>2048-7177</t>
  </si>
  <si>
    <t>6445-6456</t>
  </si>
  <si>
    <t>Azizi-Lalabadi, M and Rafiei, L and Divband, B and Ehsani, A and Azizi-Lalabadi, Maryam and Rafiei, Leila and Divband, Bahark and Ehsani, Ali</t>
  </si>
  <si>
    <t>In this study, three types of Polypropylene-based (PP) films (two active nanocomposites and one control film) containing zinc oxide nanoparticles (ZnO NPs), 4A zeolite (4A Z), and green tea extract (GTE) were studied as modern active packaging's that can adjust the release of antimicrobial agents. The influence of PP nanocomposite with 3% (w/w) ZnO NPs/4A Z/GTE (treatment 1) and 6% (w/w) ZnO NPs/4A Z/GTE (treatment 2) on controlling microbial growth and preserving the sensory and chemical qualities of Salmon over nine days of storage at 4 +/- 1 degrees C was evaluated. The disk diffusion test revealed inhibition zones in the range of 10.98 +/- 0.03 to 13.42 +/- 0.01 m for treatments 1 and 2, respectively; the nanocomposite film with 6% ZnO NPs/4A Z/GTE had the highest antimicrobial effect against Gram-negative bacteria (p &lt; .05). Chemical analysis revealed that the initial peroxide value of Salmon was 0.68 +/- 0.0 mEq/kg, which increased by day 9 to 12.3 +/- 0.03 mEq/kg in the control sample, but rising only to 9.9 +/- 0.01 and 7.3 +/- 0.02 mEq/kg in treatments 1 and 2, respectively (p &lt; .05). The shelf life of Salmon given treatment 2 increased significantly to nine days relative to the control. Accordingly, these nanocomposite films are promising as new active packaging for preventing microbial growth and preserving the quality of salmon.</t>
  </si>
  <si>
    <t>rayyan-185168807</t>
  </si>
  <si>
    <t>Progress in Polymeric Nano-Medicines for Theranostic Cancer Treatment</t>
  </si>
  <si>
    <t>POLYMERS</t>
  </si>
  <si>
    <t>Ali, I and Alsehli, M and Scotti, L and Scotti, MT and Tsai, ST and Yu, RS and Hsieh, MF and Chen, JC and Ali, Imran and Alsehli, Mosa and Scotti, Luciana and Scotti, Marcus Tullius and Tsai, Shang-Ting and Yu, Ruei-Siang and Hsieh, Ming Fa and Chen, Jung-Chih</t>
  </si>
  <si>
    <t>Cancer is a life-threatening disease killing millions of people globally. Among various medical treatments, nano-medicines are gaining importance continuously. Many nanocarriers have been developed for treatment, but polymerically-based ones are acquiring importance due to their targeting capabilities, biodegradability, biocompatibility, capacity for drug loading and long blood circulation time. The present article describes progress in polymeric nano-medicines for theranostic cancer treatment, which includes cancer diagnosis and treatment in a single dosage form. The article covers the applications of natural and synthetic polymers in cancer diagnosis and treatment. Efforts were also made to discuss the merits and demerits of such polymers; the status of approved nano-medicines; and future perspectives.</t>
  </si>
  <si>
    <t>rayyan-185168808</t>
  </si>
  <si>
    <t>Occurrence and Spatial Distribution of Microplastics in River Shore        Sediments of the Rhine-Main Area in Germany</t>
  </si>
  <si>
    <t>6070-6076</t>
  </si>
  <si>
    <t>Klein, S and Worch, E and Knepper, TP and Klein, Sascha and Worch, Eckhard and Knepper, Thomas P.</t>
  </si>
  <si>
    <t>Plastic debris is one of the most significant organic pollutants in the aquatic environment. Because of properties such as buoyancy and extreme durability, synthetic polymers are present in rivers, lakes, and oceans and accumulate in sediments all over the world. However, freshwater sediments have attracted less attention than the investigation of sediments in marine ecosystems. For this reason, river shore sediments of the rivers Rhine and Main in the Rhine-Main area in Germany were analyzed. The sample locations comprised shore sediment of a large European river (Rhine) and a river characterized by industrial influence (Main) in areas with varying population sizes as well as sites in proximity to nature reserves. All sediments analyzed contained microplastic particles (&lt;5 mm) with mass fractions of up to 1 g kg(-1) or 4000 particles kg(-1). Analysis of the plastics by infrared spectroscopy showed a large abundance of polyethylene, polypropylene, and polystyrene, which covered more than 75% of all polymer types identified in the sediment. Short distance transport of plastic particles from the tributary to the main stream could be confirmed by the identification of pellets, which were separated from shore sediment samples of both rivers. This systematic study shows the emerging pollution of inland river sediments with microplastics and, as a consequence thereof, underlines the importance of rivers as vectors of transport of microplastics into the ocean.</t>
  </si>
  <si>
    <t>rayyan-185168809</t>
  </si>
  <si>
    <t>The Role of Humic Acids on the Effects of Nanoplastics in Fish</t>
  </si>
  <si>
    <t>164-169</t>
  </si>
  <si>
    <t>Brandts, I and Balasch, JC and Tvarijonaviciute, A and Barreto, A and Martins, MA and Tort, L and Oliveira, M and Teles, M and Brandts, I and Balasch, J. C. and Tvarijonaviciute, A. and Barreto, A. and Martins, M. A. and Tort, L. and Oliveira, M. and Teles, M.</t>
  </si>
  <si>
    <t>rayyan-185168810</t>
  </si>
  <si>
    <t>Development of robust models for rapid classification of microplastic        polymer types based on near infrared hyperspectral images</t>
  </si>
  <si>
    <t>2215-2222</t>
  </si>
  <si>
    <t>Kitahashi, T and Nakajima, R and Nomaki, H and Tsuchiya, M and Yabuki, A and Yamaguchi, S and Zhu, CM and Kanaya, Y and Lindsay, DJ and Chiba, S and Fujikura, K and Kitahashi, Tomo and Nakajima, Ryota and Nomaki, Hidetaka and Tsuchiya, Masashi and Yabuki, Akinori and Yamaguchi, Sojiro and Zhu, Chunmao and Kanaya, Yugo and Lindsay, Dhugal J. and Chiba, Sanae and Fujikura, Katsunori</t>
  </si>
  <si>
    <t>Hyperspectral data in the near infrared range were examined for nine common types of plastic particles of 1 mm and 100-500 mu m sizes on dry and wet glass fiber filters. Weaker peak intensities were detected for small particles compared to large particles, and the reflectances were weaker at longer wavelengths when the particles were measured on a wet filter. These phenomena are explainable due to the effect of the correlation between the particle size and the absorption of infrared light by water. We constructed robust classification models that are capable of classifying polymer types, regardless of particle size or filter conditions (wet vs. dry), based on hyperspectral data for small particles measured on wet filters. Using the models, we also successfully classified the polymer type of polystyrene beads covered with microalgae, which simulates the natural conditions of microplastics in the ocean. This study suggests that hyperspectral imaging techniques with appropriate classification models allow the identification of microplastics without the time- and labor-consuming procedures of drying samples and removing biofilms, thus enabling more rapid analyses.</t>
  </si>
  <si>
    <t>rayyan-185168811</t>
  </si>
  <si>
    <t>Microplastic in the Food of Small Sandeel Ammodytes tobianus from the        Littoral of the Curonian Spit of the Baltic Sea</t>
  </si>
  <si>
    <t>JOURNAL OF ICHTHYOLOGY</t>
  </si>
  <si>
    <t>0032-9452</t>
  </si>
  <si>
    <t>628-632</t>
  </si>
  <si>
    <t>Gushchin, AV and Veremeichik, YV and Gushchin, A. V. and Veremeichik, Ya. V.</t>
  </si>
  <si>
    <t>In the food bolus of small sandeel Ammodytes tobianus caught on the littoral of the Baltic Sea in the area of the Curonian Spit, two types of microplastic material were found-film and villus fibers. Microplastic was found in 21% of the studied individuals, and its portion is &lt;0.01% of the mass of food. Microplastic film is defined with use of infrared spectra as polypropylene in the stage of destruction.</t>
  </si>
  <si>
    <t>rayyan-185168812</t>
  </si>
  <si>
    <t>Interaction of Environmental Pollutants with Microplastics: A Critical        Review of Sorption Factors, Bioaccumulation and Ecotoxicological Effects</t>
  </si>
  <si>
    <t>Menendez-Pedriza, A and Jaumot, J and Menendez-Pedriza, Albert and Jaumot, Joaquim</t>
  </si>
  <si>
    <t>Microplastics have become one of the leading environmental threats due to their persistence, ubiquity and intrinsic toxic potential. The potential harm that microplastics impose on ecosystems varies from direct effects (i.e., entanglement and ingestion) to their ability to sorb a diversity of environmental pollutants (e.g., heavy metals, persistent organic compounds or pharmaceuticals). Therefore, the toxicological assessment of the combined effects of microplastics and sorbed pollutants can produce in biota is one of the hottest topics on the environmental toxicology field. This review aims to clarify the main impacts that this interaction could have on ecosystems by (1) highlighting the principal factors that influence the microplastics sorption capacities; (2) discussing the potential scenarios in which microplastics may have an essential role on the bioaccumulation and transfer of chemicals; and (3) reviewing the recently published studies describing toxicological effects caused by the combination of microplastics and their sorbed chemicals. Finally, a discussion regarding the need for a new generation of toxicological studies is presented.</t>
  </si>
  <si>
    <t>rayyan-185168813</t>
  </si>
  <si>
    <t>Bioaccumulation of polystyrene nanoplastics and their effect on the        toxicity of Au ions in zebrafish embryos (vol 11, pg 3173, 2019)</t>
  </si>
  <si>
    <t>NANOSCALE</t>
  </si>
  <si>
    <t>2040-3364</t>
  </si>
  <si>
    <t>3396-3396</t>
  </si>
  <si>
    <t>Lee, WS and Cho, HJ and Kim, E and Huh, YH and Kim, HJ and Kim, B and Kang, T and Lee, JS and Jeong, J and Lee, Wang Sik and Cho, Hyun-Ju and Kim, Eungwang and Huh, Yang Hoon and Kim, Hyo-Jeong and Kim, Bongsoo and Kang, Taejoon and Lee, Jeong-Soo and Jeong, Jinyoung</t>
  </si>
  <si>
    <t xml:space="preserve"> RAYYAN-INCLUSION: {"Querusche"=&gt;"Excluded", "Angelo"=&gt;"Maybe"} | RAYYAN-LABELS: Correction,QUE: Title | RAYYAN-EXCLUSION-REASONS: 1 - Type of study</t>
  </si>
  <si>
    <t>rayyan-185168814</t>
  </si>
  <si>
    <t>Toxicity induction of nanopolystyrene under microgravity stress        condition in Caenorhabditis elegans</t>
  </si>
  <si>
    <t>Zhao, YY and Li, D and Rui, Q and Wang, DY and Zhao, Yingyue and Li, Dan and Rui, Qi and Wang, Dayong</t>
  </si>
  <si>
    <t>Caenorhabditis elegans is a useful animal model for assessing adverse effects of environmental toxicants or stresses. C. elegans was used as an assay system to investigate the effects of exposure to nanopolystyrene (30 nm) on wild-type and sod-3 mutant animals under microgravity stress condition. Using brood size and locomotion behaviors as endpoints, we found that nanopolystyrene exposure enhanced the toxicity of microgravity stress on nematodes, and this toxicity enhancement could be further strengthened by mutation of sod-3 encoding a Mn-SOD protein. Induction of reactive oxygen species (ROS) production and activation of mitochondria] unfolded protein response (mt UPR) were associated with this toxicity enhancement. In sod-3 mutant nematodes, the enhancement in toxicity of microgravity stress by exposure to nanopolystyrene (10 mu g/L) was detected. Our data will be helpful for understanding the potential effects of nanopolystyrene exposure on nematodes under the microgravity stress condition. (C) 2019 Elsevier B.V. All rights reserved.</t>
  </si>
  <si>
    <t>rayyan-185168815</t>
  </si>
  <si>
    <t>Plastic nanoparticles make fish crazy</t>
  </si>
  <si>
    <t>AUSTRALIAN VETERINARY JOURNAL</t>
  </si>
  <si>
    <t>0005-0423</t>
  </si>
  <si>
    <t>N24-N24</t>
  </si>
  <si>
    <t>Sodhi, N and Sodhi, Nidhi</t>
  </si>
  <si>
    <t>rayyan-185168816</t>
  </si>
  <si>
    <t>The behaviors of microplastics in the marine environment</t>
  </si>
  <si>
    <t>Wang, JD and Tan, Z and Peng, JP and Qiu, QX and Li, MM and Wang, Jundong and Tan, Zhi and Peng, Jinping and Qiu, Qiongxuan and Li, Meimin</t>
  </si>
  <si>
    <t>Despite the pollution of microplastics being internationally recognized, the understanding of their behaviors in marine environment is still developing. Microplastics are ubiquitous in the marine environment, with the potential to cause harm to marine ecosystem. Here, we would classify the behaviors of microplastics as physical behaviors (i.e. migration, sedimentation and accumulation), chemical behaviors (i.e. degradation and adsorption) and biobehaviors (i.e. ingestion, translocation and biodegradation), and a further discussion on their behavioral mechanisms were presented to better understand their impacts for the marine environment. (C) 2015 Elsevier Ltd. All rights reserved.</t>
  </si>
  <si>
    <t>rayyan-185168817</t>
  </si>
  <si>
    <t>Characteristics of microplastics in shoreline sediments from a tropical        and urbanized beach (Da Nang, Vietnam)</t>
  </si>
  <si>
    <t>Nguyen, QAT and Nguyen, HNY and Strady, E and Nguyen, QT and Trinh-Dang, M and Vo, VM and Quynh Anh Tran Nguyen and Hoai Nhu Y Nguyen and Strady, Emilie and Quy Tuan Nguyen and Mau Trinh-Dang and Van Minh Vo</t>
  </si>
  <si>
    <t>Microplastics in shoreline sediments were investigated from Da Nang beach for the first time. Sediment samples at the two depth strata (0-5 cm and 5-10 cm) at eight sites along the entire coast were collected for identifying the characteristics of microplastics, including their concentration, size, shape, color, and nature. The synthetic fiber was the predominant type of microplastics, accounting for 99.2% of the total items. Blue (59.9%) and white (22.9%) were the most common colors of the fibers. Synthetic fibers showed a homogenous distribution at all sampling sites with a mean concentration of 9238 +/- 2097 items kg(-1) d.w. Meanwhile, the fibers tended to concentrate much more at the surface stratum than the deeper stratum. A large number of synthetic fibers (81.9%) were in the size range of 300-2600 mu m, which might pose a threat to marine biota and human health.</t>
  </si>
  <si>
    <t>rayyan-185168818</t>
  </si>
  <si>
    <t>Characterisation of an unexplored group of microplastics from the South        China Sea: Can they be caused by macrofaunal fragmentation?</t>
  </si>
  <si>
    <t>Po, BHK and Lo, HS and Cheung, SG and Lai, KP and Po, Beverly Hoi-Ki and Lo, Hoi-Shing and Cheung, Siu-Gin and Lai, Keng-Po</t>
  </si>
  <si>
    <t>Research on plastics fragmentation is important for the estimation of amount of microplastics but the biological causes for fragmentation have not been acknowledged. From microplastics collected in the beaches of Hong Kong, we revealed an abnormal type of fragment which has not been reported before. These fragments, composing about 6% of the microplastics (pellet, foam, bead, fragment) collected, were interestingly triangular in shape with at least two of the three sides being characteristically straight and resembling a cut made by compression. Objective observations have distinguished these "trimmed triangular fragments" to those triangular fragments that were fractured randomly. By comparing with additional evidence, we proposed that these trimmed fragments were the daughter pieces of macrofaunal biting. If this was so, there would be wide implications on fragmentation modeling studies for microplastics since active biting of large plastic debris has generally not been considered as a factor of plastics fragmentation.</t>
  </si>
  <si>
    <t>rayyan-185168819</t>
  </si>
  <si>
    <t>The influence of microplastics pollution on the feeding behavior of a        prominent sandy beach amphipod, Orchestoidea tuberculata (Nicolet, 1849)</t>
  </si>
  <si>
    <t>23-27</t>
  </si>
  <si>
    <t>Carrasco, A and Pulgar, J and Quintanilla-Ahumada, D and Perez-Venegas, D and Quijon, PA and Duarte, C and Carrasco, Alejandra and Pulgar, Jose and Quintanilla-Ahumada, Diego and Perez-Venegas, Diego and Quijon, Pedro A. and Duarte, Cristian</t>
  </si>
  <si>
    <t>Pollution by microplastics has become a global threat affecting coastal habitats such as sandy beaches and their resident macrofauna. The goal of this study was to assess the influence of microplastics on the feeding behavior and growth rate of a widespread sandy beach amphipod, Orchestoidea tuberculata. These organisms were exposed to artificial food prepared with Poly(styrene-co-divinylbenzene) microspheres (8 gm particle size) at 3 different concentrations (0%, 5% and 10%). The amphipods consumed significantly more food when the concentration of microplastics was 0% and significantly less when the concentration was 10%, both in trials in which they had a choice (preference experiments) and those in which they did not have a food choice. In contrast to this, the amphipod's absorption efficiency and estimated growth rates were not significantly affected by the concentration of microplastics. Combined, these results indicate that high microplastics concentrations (e.g. 10%) cause a reduction in the amphipod's consumption rates and, indirectly, may affect the role of this species as a main consumer of stranded seaweeds in sandy beaches ecosystems.</t>
  </si>
  <si>
    <t>rayyan-185168820</t>
  </si>
  <si>
    <t>Identification of microplastics in white wines capped with polyethylene        stoppers using micro-Raman spectroscopy</t>
  </si>
  <si>
    <t>Prata, JC and Paco, A and Reis, V and da Costa, JP and Fernandes, AJS and da Costa, FM and Duarte, AC and Rocha-Santos, T and Prata, Joana C. and Paco, Ana and Reis, Vanessa and da Costa, Joao P. and Fernandes, Antonio Jose Silva and da Costa, Florinda Mendes and Duarte, Armando C. and Rocha-Santos, Teresa</t>
  </si>
  <si>
    <t>Beverages, often packaged in plastic, can be a source of microplastics in the human diet. In this study, an improved method for detection of microplastics in white wines capped with synthetic stoppers is explored. Visual quantification in the stereomicroscope or using Nile Red were excluded due to the small size of particles. Quantification in the optical microscope identified up to 5,857 particles.L-1 but lacked chemical characterization. Finally, micro-Raman spectroscopy was used for the first time in complex beverages in the identification of microplastics particles in white wines, allowing identification of at least one synthetic particle for each bottle, except in two cases. Improvements included reduction in volume filtered, selection of aluminum oxide filters, selection of blue laser and lack of H2O2 treatment. Using this method, identification of all particles present in small representative areas of the filter by micro-Raman spectroscopy will allow proper quantification of microplastics in complex beverage matrices.</t>
  </si>
  <si>
    <t>rayyan-185168821</t>
  </si>
  <si>
    <t>Bleaching and necrosis of staghorn coral (Acropora formosa) in        laboratory assays: Immediate impact of LDPE microplastics</t>
  </si>
  <si>
    <t>528-535</t>
  </si>
  <si>
    <t>Syakti, AD and Jaya, JV and Rahman, A and Hidayati, NV and Raza'i, TS and Idris, F and Trenggono, M and Doumenq, P and Chou, LM and Syakti, Agung Dhamar and Jaya, Jales Veva and Rahman, Aulia and Hidayati, Nuning Vita and Raza'i, Tengku Said and Idris, Fadliyah and Trenggono, Mukti and Doumenq, Pierre and Chou, Loke Ming</t>
  </si>
  <si>
    <t>The impact of low-density polyethylene (LDPE) microplastics (&lt;100 mu m; P100-A P100-B, P100-C, 100 -200 mu m; P200, 200-500 mu m; P500) on Acropora formosa was investigated. This study investigated the bleaching and necrosis extent of A. formosa caused by LDPE contamination via laboratory assay. The staghorn coral ingested the microplastics, resulting in bleaching and necrosis that concomitantly occurred with the release of zooxanthellae. P100-A experimentation was the worst case, showing bleaching by day 2 (10.8 +/- 2.2%) and continued bleaching to 93.6% +/- 2.0 by day 14 followed by 5.9 +/- 2.5% necrosis. The overall results confirmed that the LDPE concentration impacts coral health. We highlighted that microplastics have been ingested and partially egested. Their presence showed either a direct or indirect impact on coral polyps via direct interaction or through photosynthesis perturbation due to microplastics that cover the coral surface. (C) 2019 Elsevier Ltd. All rights reserved.</t>
  </si>
  <si>
    <t>rayyan-185168822</t>
  </si>
  <si>
    <t>Spatial distribution of meso and microplastics in the sediments of river        Ganga at eastern India</t>
  </si>
  <si>
    <t>Sarkar, DJ and Das Sarkar, S and Das, BK and Manna, RK and Behera, BK and Samanta, S and Sarkar, Dhruba Jyoti and Das Sarkar, Soma and Das, Basanta Kumar and Manna, Ranjan Kumar and Behera, Bijay Kumar and Samanta, Srikanta</t>
  </si>
  <si>
    <t>Small plastic debris is one of the most significant emerging pollutants, due to their extreme durability and synthetic nature, possessing a tremendous threat to the aquatic environment. In the present study, sediments of river Ganga at a lower stretch were analyzed for distribution of meso and microplastics at seven different locations viz. Buxar, Patna, Bhagalpur, Nabadwip, Barrackpore, Godakhali and Fraserganj. All the sediments were found to contain mesoplastics (&gt;5 mm) and microplastics (&lt;5 mm) particles with varying degree of the mass fraction (11.48 to 63.79 ng/g sediments), numerical abundance (99.27-409.86 items/kg) and morphotypes. Analysis of the mesoplastics with FT-IR revealed polyethylene terepthalate (39%) as the major contributing plastic debris in the sediments followed by polyethylene (30%). Statistical analysis revealed a strong correlation between microplastics abundance and the pollution traits, BOD and available phosphate, of water and sediment, respectively. This study exhibits the spatial distribution of meso and microplastics in the highly populated locations along the river Ganga emphasizing the attention to be given to this emerging pollutant in the inland river system underlining their role as a transporter of plastic fragments finally to the ocean. (C) 2019 Elsevier B.V. All rights reserved.</t>
  </si>
  <si>
    <t>rayyan-185168823</t>
  </si>
  <si>
    <t>Microplastic pollution profile of Mediterranean mussels (Mytilus        galloprovincialis) collected along the Turkish coasts</t>
  </si>
  <si>
    <t>Gedik, K and Eryasar, AR and Gedik, Kenan and Eryasar, Ahmet Raif</t>
  </si>
  <si>
    <t>Plastics profoundly threatens ecological balance in marine ecosystems across the globe in the current era of industrialization. Microplastics (MP), in particular, can pose risks reaching humans through the food web via various marine organisms. Among these organisms, since they are consumed as a whole, mussels are vital vectors of MP transfer during human consumption. Hence, here we analyzed MP pollution in Mediterranean mussel (Mytilus galloprovincialis) sampled from 23 different locations all along the Turkish coasts of the Black Sea, Sea of Marmara, and the Aegean Sea. After digestion of the mussels with H2O2, the micro-particles were determined under a stereomicroscope and characterized by confirming with FTIR analyses. 48% of the sampled mussels were found to have MPs. The average MP abundance was 0.69 item/mussel and 0.23 item/g fresh weight (fw) of soft tissue. Morphology was ordered as follows: fragments (67.6%)&gt; fibers (28.4%)&gt; films (4.05%). The dominant size of MPs was detected less than 0.5 mm (26.58%). 12 different polymers have been identified by FTIR and PET (32.9%), PP (28.4%), and PE (19.4%) were found to constitute 80% of the total MPs. The annual average exposure amount for mussel consumers in Turkey was estimated as 1918 MPs item/per year. Even though international organizations such as FAO, JECFA, or EU have not declared permissible limits, our data may inform human health uptake of MP ingestion via mussels. This data might also serve as a reference data-set for further MP monitoring research in Turkish and European Seas. (C) 2020 Elsevier Ltd. All rights reserved.</t>
  </si>
  <si>
    <t>rayyan-185168824</t>
  </si>
  <si>
    <t>Ingested microscopic plastic translocates to the circulatory system of        the mussel, Mytilus edulis (L.)</t>
  </si>
  <si>
    <t>5026-5031</t>
  </si>
  <si>
    <t>Browne, MA and Dissanayake, A and Galloway, TS and Lowe, DM and Thompson, RC and Browne, Mark A. and Dissanayake, Awantha and Galloway, Tamara S. and Lowe, David M. and Thompson, Richard C.</t>
  </si>
  <si>
    <t>Plastics debris is accumulating in the environment and is fragmenting into smaller pieces; as it does, the potential for ingestion by animals increases. The consequences of macroplastic debris for wildlife are well documented, however the impacts of microplastic (&lt;1 mm) are poorly understood. The mussel, Mytilus edulis, was used to investigate ingestion, translocation, and accumulation of this debris. Initial experiments showed that upon ingestion, microplastic accumulated in the gut. Mussels were subsequently exposed to treatments containing seawater and microplastic (3.0 or 9.6 mu m). After transfer to clean microplastic was tracked in the hemolymph. Particles conditions, translocated from the gut to the circulatory system within 3 days and persisted for over 48 days. Abundance of microplastic was greatest after 12 days and declined thereafter. Smaller particles were more abundant than larger particles and our data indicate as plastic fragments into smaller particles, the potential for accumulation in the tissues of an organism increases. The short-term pulse exposure used here did not result in significant biological effects. However, plastics are exceedingly durable and so further work using a wider range of organisms, polymers, and periods of exposure will be required to establish the biological consequences of this debris.</t>
  </si>
  <si>
    <t>rayyan-185168825</t>
  </si>
  <si>
    <t>Plastic ingestion by fish: A global assessment</t>
  </si>
  <si>
    <t>Azevedo-Santos, VM and Goncalves, GRL and Manoel, PS and Andrade, MC and Lima, FP and Pelicice, FM and Azevedo-Santos, Valter M. and Goncalves, Geslaine R. L. and Manoel, Pedro S. and Andrade, Marcelo C. and Lima, Felipe P. and Pelicice, Fernando M.</t>
  </si>
  <si>
    <t>rayyan-185168826</t>
  </si>
  <si>
    <t>Plastic debris in the open ocean</t>
  </si>
  <si>
    <t>10239-10244</t>
  </si>
  <si>
    <t>Cozar, A and Echevarria, F and Gonzalez-Gordillo, JI and Irigoien, X and Ubeda, B and Hernandez-Leon, S and Palma, AT and Navarro, S and Garcia-de-Lomas, J and Ruiz, A and Fernandez-de-Puelles, ML and Duarte, CM and Cozar, Andres and Echevarria, Fidel and Ignacio Gonzalez-Gordillo, J. and Irigoien, Xabier and Ubeda, Barbara and Hernandez-Leon, Santiago and Palma, Alvaro T. and Navarro, Sandra and Garcia-de-Lomas, Juan and Ruiz, Andrea and Fernandez-de-Puelles, Maria L. and Duarte, Carlos M.</t>
  </si>
  <si>
    <t>There is a rising concern regarding the accumulation of floating plastic debris in the open ocean. However, the magnitude and the fate of this pollution are still open questions. Using data from the Malaspina 2010 circumnavigation, regional surveys, and previously published reports, we show a worldwide distribution of plastic on the surface of the open ocean, mostly accumulating in the convergence zones of each of the five subtropical gyres with comparable density. However, the global load of plastic on the open ocean surface was estimated to be on the order of tens of thousands of tons, far less than expected. Our observations of the size distribution of floating plastic debris point at important size-selective sinks removing millimeter-sized fragments of floating plastic on a large scale. This sink may involve a combination of fast nano-fragmentation of the microplastic into particles of microns or smaller, their transference to the ocean interior by food webs and ballasting processes, and processes yet to be discovered. Resolving the fate of the missing plastic debris is of fundamental importance to determine the nature and significance of the impacts of plastic pollution in the ocean.</t>
  </si>
  <si>
    <t>rayyan-185168827</t>
  </si>
  <si>
    <t>Chemical composition and abundance of microplastics in the muscle of        commercial shrimp Pleoticus muelleri at an impacted coastal environment        (Southwestern Atlantic)</t>
  </si>
  <si>
    <t>Severini, MDF and Buzzi, NS and Lopez, ADF and Colombo, CV and Sartor, GLC and Rimondino, GN and Truchet, DM and Fernandez Severini, M. D. and Buzzi, N. S. and Forero Lopez, A. D. and Colombo, C. V. and Chatelain Sartor, G. L. and Rimondino, G. N. and Truchet, D. M.</t>
  </si>
  <si>
    <t>Microplastics (plastics &lt; 5 mm) contamination is of worldwide concern and represents a threat to the environment, biota, and humans. Also, they are potential carriers of other contaminants, increasing their adverse effects. In this study, it was analyzed for the first time the chemical composition and abundance of microplastics (MPs) in the commercial shrimp Pleoticus muelleri. Fibers were the predominant plastics (mean: 1.31 fibers g(-1) wet weight) in the abdominal muscle of the shrimps being black, the dominant colour. mu-Raman showed that fibers were composed of polyethylene (PE), polypropylene (PP), and cellulose. Also, weathering and topography of the fibers were analyzed through wide-field confocal microscopy. C, O, Si, Al, K, as well as Fe, Zn, S, Ba, Br, and Ti on the plastic surface were detected with SEM/EDS, indicating potential carriers of contaminants. Capsule: The shrimp Pleoticus muelleri ingests fibers with different chemical elements adsorbed on the plastic surface.</t>
  </si>
  <si>
    <t>rayyan-185168828</t>
  </si>
  <si>
    <t>Study on the Occurrence of Microplastics from Marine Pollution to Human        Food Chain (in SiRiMaP PON_Project)</t>
  </si>
  <si>
    <t>Santonicola, S and Mercogliano, R and Anastasio, A and Raimo, G and Gasperi, M and Colavita, G and Santonicola, Serena and Mercogliano, Raffaella and Anastasio, Aniello and Raimo, Gennaro and Gasperi, Maurizio and Colavita, Giampaolo</t>
  </si>
  <si>
    <t>rayyan-185168829</t>
  </si>
  <si>
    <t>Hydroxyapatite/polyurethane composites as promising biomaterials</t>
  </si>
  <si>
    <t>CHEMICAL PAPERS</t>
  </si>
  <si>
    <t>0366-6352</t>
  </si>
  <si>
    <t>2375-2395</t>
  </si>
  <si>
    <t>Sultan, M and Sultan, Misbah</t>
  </si>
  <si>
    <t>The biomaterials are intended to augment or replace the function of tissues or organs in human body. Every year millions of people require soft- or hard-tissue regeneration worldwide. Polymers and their composites are a large class of biomaterials appreciated for tissue regeneration. Polyurethane (PUR) is an organic synthetic multifunctional polymer with established biomedical applications. The hydroxyapatite (HA) is one of the biocompatible ceramic materials similar to natural bone material. The amalgamation of hydroxyapatite with polyurethane enhances the bioactivity of final product along with the combination of individual properties. Here, we review the synthesis, characterization, and applications studies of HA/PUR-based biomaterials. We initiate this review with a brief and representative compilation of the chemical composition and methods of preparation for HA/PUR biomaterials. Then, moving ahead, first, we review the simple HA/PUR biomaterials and use of PUR templates. Second, we review the significance of modified HA and PUR in these biomaterials. Third, we discuss the potential of bio-based PUR and inclusion of third constituent in the HA/PUR biomaterials. Then, we appraise the involvement of trace nutrient in deposition of HA on PUR scaffolds. Finally, we consider the other expedient applications of HA/PUR composites such as drug delivery system and sorbent of pollutants.</t>
  </si>
  <si>
    <t>rayyan-185168830</t>
  </si>
  <si>
    <t>Microplastics and suspended particles in a strongly impacted coastal        environment: Composition, abundance, surface texture, and interaction        with metal ions</t>
  </si>
  <si>
    <t>Lopez, ADF and Truchet, DM and Rimondino, GN and Maisano, L and Spetter, CV and Buzzi, NS and Nazzarro, MS and Malanca, FE and Furlong, O and Severini, MDF and Forero Lopez, A. D. and Truchet, D. M. and Rimondino, G. N. and Maisano, L. and Spetter, C. V. and Buzzi, N. S. and Nazzarro, M. S. and Malanca, F. E. and Furlong, O. and Fernandez Severini, M. D.</t>
  </si>
  <si>
    <t>The composition and the interaction of the suspended particulate matter (SPM) with metal ions, along with the presence and characteristics of microplastics, were analyzed for the first time in the water column of the inner zone of Bahia Blanca Estuary during winter (June, July, and August) 2019. Surface analysis techniques (Scanning Electron Microscopy combined with Energy Dispersive X-ray Spectroscopy, X-ray Photoelectron Spectroscopy, and X-ray Diffraction) were employed to obtain an in-depth characterization of the particulate matter, suggesting the presence of Fe in our samples, with a mixture of Fe3+/Fe2+ oxidation states. Microplastics ranged in concentrations between 3 and 11.5 items L-1, with an average of 6.50 items L-1 (S.E:+/- 4.01), being fibers the most abundant type. Infrared Spectroscopy suggests that these fibers correspond to semi-synthetic cellulose-based and poly(amide) remains. We concluded that the SPM is a significant vehicle for metals which might have adverse effects on marine organisms. (C) 2020 Elsevier B.V. All rights reserved.</t>
  </si>
  <si>
    <t>rayyan-185168831</t>
  </si>
  <si>
    <t>Biomimetic Polymer Film with Brilliant Brightness Using a One-Step Water        Vapor-Induced Phase Separation Method</t>
  </si>
  <si>
    <t>Zou, WZ and Pattelli, L and Guo, J and Yang, SJ and Yang, M and Zhao, N and Xu, J and Wiersma, DS and Zou, Weizhi and Pattelli, Lorenzo and Guo, Jing and Yang, Shijia and Yang, Meng and Zhao, Ning and Xu, Jian and Wiersma, Diederik S.</t>
  </si>
  <si>
    <t>The scales of the white Cyphochilus beetles are endowed with unusual whiteness arising from the exceptional scattering efficiency of their disordered ultrastructure optimized through millions of years of evolution. Here, a simple, one-step method based on water vapor-induced phase separation is developed to prepare thin polystyrene films with similar microstructure and comparable optical performance. A typical biomimetic 3.5 mu m PS film exhibits a diffuse reflectance of 61% at 500 nm wavelength, which translates into a transport mean free path below 1 mu m. A complete optical characterization through Monte Carlo simulations reveals how such a scattering performance arises from the scattering coefficient and scattering anisotropy, whose interplay provides insight into the morphological properties of the material. The potential of bright-white coatings as smart sensors or wearable devices is highlighted using a treated 3.5 mu m film as a real-time sensor for human exhalation.</t>
  </si>
  <si>
    <t>rayyan-185168832</t>
  </si>
  <si>
    <t>Design and synthesis of multistructured three-dimensionally ordered        macroporous composite bismuth oxide/zirconia: Photocatalytic degradation        and hydrogen production</t>
  </si>
  <si>
    <t>JOURNAL OF COLLOID AND INTERFACE SCIENCE</t>
  </si>
  <si>
    <t>0021-9797</t>
  </si>
  <si>
    <t>Zhang, XY and Li, L and Wen, SS and Luo, HX and Yang, CL and Zhang, Xinyue and Li, Li and Wen, Shanshan and Luo, Hongxiang and Yang, Changlong</t>
  </si>
  <si>
    <t>Two types of three-dimensionally ordered macroporous (3DOM) Bi2O3/ZrO2 composites were prepared by the sol-gel method combined with the decompression filling method using polystyrene (PS) microspheres and EO20PO70EO20 (P123) as the templates. The crystal structure, morphology, and surface physicochemical properties of Bi2O3/ZrO2 composites were well characterized by X-ray diffraction, UV-visible diffuse reflectance spectroscopy, X-ray photoelectron spectroscopy, scanning electron microscopy, high-resolution transmission electron microscopy, and N-2 adsorption-desorption measurements. The results show that 3DOM Bi2O3/ZrO2 composites possessed mixed crystal phases including the monoclinic bismuth oxide and mixed zirconia phases, and moreover exhibited a regular arrangement and pure tetragonal (or hexagonal) macroporous structure. Moreover, compared to Bi2O3/ZrO2, the specific surface areas of 3DOM Bi2O3/ZrO2 composites were ca. 2.7-2.8 times. In addition, the properties of 3DOM Bi2O3/ZrO2 composites with the tetragonal "fishing net" and hexagonal "honeycomb" structure were compared, and the relationship between the structure and activity of 3DOM Bi2O3/ZrO2 composites was determined. The results show that in the UV photocatalytic degradation of pollutants and splitting of water into hydrogen using 3DOM Bi2O3/ZrO2 composite, the tetragonal "fishing net" structure exhibited better activity than the hexagonal "honeycomb" structure. This can be attributed to different photocatalytic properties of the composites with different structures (tetragonal "fishing net" and hexagonal "honeycomb" structures). (C) 2017 Elsevier Inc. All rights reserved.</t>
  </si>
  <si>
    <t>rayyan-185168833</t>
  </si>
  <si>
    <t>Polystyrene microplastics induce gut microbiota dysbiosis and hepatic        lipid metabolism disorder in mice</t>
  </si>
  <si>
    <t>449-458</t>
  </si>
  <si>
    <t>Lu, L and Wan, ZQ and Luo, T and Fu, ZW and Jin, YX and Lu, Liang and Wan, Zhiqin and Luo, Ting and Fu, Zhengwei and Jin, Yuanxiang</t>
  </si>
  <si>
    <t>Microplastic (MP) has become a concerning global environmental problem. It is toxic to aquatic organisms and can spread through the food chain to ultimately pose a threat to humans. In the environment, MP can interact with microbes and act as a microbial habitat. However, effects of polystyrene MP on the gut microbiota in mammals remain unclear. Here, male mice were exposed to two different sizes of polystyrene MP for 5 weeks to explore its effect. We observed that oral exposure to 1000 mu g/L of 0.5 and 50 mu m polystyrene MP decreased the body, liver and lipid weights in mice. Mucus secretion in the gut decreased in both sizes of polystyrene MP-treated groups. Regarding the gut microbiota, at the phylum level, polystyrene MP exposure decreased the relative abundances of Firmicutes and alpha-Proteobacteria in the feces. Furthermore, high throughput sequencing of the V3-V4 region of the 16S rRNA gene revealed significant changes in the richness and diversity of the gut microbiota in the cecums of polystyrene MP-treated mice. At the genus level, a total of 6 and 8 types of bacteria changed in the 0.5 and 50 mu m polystyrene MP-treated groups, respectively. Furthermore, an operational taxonomic unit (OTU) analysis identified that 310 and 160 gut microbes were changed in the 0.5 and 50 mu m polystyrene MP-treated groups, respectively. In addition, the hepatic triglyceride (TG) and total cholesterol (TCH) levels decreased in both 1000 mu g/L 0.5 and 50 mu m polystyrene MP-treated groups. Correspondingly, the relative mRNA levels of some key genes related to lipogenesis and TG synthesis decreased in the liver and epididymal fat. These results indicated that polystyrene MP could modify the gut microbiota composition and induce hepatic lipid disorder in mice; while the mouse is a common mammal model, consequently, the health risks of MP to animals should not be ignored. (C) 2018 Elsevier B.V. All rights reserved.</t>
  </si>
  <si>
    <t>rayyan-185168834</t>
  </si>
  <si>
    <t>A photoresponsive surface molecularly imprinted polymer shell for        determination of trace griseofulvin in milk</t>
  </si>
  <si>
    <t>MATERIALS SCIENCE &amp; ENGINEERING C-MATERIALS FOR BIOLOGICAL APPLICATIONS</t>
  </si>
  <si>
    <t>0928-4931</t>
  </si>
  <si>
    <t>365-373</t>
  </si>
  <si>
    <t>Yang, YH and Liu, LT and Chen, MJ and Liu, S and Gong, CB and Wei, YB and Chow, CF and Tang, Q and Yang, Yue-Hong and Liu, Lan-Tao and Chen, Mei-Jun and Liu, Song and Gong, Cheng-Bin and Wei, Yu-Bo and Chow, Cheuk-Fai and Tang, Qian</t>
  </si>
  <si>
    <t>A new photoresponsive surface molecularly imprinted polymer shell (PMIPS) was developed for determination of trace griseofulvin from milk. The PMIPS was prepared by surface imprinting technique using poly(styrene-co-methacrylic acid) (PS-co-PMMA) microspheres as the sacrificial substrate, griseofulvin as the template, a photoresponsive azobenzene derivative 4-((4-(methacryloyloxy)phenyl)diazenyl)-3,5-dimethyl benzenesulfonic acid as the functional monomer, and triethanolamine trimethacrylate as the cross-linker. The PMIPS was obtained after the removal of the sacrificial PS-co-PMMA core from the surface imprinted core-shell microspheres, PS-co-PMAA@PMIP. Compared with PS-co-PMAA@PMIP, PMIPS displayed better properties such as higher surface area and pore volume, rapid photo-isomerization rate, and higher adsorption capacities, specific binding constant and binding density. The PMIPS could efficiently detect griseofulvin in complex samples such as milk.</t>
  </si>
  <si>
    <t>rayyan-185168835</t>
  </si>
  <si>
    <t>Effects of the UV filter, oxybenzone, adsorbed to microplastics in the        clam Scrobicularia plana</t>
  </si>
  <si>
    <t>O'Donovan, S and Mestre, NC and Abel, S and Fonseca, TG and Carteny, CC and Willems, T and Prinsen, E and Cormier, B and Keiter, SS and Bebianno, MJ and O'Donovan, Sarit and Mestre, Nelia C. and Abel, Serena and Fonseca, Taina G. and Carteny, Camilla C. and Willems, Tim and Prinsen, Els and Cormier, Bettie and Keiter, Steffen S. and Bebianno, Maria Joao</t>
  </si>
  <si>
    <t>rayyan-185168836</t>
  </si>
  <si>
    <t>Oxidative stress, energy metabolism and molecular responses of        earthworms (Eisenia fetida) exposed to low-density polyethylene        microplastics</t>
  </si>
  <si>
    <t>33599-33610</t>
  </si>
  <si>
    <t>Rodriguez-Seijo, A and da Costa, JP and Rocha-Santos, T and Duarte, AC and Pereira, R and Rodriguez-Seijo, Andres and da Costa, Joao P. and Rocha-Santos, Teresa and Duarte, Armando C. and Pereira, Ruth</t>
  </si>
  <si>
    <t>Soils are both a sink and a pathway of plastic wastes, but there is a great lack of knowledge regarding their impacts on soil biota. To tackle the mechanisms of toxicity of these contaminants to soil invertebrates, earthworms (Eisenia fetida Savigny, 1826) were exposed during 28days to different concentrations of low-density polyethylene microplastics (62, 125, 250, 500 and 1000mg MPs kg(-1) soil(dw)) with sizes ranging between 250 and 1000m, in an artificial soil. The ecotoxicological responses were evaluated by analysing various oxidative stress biomarkers (catalase, glutathione S-transferase and thiobarbituric acid reactive substances), a biomarker of energy metabolism (lactate dehydrogenase) and overall organism molecular changes by Fourier transform infrared spectrometry (FTIR) and nuclear magnetic resonance (NMR) analyses. Significant effects resulting from an unbalanced oxidative stress system, expressed in terms of thiobarbituric acid reactive substances levels were recorded on earthworms exposed at the three highest concentrations tested. Despite that, no significant changes were recorded on the molecular profiles of earthworms by FTIR-ATR. NMR analysis pointed out for differences from the control, only for earthworms exposed to the lowest concentration of MPs. Considering that stress responses are complex, and involve multiple mechanisms, a cluster analysis taking into account all the parameters assessed, clearly identified two groups of earthworms separated by the concentration of 250mg MPs kg(-1) soil(dw), above each meaningful effects were recorded.</t>
  </si>
  <si>
    <t>rayyan-185168837</t>
  </si>
  <si>
    <t>Cleavable Molecular Beacon for Hg2+ Detection Based on Phosphorothioate        RNA Modifications</t>
  </si>
  <si>
    <t>6890-6895</t>
  </si>
  <si>
    <t>Huang, PJJ and Wang, F and Liu, JW and Huang, Po-Jung Jimmy and Wang, Feng and Liu, Juewen</t>
  </si>
  <si>
    <t>Mercury is a highly toxic heavy metal, and detection of Hg2+ by biosensors has attracted extensive research interest in the past decade. In particular, a number of DNA-based sensing strategies have been developed. Well-known examples include thymine-Hg2+ interactions and Hg2+- activated DNAzymes. However, these mechanisms are highly dependent on buffer conditions or require hybridization with another DNA strand. Herein, we report a new mechanism based on Her-induced cleavage of phosphorothioate (PS) modified RNA. Among the various metal ions tested, Hg2+ induced the most significant cleavage (similar to 16%), while other metals cleaved less than 2% of the same substrate. The undeaved substrate undergoes desulfurization in the presence of He. This cleavage reaction yields a similar amount of product from pH 3.5 to 7 and in the temperature range between 20 and 90 degrees C. Various PS RNA junctions can be cleaved with a similar efficiency, but PS DNA junctions cannot be deaved. A molecular beacon containing three PS RNA modifications is designed, detecting Hg2+ down to 1.7 nM with excellent selectivity. This sensor can also detect Hg2+ in the Lake Ontario water sample, although its response is significantly masked by fish tissues.</t>
  </si>
  <si>
    <t>rayyan-185168838</t>
  </si>
  <si>
    <t>In vivo genotoxicity study of titanium dioxide nanoparticles using comet        assay following intratracheal instillation in rats</t>
  </si>
  <si>
    <t>REGULATORY TOXICOLOGY AND PHARMACOLOGY</t>
  </si>
  <si>
    <t>0273-2300</t>
  </si>
  <si>
    <t>Naya, M and Kobayashi, N and Ema, M and Kasamoto, S and Fukumuro, M and Takami, S and Nakajima, M and Hayashi, M and Nakanishi, J and Naya, Masato and Kobayashi, Norihiro and Ema, Makoto and Kasamoto, Sawako and Fukumuro, Masahito and Takami, Shigeaki and Nakajima, Madoka and Hayashi, Makoto and Nakanishi, Junko</t>
  </si>
  <si>
    <t>Titanium dioxide (TiO2) is widely used as a white pigment in paints, plastics, inks, paper, creams, cosmetics, drugs and foods. In the present study, the genotoxicity of anatase TiO2 nanoparticles was evaluated in vivo using the comet assay after a single or repeated intratracheal instillation in rats. The nanoparticles were instilled intratracheally at a dosage of 1.0 or 5.0 mg/kg body weight (single instillation group) and 0.2 or 1.0 mg/kg body weight once a week for 5 weeks (repeated instillation group) into male Sprague-Dawley rats. A positive control, ethyl methanesulfonate (EMS) at 500 mg/kg, was administered orally 3 h prior to dissection. Histopathologically, macrophages and neutrophils were detected in the alveolus of the lung in the 1.0 and 5.0 mg/kg TiO2 groups. In the comet assay, there was no increase in % tail DNA in any of the TiO2 groups. In the EMS group, there was a significant increase in % tail DNA compared with the negative control group. TiO2 nanoparticles in the anatase crystal phase are not genotoxic following intratracheal instillation in rats. (C) 2011 Elsevier Inc. All rights reserved.</t>
  </si>
  <si>
    <t>rayyan-185168839</t>
  </si>
  <si>
    <t>Plastic pollution in aquatic systems in Bangladesh: A review of current        knowledge</t>
  </si>
  <si>
    <t>Chowdhury, GW and Koldewey, HJ and Duncan, E and Napper, IE and Niloy, MNH and Nelms, SE and Sarker, S and Bhola, S and Nishat, B and Chowdhury, Gawsia Wahidunnessa and Koldewey, Heather J. and Duncan, Emily and Napper, Imogen E. and Niloy, Md Nazmul Hasan and Nelms, Sarah E. and Sarker, Subrata and Bhola, Sunanda and Nishat, Bushra</t>
  </si>
  <si>
    <t>Rivers play a crucial role in transporting land-based plastic waste to the ocean, with the Ganges reported as the second largest contributing river of plastic pollution globally. To better quantify global plastic pollution transport and effectively reduce the sources and risks imposed, a clear understanding of the origin, transport, fate, and effects of riverine plastic debris is important. In this review paper, we discuss the current state of knowledge of plastic pollution in aquatic systems in Bangladesh and evaluate existing research gaps. Bangladesh has been recognized as an internationally significant nation in the plastic pollution crisis, but this paper identifies a major disconnect in knowledge, understanding and capacity to understand and address this critical environmental and public health issue. Here, we review all available scientific publications on plastic pollution in the freshwater and marine environment in Bangladesh and identify key research themes. A total of 24 studies relevant to plastic pollution were published from 2006 to 2019, of which 18 were selected for this study under the authors' criteria. Nine focused on plastic pollution in the marine environment, eight focused on plastic waste generation and management and only one focused on the freshwater environment. We compared our findings with three other countries in the Global South with comparable per capita gross domestic product (GDP) and mismanaged waste, namely Cambodia, Kenya, and Tanzania, revealing similar knowledge gaps. This lack of research demonstrates a need for further work to monitor and model riverine plastic transport and examine the implications for aquatic organisms. This will facilitate the formulation of national management strategies aimed at addressing plastic pollution. (C) 2020 Elsevier B.V. All rights reserved.</t>
  </si>
  <si>
    <t>rayyan-185168840</t>
  </si>
  <si>
    <t>Towards Characterising Microplastic Abundance, Typology and Retention in        Mangrove-Dominated Estuaries</t>
  </si>
  <si>
    <t>Govender, J and Naidoo, T and Rajkaran, A and Cebekhulu, S and Bhugeloo, A and Sershen and Govender, Joelene and Naidoo, Trishan and Rajkaran, Anusha and Cebekhulu, Senzo and Bhugeloo, Astika and Sershen</t>
  </si>
  <si>
    <t>Plastic and, particularly, microplastic (MP) pollution is a growing research theme, dedicated largely to marine systems. Occurring at the land-sea interface, estuarine habitats such as mangroves are at risk of plastic pollution. This study compared MP pollution (level, morphotype, polymer composition, size and colour) across four South African estuaries, in relation to the built and natural environment. Mouth status, surrounding human population densities and land-use practices influenced the level and type of MP pollution. Systems that were most at risk were predominantly open estuaries surrounded by high population densities and diverse land use types. Microplastic levels and the diversity of types detected increased with increasing levels of anthropogenic disturbance. Overall, microfibres dominated in estuarine water (69%) and mangrove sediment (51%). Polyethylene (43%) and polypropylene (23%) were the dominant polymers overall. Weathered fishing gear, weathered packaging items and run-off from urban/industrial centres are probable sources of MP pollution. Increased run-off and river input during the wet/rainy season may explain the markedly higher MP loads in estuarine waters relative to the dry season. By contrast, MP deposition in mangrove sediment was higher during the dry season. Sediment MP abundance was significantly positively correlated with both pneumatophore density and sediment size (500-2000 mu m). This study highlights the role of mangroves as MP sinks, which may limit movement of MPs into adjacent environments. However, under conditions such as flooding and extreme wave action, mangroves may shift from sinks to sources of plastic pollution.</t>
  </si>
  <si>
    <t>rayyan-185168841</t>
  </si>
  <si>
    <t>Preliminary results on the occurrence and anatomical distribution of        microplastics in wild populations of Nephrops norvegicus from the        Adriatic Sea</t>
  </si>
  <si>
    <t>Martinelli, M and Gomiero, A and Guicciardi, S and Frapiccini, E and Strafella, P and Angelini, S and Domenichetti, F and Belardinelli, A and Colella, S and Martinelli, Michela and Gomiero, Alessio and Guicciardi, Stefano and Frapiccini, Emanuela and Strafella, Pierluigi and Angelini, Silvia and Domenichetti, Filippo and Belardinelli, Andrea and Colella, Sabrina</t>
  </si>
  <si>
    <t>This study reports the shapes, dimensional classes, types and counts of microplastics (MPs) found in 23 individuals of N. norvegicus collected from two wild populations of the Adriatic Sea (Mediterranean basin). The focus was on three different anatomical compartments (gut, hepatopancreas and tail), which were analysed separately. MPs were found in all the investigated individuals with an average of about 17 MPs/individual. Fragments were predominant over fibers with a ratio of about 3:1. The majority of MPs were in the dimensional range 50-100 mm. The predominant polymers were polyester, polyamide 6, polyvinyl chloride and polyethylene, which together constitute about 61% of all the MPs found. Frag-ments were more concentrated in the hepatopancreas, with no significant difference between gut and tail, while fibers were more concentrated in the gut than in the tail with hepatopancreas somehow in between. The dimensional class of the MPs influences their anatomical distribution. There were no statistical differences among individuals from the two sampling sites. Sex of the individual did not in-fluence the level of retained MPs, while length had a very marginal effect. The information reported here contributes to understanding of the possible risks linked to human consumption of different tissues from contaminated Norway lobsters. (C) 2021 Elsevier Ltd. All rights reserved.</t>
  </si>
  <si>
    <t xml:space="preserve"> RAYYAN-INCLUSION: {"Querusche"=&gt;"Excluded", "Angelo"=&gt;"Excluded"} | RAYYAN-LABELS: ANG: Title,QUE: Title | RAYYAN-EXCLUSION-REASONS: 1 - Type of study</t>
  </si>
  <si>
    <t>rayyan-185168842</t>
  </si>
  <si>
    <t>Trophic transfer of metal-based nanoparticles in aquatic environments: a        review and recommendations for future research focus</t>
  </si>
  <si>
    <t>966-981</t>
  </si>
  <si>
    <t>Tangaa, SR and Selck, H and Winther-Nielsen, M and Khan, FR and Tangaa, Stine Rosendal and Selck, Henriette and Winther-Nielsen, Margrethe and Khan, Farhan R.</t>
  </si>
  <si>
    <t>Metal-containing engineered nanoparticles (Me-ENPs) are used in a wide range of products including inks, plastics, personal care products, clothing and electronic devices. The release of Me-ENPs has been demonstrated from some products, and thus, particles are likely to enter the aquatic environment where they have been shown to be taken up by a variety of species. Therefore, there is a possibility that Me-ENPs will enter and pass through aquatic food webs, but research on this topic is limited. In this tutorial review, we discuss the factors contributing to trophic transfer of Me-ENPs, and where this information is scarce, we utilize the existing literature on aqueous metal trophic transfer as a potential starting point for greater mechanistic insight and for setting directions for future studies. We identify four key factors affecting trophic transfer of Me-ENPs: (1) environmental transformations of Me-ENPs, (2) uptake and accumulation in prey organisms, (3) internal fate and localization in the prey, and (4) digestive physiology of the predator. Whilst much research has been conducted on the first two of these factors, key knowledge gaps exist in our understanding of how Me-ENP trophic transfer is affected by the internal distribution in prey organisms and the digestive physiology of the predator. Additionally, we suggest that the ENP association with sediments may be a key process that results in the transfer of intact particles within aquatic food webs.</t>
  </si>
  <si>
    <t>rayyan-185168843</t>
  </si>
  <si>
    <t>The First Evaluation of Microplastics in Sediments from the Complex        Lagoon-Channel of Bizerte (Northern Tunisia)</t>
  </si>
  <si>
    <t>WATER AIR AND SOIL POLLUTION</t>
  </si>
  <si>
    <t>0049-6979</t>
  </si>
  <si>
    <t>Abidli, S and Toumi, H and Lahbib, Y and El Menif, NT and Abidli, Sami and Toumi, Hela and Lahbib, Youssef and El Menif, Najoua Trigui</t>
  </si>
  <si>
    <t>Microplastics (MPs) in sediments from the complex lagoon-channel of Bizerte were investigated, for the first time, to evaluate the occurrence and abundance of MPs in Tunisia. After density separation in saline solution, MPs were counted by a stereomicroscope. The number of MPs was at the range of 3-18 items/g sediment (3000-18,000 items/kg dry sediment) and the most contaminated site was of Menzel Abderrahmane (MA) followed by Carrier Bay (CB), Menzel Jemil (MJ) and Channel of Bizerte (C). The MPs gathered during the survey varied in size from 0.3 to 5 mm, and appear in a variety of shapes and colours. The dominant shape was fibre (88.88% in MA, 91.00% in CB, 82.35% in C and 21.05% in MJ). The rest of MPs are fragments whilst no micro beads were found. Colours are clear, white, blue, green, red and black. Cities discharges, fishing activity and industrial production sites are the most likely sources of MPs. This first work provides original data on the presence of MPs that determines their bioavailability to organisms as seafood, and then possibly transfers of to human. The high MP concentrations registered in the complex lagoon-channel of Bizerte suggest that this site is a hotspot for MP pollution and there is an urgency to understand their origins and effects on marine life. The results will provide useful background information for further investigations.</t>
  </si>
  <si>
    <t>rayyan-185168844</t>
  </si>
  <si>
    <t>Separation and identification of microplastics from soil and sewage        sludge</t>
  </si>
  <si>
    <t>Li, QL and Wu, JT and Zhao, XP and Gu, XY and Ji, R and Li, Qinglan and Wu, Jiangtong and Zhao, Xiaopeng and Gu, Xueyuan and Ji, Rong</t>
  </si>
  <si>
    <t>Soil and sludge are important pools for microplastics (MPs), however standard separation methods for MPs from these pools are still missing. We tested the widely used methods for MPs extraction from water and sediment to six agriculture surface soils and three sewage sludges from municipal wastewater treatment plants and included an additional pre-digestion procedure with 30% H2O2 before floatation to remove soil or sludge organic matter (OM). Extraction efficiency of MPs were evaluated under different separation conditions, including floatation solution (NaCl, ZnCl2, and Nal), filtration membrane, and oxidation solution. Results showed that H2O2 pre-digestion significantly increased MPs extraction in soil and sludge, especially the samples with high OM contents, particularly sludge. Floatation solution with higher densities recovered more MPs. The extra released MPs were mainly small fibrous MPs, probably because they are easily retained by aggregates. Our results provide an feasible separation method for MPs in soil and sludge, i.e., pre-digestion with 30% H2O2 at 70 degrees C, floatation with Nal solution, filtration through nylon membrane, and further oxidation with 30% H2O2 + H2SO4 or 30% H2O2 at 70 degrees C. About 420-1290 MP items/kg soil were detected in soil samples, while much higher numbers (5553-13460 MP items/kg) were found in sludge samples. The dominate morphology of MPs was white fiber with a size of 0.02-0.25 mm, while the main types of MPs, identified by a micro-Fourier transformed infrared spectroscopy (mu-FTIR), were polyethylene and polypropylene in soil samples and polyethylene, polyethylene terephthalate, and polyacrylonitrile in sludge samples. (C) 2019 Elsevier Ltd. All rights reserved.</t>
  </si>
  <si>
    <t>rayyan-185168845</t>
  </si>
  <si>
    <t>Trophic Transfer of Microplastics From Copepods to Jellyfish in the        Marine Environment</t>
  </si>
  <si>
    <t>Costa, E and Piazza, V and Lavorano, S and Faimali, M and Garaventa, F and Gambardella, C and Costa, Elisa and Piazza, Veronica and Lavorano, Silvia and Faimali, Marco and Garaventa, Francesca and Gambardella, Chiara</t>
  </si>
  <si>
    <t>Microplastics (MPs) can be ingested by marine organisms directly or indirectly through trophic transfer from contaminated prey. In the marine ecosystem, zooplankton are an important link between phytoplankton and higher trophic levels in the marine food web. Among them, copepods and gelatinous species have been recently reported to ingest MPs, but no potential MP transfer has been verified yet. In this study, a simplified two-level trophic chain - formed by nauplii of theTigriopus fulvuscopepod as prey, and the ephyrae stage ofAurelia sp.as predator - was selected to investigate MP trophic transfer. The experimental setup consisted in feeding ephyrae with nauplii previously exposed to fluorescent 1-5 mu m polyethylene MPs and evaluating two ecotoxicological end-points: jellyfish immobility and pulsation frequency. After 24 h, the jellyfish ingested nauplii contaminated with MPs; however, neither immobility nor behavior was affected by MP transfer. These findings show that MPs can be transported at different trophic levels, but more research is needed to identify their potential effects on the marine food web.</t>
  </si>
  <si>
    <t>rayyan-185168846</t>
  </si>
  <si>
    <t>Microplastics integrating the zooplanktonic fraction in a saline lake of        Argentina: influence of water management</t>
  </si>
  <si>
    <t>Alfonso, MB and Arias, AH and Piccolo, MC and Alfonso, Maria Belen and Arias, Andres Hugo and Piccolo, Maria Cintia</t>
  </si>
  <si>
    <t>This study address for the first time in Argentina and the South American continent the effect of water management on the presence of microplastics (MPs) in a shallow lake, assessing their contribution to the zooplankton fraction. Water samples were collected in the lake and its principal affluent, an irrigation channel, from winter 2018 to summer 2019 with a zooplankton net (47 mu m). MPs were present in all analyzed samples, with a dominance of fibers, black color, and &lt;= 1000 mu m range size. MPs concentration was maximum during summer at the lake (180 MPs m(-3)) while during spring (140 MPs m(-3)) at the channel. Rotifers and cyclopoids dominated the zooplanktonic fraction at both sites which range sizes (&lt; 200 to 600 mu m) included most of the size range found for MPs (50-950 mu m). According to our results, the MPs found represents a potential risk for the first levels of the food web. In the lake, the concentration of MPs concerning total zooplankton abundance was higher when the channel was closed. Nevertheless, when the channel was open, the higher concentration in summer matches with the increase of tourism and an extraordinary rainfall. Our results suggest that while the runoff of agro-industrial waste regulates the MPs concentration in the channel, its water management, the touristic activities, and the runoff of MPs from nearby urban settlements regulate the concentration of MPs in the lake. These findings emphasize the need for better treatment of urban and agro-industrial waste that develops near continental aquatic systems, mainly in those where tourism activities are frequent and treatment facilities scarce.</t>
  </si>
  <si>
    <t>rayyan-185168847</t>
  </si>
  <si>
    <t>The transport and fate of marine plastics in South Africa and adjacent        oceans</t>
  </si>
  <si>
    <t>SOUTH AFRICAN JOURNAL OF SCIENCE</t>
  </si>
  <si>
    <t>0038-2353</t>
  </si>
  <si>
    <t>34-42</t>
  </si>
  <si>
    <t>Ryan, PG and Ryan, Peter G.</t>
  </si>
  <si>
    <t>South Africa is thought to be one of the worst contributors of plastic into the sea globally. Although some plastic items derive from offshore sources (mainly fishing and other maritime activities, but also long-distance transport), the importance of local, land-based sources is indicated by the composition of beach debris and the concentration of macro-, meso- and microplastics close to urban source areas. Some 60-90% of plastic from land-based sources is expected to strand on beaches, but plastic standing stocks on beaches are much lower than global model predictions of land-based pollution. Burial in beaches and transport into backshore vegetation are significant sinks, although this plastic is likely to be released as the climate crisis leads to rising sea levels and more extreme storms. Most buried items are fairly small, while many larger items, which account for most of the mass of plastic, are removed from beaches by cleaning efforts. However, even daily accumulation rate estimates - which exclude the effects of cleaning - fall well short of model predictions of plastic leakage from land-based sources. Oceanographic models predict that plastics entering the sea from South Africa are exported to the South Atlantic and Indian Oceans, with the proportion depending on source location and item density. At sea, floating macroplastic is concentrated close to urban centres. Farther offshore, plastic items tend to be large and buoyant because biofouling causes small, low buoyancy items to sink. Size-selective removal of plastics by biota might also contribute to the paucity of floating microplastics (&lt;1 mm). The seabed is likely to be the main long-term sink for waste plastics, but the limited data available indicate low levels of plastics on the seabed off South Africa. Only a small proportion of plastic predicted to leak into the sea from South Africa can be accounted for. However, this should not delay the implementation of effective mitigation measures to limit plastic leakage.        Significance:        High densities of waste plastic around urban centres indicate that most macro- and microplastics come from local, land-based sources and do not disperse far at sea.        Beach clean-ups remove up to 90% of the mass of stranded plastic, largely found in macroplastic items (&gt;25 mm).        The seabed is a long-term sink for marine plastics, but densities of plastic on the seabed around South Africa are still modest.        The global model prediction of plastic leakage from South Africa into the sea probably is a gross overestimate.</t>
  </si>
  <si>
    <t>rayyan-185168848</t>
  </si>
  <si>
    <t>Clusters gold nanoparticle-enhanced multimodal photoacoustic microscopy        and optical coherence tomography for the identification of choroidal        neovascularization in living rabbits</t>
  </si>
  <si>
    <t>PHOTONS PLUS ULTRASOUND: IMAGING AND SENSING 2020</t>
  </si>
  <si>
    <t>0277-786X</t>
  </si>
  <si>
    <t>Nguyen, VP and Li, YX and Qian, W and Liu, B and Henry, J and Aaberg, M and Jones, S and Qian, T and Zhang, W and Wang, XD and Paulus, YM and Van Phuc Nguyen and Li, Yanxiu and Qian, Wei and Liu, Bing and Henry, Jessica and Aaberg, Michael and Jones, Sydney and Qian, Thomas and Zhang, Wei and Wang, Xueding and Paulus, Yannis M.</t>
  </si>
  <si>
    <t>In the near-infrared optical window (NIR, 650 to 1000 nm), biological tissue generates a low intrinsic photoacoustic (PA) signal. This window can be utilized to reduce the background noise, and thus enhance visualization of contrast agents. Exogenous contrast agents have been investigated and co-applied with photoacoustic imaging such as organic materials (indocyanine green, astaxanthin, Prussian blue) and inorganic materials (gold nanorods, gold nanostars). However, these available contrast agents are usually associated with low thermal stability or large size, leading to unreliable photoacoustic signal. Conventional gold nanoparticles have an absorption peak of 520 nm, which corresponds to the absorption spectrum of hemoglobin. This study investigated the synthesis of novel ultrapure, biocompatible, and photostable chain-like gold nanoparticles (CGNPs), which shift the peak absorbance of GNPs from visible window (520 nm) to NIR window, while keeping the GNPs at a smaller size. These GNPs were fabricated by a femtosecond laser and were combined together with two organic polymers. The surface was then modified with PEG and conjugated with RGD ligands. The capacity of CGNPs for photoacoustic microscopy (PAM) and OCT were examined on 4 white New Zealand rabbits using a choroidal neovascularization (CNV) model. CNV was created by laser-induced retinal vein occlusion. Then, all animals were administered GNPs at concentration of 5 mg/mL. PAM and OCT were obtained before and after the injection at various time points, including 2 h, 4 h, 8 h, 24 h, days 2, 3, 5, 7, 9. 11, and 14. In vivo PAM and OCT imaging demonstrated that CNV was observed after the injection of CGNPs. In comparison with the signal before the injection, CGNPs produces 18fold greater photoacoustic contrast and exhibits a 176 % increase in OCT signal, given the reduced background signal in the NIR window. The newly fabricated CGNPs have the capacity to improve visualization in living animals, while minimizing signal from hemoglobin and other endogenous contrast agents.</t>
  </si>
  <si>
    <t>rayyan-185168849</t>
  </si>
  <si>
    <t>Microplastics in sediment from Skudai and Tebrau river, Malaysia: a        preliminary study</t>
  </si>
  <si>
    <t>12TH INTERNATIONAL CIVIL ENGINEERING POST GRADUATE CONFERENCE (SEPKA) -        THE 3RD INTERNATIONAL SYMPOSIUM ON EXPERTISE OF ENGINEERING DESIGN        (ISEED) (SEPKA-ISEED 2018)</t>
  </si>
  <si>
    <t>2261-236X</t>
  </si>
  <si>
    <t>Sarijan, S and Azman, S and Said, MIM and Andu, Y and Zon, NF and Sarijan, Shazani and Azman, Shamila and Said, Mohd Ismid Mohd and Andu, Yusrina and Zon, Nur Farhan</t>
  </si>
  <si>
    <t>Plastic debris floating on surface water has now become an environmental issues concerning its abundance and fate. Generally, plastic debris that are fragmented into less than 5 mm in size is known as microplastics (MP). To date, discovery on the occurrence and impacts of MP in marine environments have been reported by many studies. However, less investigation has been carried out in freshwater environments. The occurrence of MP in Malaysia is also unknown. Thus, the present study has characterised the abundance of MP between Skudai and Tebrau River. The quantification of MP levels in these channels are pertinent since both rivers are listed among polluted rivers in Malaysia with high amount of rubbish. Surface sediments were collected with a box corer and MP were extracted via density separation. The inspection of particles was carried out under microscope and were categorized based on shape, colour, and size. Preliminary results showed that the concentration of MP was much higher in Tebrau than of Skudai River. The study demonstrates that the abundance of MPs in both urban rivers may possibly be affected by weathering breakdown of large plastic materials since these locations are well-known for fishing and industrial areas.</t>
  </si>
  <si>
    <t>rayyan-185168850</t>
  </si>
  <si>
    <t>Fabrication of a Flexible Gold Nanorod Polymer Metafilm via a Phase        Transfer Method as a SERS Substrate for Detecting Food Contaminants</t>
  </si>
  <si>
    <t>6889-6896</t>
  </si>
  <si>
    <t>Yang, N and You, TT and Gao, YK and Zhang, CM and Yin, PG and Yang, Nan and You, Ting-Ting and Gao, Yu-Kun and Zhang, Chen-Meng and Yin, Peng-Gang</t>
  </si>
  <si>
    <t>Surface enhanced Raman scattering (SERS) has been widely used in detection of food safety due to the nondestructive examination property. Here, we reported a flexible SERS film based on a polymer-immobilized gold nanorod polymer metafilm. Polystyrene-polyisoprene-polystyrene (SIS), a transparent and flexible, along with having excellent elasticity, polymer, was chosen as the main support of gold nanorods. A simple phase transfer progress was adopted to mix the gold nanorods with the polymer, which can further be used in most water-insoluble polymers. The SERS film performed satisfactorily while being tested in a series of standard Raman probes, like crystal violet (CV) and malachite green (MG). Moreover, the excellent reproducibility and elastic properties make the film a promising substrate in practical detection. Hence, the MG detection on the fish surface and trace thiram detection on orange pericarp were inspected with detection results of 1 x 10(-10) and 1 X 10(-6) M, which were below the demand of the National standard of China, exactly matching the realistic application requirements.</t>
  </si>
  <si>
    <t>rayyan-185168851</t>
  </si>
  <si>
    <t>Freshwater plastic pollution: Recognizing research biases and        identifying knowledge gaps</t>
  </si>
  <si>
    <t>Blettler, MCM and Abrial, E and Khan, FR and Sivri, N and Espinola, LA and Blettler, Martin C. M. and Abrial, Elie and Khan, Farhan R. and Sivri, Nuket and Espinola, Luis A.</t>
  </si>
  <si>
    <t>The overwhelming majority of research conducted to date on plastic pollution (all size fractions) has focused on marine ecosystems. In comparison, only a few studies provide evidence for the presence of plastic debris in freshwater environments. However, owing to the numerous differences between freshwater studies (including studied species and habitats, geographical locations, social and economic contexts, the type of data obtained and also the broad range of purposes), they show only fragments of the overall picture of freshwater plastic pollution. This highlights the lack of a holistic vision and evidences several knowledge gaps and data biases. Through a bibliometric analysis we identified such knowledge gaps, inconsistencies and survey trends of plastic pollution research within freshwater ecosystems.        We conclude that there is a continued need to increase the field-data bases about plastics (all size fractions) in freshwater environments. This is particularly important to estimate river plastic emissions to the world's oceans. Accordingly, data about macroplastics from most polluted and larger rivers are very scarce, although macroplastics represent a huge input in terms of plastics weight. In addition, submerged macroplastics may play an important role in transporting mismanaged plastic waste, however almost no studies exist. Although many of the most plastic polluted rivers are in Asia, only 14% of the reviewed studies were carried out in this continent (even though the major inland fisheries of the world are located in Asia's rivers). The potential damage caused by macroplastics on a wide range of freshwater fauna is as yet undetermined, even though negative impacts have been well documented in similar marine species. We also noted a clear supremacy of microplastic studies over macroplastic ones, even though there is no reason to assume that freshwater ecosystems remain unaffected by macro-debris.        Finally, we recommend focusing monitoring efforts in most polluted rivers worldwide, but particularly in countries with rapid economic development and poor waste management. (C) 2018 Elsevier Ltd. All rights reserved.</t>
  </si>
  <si>
    <t>rayyan-185168852</t>
  </si>
  <si>
    <t>Salinity-dependent toxicity of water-dispersible, single-walled carbon        nanotubes to Japanese medaka embryos</t>
  </si>
  <si>
    <t>Kataoka, C and Nakahara, K and Shimizu, K and Kowase, S and Nagasaka, S and Ifuku, S and Kashiwada, S and Kataoka, Chisato and Nakahara, Kousuke and Shimizu, Kaori and Kowase, Shinsuke and Nagasaka, Seiji and Ifuku, Shinsuke and Kashiwada, Shosaku</t>
  </si>
  <si>
    <t>To investigate the effects of salinity on the behavior and toxicity of functionalized single-walled carbon nanotubes (SWCNTs), which are chemical modified nanotube to increase dispersibility, medaka embryos were exposed to non-functionalized single-walled carbon nanotubes (N-SWCNTs), water-dispersible, cationic, plastic-polymer-coated, single-walled carbon nanotubes (W-SWCNTs), or hydrophobic polyethylene glycol-functionalized, single-walled carbon nanotubes (PEG-SWCNTs) at different salinities, from freshwater to seawater. As reference nanomaterials, we tested dispersible chitin nanofiber (CNF), chitosan-chitin nanofiber (CCNF) and chitin nanocrystal (CNC, i.e. shortened CNF). Under freshwater conditions, with exposure to 10mgl(-1)W-SWCNTs, the yolk sacks of 57.8% of embryos shrank, and the remaining embryos had a reduced heart rate, eye diameter and hatching rate. Larvae had severe defects of the spinal cord, membranous fin and tail formation. These toxic effects increased with increasing salinity. Survival rates declined with increasing salinity and reached 0.0% in seawater. In scanning electron microscope images, W-SWCNTs, CNF, CCNF and CNC were adsorbed densely over the egg chorion surface; however, because of chitin's biologically harmless properties, only W-SWCNTs had toxic effects on the medaka eggs. No toxicity was observed from N-SWCNT and PEG-SWCNT exposure. We demonstrated that water dispersibility, surface chemistry, biomedical properties and salinity were important factors in assessing the aquatic toxicity of nanomaterials. Copyright (c) 2016 John Wiley &amp; Sons, Ltd.</t>
  </si>
  <si>
    <t>rayyan-185168853</t>
  </si>
  <si>
    <t>SEASONAL CHANGES IN THE FOOD SPECTRUM AND DAY-TIME RHYTHM OF FEEDING IN        RED MULLET MULLUS BARBATUS (LINNAEUS, 1758) IN THE SOUTHEAST BLACK SEA</t>
  </si>
  <si>
    <t>2671-2678</t>
  </si>
  <si>
    <t>Onay, H and Dalgic, G and Onay, Hatice and Dalgic, Goktug</t>
  </si>
  <si>
    <t>The diet of the red mullet Mullus barbatus was studied in the southeast Black Sea region of Turkey during the autumn, winter, summer and spring. In one year, the stomach contents of 760 individuals of M. barbatus, a confirmed omnivorous fish species, were examined (April 2017 March 2018), in addition to those of 180 additional individuals examined within a 24-h period (28 April 2018). Among the 14 prey groups identified in the stomachs of red mullet, the predominant one was Bivalvia, followed by Nematoda, Polychaeta, Brachyura and Cumacea. Data analysis revealed significant differences in prey species composition between seasons (ANOSIM, R = 0.089, p &lt; 0.001). Moreover, the prey groups that constituted the majority of the diet changed significantly with a season. SIMPER analysis revealed that the prey item contributing the most to the differences between seasons was Bivalvia, Microplastic was also found in the samples. Analysis of the daily rhythm diet variation in stomach contents allowed the identification of 8 prey groups, namely Bivalvia, Amphipoda and Cumacea. In 24 -hour examinations, feeding began in the first hours of the day, then showed an increase in the following hours and decreased after the evening. The results of this study could be used to describe the diversity of prey species and intraspecific food competition in the Black Sea.</t>
  </si>
  <si>
    <t>rayyan-185168854</t>
  </si>
  <si>
    <t>A multi-functional fluorescent probe with aggregation-induced emission        characteristics: Mitochondrial imaging, photodynamic therapy and        visualizing therapeutic process in zebrafish model</t>
  </si>
  <si>
    <t>DYES AND PIGMENTS</t>
  </si>
  <si>
    <t>0143-7208</t>
  </si>
  <si>
    <t>45-53</t>
  </si>
  <si>
    <t>Zou, JL and Lu, HG and Zhao, XW and Li, W and Guan, Y and Zheng, YD and Zhang, LJ and Gao, H and Zou, Jialing and Lu, Hongguang and Zhao, Xiaowei and Li, Wei and Guan, Yue and Zheng, Yadan and Zhang, Lijun and Gao, Hui</t>
  </si>
  <si>
    <t>The combination of fluorescent (FL) probe and photosensitizer (PS) is a powerful tool for monitoring the changes of specific organelles while studying the photodynamic therapy (PDT) processes at the organelle level. It is very valued for biomedical application but remained challenging due to the lack of ideal FL PDT agent. In this work, an aggregation-induced emission (AIE)-active FL probe (AIE-FR-TPP) by conjugation of a far red/near-infrared (FR/NIR) emitting AIE fluorogen with the mitochondria-targeting group, is reported as a multi-functional fluorophore for mitochondrial imaging and PDT. As for bioimaging, AIE-FR-TPP can selectively light up the cellular mitochondria with low working concentration, short staining time and good biocompatibility. As for PDT, the probe can target mitochondria precisely and generate reactive oxygen species (ROS) efficiently both in living cells and zebrafish embryos. Moreover, AIE-FR-TPP is capable of monitoring the morphological changes of mitochondria based on the AIE effect. These results demonstrate that a real-time visual PDT process at the organelle level in living zebrafish embryos is achieved for the first time by using the AIE PS to induce mitochondrial ROS collapse and report the morphological change on site and in time.</t>
  </si>
  <si>
    <t>rayyan-185168855</t>
  </si>
  <si>
    <t>Larvicidal and pediculicidal activity of synthesized TiO2 nanoparticles        using Vitex negundo leaf extract against blood feeding parasites</t>
  </si>
  <si>
    <t>JOURNAL OF ASIA-PACIFIC ENTOMOLOGY</t>
  </si>
  <si>
    <t>1226-8615</t>
  </si>
  <si>
    <t>1089-1094</t>
  </si>
  <si>
    <t>Gandhi, PR and Jayaseelan, C and Vimalkumar, E and Mary, RR and Gandhi, P. Rajiv and Jayaseelan, C. and Vimalkumar, E. and Mary, R. Regina</t>
  </si>
  <si>
    <t>Insecticide resistance and inadequate attention to the application instructions of topical pediculicides are common reasons for treatment failure. Essential oils or plant extracts are good and safe alternatives due to their low toxicity to mammals and easy biodegradability. The present study was carried out to establish the larvicidal and the pediculicidal activity of synthesized titanium dioxide nanoparticles (TiO2 NPs) using the leaf aqueous extract of Vitex negundo (Verbenaceae) against the fourth instar larvae of the malaria vector, Anopheles subpictus Grassi and filariasis vector, Culex quinquefasciatus Say (Diptera: Culicidae) and the head louse, Pediculus humanus capitis De Geer (Phthiraptera: Pediculidae). The synthesized TiO2 NPs were characterized by UV, XRD, FTIR and SEM-EDX. The SEM analyses were clearly indicated that the spherical shape of the synthesized TiO2 NPs. Mosquito larvae and head lice were exposed to varying concentrations of the synthesized TiO2 NPs, V. negundo leaf aqueous extract and titanium tetrachloride (TiC1(4)) for 24 h. The maximum activity was observed in the synthesized TiO2 NPs against A. subpictus, C quinquefasciatus and lice, (LC50 = 752, 7.23 and 24.32 mg/L; x(2) = 0.161, 2.678 and 4.495; r(2) = 0.663, 0.742 and 0.924), respectively. The TiO2 NPs did not exhibit any noticeable toxicity on Poecilia reticulata after 24 h of exposure. The findings revealed that the synthesized TiO2 NPs possess excellent mosquito larvicidal and anti-lice activity. These results suggest that the green synthesis of TiO2 N Ps has the potential to be used as an ideal eco-friendly approach for the control of vectors and head lice. (C) 2016 Korean Society of Applied Entomology, Taiwan Entomological Society and Malaysian Plant Protection Society. Published by Elsevier B.V. All rights reserved.</t>
  </si>
  <si>
    <t>rayyan-185168856</t>
  </si>
  <si>
    <t>Quantification of plankton-sized microplastics in a productive coastal        Arctic marine ecosystem</t>
  </si>
  <si>
    <t>Rist, S and Vianello, A and Winding, MHS and Nielsen, TG and Almeda, R and Torres, RR and Vollertsen, J and Rist, Sinja and Vianello, Alvise and Winding, Mie Hylstofte Sichlau and Nielsen, Torkel Gissel and Almeda, Rodrigo and Torres, Rocio Rodriguez and Vollertsen, Jes</t>
  </si>
  <si>
    <t>Microplastics (MPs) are polluting the Arctic, but our understanding of their abundance, distribution, and sources is limited. This study quantified MPs down to 10 mu m in marine waters of the most populated region in Greenland. A new plastic-free pump-filter system was used to collect MPs from surface waters in the fjord Nuup Kangerlua close to Nuuk. Additionally, we took samples by horizontal tows with a bongo net (300 mu m mesh-size). The median concentrations were 142 MPs m(-3) and 0.12 MPs m(-3) in the pump and bongo samples, respectively. The most abundant polymer was polyester across stations and sampling types. Fibers were the dominant shape in the bongo samples, while non-fibrous particles dominated in the pump samples. MP abundance was lower in the fjord and increased close to Nuuk and towards the open ocean, indicating that Nuuk is an important point source for MPs. In both samples, concentrations of MPs increased with decreasing size, illustrating the importance of quantifying the smallest fraction of MPs. Thus, the use of methods allowing for a quantification of the smallest MPs is vital to reduce the underestimation of MP concentrations in the environment. The smallest size fraction is also most available to plankton-feeding marine invertebrates and an important entry point for MPs into marine food webs. At the found concentrations, immediate adverse effects on the pelagic food webs are unlikely. However, growing anthropogenic activities could increase the risk of MPs to affect the sensitive Arctic ecosystem. (C) 2020 Elsevier Ltd. All rights reserved.</t>
  </si>
  <si>
    <t>rayyan-185168857</t>
  </si>
  <si>
    <t>The minimum inhibitory concentration (MIC) assay with Escherichia coil:        An early tier in the environmental hazard assessment of nanomaterials?</t>
  </si>
  <si>
    <t>633-646</t>
  </si>
  <si>
    <t>Vassallo, J and Besinis, A and Boden, R and Handy, RD and Vassallo, J. and Besinis, A. and Boden, R. and Handy, R. D.</t>
  </si>
  <si>
    <t>There are now over a thousand nano-containing products on the market and the antibacterial properties of some nanomaterials has created interest in their use as cleaning agents, biocides and disinfectants. Engineered nanomaterials (ENMs) are being released into the environment and this raises concerns about their effects on microbes in the receiving ecosystems. This study evaluated the bacterial toxicity of a wide range of nanomaterials with different surface coatings on Escherichia con K-12 MG1655. The minimum inhibitory concentration (MIC) assay, which quantifies the threshold for growth inhibition in suspensions of bacteria, was used to rank the toxicity of silver (Ag), cupric oxide (CuO), cadmium telluride (CdTe) quantum dots, titanium dioxide (TiO2), nanodiamonds and multi-walled carbon nanotubes (MWCNTs). Bacteria were exposed for 12 h at 37 degrees C to a dilution series of the test suspensions in 96-well plates. The precision and accuracy of the method was good with coefficients of variation &lt; 10%. In terms of the measured MIC values, the toxicity order of the ENMs was as follows: CdTe quantum dots ammonium-coated, 6 mg L-1 &gt; Ag nanoparticles, 12 mg L-1 &gt; CdTe quantum dots carboxylate-coated, 25 mg L-1 &gt; CdTe quantum dots polyethylene glycol-coated, 100 mg L-1. The MIC values were above the highest test concentration used (100 mg L-1) for CuO, TiO2, nanodiamonds and MWCNTs, indicating low toxicity. The MIC assay can be a useful tool for the initial steps of ENMs hazard assessment.</t>
  </si>
  <si>
    <t>rayyan-185168858</t>
  </si>
  <si>
    <t>Encapsulation of resveratrol using Maillard conjugates and membrane        emulsification</t>
  </si>
  <si>
    <t>FOOD RESEARCH INTERNATIONAL</t>
  </si>
  <si>
    <t>0963-9969</t>
  </si>
  <si>
    <t>Consoli, L and Hubinger, MD and Dragosavac, MM and Consoli, Larissa and Hubinger, Miriam Dupas and Dragosavac, Marijana M.</t>
  </si>
  <si>
    <t>Resveratrol is a stilbene phenolic associated with health-promoting properties such as antioxidant, anti-inflammatory and chemoprevention. Due to its chemical instability and low water solubility, microencapsulation represents a good alternative to provide better results when employing resveratrol as a nutraceutical ingredient. The main purpose of our work was to use low shear membrane emulsification to produce resveratrol-loaded emulsions of low polydispersity and integrate this process to spray drying to produce a powdered product. Resveratrol was dispersed with palm oil in a continuous phase obtained via Maillard reaction. We evaluated the influence of process conditions and phases composition on emulsions properties and performed the characterization of the spray-dried powder. Emulsions droplet size and span decreased as shear stress was increased. Higher dispersed phase fluxes provided increased droplet size polydispersity. Process conditions were set on 60.0 Pa shear stress and 70 L m(-2)h(-1) of dispersed phase flux, obtaining emulsions with mean diameter around 30 mu m and span of 0.76. Despite this relatively high droplet size of the infeed emulsions, the spray drying process resulted in particles with high encapsulation efficiency (97.97 +/- 0.01%), and water content (similar to 3.6%) and diameter (similar to 10.2 mu m) similar to particles obtained from fine emulsions in previously reported works.</t>
  </si>
  <si>
    <t>rayyan-185168859</t>
  </si>
  <si>
    <t>Predicting the exposure of coastal species to plastic pollution in a        complex island archipelago</t>
  </si>
  <si>
    <t>982-991</t>
  </si>
  <si>
    <t>Critchell, K and Hamann, M and Wildermann, N and Grech, A and Critchell, Kay and Hamann, Mark and Wildermann, Natalie and Grech, Alana</t>
  </si>
  <si>
    <t>Plastic pollution in the marine environment is a pervasive and increasing threat to global biodiversity. Prioritising management actions that target marine plastic pollution require spatial information on the dispersal and settlement of plastics from both local and external sources. However, there is a mismatch between the scale of most plastic dispersal studies (regional, national and global) and the scale relevant to management action (local). We use a fine-resolution hydrodynamic model to predict the potential exposure of coastal habitats and species (mangroves, coral reefs and marine turtles) to plastic pollution at the local scale of a management region (the 1,700 km(2) Whitsunday Islands, Queensland, Australia). We assessed the potential exposure of mangroves, coral reefs and marine turtles to plastics during the two dominant wind conditions of the region; the trade wind and monsoon wind seasons. We found that in the trade wind season (April to September) all habitats and species had lower exposure than during the monsoon wind season (October to March). In both wind seasons we found a small proportion of coral reef habitat and large area of turtle habitat were in high potential exposure categories. Unlike coral reefs or marine turtles, mangroves had consistent hotspots of high exposure across wind seasons. Local scale management requires data at fine resolution to capture the variability that occurs at this scale. The outputs of our study can inform the development of conservation resources and local scale management action. (C) 2019 Elsevier Ltd. All rights reserved.</t>
  </si>
  <si>
    <t>rayyan-185168860</t>
  </si>
  <si>
    <t>Microencapsulation of oil droplets using cold water fish gelatine/gum        arabic complex coacervation by membrane emulsification</t>
  </si>
  <si>
    <t>362-372</t>
  </si>
  <si>
    <t>Piacentini, E and Giorno, L and Dragosavac, MM and Vladisavljevic, GT and Holdich, RG and Piacentini, Emma and Giorno, Lidietta and Dragosavac, Marijana M. and Vladisavljevic, Goran T. and Holdich, Richard G.</t>
  </si>
  <si>
    <t>Food grade sunflower oil was microencapsulated using cold water fish gelatine (FG)-gum arabic (GA) complex coacervation in combination with a batch stirred cell or continuous pulsed flow membrane emulsification system. Oil droplets with a controllable median size of 40-240 mu m and a particle span as low as 0.46 were generated using a microengineered membrane with a pore size of 10 mu m and a pore spacing of 200 mu m at the shear stress of 13-24 Pa. A biopolymer shell around the oil droplets was formed under room temperature conditions at pH 2.7-4.5 and a total biopolymer concentration lower than 4% w/w using weight ratios of FG to GA from 40:60 to 80:20. The maximum coacervate yield was achieved at pH 3.5 and a weight ratio of FG to GA of 50:50. The liquid biopolymer coating around the droplets was crosslinked with glutaraldehyde (GTA) to form a solid shell. A minimum concentration of GTA of 1.4 M was necessary to promote the crosslinking reaction between FG and GTA and the optimal GTA concentration was 24 M. The developed method allows a continuous production of complex coacervate microcapsules of controlled size, under mild shear stress conditions, using considerably less energy when compared to alternative gelatine types and production methods. (C) 2013 Elsevier Ltd. All rights reserved.</t>
  </si>
  <si>
    <t>rayyan-185168861</t>
  </si>
  <si>
    <t>Coupling Gastro-Intestinal Tract Analysis With an Airborne Contamination        Control Method to Estimate Litter Ingestion in Demersal Elasmobranchs</t>
  </si>
  <si>
    <t>Peda, C and Battaglia, P and D'Alessandro, M and Laface, F and Malara, D and Consoli, P and Vicchio, TM and Longo, F and Andaloro, F and Baini, M and Galli, M and Bottari, T and Fossi, MC and Greco, S and Romeo, T and Peda, Cristina and Battaglia, Pietro and D'Alessandro, Michela and Laface, Federica and Malara, Danilo and Consoli, Pierpaolo and Vicchio, Teresa Manuela and Longo, Francesco and Andaloro, Franco and Baini, Matteo and Galli, Matteo and Bottari, Teresa and Fossi, Maria Cristina and Greco, Silvestro and Romeo, Teresa</t>
  </si>
  <si>
    <t>This study aims to assess the litter ingestion in some demersal elasmobranchs, combining a classical gastro-intestinal tract (GIT) analysis with a procedure methodology to reduce airborne fibers contamination. In order to prevent the overestimation of litter ingestion, we applied severe mitigation measures to avoid airborne contamination during the analyses, integrating a new approach for the correction of estimates of fibers abundance using control procedure. In this study, we assessed the anthropogenic litter ingestion in four elasmobranch species from the southern Tyrrhenian Sea:Scyliorhinus canicula (n= 27), Etmopterus spinax (n = 16), Galeus melastomus (n = 12), and Raja clavata (n= 6). The GIT of each specimen was analyzed by visual sorting and the polymers identified by Fourier transform infrared spectroscopy technique. Overall, 19 litter particles were found in the GIT of 13 demersal elasmobranchs (%O = 21) and for the first time, evidence of litter ingestion byR. clavatain Mediterranean waters was also reported. InG. melastomus and R. clavata all anthropogenic particles were plastics, whereas in S. caniculaother litter categories were also found. No litter ingestion was instead observed in E. spinax. More than 50% of litter particles belonged to microlitter category (&lt;5 mm). Polyamide was the only polymer typology found in all examined species. We described the procedures to control the airborne contamination applied at each step of laboratory analysis and, thanks to the application of our control method, it was possible to exclude the 95% of fibers found in samples from the assessment. Moreover, we compared fibers abundances observed in samples and controls. This study, combining an approach for minimizing the bias associated to airborne fiber contamination, provided a reliable assessment of marine litter ingestion in demersal elasmobranchs.</t>
  </si>
  <si>
    <t>rayyan-185168862</t>
  </si>
  <si>
    <t>Improvement of physicochemical properties of encapsulated echium oil        using nanostructured lipid carriers</t>
  </si>
  <si>
    <t>448-456</t>
  </si>
  <si>
    <t>Azizi, M and Kierulf, A and Lee, MC and Abbaspourrad, A and Azizi, Morteza and Kierulf, Arkaye and Lee, Michelle Connie and Abbaspourrad, Alireza</t>
  </si>
  <si>
    <t>Implementing omega-3 polyunsaturated fatty acids (omega-3 PUFA), naturally found in echium oil (EO), can highly improve the nutritional value of fortified foods. However, PUFA is prone to oxidation. In this study, the role of nanostructured lipid carriers incorporated into whey protein isolate (WPI)-stabilized EO droplets in oil-in-water emulsions was analyzed. Lipid carriers such as lauric (LA), palmitic (PA), and stearic (SA) acids were used. The results reveal that lipid carriers, especially LA, improve the physical stability of these droplets by decreasing their particle size by decreasing the number of surface pores; shown by SEM images and XRD data. Rheological data further show that the emulsions incorporated with LA had higher viscosity and there was also a crossover shift to lower strains in the G'-G" curve of the emulsions incorporating LA. TBARS assay indicated that LA was more effective in protecting EO against oxidation than both palmitic and stearic acids.</t>
  </si>
  <si>
    <t>rayyan-185168863</t>
  </si>
  <si>
    <t>In-stent restenosis limitation with stent-based controlled-release        nitric oxide: Initial results in rabbits</t>
  </si>
  <si>
    <t>RADIOLOGY</t>
  </si>
  <si>
    <t>0033-8419</t>
  </si>
  <si>
    <t>377-382</t>
  </si>
  <si>
    <t>Do, YS and Kao, EY and Ganaha, F and Minamiguchi, H and Sugimoto, K and Lee, J and Elkins, CJ and Amabile, PG and Kuo, MD and Wang, DS and Waugh, JM and Dake, MD and Do, YS and Kao, EY and Ganaha, F and Minamiguchi, H and Sugimoto, K and Lee, J and Elkins, CJ and Amabile, PG and Kuo, MD and Wang, DS and Waugh, JM and Dake, MD</t>
  </si>
  <si>
    <t>PURPOSE: To evaluate effect of controlled stent-based release of an NO donor to limit in-stent restenosis in rabbits.        MATERIALS AND METHODS: Bioerodable microspheres containing NO donor or biodegradable polymer (polylactide-co-glycolide-polyethylene glycol) were prepared and loaded in channeled stents. Daily concentrations of NO release from NO-containing microspheres were assayed in vitro. NO- and polymer-containing (control) microsphere-loaded stents were deployed in aortas of New Zealand white rabbits (n = 8). Aortas with stents were harvested at 7 (n = 5) and 28 days (n = 3) and evaluated for cyclic guanosine monophosphate (cGMP) levels (7 days), number of proliferating cell nuclear antigen-positive cells (7 days), and intima-to-media ratio (7 and 28 days), with statistical significance evaluated by using one-way analysis of variance.        RESULTS: NO-containing microspheres released NO with an initial bolus in the 1 st week, followed by sustained release for the remaining 3 weeks. Significant increase in cGMP levels and decrease in proliferating cell nuclear antigen-positive cells were found at 7 days for the NO-treated relative to controls (P &lt; .05). Intima-to-group media ratio in the NO-treated group was reduced by 46% and 32% relative to controls at 7 and 28 days; respectively (mean, 0.14 +/- 0:01 [standard error] vs 0,26 +/- 0.02 at 7 days P &lt; .01; 1.34 +/- 0.05 vs 1.98 +/- 0.08 at 28 days P &lt; .01).        CONCLUSION: Stent-based controlled release of NO donor significantly reduces in-stent restenosis and is associated with increase in vascular cGMP and suppression of proliferation. ((C))RSNA, 2003.</t>
  </si>
  <si>
    <t>rayyan-185168864</t>
  </si>
  <si>
    <t>Benthic plastic debris in marine and fresh water environments</t>
  </si>
  <si>
    <t>ENVIRONMENTAL SCIENCE-PROCESSES &amp; IMPACTS</t>
  </si>
  <si>
    <t>2050-7887</t>
  </si>
  <si>
    <t>1363-1369</t>
  </si>
  <si>
    <t>Corcoran, PL and Corcoran, Patricia L.</t>
  </si>
  <si>
    <t>This review provides a discussion of the published literature concerning benthic plastic debris in ocean, sea, lake, estuary and river bottoms throughout the world. Although numerous investigations of shoreline, surface and near-surface plastic debris provide important information on plastic types, distribution, accumulation, and degradation, studies of submerged plastic debris have been sporadic in the past and have become more prominent only recently. The distribution of benthic debris is controlled mainly by combinations of urban proximity and its association with fishing-related activities, geomorphology, hydrological conditions, and river input. High density plastics, biofouled products, polymers with mineral fillers or adsorbed minerals, and plastic-metal composites all have the potential to sink. Once deposited on the bottoms of water basins and channels, plastics are shielded from UV light, thus slowing the degradation process significantly. Investigations of the interactions between benthic plastic debris and bottom-dwelling organisms will help shed light on the potential dangers of submerged plastic litter.</t>
  </si>
  <si>
    <t>rayyan-185168865</t>
  </si>
  <si>
    <t>Effects of chitin nano-whiskers on the antibacterial and physicochemical        properties of maize starch films</t>
  </si>
  <si>
    <t>CARBOHYDRATE POLYMERS</t>
  </si>
  <si>
    <t>0144-8617</t>
  </si>
  <si>
    <t>372-378</t>
  </si>
  <si>
    <t>Qin, Y and Zhang, SL and Yu, J and Yang, J and Xiong, L and Sun, QJ and Qin, Yang and Zhang, Shuangling and Yu, Jing and Yang, Jie and Xiong, Liu and Sun, Qingjie</t>
  </si>
  <si>
    <t>We investigated the effects of chitin nano-whiskers (CNWs) on the antibacterial and physiochemical properties of maize starch-based films. The microstructures, crystalline structures, and thermal, mechanical and barrier properties of the nanocomposite films were characterized by using transmission electron microscopy, X-ray diffraction analysis, thermogravimetric, differential scanning calorimeter, and texture profile analysis. The tensile strength of the maize starch films increased from 1.64 MPa to 3.69 MPa (P &lt; 0.05) after CNW reinforcement with up to 1%. The water vapor permeability of the nanocomposite films decreased from 5.32 x 10(-12) to 2.22 x 10(-12) g m(-1) s(-1) pa(-1) with the CNW content increasing from 0% to 2%. The onset temperature, peak temperature and the gelatinization enthalpy of the films containing CNWs were higher than those of the pure starch films. Furthermore, the nanocomposite films exhibited strong antimicrobial activity against Gram-positive Listeria monocytogenes but not against Gram-negative Escherichia coli. (C) 2016 Elsevier Ltd. All rights reserved.</t>
  </si>
  <si>
    <t>rayyan-185168866</t>
  </si>
  <si>
    <t>Plastic Pollution at a Sea Turtle Conservation Area in NE Brazil:        Contrasting Developed and Undeveloped Beaches</t>
  </si>
  <si>
    <t>ESTUARIES AND COASTS</t>
  </si>
  <si>
    <t>1559-2723</t>
  </si>
  <si>
    <t>814-823</t>
  </si>
  <si>
    <t>do Sul, JAI and Santos, IR and Friedrich, AC and Matthiensen, A and Fillmann, G and Ivar do Sul, Juliana Assuncao and Santos, Isaac R. and Friedrich, Ana Claudia and Matthiensen, Alexandre and Fillmann, Gilberto</t>
  </si>
  <si>
    <t>Sea turtles are highly susceptible to plastic ingestion and entanglement. Beach debris were surveyed along the most important sea turtle nesting beaches in Brazil (Costa dos Coqueiros, Bahia State). No significant differences among developed and undeveloped beaches were observed in terms of total number of items. Local sources (tourism activities) represented 70% of debris on developed beaches, where cigarette butts, straws, paper fragments, soft plastic fragments, and food packaging were the most abundant items. Non-local sources (domestic and fishing activities) accounted for about 70% of debris on undeveloped beaches, where the most abundant items were rigid plastic fragments, ropes, soft plastic fragments, caps, and polystyrene. The projected surface area of beach debris did not vary among developed and undeveloped beaches. Overseas containers accounted for about 25% of regional plastic pollution, implying that international pollution prevention agreements are not being respected off the Brazilian coast.</t>
  </si>
  <si>
    <t>rayyan-185168867</t>
  </si>
  <si>
    <t>Marine plastics: What risks and policies exist for seagrass ecosystems        in the Plasticene?</t>
  </si>
  <si>
    <t>Bonanno, G and Orlando-Bonaca, M and Bonanno, Giuseppe and Orlando-Bonaca, Martina</t>
  </si>
  <si>
    <t>Plastic debris is nowadays a well-recognized global threat to marine ecosystems, due to its increasing abundance and pervasiveness. Although the effects of marine plastics on animal wildlife is generally documented, the available studies of plastics affecting seagrasses and their associated biota are relatively scarce. This makes the degree of risk uncertain as regards seagrass ecosystems affected by plastic debris, but also it results in several critical knowledge gaps such as to what extent plastic debris can affect food webs supported by seagrasses. In the age of plastics, the Plasticene, the international political agenda shows great interest in this matter. However, to date, no conservation policies have specifically targeted the protection of seagrasses from plastics debris. Future actions should therefore move in two directions: prompting a radical shift in plastics consumption, and shedding further light on plastics-biota interactions in the marine environment.</t>
  </si>
  <si>
    <t>rayyan-185168868</t>
  </si>
  <si>
    <t>Spatio-temporal monitoring of coastal floating marine debris in the        Balearic Islands from sea-cleaning boats</t>
  </si>
  <si>
    <t>205-214</t>
  </si>
  <si>
    <t>Compa, M and March, D and Deudero, S and Compa, Montserrat and March, David and Deudero, Salud</t>
  </si>
  <si>
    <t>Mismanaged waste is accumulating at an alarming rate in the marine environment. Its presence has caused local authorities in the Balearic Islands to develop a coastal sea-cleaning boat service covering the region, identifying the floating marine debris, and removing it from the coastal areas. This study considered daily monitoring from May to October spanning from 2005 to 2015. Plastic marine debris composed over 54% of all floating marine debris removed daily across the Balearic Islands. The spatio-temporal patterns indicate a heterogeneous distribution of plastic in the coastal areas, with higher concentrations in the north-western and south-eastern regions of the islands and debris peaking during the month of August. Furthermore, floating marine debris was more easily collected during calm seas as well as using an integrated monitoring approach to facilitate its removal. Overall, sea-cleaning boats are highly effective in removing coastal floating marine debris.</t>
  </si>
  <si>
    <t>rayyan-185168869</t>
  </si>
  <si>
    <t>Description of plastic remains found in the stomach contents of the        jumbo squid Dosidicus gigas landed in Ecuador during 2014</t>
  </si>
  <si>
    <t>302-305</t>
  </si>
  <si>
    <t>Rosas-Luis, R and Rosas-Luis, Rigoberto</t>
  </si>
  <si>
    <t>Squids are active and opportunistic predators that feed on a wide range of prey. Their active movements in the water column and their voracity promote a high consumption of food. In the pelagic environment off Ecuador, marine pollution is characterized by plastic debris with a mainland origin, including plastics trash of fishing gears. The objective of this work was to describe the presence of plastic remains in the stomach contents of Dosidicus gigas caught off the coast of Ecuador. Results demonstrated that 12% of the stomachs contained plastic remains. These plastics were identified as multifilament of polyethylene lines and polyvinyl chloride remains. Findings of this work could be related to an increase in the discharge of solid materials in the water column, increasing the probability to be ingested by the jumbo squid. (C) 2016 Elsevier Ltd. All rights reserved.</t>
  </si>
  <si>
    <t>rayyan-185168870</t>
  </si>
  <si>
    <t>Experimental comparative study in rabbits of three different ways of        cartilage graft fixation: suture, gelatin-resorcin-formaldehyde and        butyl-2-cyanoacrylate</t>
  </si>
  <si>
    <t>ACTA OTO-LARYNGOLOGICA</t>
  </si>
  <si>
    <t>0001-6489</t>
  </si>
  <si>
    <t>Zabeu Rossi Costa, HJ and Barbosa Pereira, CS and Costa, MP and Soga Sanches Fabri, FS and Penteado Lancellotti, CL and Lutaif Dolci, JE and Zabeu Rossi Costa, Heloisa Juliana and Barbosa Pereira, Celina Siqueira and Costa, Marcio Paulino and Soga Sanches Fabri, Fabricio Sanchez and Penteado Lancellotti, Carmen Lucia and Lutaif Dolci, Jose Eduardo</t>
  </si>
  <si>
    <t>Conclusion: The compound gelatin-resorcin-formaldehyde (GRF) was a better stabilizing material for cartilage grafts in rabbits than butyl-2-cyanoacrylate. GRF was also better than the suture when comparing fixation of cartilage to the periosteum and inflammatory reaction. Objective: Cartilage grafting is an interesting option for refinements on rhinoplasties. The objective of this study was to compare butyl-2-cyanoacrylate to GRF and suture to determine the efficacy of these methods in restraining grafted cartilage in rabbits. Materials and methods: Fifteen male adult New Zealand rabbits underwent surgery with the aim of collecting six auricular cartilage grafts from each animal. Two of these grafts in each animal were glued together with butyl-2-cyanoacrylate, two were glued together with compound GRF, and two were sewn together with nylon suture. These sandwich grafts were then glued or sutured to the periosteum of the glabella. After 2, 6, and 12 weeks, groups of five animals were sacrificed and histological analysis for inflammation was performed. Cartilage graft migration, adhesion, and deformities of the grafts were also evaluated. Results: There was less migration of the cartilages glued with GRF than with cyanoacrylate and suture. GRF showed statistically less inflammatory reaction and angiogenesis than the other two methods. The three methods showed a tendency to decrease of fibrosis, inflammation, and angiogenesis as weeks passed. There was no detachment or deformity in the cartilage sandwiches sutured to the glabella's periostium. The majority of detached and deformed cartilages were those glued with cyanoacrylate. The number of detached cartilages was directly related to the number of deformed cartilages. The data were statistically significant (p &lt; 0.05).</t>
  </si>
  <si>
    <t>rayyan-185168871</t>
  </si>
  <si>
    <t>Oceans of plastic: A research agenda to propel policy development</t>
  </si>
  <si>
    <t>291-298</t>
  </si>
  <si>
    <t>Mendenhall, E and Mendenhall, Elizabeth</t>
  </si>
  <si>
    <t>Although the phenomenon of marine plastic debris is now widely recognized as a problem for the international community, significant gaps in understanding still inhibit the creation and implementation of effective policy responses. This paper reviews the state of scientific knowledge about the causes and consequences of marine plastic debris, including its sources, pathways, composition, location, and impacts on ecosystems and human activities. Much remains unknown about the large scale impacts of plastic debris on ecosystem functions and human health, among other information gaps. Additional scientific research about the nature, extent, and harms of marine plastic debris could increase the political salience of the problem, and produce urgent and focused attention on the formulation of solutions. Although many policy responses have been proposed, and even pursued, additional research could assist in the prioritization of the most cost-effective strategies. The research agenda outlined would support a more detailed and comprehensive assessment of the nature of the problem of marine plastic debris, and inform the creation and implementation of effective solutions.</t>
  </si>
  <si>
    <t>rayyan-185168872</t>
  </si>
  <si>
    <t>Pinniped entanglement in oceanic plastic pollution: A global review</t>
  </si>
  <si>
    <t>295-305</t>
  </si>
  <si>
    <t>Jepsen, EM and de Bruyn, PJN and Jepsen, Emma M. and de Bruyn, P. J. Nico</t>
  </si>
  <si>
    <t>Oceanic plastic pollution is a growing worldwide environmental concern, endangering numerous marine species. Pinnipeds are particularly susceptible to entanglement, especially in abandoned, lost or discarded fishing gear and packaging straps. We searched three international databases to compile a comprehensive review of all reported pinniped entanglements over the last 40 years, with the aim to identify areas of concern and foci for mitigation. The majority of published records of entanglement emanate from North America and Oceania and are focused on a few populous species (notably, Zalophus californianus and Arctocephalus gazella). Reporting bias, skewed research effort and incomplete understanding of plastic pollution and pinniped abundance overlap, combine to cloud our understanding of the entanglement problem. Broader geographical effort in entanglement data collection, reporting of such data, and improved quantification of the proportions of populations, sexes and ages that are most susceptible, will aid our efforts to pinpoint priority mitigation measures.</t>
  </si>
  <si>
    <t>rayyan-185168873</t>
  </si>
  <si>
    <t>In vivo imaging of the morphology and changes in pH along the        gastrointestinal tract of Japanese medaka by photonic band-gap hydrogel        microspheres</t>
  </si>
  <si>
    <t>193-202</t>
  </si>
  <si>
    <t>Du, XM and Lei, NY and Hu, P and Lei, Z and Ong, DHC and Ge, XW and Zhang, ZC and Lam, MHW and Du, Xuemin and Lei, Ngai-Yu and Hu, Peng and Lei, Zhang and Ong, Daniel Hock-Chun and Ge, Xuewu and Zhang, Zhicheng and Lam, Michael Hon-Wah</t>
  </si>
  <si>
    <t>Colloidal crystalline microspheres with photonic band-gap properties responsive to media pH have been developed for in vivo imaging purposes. These colloidal crystalline microspheres were constructed from monodispersed core-shell nano-size particles with poly(styrene-co-acrylic acid) (PS-co-PAA) cores and poly(acrylic acid-co-N-isopropylacrylamide) (PAA-co-PNIPAM) hydrogel shells cross-linked by N,N'-methylenebisacrylamide. A significant shift in the photonic band-gap properties of these colloidal crystalline microspheres was observed in the pH range of 4-5. This was caused by the discontinuous volume phase transition of the hydrogel coating, due to the protonation/deprotonation of its acrylic acid moieties, on the core-shell nano-sized particles within the microspheres. The in vivo imaging capability of these pH-responsive photonic microspheres was demonstrated on a test organism - Japanese medaka, Oryzia latipes - in which the morphology and change in pH along their gastrointestinal (GI) tracts were revealed under an ordinary optical microscope. This work illustrates the potential of stimuli-responsive photonic band-gap materials in tissue-/organ-level in vivo bio-imaging. (C) 2013 Elsevier B.V. All rights reserved.</t>
  </si>
  <si>
    <t>rayyan-185168874</t>
  </si>
  <si>
    <t>Feeding ecology and ingestion of plastic fragments by Priacanthus        arenatus: What's the fisheries contribution to the problem?</t>
  </si>
  <si>
    <t>19-27</t>
  </si>
  <si>
    <t>Cardozo, ALP and Farias, EGG and Rodrigues, JL and Moteiro, IB and Scandolo, TM and Dantas, DV and Cardozo, Ana L. P. and Farias, Eduardo G. G. and Rodrigues-Filho, Jorge L. and Moteiro, Isabel B. and Scandolo, Tatianny M. and Dantas, David V.</t>
  </si>
  <si>
    <t>Atlantic Bigeye (Priacanthus arenatus) is a demersal species from the Priacanthidae family with little literature relating to its biology and catch aspects. Due to this lack of research, the focus of this effort was to describe the feeding preferences of Atlantic Bigeye and to evaluate the influence of plastic debris derived from the local fisheries activities on its diet. The most important items were Corophiidae, Penaeidae, Actinopterygii, Isopoda, Cephalopoda, Policheta and plastic. Plastic was present in 49.17% of the stomachs analyzed. A total of 210 plastic fragments were found, and 63% were derived from fishing. Of those, 55% were derived from paint fragments from vessels and 8% from synthetic fibers (PA). The results suggest that plastic fragments found in stomachs are related to the species' natural diet and that this debris is locally deposited in the coastal environment. Fishing resources appear to have been affected by this local marine pollution.</t>
  </si>
  <si>
    <t>rayyan-185168875</t>
  </si>
  <si>
    <t>Biomarkers of neurotoxicity, oxidative stress, hepatotoxicity and lipid        peroxidation inClarias gariepinusexposed to melamine and polyvinyl        chloride</t>
  </si>
  <si>
    <t>BIOMARKERS</t>
  </si>
  <si>
    <t>1354-750X</t>
  </si>
  <si>
    <t>603-610</t>
  </si>
  <si>
    <t>Iheanacho, SC and Igberi, C and Amadi-Eke, A and Chinonyerem, D and Iheanacho, A and Avwemoya, F and Iheanacho, Stanley Chidi and Igberi, Christiana and Amadi-Eke, Akunna and Chinonyerem, Delight and Iheanacho, Angus and Avwemoya, Fred</t>
  </si>
  <si>
    <t>Purpose Plastic particulates and chemicals are emerging environmental pollutants with significant impact on aquatic ecosystems. In this study, the effects of oral uptake of melamine, melamine formaldehyde, and polyvinyl chloride on serum biochemical profiles, antioxidant enzymes activities, lipid peroxidation levels and brain acetyl cholinesterase activities inClarias gariepinusjuveniles were investigated. Methods Fish specimens were fed diets spiked with melamine, melamine formaldehyde and poly vinyl chloride at 0.3% (3.0 g Kg(-1)) dietary inclusion for 45 days. Toxicity effect of these plastic chemicals was estimated by assaying relevant biomarkers. Results After 45 days exposure, Serum glucose was significantly elevated, whereas plasma protein levels were substantially reduced in the exposed fish groups. Serum transaminases were significantly elevated in the exposed groups. Brain acetylcholinesterase and antioxidant enzyme activities declined significantly, while malondialdehyde levels were elevated in the exposed groups. Conclusion C. gariepinusis an important bioindicator to monitor the ecotoxicological impact of plastic chemicals such as melamine, and polyvinyl chloride.</t>
  </si>
  <si>
    <t>rayyan-185168876</t>
  </si>
  <si>
    <t>First evidence of ingested plastics by a high commercial shrimp species        (Plesionika narval) in the eastern Mediterranean</t>
  </si>
  <si>
    <t>472-476</t>
  </si>
  <si>
    <t>Bordbar, L and Kapiris, K and Kalogirou, S and Anastasopoulou, A and Bordbar, L. and Kapiris, K. and Kalogirou, S. and Anastasopoulou, A.</t>
  </si>
  <si>
    <t>This study provides the first evidence of nylon filament occurrence in the stomach of an economically important target shrimp species in the Mediterranean Sea, Plesionika narval (Fabricius, 1787). Samples were collected monthly from November 2014 to October 2015 from shallow (10-30 m) and deeper waters (150-170 m). The occurrence of plastics in the stomachs of the Narwal shrimp was 5.93% and identified as Nylon by FT-IR analysis. Higher percentages of ingested plastics were found in females from shallower depths and in males from deeper waters. The maximum number of plastics was recorded in January and March, possibly related to the higher feeding intensity of females prior to their reproduction period. A total of 10.3% of females and 4.8% of males with ingested plastics had almost empty stomachs. The presence of plastics in the stomach of P. narval is an evidence of passive ingestion which in this study related to fishing activities.</t>
  </si>
  <si>
    <t>rayyan-185168877</t>
  </si>
  <si>
    <t>The use of potassium hydroxide (KOH) solution as a suitable approach to        isolate plastics ingested by marine organisms</t>
  </si>
  <si>
    <t>86-90</t>
  </si>
  <si>
    <t>Kuhn, S and van Werven, B and van Oyen, A and Meijboom, A and Rebolledo, ELB and van Franeker, JA and Kuhn, Susanne and van Werven, Bernike and van Oyen, Albert and Meijboom, Andre and Rebolledo, Elisa L. Bravo and van Franeker, Jan A.</t>
  </si>
  <si>
    <t>In studies of plastic ingestion by marine wildlife, visual separation of plastic particles from gastrointestinal tracts or their dietary content can be challenging. Earlier studies have used solutions to dissolve organic materials leaving synthetic particles unaffected. However, insufficient tests have been conducted to ensure that different categories of consumer products partly degraded in the environment and/or in gastrointestinal tracts were not affected. In this study 63 synthetic materials and 11 other dietary items and non-plastic marine debris were tested. Irrespective of shape or preceding environmental history, most polymers resisted potassium hydroxide (KOH) solution, with the exceptions of cellulose acetate from cigarette filters, some biodegradable plastics and a single polyethylene sheet. Exposure of hard diet components and other marine debris showed variable results. In conclusion, the results confirm that usage of KOH solutions can be a useful approach in general quantitative studies of plastic ingestion by marine wildlife. (C) 2016 The Authors. Published by Elsevier Ltd.</t>
  </si>
  <si>
    <t>rayyan-185168878</t>
  </si>
  <si>
    <t>Plastics in the Marine Environment</t>
  </si>
  <si>
    <t>ANNUAL REVIEW OF MARINE SCIENCE, VOL 9</t>
  </si>
  <si>
    <t>1941-1405</t>
  </si>
  <si>
    <t>205-229</t>
  </si>
  <si>
    <t>Law, KL and Law, Kara Lavender     GP Annual Reviews</t>
  </si>
  <si>
    <t>Plastics contamination in the marine environment was first reported nearly 50 years ago, less than two decades after the rise of commercial plastics production, when less than 50 million metric tons were produced per year. In 2014, global plastics production surpassed 300 million metric tons per year. Plastic debris has been detected worldwide in all major marine habitats, in sizes from microns to meters. In response, concerns about risks to marine wildlife upon exposure to the varied forms of plastic debris have increased, stimulating new research into the extent and consequences of plastics contamination in the marine environment. Here, I present a framework to evaluate the current understanding of the sources, distribution, fate, and impacts of marine plastics. Despite remaining knowledge gaps in mass budgeting and challenges in investigating ecological impacts, the increasing evidence of the ubiquity of plastics contamination in the marine environment, the continued rapid growth in plastics production, and the evidence-albeit limited-of demonstrated impacts to marine wildlife support immediate implementation of source-reducing measures to decrease the potential risks of plastics in the marine ecosystem.</t>
  </si>
  <si>
    <t>rayyan-185168879</t>
  </si>
  <si>
    <t>Animal Models for Target Diseases in Gene Therapy - using DNA and siRNA        Delivery Strategies</t>
  </si>
  <si>
    <t>PHARMACEUTICAL RESEARCH</t>
  </si>
  <si>
    <t>0724-8741</t>
  </si>
  <si>
    <t>Blagbrough, IS and Zara, C and Blagbrough, Ian S. and Zara, Chiara</t>
  </si>
  <si>
    <t>Nanoparticles, including lipopolyamines leading to lipoplexes, liposomes, and polyplexes are targeted drug carrier systems in the current search for a successful delivery system for polynucleic acids. This review is focused on the impact of gene and siRNA delivery for studies of efficacy, pharmacodynamics, and pharmacokinetics within the setting of the wide variety of in vivo animal models now used. This critical appraisal of the recent literature sets out the different models that are currently being investigated to bridge from studies in cell lines through towards clinical reality. Whilst many scientists will be familiar with rodent (murine, fecine, cricetine, and musteline) models, few probably think of fish as a clinically relevant animal model, but zebrafish, madake, and rainbow trout are all being used. Larger animal models include rabbit, cat, dog, and cow. Pig is used both for the prevention of foot-and-mouth disease and human diseases, sheep is a model for corneal transplantation, and the horse naturally develops arthritis. Non-human primate models (macaque, common marmoset, owl monkey) are used for preclinical gene vector safety and efficacy trials to bridge the gap prior to clinical studies. We aim for the safe development of clinically effective delivery systems for DNA and RNAi technologies.</t>
  </si>
  <si>
    <t>rayyan-185168880</t>
  </si>
  <si>
    <t>Zebrafish (Danio rerio) model as an early stage screening tool to study        the biodistribution and toxicity profile of doxorubicin-loaded mixed        micelles</t>
  </si>
  <si>
    <t>106-114</t>
  </si>
  <si>
    <t>Calienni, MN and Cagel, M and Montanari, J and Moretton, MA and Prieto, MJ and Chiappetta, DA and Alonso, SD and Natalia Calienni, Maria and Cagel, Maximiliano and Montanari, Jorge and Moretton, Marcela A. and Jimena Prieto, Maria and Chiappetta, Diego A. and del Valle Alonso, Silvia</t>
  </si>
  <si>
    <t>Doxorubicin (DOX) hydrochloride is a powerful anthracycline antibiotic used for the treatment of various types of malignancies, particularly ovarian and metastatic breast cancer. However, DOX presents severe side effects, such as hepatotoxicity, nephrotoxicity, dose-limiting myelosuppression, brain damage and cardiotoxicity. A liposomal formulation, Doxil (R), was approved by the FDA, which has managed to reduce the number of cardiac events in patients with metastatic breast cancer. However, in comparison to free DOX, Doxil (R) has not shown significant improvements regarding survival. We have previously designed DOX-loaded mixed micelles (MMDOX) composed of D-alpha-tocopheryl polyethylene glycol 1000 succinate (TPGS) and Tetronic (R) T1107. To assess the potential toxic effects of this novel formulation, in this work the zebrafish (Danio rerio) model was used to evaluate its in vivo toxicity and teratogenicity. This study evaluated and compared the effects of DOX exposure from different formulations (free DOX, MMDOX and Doxil (R)) on the swimming activity, morphological alterations, cardiac rhythm, lethality rate and DOX biodistribution. MMDOX showed lower lethal effects, morphological alterations and neurotoxic effects than the free drug. This study shows the potential of the MMDOX to be an effective DOX-delivery system because it could reduce the side effects.</t>
  </si>
  <si>
    <t>rayyan-185168881</t>
  </si>
  <si>
    <t>Favored use of anti-predator netting (APN) applied for the farming of        clams leads to little benefits to industry while increasing nearshore        impacts and plastics pollution</t>
  </si>
  <si>
    <t>22-28</t>
  </si>
  <si>
    <t>Bendell, LI and Bendell, L. I.</t>
  </si>
  <si>
    <t>An overview of the efficacy of anti-predator netting (APN) used by the shellfish industry is presented. There is little support that the currently favored APN effectively protects farmed clams from predators. Evidence does suggest that APN leads to impacts and pollution. APN is an attractant for predators, e.g., crabs, by providing a refuge within Ulva sp. which attaches onto the surface of APN. APN entrains silt and organic matter and increases sediment temperatures degrading habitat underneath the APN. APN present hazards to fish and wildlife and is a source of plastics to the marine environment. The continued use of ineffective APN does not serve either the environment or industry well, and many of these issues could be addressed through the alternate use of "ancient" technology used by aboriginal people to maintain clam gardens; building of rock walls optimizing the amount of clam habitat thereby increasing numbers without the use of APN. (C) 2015 Elsevier Ltd. All rights reserved.</t>
  </si>
  <si>
    <t>rayyan-185168882</t>
  </si>
  <si>
    <t>Strategy for mitigation of marine debris: Analysis of sources and        composition of marine debris in northern Taiwan</t>
  </si>
  <si>
    <t>70-78</t>
  </si>
  <si>
    <t>Kuo, FJ and Huang, HW and Kuo, Fan-Jun and Huang, Hsiang-Wen</t>
  </si>
  <si>
    <t>Six sites (two sites for each of rocky shores, sandy beaches, and fishing ports) in northern Taiwan were selected to investigate the amount and density of marine debris in each of the four seasons and after spring and neap tides from 2012 to 2013. The results indicate that marine debris was higher on rocky shores than sandy beaches and fishing ports. There is no significant difference between season and tide. The dominant debris was plastic-type, followed by polystyrene. The majority of debris originated from recreational activities, followed from ocean/waterway activities. The results suggest that the following actions are needed: (1) continue and reinforce the plastic-limit policy; (2) increase the cleaning frequency at rocky shores; (3) promote marine environmental education, with a goal of debris-free coasts; (4) recycle fishing gear and to turn that gear into energy; and (5) coordinate between agencies to establish a mechanism to monitor debris. (C) 2014 Elsevier Ltd. All rights reserved.</t>
  </si>
  <si>
    <t>rayyan-185168883</t>
  </si>
  <si>
    <t>Phthalates and perfluorinated alkylated substances in Atlantic bluefin        tuna (Thunnus thynnus) specimens from Mediterranean Sea (Sardinia,        Italy): Levels and risks for human consumption</t>
  </si>
  <si>
    <t>JOURNAL OF ENVIRONMENTAL SCIENCE AND HEALTH PART B-PESTICIDES FOOD        CONTAMINANTS AND AGRICULTURAL WASTES</t>
  </si>
  <si>
    <t>0360-1234</t>
  </si>
  <si>
    <t>661-667</t>
  </si>
  <si>
    <t>Guerranti, C and Cau, A and Renzi, M and Badini, S and Grazioli, E and Perra, G and Focardi, SE and Guerranti, Cristiana and Cau, Alessandro and Renzi, Monia and Badini, Simone and Grazioli, Eleonora and Perra, Guido and Focardi, Silvano Ettore</t>
  </si>
  <si>
    <t>Atlantic blue fin tuna (Thunnus thynnus) is a species of great importance for Mediterranean Sea area, from both ecological and commercial points of view. The scientific literature reports few data on the contamination of this fish by emerging organic compounds such as perfluorinated alkylated substances(PFASs) and phthalates, being the latter never been studied in tuna. This study therefore investigated the presence of the PFASs perfluorooctane sulphonate (PFOS) and perfluoroctanoic acid (PFOA) and the phthalate di-2-ethylhexyl phthalate (DEHP), also monitored by its metabolite mono-2-ethylhexyl phthalate(MEHP), to assess both the state of contamination of Atlantic bluefin tuna specimen and the risk due to the toxicity of these compounds for human consumption. While PFOA was never found, detectable levels of PFOS (0.4-1.88ng/g), DEHP (9-14.62ng/g) and MEHP (1.5-6.30ng/g) were found. The results were elaborated relating the accumulation to the size and age of the individuals and showed a correlation between the levels of different pollutants investigated.</t>
  </si>
  <si>
    <t>rayyan-185168884</t>
  </si>
  <si>
    <t>Leaching of brominated flame retardants (BFRs) from BFRs-incorporated        plastics in digestive fluids and the influence of bird diets</t>
  </si>
  <si>
    <t>Guo, HY and Zheng, XB and Luo, XJ and Mai, BX and Guo, Huiying and Zheng, Xiaobo and Luo, Xiaojun and Mai, Bixian</t>
  </si>
  <si>
    <t>Leaching kinetics of additive-derived brominated flame retardants (BFRs) in different sizes (100 mu m-2 mm) of acrylonitrile-butadiene-styrene copolymer (ABS) plastics were investigated in water, simulated gastric fluids, and simulated gastrointestinal fluids. The influences of bird diets (fish, clam, and rice) on the leaching of BFRs from plastics were also explored. The leaching kinetics of BFRs were best fitted with the second-order diffusion model. The leaching rates of BFRs increased for the less lipophilic BFRs in finer sizes of ABS. The log-transformed leached proportions of BFRs at equilibrium were significantly correlated with logK(OW) of BFRs (p &lt; 0.05). BFRs migrated from ABS to digestive fluids and diet residues at equilibrium, since elevated concentrations of BFRs were observed in diet residues than virgin diet samples. Leached proportions of BFRs in gut fluids from mixture of ABS and diets were lower than those from only ABS. The logK(OW) of BFRs and the migration proportions of BFRs from ABS to digestive fluids and diet residues were fitted with linear regression analysis. The results indicate that more lipophilic BFRs are preferentially leached from BFRs-incorporated plastics into fluids and are further adsorbed by diet residues.</t>
  </si>
  <si>
    <t>rayyan-185168885</t>
  </si>
  <si>
    <t>Automation and data-driven design of polymer therapeutics</t>
  </si>
  <si>
    <t>ADVANCED DRUG DELIVERY REVIEWS</t>
  </si>
  <si>
    <t>0169-409X</t>
  </si>
  <si>
    <t>Upadhya, R and Kosuri, S and Tamasi, M and Meyer, TA and Atta, S and Webb, MA and Gormley, AJ and Upadhya, Rahul and Kosuri, Shashank and Tamasi, Matthew and Meyer, Travis A. and Atta, Supriya and Webb, Michael A. and Gormley, Adam J.</t>
  </si>
  <si>
    <t>Polymers are uniquely suited for drug delivery and biomaterial applications due to tunable structural parameters such as length, composition, architecture, and valency. To facilitate designs, researchers may explore combinatorial libraries in a high throughput fashion to correlate structure to function. However, traditional polymerization reactions including controlled living radical polymerization (CLRP) and ring-opening polymerization (ROP) require inert reaction conditions and extensive expertise to implement. With the advent of air-tolerance and automation, several polymerization techniques are now compatible with well plates and can be carried out at the benchtop, making high throughput synthesis and high throughput screening (HTS) possible. To avoid HTS pitfalls often described as &amp; ldquo;fishing expeditions,&amp; rdquo; it is crucial to employ intelligent and big data approaches to maximize experimental efficiency. This is where the disruptive technologies of machine learning (ML) and artificial intelligence (AI) will likely play a role. In fact, ML and AI are already impacting small molecule drug discovery and showing signs of emerging in drug delivery. In this review, we present state-of-the-art research in drug delivery, gene delivery, antimicrobial polymers, and bioactive polymers alongside data-driven developments in drug design and organic synthesis. From this insight, important lessons are revealed for the polymer therapeutics community including the value of a closed loop design-build-test-learn workflow. This is an exciting time as researchers will gain the ability to fully explore the polymer structural landscape and establish quantitative structure-property relationships (QSPRs) with biological significance.        (c) 2020 Elsevier B.V. All rights reserved.</t>
  </si>
  <si>
    <t>rayyan-185168886</t>
  </si>
  <si>
    <t>Fishing efficiency of biodegradable PBSAT gillnets and conventional        nylon gillnets used in Norwegian cod (Gadus morhua) and saithe        (Pollachius virens) fisheries</t>
  </si>
  <si>
    <t>ICES JOURNAL OF MARINE SCIENCE</t>
  </si>
  <si>
    <t>1054-3139</t>
  </si>
  <si>
    <t>2245-2256</t>
  </si>
  <si>
    <t>Grimaldo, E and Herrmann, B and Vollstad, J and Su, B and Fore, HM and Larsen, RB and Tatone, I and Grimaldo, Eduardo and Herrmann, Bent and Vollstad, Jorgen and Su, Biao and Fore, Heidi Moe and Larsen, Roger B. and Tatone, Ivan</t>
  </si>
  <si>
    <t>Fishing trials were carried out to compare the relative fishing efficiency of gillnets made of a new biodegradable resin (polybutylene succinate co-adipate-co-terephthalate, PBSAT) with conventional (nylon) nets. The fishing trials covered two consecutive fishing seasons (2016 and 2017) for cod (Gadus morhua) and saithe (Pollachius virens) in northern Norway. Results generally showed better catch rates for the nylon gillnets. The biodegradable PBSAT gillnets caught 50.0% and 26.6% fewer cod, and 41.0% and 22.5% fewer saithe than the nylon gillnets in 2016 and 2017, respectively. Even though the relative catch efficiency of the biodegradable gillnets was slightly better in 2017 than in 2016, the difference with respect to the catch efficiency of nylon gillnets may be too large for biodegradable gillnets to be accepted by fishermen if they were available commercially. Tensile strength measurements of the nylon and biodegradable PBSAT gillnets carried out before and after the fishing trials showed that the both types of gillnets had significant reductions in tensile strength and elongation at break, especially in 2017. Although less catch efficient than nylon gillnets, biodegradable PBSAT gillnets show great potential for reducing ghost fishing and plastic pollution at sea, which are major problems in these fisheries.</t>
  </si>
  <si>
    <t>rayyan-185168887</t>
  </si>
  <si>
    <t>Plastic in North Sea Fish</t>
  </si>
  <si>
    <t>8818-8824</t>
  </si>
  <si>
    <t>Foekema, EM and De Gruijter, C and Mergia, MT and van Franeker, JA and Murk, AJ and Koelmans, AA and Foekema, Edwin M. and De Gruijter, Corine and Mergia, Mekuria T. and van Franeker, Jan Andries and Murk, AlberTinka J. and Koelmans, Albert A.</t>
  </si>
  <si>
    <t>To quantify the occurrence of ingested plastic in fish species caught at different geographical positions in the North Sea, and to test whether the fish condition is affected by ingestion of plastics, 1203 individual fish of seven common North Sea species were investigated: herring, gray gurnard, whiting, horse mackerel, haddock, atlantic mackerel, and cod. Plastic particles were found in 2.6% of the examined fish and in five of the seven species. No plastics were found in gray gurnard and mackerel. In most cases, only one particle was found per fish, ranging in size from 0.04 to 4.8 mm. Only particles larger than 0.2 mm, being the diameter of the sieve used, were considered for the data analyses, resulting in a median particle size of 0.8 mm. The frequency of fish with plastic was significantly higher (5.4%) in the southern North Sea, than in the northern North Sea above 55 degrees N (1.2%). The highest frequency (&gt;33%) was found in cod from the English Channel. In addition, small fibers were initially detected in most of the samples, but their abundance sharply decreased when working under special clean air conditions. Therefore, these fibers were considered to be artifacts related to air born contamination and were excluded from the analyses. No relationship was found between the condition factor (size-weight relationship) of the fish and the presence of ingested plastic particles.</t>
  </si>
  <si>
    <t>rayyan-185168888</t>
  </si>
  <si>
    <t>Co-exposure subacute toxicity of silica nanoparticles and lead acetate        on cardiovascular system</t>
  </si>
  <si>
    <t>INTERNATIONAL JOURNAL OF NANOMEDICINE</t>
  </si>
  <si>
    <t>1178-2013</t>
  </si>
  <si>
    <t>7819-7834</t>
  </si>
  <si>
    <t>Feng, L and Yang, XZ and Shi, YF and Liang, S and Zhao, T and Duan, JC and Sun, ZW and Feng, Lin and Yang, Xiaozhe and Shi, Yanfeng and Liang, Shuang and Zhao, Tong and Duan, Junchao and Sun, Zhiwei</t>
  </si>
  <si>
    <t>Background: The harmful effects following the release of nanomaterials into environment are of great concern today.        Purpose: In this study, subacute effect due to co-exposure to low-dose silica nanoparticles (SiNPs) and lead acetate (Pb) on cardiovascular system was detected in Sprague Dawley male rats.        Materials and Methods: Histopathological and ultrastructural changes of heart, aortic arch and abdominal aorta were detected. Blood routine and blood biochemistry examinations were used to show the changes of blood components. The fibrinolytic and plasmin factors, inflammation-related factors and myocardial-related enzyme in serum were analysised by ELISA and Western blot assay.        Results: Histopathological and ultrastructural examination of heart, aortic arch, and abdominal aorta showed that serious damage occurred in co-exposure group (n= 6/group). Blood routine examination showed that leukocytosis and thrombocytopenia increased markedly, while changes in the erythrocyte count were not obvious in the co-exposure group. The expression of alanine transaminase (ALT) decreased obviously in co-exposure group, while no significant changes were noted in the expression of aspartate aminotransferase (AST), cholesterol (CHO), triglyceride (TG), high-density lipoprotein-cholesterol (HDL-C), and low-density lipoprotein-cholesterol (LDL-C) in the co-exposure group on blood biochemistry analysis. In addition, data from ELISA analysis showed that the levels of fibrinolytic and plasmin factors, including thrombin time (TT), prothrombin time (PT), activated partial thromboplastin time (APTT), tissue-type plasminogen activator (t-PA), tissue factor pathway inhibitor (TFPI), and antithrombin III (AT III), were decreased, while those of human fibrinogen (FIB) and D-dimer (D2D) increased significantly in the co-exposure group. Moreover, the myocardial-related enzyme in serum, tested by ELISA, and cardiovascular-related protein expression of atrial natriuretic peptide and brain natriuretic peptide, tested by Western blot assay, was increased in the heart. Furthermore, the expression of inflammation factors such as C-reactive protein (CRP), interleukin-6 (IL-6), and tumor necrosis factor-alpha (TNF-alpha) was increased in heart tissue subjected to combined exposure, which was manifested by Western blot assay, while the protein levels of angiotensin II (ANG II) and endothelin 1 were (ET-1) elevated in blood vessels in the co-exposure group.        Conclusion: In conclusion, the major interactions involved in subacute toxicity due to coexposure to low doses of SiNPs and Pb on cardiovascular system were expected to be additive and synergistic in nature. Co-exposure to SiNPs and Pb could aggravate the cardiovascular toxicity via endothelial damage, hypercoagulation, and cardiac injury in vivo.</t>
  </si>
  <si>
    <t>rayyan-185168889</t>
  </si>
  <si>
    <t>Deep-Sea Debris in the Central and Western Pacific Ocean</t>
  </si>
  <si>
    <t>Amon, DJ and Kennedy, BRC and Cantwel, K and Suhre, K and Glickson, D and Shank, TM and Rotjan, RD and Amon, Diva J. and Kennedy, Brian R. C. and Cantwel, Kasey and Suhre, Kelley and Glickson, Deborah and Shank, Timothy M. and Rotjan, Randi D.</t>
  </si>
  <si>
    <t>Marine debris is a growing problem in the world's deep ocean. The naturally slow biological and chemical processes operating at depth, coupled with the types of materials that are used commercially, suggest that debris is likely to persist in the deep ocean for long periods of time, ranging from hundreds to thousands of years. However, the realized scale of marine debris accumulation in the deep ocean is unknown due to the logistical, technological, and financial constraints related to deep-ocean exploration. Coordinated deep-water exploration from 2015 to 2017 enabled new insights into the status of deep-sea marine debris throughout the central and western Pacific Basin via ROV expeditions conducted onboard NOAA Ship Okeanos Explorer and RV Falkor. These expeditions included sites in United States protected areas and monuments, other Exclusive Economic Zones, international protected areas, and areas beyond national jurisdiction. Metal, glass, plastic, rubber, cloth, fishing gear, and other marine debris were encountered during 17.5% of the 188 dives from 150 to 6,000 m depth. Correlations were observed between deep-sea debris densities and depth, geological features, and distance from human-settled land. The highest densities occurred off American Samoa and the main Hawaiian Islands. Debris, mostly consisting of fishing gear and plastic, were also observed in most of the large-scale marine protected areas, adding to the growing body of evidence that even deep, remote areas of the ocean are not immune from human impacts. Interactions with and impacts on biological communities were noted, though further study is required to understand the full extent of these impacts. We also discuss potential sources and long-term implications of this debris.</t>
  </si>
  <si>
    <t>rayyan-185168890</t>
  </si>
  <si>
    <t>Ocean plastic crisis-Mental models of plastic pollution from remote        Indonesian coastal communities</t>
  </si>
  <si>
    <t>Phelan, A and Ross, H and Setianto, NA and Fielding, K and Pradipta, L and Phelan, Anna (Anya) and Ross, Helen and Setianto, Novie Andri and Fielding, Kelly and Pradipta, Lengga</t>
  </si>
  <si>
    <t>The crisis facing the world's oceans from plastics is well documented, yet there is little knowledge of the perspectives, experiences and options of the coastal communities facing overwhelming quantities of plastics on their beaches and in their fishing waters. In emerging economies such as those in the Coral Triangle, the communities affected are among the poorest of their countries. To understand the consequences of ocean plastic pollution in coastal regions, through the eyes of local people, this study examines the knowledge, use, disposal and local consequences of single use plastics in remote island communities in two archipelagos of southern Sulawesi, Indonesia. Using mixed methods-a survey of plastic literacy and behaviour, household interviews about purchasing and disposal, and focus group discussions to generate shared mental models-we identify a complex set of factors contributing to extensive plastic leakage into the marine environment. The rising standard of living has allowed people in low resource, remote communities to buy more single-use plastic items than they could before. Meanwhile complex geography and minimal collection services make waste management a difficult issue, and leave the communities themselves to shoulder the impacts of the ocean plastic crisis. Although plastic literacy is low, there is little the coastal communities can do unless presented with better choice architecture both on the supply side and in disposal options. Our results suggest that for such coastal communities improved waste disposal is urgent. Responsible supply chains and non-plastic alternatives are needed. Producers and manufacturers can no longer focus only on low-cost packaged products, without taking responsibility for the outcomes. Without access to biodegradable, environmentally friendly products, and a circular plastic system, coastal communities and surrounding marine ecosystems will continue to be inundated in plastic waste.</t>
  </si>
  <si>
    <t>rayyan-185168891</t>
  </si>
  <si>
    <t>Comparison of the distribution and degradation of plastic debris along        shorelines of the Great Lakes, North America</t>
  </si>
  <si>
    <t>JOURNAL OF GREAT LAKES RESEARCH</t>
  </si>
  <si>
    <t>0380-1330</t>
  </si>
  <si>
    <t>288-299</t>
  </si>
  <si>
    <t>Zbyszewski, M and Corcoran, PL and Hockin, A and Zbyszewski, Maciej and Corcoran, Patricia L. and Hockin, Alexandra</t>
  </si>
  <si>
    <t>The distribution patterns, compositions and textures of plastic debris along the Lake Erie and St. Clair shorelines were studied in order to determine the roles of potential source locations, surface currents, and shoreline types in the accumulation of plastic litter. The results were compared with those previously determined from Lake Huron, where abundant plastic pellets characterize the southeastern shoreline. Lake Erie and St. Clair shorelines contained some pellets, but were mainly characterized by plastic fragments and intact products, respectively. The potential sources for the pellets include spillage within factories or during transport and off-loading; whereas intact products were derived from urban waste. Once entering the lake environment low density floating polymers such as polyethylene and polypropylene were degraded by UVB radiation at either the water surface or once deposited on shorelines. Mechanical degradation by wave action and/or sand abrasion fragmented intact products into cm-size particles. Certain textures identified on the surfaces of plastic particles could be related to the nature of the depositional environment. Plastics sampled from infrequently visited muddy, organic-rich shorelines were characterized by more adhering particles and less mechanical pits than those from sandy shorelines. In terms of relative distribution, the Lake St Clair shoreline contained the least amount of plastic debris of. the three lakes. This is a function of the breakwaters and retaining walls built along Lake St. Clair, which replace natural sandy or muddy sinks for floating polymers. This study represents the first detailed record of plastics distribution along multiple, but related fresh water shorelines. (C) 2014 International Association for Great Lakes Research. Published by Elsevier B.V. All rights reserved.</t>
  </si>
  <si>
    <t>rayyan-185168892</t>
  </si>
  <si>
    <t>Analysis of international, European and Scot's law governing marine        litter and integration of policy within regional marine plans</t>
  </si>
  <si>
    <t>Sheridan, H and Johnson, K and Capper, A and Sheridan, H. and Johnson, K. and Capper, A.</t>
  </si>
  <si>
    <t>Within recent years, the issue of marine litter has become increasingly relevant to the citizens of Scotland. Inputs from shipping and fishing activities with additional contributions from society's throw away lifestyle has inundated healthy seas, endangered wildlife and degraded the health of the oceans. International, European and Scot's law governing the marine environment exists on a legally and non-legally binding basis, with the strictest of regulations concerning marine litter more commonly found on a non-legally binding basis. A global response is necessary to curb the issue but despite commitments to protect the marine environment, many States that have committed to reducing environmental pollution via international treaties are lagging on their promises. The introduction of marine planning to reduce conflict between users and the marine environment has the potential to address marine litter and to uphold commitments for healthy seas under the Marine Strategy Framework Directive. This paper, using a scientific literature-based analysis, evaluates international, European and Scottish environmental law that addresses aspects of marine litter, including inputs, types of marine litter and the outcomes of parties found guilty of contributing to the issue. Integration of these policies within regional marine plans utilising local knowledge has become the first step in tackling this ubiquitous problem, as well as increasing awareness of policies and marine planning amongst the public. A survey was carried out in Scotland to establish awareness levels on these topics: awareness of marine litter (100%), marine planning (34%) and regional marine plans (33%). Raising public awareness of marine planning will aid its effectiveness in reducing the presence and impact of marine litter.</t>
  </si>
  <si>
    <t>rayyan-185168893</t>
  </si>
  <si>
    <t>Plastic pollution threat in Africa: current status and implications for        aquatic ecosystem health</t>
  </si>
  <si>
    <t>7636-7651</t>
  </si>
  <si>
    <t>Akindele, EO and Alimba, CG and Akindele, Emmanuel Olusegun and Alimba, Chibuisi Gideon</t>
  </si>
  <si>
    <t>Rapid population growth and poor waste management practice are among the main drivers of plastic pollution in modern times, thus making Africa a hotspot for plastic pollution both now and in the future. This study is a review of plastic pollution reports from the African aquatic environment with regard to causes, current status, toxicological implications and implications for ecosystem services. A total of 59 plastic pollution studies from 1987 to September 2020 were reviewed. They comprised 15 from North Africa (NA) (Algeria, Egypt, Morocco and Tunisia), six from East Africa (EA) (Ethiopia, Kenya, Tanzania and Uganda), 13 from West Africa (WA) (Ghana, Guinea-Bissau, Mauritania and Nigeria), and 25 studies from Southern Africa (SA) (South Africa). This shows that plastic pollution studies in Africa, according to the sub-regions, are in the order: SA &gt; NA &gt; WA &gt; EA. High human population in the basins of African large aquatic systems is identified as the greatest driver enhancing plastic surge in the aquatic environment. The occurrence of plastics was mostly reported in the estuarine/marine environment (42 studies) compared to the freshwater environment (only 17 studies). Plastics have also been reported in the three compartments of the aquatic environment: water column, benthic sediment and animals. Zooplankton, annelids, molluscs, insects, fishes and birds were reported as bioindicators of plastic ingestion in the inland and coastal waters of Africa. Polyethylene, polyethylene terephthalate (polyester) and polypropylene were the common plastic polymers observed in the African aquatic environment. In situ toxicological implications of the ingested plastic polymers were not reported in any of the studies. However, reports from laboratory-controlled experiments showed that these polymers are deleterious to aquatic animal health. More research efforts need to delineate the plastic pollution status of the East, West and North of Africa. Furthermore, such studies are required to identify the plastic polymers and in situ ecotoxicological impacts of plastics on both animal and human health.</t>
  </si>
  <si>
    <t>rayyan-185168894</t>
  </si>
  <si>
    <t>The dynamics of plastic pellets on sandy beaches: A new methodological        approach</t>
  </si>
  <si>
    <t>Ferreira, ATD and Siegle, E and Ribeiro, MCH and Santos, MST and Grohmann, CH and da Silva Ferreira, Anderson Targino and Siegle, Eduardo and Hernandez Ribeiro, Maria Carolina and Teles Santos, Marcelo Soares and Grohmann, Carlos Henrique</t>
  </si>
  <si>
    <t>Plastic found in the coastal zone is a result of waste mismanagement. This material comes directly from offshore disposal or by fishing debris, other marine activities, and by marine currents and winds, as well as urban drainage systems and estuaries. Specifically, in the case of plastic pellets, which are spheres with 2-5 mm that constitute the raw material for the manufacture of plastic products, the Santos Port and the plastic factories in Cubatao city (Brazilian southeastern coast), are considered the main local sources for the Sao Paulo state coast. Consequently, the beaches most affected by this pollutant are those near Santos estuary, like Enseada do Guaruja ' beach. However, some questions are still open, such as: what are the mechanisms which control the pellets deposition, and which locations are most favorable for deposition on the beach? To answer these questions, a four-step research was carried out at Enseada beach: 1) Plastic pellets geodetic survey based on GNSS positioning; 2) Beach geomorphometric parameters (altitude, aspect, and slope) derived by Digital Elevation Model (DEM); 3) Strandline altitude estimated through wave climate and tide height; and, 4) Plastic pellets deposition Suitability Index (PSI). The joint analysis of the altimetric, geomorphometric and meteoceanographic aspects showed that the beach areas with altitudes higher than those calculated for the strandline (&gt;2.06 m), slope similar to 3 degrees and facing the same direction of the higher energy waves (157.5-202.5 degrees) were more susceptible to pellet deposition. This indicates that the accumulation of this pollutant on the beach is controlled not only by its physical characteristics, but mainly by storm surge events. Besides, surveys with geodetic reference (fixed, univocal, and relatively stable on time) bring up altimetric information as a result of all interactions and can be compared with other beaches anywhere on the planet - thus contributing to a standardization of the survey methodology.</t>
  </si>
  <si>
    <t>rayyan-185168895</t>
  </si>
  <si>
    <t>Release of radiolabeled multi-walled carbon nanotubes (C-14-MWCNT) from        epoxy nanocomposites into quartz sand-water systems and their uptake by        Lumbriculus variegatus</t>
  </si>
  <si>
    <t>Hennig, MP and Maes, HM and Ottermanns, R and Schaffer, A and Siebers, N and Hennig, Michael Patrick and Maes, Hanna Maja and Ottermanns, Richard and Schaeffer, Andreas and Siebers, Nina</t>
  </si>
  <si>
    <t>Once plastic products containing mull-walled carbon nanotubes (MWCNT) are disposed, UV-light exposure may destabilize their structural integrity, leading to a release of MWCNT into the environment that can possibly be taken up by organisms and cause adverse effects. The aim of this study was to quantify the released amount of embedded C-14-MWCNT epoxy (E) nanocomposites. Furthermore, bioaccumulation of the released material was investigated in Lumbriculus variegatus.        The release of radioactivity (RA) from irradiated (+SSR) E/C-14-MWCNT composites was quantified after a series of mechanical treatments and in a quartz sandwater system. Non-irradiated composites served as control group (-SSR). Unlabeled +/- SSR-nanocomposites were analyzed by means of electron microscopy. The exposure of blackworms to the released material and the amount of RA in the water phase, the quartz sand, and the faeces was quantified.        About 0.1% of the embedded RA was released from +SSR-nanocomposites by mechanical treatment and exposure in the quartz sand-water system, which was about 23 times higher compared to -SSR composites. This corresponds to around 3 mg C-14-MWCNT m(-2) for both approaches. Based on the released mass per composite area, +SSR plates set free a 50-fold higher amount of RA. A detectable amount of 7.3 +/- 1.8 ng of C-14-MWCNT was also found in the water phase of the quartz sand-water systems. Electron microscopy revealed an enhanced surface degradation of the composites after SSR and mechanical treatments. Released polymer particles also contained protruding MWCNT. An amount of 2.4 +/- 1.8% of released RA was taken up by blackworms after 2 d and about 66% of ingested material was eliminated again after 24 h.        The results of this study show that SSR leads to an enhanced release of mostly E-polymer associated MWCNT from nanocomposites that are bioavailable for sediment-dwelling organisms, although the absolute amount of released material is low. Follow-up studies examining toxicological effects after uptake are essential for the environmental risk assessment of MWCNT and E/MWCNT-composites.</t>
  </si>
  <si>
    <t>Gabriel</t>
  </si>
  <si>
    <t>rayyan-684570793</t>
  </si>
  <si>
    <t>Fate of recycled tyre granulate used on artificial turf</t>
  </si>
  <si>
    <t>Environmental Sciences Europe</t>
  </si>
  <si>
    <t>Verschoor, A.J. and van Gelderen, A. and Hofstra, U.</t>
  </si>
  <si>
    <t>https://www.scopus.com/inward/record.uri?eid=2-s2.0-85102055314&amp;doi=10.1186%2fs12302-021-00459-1&amp;partnerID=40&amp;md5=2778ff228d9a68b6cb660236969dcac8</t>
  </si>
  <si>
    <t>The production of granulates as infill for artificial turf is able to process 21% of the end-of-life tyres in Europe, approximately 600 million kg per year. In doing so it avoids an annual CO2 emission comparable with the amount that could be absorbed byÂ around 30 km2 of forest. However, dispersal of rubber infill to the environment is perceived as a problem. An amount of 3000â€“5000Â kg granulate per field per year is currently used as underpinning for a European proposal to ban rubber infill as part of the intended restriction on intentionally added microplastics in 2021. By reviewing grey research reports, we found out that the dispersal rates are based on the false assumption that the annual granulate demand for refilling is necessary because of granulate losses to the environment. However, it has been ignored that part of the refill is needed because the infill layer settles and becomes more dense (compaction) and that part of the lost infill is collected and reused on the fields. In combination with unawareness and improper piling of snow in the past, these are the causes of the high estimates of infill dispersal per year. This paper shows the current state-of-knowledge about ELT granulate dispersal and shows that approximately 600â€“1200Â kg refill is required annually to compensate for compaction and for some infill waste on pavements and in drainage sinks. Recommended mitigation measures are containment through optimized field and drainage construction, suitable maintenance equipment and practices and good-housekeeping rules for players and groundkeepers and handling end-of-life pitches. If these recommendations are implemented, the emission of ELT granulates to the environment can be reduced to virtually zero. Â© 2021, The Author(s).</t>
  </si>
  <si>
    <t>Export Date: 13 June 2021 RAYYAN-INCLUSION: {"Querusche"=&gt;"Excluded", "Gabriel"=&gt;"Excluded"} | RAYYAN-LABELS: QUE: Title,GAB: Abstract | RAYYAN-EXCLUSION-REASONS: 1 - Type of study</t>
  </si>
  <si>
    <t>rayyan-684570794</t>
  </si>
  <si>
    <t>Plastic ingestion by Arctic fauna: A review</t>
  </si>
  <si>
    <t>Collard, F. and Ask, A.</t>
  </si>
  <si>
    <t>https://www.scopus.com/inward/record.uri?eid=2-s2.0-85105580252&amp;doi=10.1016%2fj.scitotenv.2021.147462&amp;partnerID=40&amp;md5=519b52c0115c6b9c9a935b6f1b29d776</t>
  </si>
  <si>
    <t>The distribution of marine plastic litter is unequal around the world, some areas being more polluted. Given that the Arctic is not a highly populated area, very low levels of plastics are expected. However, the Arctic is not significantly less polluted than populated areas further south. Plastic has already been found in most compartments of the Arctic Ocean and climate change will likely exacerbate that issue due to sea ice melting and increasing maritime activities. The Arctic fauna is, and will be, increasingly exposed to the plastic pollution threat in the coming years and decades. The objective of this review is providing a summary of existing data, as well as perspectives and important knowledge gaps regarding plastic ingestion by Arctic fauna. Among other knowledge gaps, we highlighted the need for a species for biomonitoring of plastic pollution in the Arctic, i.e. the northern fulmar and/or the polar cod, for more data in fauna from the Russian and European Arctic and for experimental studies on impacts of plastic ingestion on Arctic species. Â© 2021 The Authors</t>
  </si>
  <si>
    <t>Export Date: 13 June 2021 RAYYAN-INCLUSION: {"Querusche"=&gt;"Excluded", "Gabriel"=&gt;"Excluded"} | RAYYAN-LABELS: GAB: Title,QUE: Title | RAYYAN-EXCLUSION-REASONS: 1 - Type of study</t>
  </si>
  <si>
    <t>rayyan-684570795</t>
  </si>
  <si>
    <t>Transport and accumulation of microplastics through wastewater treatment sludge processes</t>
  </si>
  <si>
    <t>Alavian Petroody, S.S. and Hashemi, S.H. and van Gestel, C.A.M.</t>
  </si>
  <si>
    <t>https://www.scopus.com/inward/record.uri?eid=2-s2.0-85103793301&amp;doi=10.1016%2fj.chemosphere.2021.130471&amp;partnerID=40&amp;md5=73bc712431eac5d89b09d9eff2ed832c</t>
  </si>
  <si>
    <t>Wastewater treatment plants (WWTPs) are important routes for releasing microplastics into the environment, with the produced sludge acting as a recipient of microplastics from wastewater. There is little information on the impact of sludge processes on the number of microplastics in sludge. In this study, the presence of microplastics in sludge produced by the Sari WWTP in northern Iran was investigated. Samples were taken in 3 replications and microplastics larger than 37 Î¼m were extracted. The sludge from primary settling tank, clarifier, after sludge thickener and after aerobic digester, and after dewatering contained 214, 206, 200, 238, and 129 microplastics/g dry weight, respectively. According to the amount of sludge produced for each unit, this equals 280, 362, 599, 601, and 276 million microplastics/day, respectively, of which more than 85% were fibers. The numbers of microplastics in the sludge from the output of the sludge thickener and the aerobic digester did not significantly differ. However, their numbers decreased by more than 50% after dewatering, probably due to the destruction of flocs in the digestive process and the release of attached microplastics, which are returned into the wastewater treatment process with the rejected water. Polyester and polyethylene were the predominant types of fibers and particles, respectively. Given the annual amount of sludge produced, more than 100 billion microplastics enter the environment per year. Wastewater sludge, therefore, is an important source for the emission of microplastics, especially fibers, to the environment, warranting further evaluation of the associated environmental hazards. Â© 2021 Elsevier Ltd</t>
  </si>
  <si>
    <t>Cited By :1 RAYYAN-INCLUSION: {"Querusche"=&gt;"Excluded", "Gabriel"=&gt;"Excluded"} | RAYYAN-LABELS: QUE: Title,GAB: Abstract | RAYYAN-EXCLUSION-REASONS: 1 - Type of study</t>
  </si>
  <si>
    <t>rayyan-684570796</t>
  </si>
  <si>
    <t>Ingestion of plastic and non-plastic microfibers by farmed gilthead sea bream (Sparus aurata) and common carp (Cyprinus carpio) at different life stages</t>
  </si>
  <si>
    <t>Savoca, S. and MatanoviÄ‡, K. and D'Angelo, G. and Vetri, V. and Anselmo, S. and Bottari, T. and Mancuso, M. and KuÅ¾ir, S. and SpanÃ², N. and Capillo, G. and Di Paola, D. and ValiÄ‡, D. and GjurÄ_x008d_eviÄ‡, E.</t>
  </si>
  <si>
    <t>https://www.scopus.com/inward/record.uri?eid=2-s2.0-85104083833&amp;doi=10.1016%2fj.scitotenv.2021.146851&amp;partnerID=40&amp;md5=b3afc442a3ddf568edc259504c5f87d8</t>
  </si>
  <si>
    <t>Environmental pollution by plastic particles is of major global concern, as a potential threat to aquatic organisms and ecosystems. The accumulation of microplastics in freshwater and marine environments has strong ecological implications due to their long persistence, potential toxicity, and ability to adsorb other pollutants, acting as vectors of pathogens. Nevertheless, while the number of studies on the presence of microplastics in the wild fish increased, less attention has been paid to the farmed fish species. Here, we investigated the occurrence of microparticles in the digestive tracts of Sparus aurata and Cyprinus carpio at different life stages and reared by an intensive and semi-intensive production system, respectively. Our results showed the presence of natural microfibers and microplastics, with microfibers (~ 90%) being the dominant type. In both fish species, the presence of microparticles was not revealed at larval stage. Fry and adult S. aurata specimens showed microfiber abundances of 0.21 and 1.3 items/individual, respectively. A lower load of microparticles (p &lt; 0.05) occurred in fry (0.06 items/individual) and adult C. carpio specimens (0.25 items/individual). As to the chemical composition of the micro-items, natural (20%), semi-synthetic (28%), and single or blended synthetic fibers (52%) were identified in S. aurata. Linen, rayon, lyocell, cotton: polyester and polyester (12.5% concentration for each polymer) fibers were identified in C. carpio, while PTFE (37.5%) was present as fragments. Rayon was the most frequent chemical type (21.2%). The polymer composition of the extracted microparticles showed significant differences between the fish species analysed (p &lt; 0.05). Notably, a considerably lower contamination level of synthetic polymers (average 0.11 items/individual) was detected in the farmed fishes compared with the data obtained in other studies on feral ones. To the best of our knowledge, this is the first study reporting the plastic and the non-plastic microfiber contamination in the farmed S. aurata and C. carpio at different life stages. Â© 2021</t>
  </si>
  <si>
    <t>Cited By :1 RAYYAN-INCLUSION: {"Querusche"=&gt;"Excluded", "Gabriel"=&gt;"Excluded"} | RAYYAN-LABELS: GAB: Abstract,QUE: Abstract | RAYYAN-EXCLUSION-REASONS: 1 - Type of study</t>
  </si>
  <si>
    <t>rayyan-684570797</t>
  </si>
  <si>
    <t>Adverse effects polystyrene microplastics exert on zebrafish heart â€“ Molecular to individual level</t>
  </si>
  <si>
    <t>Dimitriadi, A. and Papaefthimiou, C. and Genizegkini, E. and Sampsonidis, I. and Kalogiannis, S. and Feidantsis, K. and Bobori, D.C. and Kastrinaki, G. and Koumoundouros, G. and Lambropoulou, D.A. and Kyzas, G.Z. and Bikiaris, D.N.</t>
  </si>
  <si>
    <t>https://www.scopus.com/inward/record.uri?eid=2-s2.0-85105289920&amp;doi=10.1016%2fj.jhazmat.2021.125969&amp;partnerID=40&amp;md5=702f4fc39bb5f11083ed5c5a66424a47</t>
  </si>
  <si>
    <t>In the present study the effects of sublethal concentrations of polystyrene microplastics (PS-MPs) on zebrafish were evaluated at multiple levels, related to fish activity and oxidative stress, metabolic changes and contraction parameters in the heart tissue. Zebrafish were fed for 21 days food enriched with PS-MPs (particle sizes 3â€“12 Âµm) and a battery of stress indices like DNA damage, lipid peroxidation, autophagy, ubiquitin levels, caspases activation, metabolite adjustments, frequency and force of ventricular contraction were measured in fish heart, parallel to fish swimming velocity. In particular, exposure to PS-MPs caused significant decrease in heart function and swimming competence, while enhanced levels of oxidative stress indices and metabolic adjustments were observed in the heart of challenged species. Among stress indices, DNA damage was more vulnerable to the effect of PS-MPs. Our results provide evidence on the multiplicity of the PS-MPs effects on cellular function, physiology and metabolic pathways and heart rate of adult fish and subsequent effects on fish activity and fish fitness thus enlightening MPs characterization as a potent environmental pollutant. Â© 2021 Elsevier B.V.</t>
  </si>
  <si>
    <t>Export Date: 13 June 2021 RAYYAN-INCLUSION: {"Querusche"=&gt;"Maybe", "Gabriel"=&gt;"Maybe"}</t>
  </si>
  <si>
    <t>rayyan-684570798</t>
  </si>
  <si>
    <t>Polystyrene microplastics-triggered mitophagy and oxidative burst via activation of PERK pathway</t>
  </si>
  <si>
    <t>Pan, L. and Yu, D. and Zhang, Y. and Zhu, C. and Yin, Q. and Hu, Y. and Zhang, X. and Yue, R. and Xiong, X.</t>
  </si>
  <si>
    <t>https://www.scopus.com/inward/record.uri?eid=2-s2.0-85103689635&amp;doi=10.1016%2fj.scitotenv.2021.146753&amp;partnerID=40&amp;md5=db7352ac62056ab34c86cff2617b384d</t>
  </si>
  <si>
    <t>Worldwide annual production of plastics is estimated to be &gt;300 million tons. Plastic debris in aquatic environment can degrade into micro/nanoplastics, leading to biopersistence, bioaccumulation, and toxicity. Here, we determined the potential hepatotoxicity of polystyrene (PS) microplastics at an environmental relevant level. The results reveal that oral administration of PS (diameter 5 Î¼m, exposure doses of 0.1 mg/day) notably triggered endoplasmic reticulum (ER) stress in the liver as evidence by activation of the eIF2Î±-ATF4-C/EBP homologous protein (CHOP) axis. Moreover, relief of ER stress by 4-phenylbutyric acid (4pba) effectively inhibited PS (0.5 mg/mL)-induced apoptosis in L02 hepatocytes, and similar results were in cells with protein kinase RNA-like ER kinase (PERK) gene silencing. After PS treatment, PERK knockdown positively regulated Bcl2 expression, accompanied with decreased expression of Bax and Cytochrome C (Cyt C). Furthermore, we also found that PS significantly induced excessive reactive oxygen species (ROS) and decreased mitochondrial membrane potential (MMP) and these effects were significantly suppressed by PERK gene silencing. Meanwhile, the results showed that suppression of PERK hyperactivation could improve cell survival, accompanied by inhibition of parkin-mediated mitophagy induced by PS in vitro. Overall, these data demonstrated that ER stress induced by PS is the cause of hepatocyte mitophagy and oxidative stress. Additionally, the regulation of PERK signaling may be crucial in PS exposure-induced hepatotoxicity. This investigation provided basic toxicological data toward elucidating the impacts of microplastics on mammals. Â© 2021 Elsevier B.V.</t>
  </si>
  <si>
    <t>Export Date: 13 June 2021 RAYYAN-INCLUSION: {"Querusche"=&gt;"Excluded", "Gabriel"=&gt;"Maybe"} | RAYYAN-LABELS: QUE: Abstract | RAYYAN-EXCLUSION-REASONS: 2 - Population</t>
  </si>
  <si>
    <t>rayyan-684570799</t>
  </si>
  <si>
    <t>Microplastics in fresh and processed mussels sampled from fish shops and large retail chains in Italy</t>
  </si>
  <si>
    <t>Nalbone, L. and Cincotta, F. and Giarratana, F. and Ziino, G. and Panebianco, A.</t>
  </si>
  <si>
    <t>https://www.scopus.com/inward/record.uri?eid=2-s2.0-85101876842&amp;doi=10.1016%2fj.foodcont.2021.108003&amp;partnerID=40&amp;md5=3cc3c150653fecd72c369ad1e5612f31</t>
  </si>
  <si>
    <t>During the last decade, the environmental impact of microplastics has aroused concerns since they are small enough to be ingested by living organisms intended for human consumption. In this study, the presence of microplastics was investigated in three mussel species sourced from various retailers in Italy, supplied as a fresh or processed product. The exposure to polychlorinated biphenyls (PCBs) and polycyclic aromatic hydrocarbons (PAHs) was empirically assessed relating to the potential weight of plastic ingested with a mussel portion. The mussel samples were digested using a solution of hydrogen peroxide 30% Vol. and a density separation was performed adding a concentrated saline solution. The filtered samples were analysed under a stereomicroscope and the chemical composition of the visually sorted items was investigated by FT-IR spectroscopy. A significantly higher number of items was found in fresh mussels (0.20 Â± 0.24 items/g w.w.; 0.40 Â± 0.47 items/individual) than in processed ones (0.9 Â± 0.10 items/g w.w.; 0.17 Â± 0.19 items/individual). Several plastic polymers were identified by FT-IR and polyethylene was the dominant type. European shellfish consumers could be exposed up to ~585 MP/year and ~253 MP/year by the consumption of fresh and processed mussels, respectively. A portion of fresh and processed mussels contaminated with MPs would contribute only minimally to daily human exposure to PCBs and PAHs. The sources of microplastics in store-bought mussels may be several and related to the contamination along the food production chain. In this regard, further studies are needed to properly assess and manage the risk of microplastics in food. Â© 2021 Elsevier Ltd</t>
  </si>
  <si>
    <t>Export Date: 13 June 2021 RAYYAN-INCLUSION: {"Querusche"=&gt;"Excluded", "Gabriel"=&gt;"Excluded"} | RAYYAN-LABELS: GAB: Abstract,QUE: Abstract | RAYYAN-EXCLUSION-REASONS: 1 - Type of study</t>
  </si>
  <si>
    <t>rayyan-684570800</t>
  </si>
  <si>
    <t>What's in the soup? Visual characterization and polymer analysis of microplastics from an Indonesian manta ray feeding ground</t>
  </si>
  <si>
    <t>Argeswara, J. and Hendrawan, I.G. and Dharma, I.G.B.S. and Germanov, E.</t>
  </si>
  <si>
    <t>https://www.scopus.com/inward/record.uri?eid=2-s2.0-85105425857&amp;doi=10.1016%2fj.marpolbul.2021.112427&amp;partnerID=40&amp;md5=ac4929a12caa43235505dc0c871b61d1</t>
  </si>
  <si>
    <t>Plastics in marine environments vary in their physical and chemical properties, influencing their risk to biota once ingested. Manta rays are large filter-feeders that ingest plastics. To assess this risk, we characterized the plastics in a critical feeding habitat off Nusa Penida, Indonesia. We examined the color and polymer composition of sampled small-sized plastics (&lt;30 mm). Plastics were mostly secondary microplastics and transparent (46%), white/off-white (24%), and blue/green (22%). Fourier transform infrared spectroscopy of plastics grouped according to type (films, fragments, foam, or lines) and color indicated that most plastics were polyethylene (PE) or polypropylene (PP) (99%), with the remainder polystyrene and polyester. Visual characterization aligned with single polymer composition in seven out of ten groups. Although PE and PP have relatively low toxicity compared to other plastics, their composing monomers and associated pollutants and microbes are of concern to manta rays and other marine biota. Â© 2021 Elsevier Ltd</t>
  </si>
  <si>
    <t>rayyan-684570801</t>
  </si>
  <si>
    <t>Thinner and longer working distance light sheet illumination and microscopic imaging</t>
  </si>
  <si>
    <t>IEEE Journal of Selected Topics in Quantum Electronics</t>
  </si>
  <si>
    <t>Gu, P. and Huang, Z. and Ping, M. and Li, W. and Xiang, M. and Feng, X. and Kuang, D.</t>
  </si>
  <si>
    <t>https://www.scopus.com/inward/record.uri?eid=2-s2.0-85086593342&amp;doi=10.1109%2fJSTQE.2020.2996606&amp;partnerID=40&amp;md5=5624621f07400ecd15f867b7bac35c73</t>
  </si>
  <si>
    <t>Light sheet fluorescence microscopy has become a basic tool in biology and medical research with its fast imaging speed, low phototoxicity and high spatiotemporal resolution. Here, we report a novel method to generate multiplane parallel light sheets with a micro structure named isosceles triangular array. The thickness of light sheet in each plane can approach 3.12 Î¼m along with the working distance of 152.20 Î¼m directly generated with the isosceles triangular array. We experimentally recorded the multiplane parallel light sheets illumination, which is consistent with the corresponding simulation by using ray-tracing method. To evaluate the imaging quality, we compared the light field generated with and without projected phase mask onto the spatial light modulator by using polystyrene fluorescent microspheres nanoparticles and transgenic zebrafish. This study provides a potential method for the building of volumetric imaging light sheet fluorescence microscopy with high resolution and low phototoxicity. Â© 1995-2012 IEEE.</t>
  </si>
  <si>
    <t>rayyan-684570802</t>
  </si>
  <si>
    <t>Assessment of biological effects and harm to Japanese medaka due to carbonized carbon fibers generated by a pyrolysis carbon fiber recycling process</t>
  </si>
  <si>
    <t>Journal of Material Cycles and Waste Management</t>
  </si>
  <si>
    <t>1071-1080</t>
  </si>
  <si>
    <t>Ueda, H. and Fukuta, R. and Ohno, T. and Moriyama, A. and Himaki, T. and Iwahashi, H. and Moritomi, H.</t>
  </si>
  <si>
    <t>https://www.scopus.com/inward/record.uri?eid=2-s2.0-85101250207&amp;doi=10.1007%2fs10163-021-01191-x&amp;partnerID=40&amp;md5=2848fc64cc366c22fcd044076c7d8c0c</t>
  </si>
  <si>
    <t>Carbon-fiber-reinforced plastics (CFRPs) are used as structural materials in the aircraft and automotive industries owing to their lightweight and high strength. With increasing global demand for CRFPs, their application as an alternative to metals is expected to expand to several other fields. Consequently, carbon fiber (CF) products, such as CFRPs, have been attracting attention, and are used worldwide. However, there is little scientific evidence on the safety of CFs. In addition, problems similar to those caused by microplastics will ultimately arise if milled CFs or CF dust are released into the aquatic environment. Therefore, on the basis of existing microplastics studies, we conducted a CF ecotoxicity experiment using Japanese medaka and confirmed that the medaka were harmed by fine CF particles in an aquatic environment under static conditions, such as stagnant water, although the CFs themselves did not exhibit notable toxicity. It is possible that the rate of infection by microorganisms increased as a result. Â© 2021, Springer Japan KK, part of Springer Nature.</t>
  </si>
  <si>
    <t>Export Date: 13 June 2021 RAYYAN-INCLUSION: {"Querusche"=&gt;"Excluded", "Gabriel"=&gt;"Excluded"} | RAYYAN-LABELS: GAB: Abstract,QUE: Abstract | RAYYAN-EXCLUSION-REASONS: 3 - Intervention</t>
  </si>
  <si>
    <t>rayyan-684570803</t>
  </si>
  <si>
    <t>An ecotoxicological approach to microplastics on terrestrial and aquatic organisms: A systematic review in assessment, monitoring and biological impact</t>
  </si>
  <si>
    <t>VÃ¡zquez, O.A. and Rahman, M.S.</t>
  </si>
  <si>
    <t>https://www.scopus.com/inward/record.uri?eid=2-s2.0-85101508795&amp;doi=10.1016%2fj.etap.2021.103615&amp;partnerID=40&amp;md5=e284bc260da89fe87004bbde7c992a6c</t>
  </si>
  <si>
    <t>Marine and land plastic debris biodegrades at micro- and nanoscales through progressive fragmentation. Oceanographic model studies confirm the presence of up to âˆ¼2.41 million tons of microplastics across the Atlantic, Pacific, and Indian subtropical gyres. Microplastics distribute from primary (e.g., exfoliating cleansers) and secondary (e.g., chemical deterioration) sources in the environment. This anthropogenic phenomenon poses a threat to the flora and fauna of terrestrial and aquatic ecosystems as ingestion and entanglement cases increase over time. This review focuses on the impact of microplastics across taxa at suggested environmentally relevant concentrations, and advances the groundwork for future ecotoxicological-based research on microplastics including the main points: (i) adhesion of chemical pollutants (e.g., PCBs); (ii) biological effects (e.g., bioaccumulation, biomagnification, biotransportation) in terrestrial and aquatic organisms; (iii) physico-chemical properties (e.g., polybrominated diphenyl ethers) and biodegradation pathways in the environment (e.g., chemical stress, heat stress); and (iv) an ecotoxicological prospect for optimized impact assessments. Â© 2021 Elsevier B.V.</t>
  </si>
  <si>
    <t>Cited By :2 RAYYAN-INCLUSION: {"Querusche"=&gt;"Excluded", "Gabriel"=&gt;"Excluded"} | RAYYAN-LABELS: GAB: Title,QUE: Title | RAYYAN-EXCLUSION-REASONS: 1 - Type of study</t>
  </si>
  <si>
    <t>rayyan-684570804</t>
  </si>
  <si>
    <t>Not as Bad as It Seems? A Literature Review on the Case of Microplastic Uptake in Fish</t>
  </si>
  <si>
    <t>MÃ¼ller, C.</t>
  </si>
  <si>
    <t>https://www.scopus.com/inward/record.uri?eid=2-s2.0-85105375363&amp;doi=10.3389%2ffmars.2021.672768&amp;partnerID=40&amp;md5=db849fb7cbfc91a9c9c73df8e80e4fdc</t>
  </si>
  <si>
    <t>Within the past decade, microplastic (MP) particles (&lt;5 mm in size) became the focus of both scientific and public attention, on one hand due to their cumulative industrial application and global presence, on the other hand due to their size range allowing the interaction with organisms at the base of the marine food web. Along with the growing evidence of their ubiquitous distribution, the ingestion of MP fibers and fragments has been verified for a variety of marine biota, with fish species being among the group of organisms most intensively studied both in the laboratory and in the field. While the gross of scientific literature focuses on the quantification and chemical characterization of MP in the gastrointestinal tract of fish, in-depth investigations on the impacts or a contextualization of ingestion are rarely accomplished. Yet, the constant media-coverage and omnipresence of the topic present a (threat) scenario among civil society which might lack a solid scientific foundation. This review, therefore, analyses the scientific output of 90 field studies covering 487 different fish taxa with due regard to explanatory variables for MP ingestion. Additionally, it highlights persistent knowledge gaps in relation to the examination of in-situ ingestion effects and proposes measures how to approach them in future research initiatives. Moreover, the potential existence of a publication bias and a consequent distortion of the perception of the topic is evaluated. Â© Copyright Â© 2021 MÃ¼ller.</t>
  </si>
  <si>
    <t>rayyan-684570805</t>
  </si>
  <si>
    <t>Deep learning approach for automatic microplastics counting and classification</t>
  </si>
  <si>
    <t>Lorenzo-Navarro, J. and CastrillÃ³n-Santana, M. and SÃ¡nchez-Nielsen, E. and Zarco, B. and Herrera, A. and MartÃ­nez, I. and GÃ³mez, M.</t>
  </si>
  <si>
    <t>https://www.scopus.com/inward/record.uri?eid=2-s2.0-85094585941&amp;doi=10.1016%2fj.scitotenv.2020.142728&amp;partnerID=40&amp;md5=7c881f68514d2a46c468b953018423d2</t>
  </si>
  <si>
    <t>The quantification of microplastics is a needed task to monitor its evolution and model its behavior. However, it is a time demanding task traditionally performed using expensive equipment. In this paper, an architecture based on deep learning networks is presented with the aim of automatically count and classify microplastic particles in the range of 1â€“5 mm from pictures taken with a digital camera or a mobile phone with a resolution of 16 million pixels or higher. The proposed architecture comprises a first stage, implemented with the U-Net neural network, in charge of making the segmentation of the particles in the image. After the different particles have been isolated, a second stage based on the VGG16 neural network classifies them into three types: fragments, pellets and lines. These three types have been selected for being the most common in the range size under consideration. The experimental evaluation was carried out using images taken with two digital cameras and one mobile phone. The particles used in experiments correspond to samples collected on the beach of Playa del Poris in Tenerife Island, Spain, (28Â° 09â€² 51â€³ N, 16Â° 25â€² 54â€³ W) in August 2018. A Jaccard index value of 0.8 is achieved in the experiments of particles segmentation and an accuracy of 98.11% is obtained in the classification of the microplastic particles. The proposed architecture is remarkable faster than a similar previously published system based on traditional computer vision techniques. Â© 2020 Elsevier B.V.</t>
  </si>
  <si>
    <t>rayyan-684570806</t>
  </si>
  <si>
    <t>Cigarette butts as a microfiber source with a microplastic level of concern</t>
  </si>
  <si>
    <t>Belzagui, F. and Buscio, V. and GutiÃ©rrez-BouzÃ¡n, C. and Vilaseca, M.</t>
  </si>
  <si>
    <t>https://www.scopus.com/inward/record.uri?eid=2-s2.0-85098093829&amp;doi=10.1016%2fj.scitotenv.2020.144165&amp;partnerID=40&amp;md5=6987e3e8ee4d4f736d62a32d1bab937d</t>
  </si>
  <si>
    <t>Microplastic pollution is a growing environmental concern among the scientific community. These small particles (&lt;5 mm) might come from the fragmentation or direct emission of artificial and synthetic polymers. Among them, the microfibers (MF) are one of the most common types of microplastics identified in the environment. On the other hand, the most encountered type of garbage found in clean-up campaigns is the cigarette butts, which contains the smoked filters (SF) and unsmoked rests of tobacco. SFs are hazardous debris but are usually not properly disposed as such, and are composed of &gt;15,000 strands that can be detached as MFs. This study aims to evaluate the detachment rate, the acute aquatic toxicity, and the aquatic-, thermooxidative-, and photo-degradability of the MFs generated from SFs. In this way, it was found that SFs detach approximately 100 small MFs (&lt;0.2 mm) per day. In a rough estimation, about 0.3 million tons of potential MFs might be annually reaching aquatic environments from this source. Concerning the eco-toxicity, a statistically significant difference was found when MFs are present in the leachate generated by the SFs, where the Daphnia magna EC100 and EC50 were of 0.620 SF/L and 0.017 SF/L, respectively. Finally, the degradability of the SFs was evaluated by applying two methods (ATR-FTIR analysis and gravimetry). In both of them, a low degradability rate was observed. Thus, it may be concluded that MFs from SFs constitute an important source of microplastics, which might partially explain the high concentration of artificial polymers that have been found in the deep-sea sediments. Yet, the correct management of the SFs is an unsolved issue that should receive urgent attention. Capsule: This work evaluates the detachment rate, toxicity, and degradability of the microfibers detached from the cigarette butts. Â© 2020 Elsevier B.V.</t>
  </si>
  <si>
    <t>Cited By :6 RAYYAN-INCLUSION: {"Querusche"=&gt;"Excluded", "Gabriel"=&gt;"Excluded"} | RAYYAN-LABELS: GAB: Abstract,QUE: Abstract | RAYYAN-EXCLUSION-REASONS: 2 - Population,1 - Type of study</t>
  </si>
  <si>
    <t>rayyan-684570807</t>
  </si>
  <si>
    <t>Microplastics in seafood: How much are people eating?</t>
  </si>
  <si>
    <t>Environmental Health Perspectives</t>
  </si>
  <si>
    <t>Nicole, W.</t>
  </si>
  <si>
    <t>https://www.scopus.com/inward/record.uri?eid=2-s2.0-85103146449&amp;doi=10.1289%2fEHP8936&amp;partnerID=40&amp;md5=79876698d25c88970af5dcda1fd7c54d</t>
  </si>
  <si>
    <t>Export Date: 13 June 2021 RAYYAN-INCLUSION: {"Querusche"=&gt;"Excluded", "Gabriel"=&gt;"Maybe"} | RAYYAN-LABELS: QUE: Title | RAYYAN-EXCLUSION-REASONS: 1 - Type of study</t>
  </si>
  <si>
    <t>rayyan-684570808</t>
  </si>
  <si>
    <t>Abundance and morphology of microplastics in an agricultural soil following long-term repeated application of pig manure</t>
  </si>
  <si>
    <t>Yang, J. and Li, R. and Zhou, Q. and Li, L. and Li, Y. and Tu, C. and Zhao, X. and Xiong, K. and Christie, P. and Luo, Y.</t>
  </si>
  <si>
    <t>https://www.scopus.com/inward/record.uri?eid=2-s2.0-85096156483&amp;doi=10.1016%2fj.envpol.2020.116028&amp;partnerID=40&amp;md5=700ba9f470c0050bf1c2344ca31cacf1</t>
  </si>
  <si>
    <t>Microplastics occur widely in the terrestrial environment and they currently occur in organic fertilizers applied to agricultural land. However, there is little information available on the accumulation of microplastics in soils fertilized over the long term. Here, we investigate the characteristics of microplastics in both pig manure and soil following long-term manure application in an attempt to assess their accumulation and the potential risk to agricultural soils of repeated application of pig manure. Microplastics were separated from soil and pig manure samples using a sequential flow separation and flotation method. The abundances of microplastics were 16.4 Â± 2.7 and 43.8 Â± 16.2 particles kgâˆ’1 in control plots (CK, no manure applied) and plots amended annually with pig manure for 22 years (PM), respectively. The microplastics (especially fragments) were significantly enriched in PM-amended soil compared with the control plots. The average annual abundance of microplastics was 1250 Â± 640 particles kgâˆ’1 in manure. Interestingly, the type and polymer composition of microplastics were very similar in the soil and manure. Differences in color and particle size indicate that microplastics sourced from pig manure may be gradually weathered and degraded after incorporation into the soil. The average accumulation rate of microplastics in the agricultural soil with long-term application of pig manure was estimated to be 3.50 Â± 1.71 million particles haâˆ’1 aâˆ’1. The microplastics in the manured soil displayed complicated weathered surfaces. The presence of carbonyl groups suggests that the weathered microplastics in soil may have the potential to adsorb contaminants. Â© 2020 Elsevier Ltd</t>
  </si>
  <si>
    <t>Cited By :3 RAYYAN-INCLUSION: {"Querusche"=&gt;"Excluded", "Gabriel"=&gt;"Excluded"} | RAYYAN-LABELS: QUE: Title,GAB: Abstract | RAYYAN-EXCLUSION-REASONS: 1 - Type of study</t>
  </si>
  <si>
    <t>rayyan-684570809</t>
  </si>
  <si>
    <t>Microplastic fiber dietâ€”Fiber-supplemented pellets for small fish</t>
  </si>
  <si>
    <t>Rebelein, A. and Focken, U.</t>
  </si>
  <si>
    <t>https://www.scopus.com/inward/record.uri?eid=2-s2.0-85098662668&amp;doi=10.1016%2fj.mex.2020.101204&amp;partnerID=40&amp;md5=e5841e4faa076c326564d8bd2f1e732f</t>
  </si>
  <si>
    <t>Ingestion of microplastic particles and fibers is frequently reported for aquatic organisms collected in the field. At the same time, only few studies investigate potential effects of ingestion of microplastic fibers due to handling issues in the laboratory. Exposure studies, which provide organisms with microplastic fibers via the diet, are a necessary step to analyze impact thresholds of vital and fitness parameters of aquatic organisms. Based on the limited number of studies providing fish with fiber-supplemented pellets, the following protocol presents a way to prepare a diet for fish that is supplemented with homogeneous distributed microplastic fibers for exposure studies. Produced pellets are suitable for small experimental fish, such as sticklebacks (2â€“5 cm), and can be manufactured up to amounts of several hundred grams and even few kilograms. The method can be adapted to different commercial fish feeds and microplastic fiber types due to manual preparation. â€¢ Low-cost, manual preparation of microplastic fibers â€¢ Preparation of a pelleted fish diet with uniformly distributed fibers â€¢ Adaptable to different commercial fish feeds and microplastic fiber types. Â© 2020</t>
  </si>
  <si>
    <t>Export Date: 13 June 2021 RAYYAN-INCLUSION: {"Querusche"=&gt;"Maybe", "Gabriel"=&gt;"Excluded"} | RAYYAN-LABELS: GAB: Abstract</t>
  </si>
  <si>
    <t>rayyan-684570810</t>
  </si>
  <si>
    <t>Modifying of UHMWPE fishing nets with layer-by-layer deposition method for antifouling properties</t>
  </si>
  <si>
    <t>Journal of Coatings Technology and Research</t>
  </si>
  <si>
    <t>163-171</t>
  </si>
  <si>
    <t>Kartal, G.E. and SarÄ±Ä±ÅŸÄ±k, A.M.</t>
  </si>
  <si>
    <t>https://www.scopus.com/inward/record.uri?eid=2-s2.0-85090796316&amp;doi=10.1007%2fs11998-020-00392-7&amp;partnerID=40&amp;md5=c453c3a9534b8fb4511fdf25e71689c9</t>
  </si>
  <si>
    <t>The nanoparticles-based, multilayer, nanocomposite films ZnO, Cu2O, zinc borate, and EconeaÂ® were fabricated on cationized ultra-high molecular weight polyethylene (UHMWPE) fishing nets using a layer-by-layer molecular self-assembly technique. For the cationic surface charge, the UHMWPE fishing nets were pretreated with polyethyleneimine using the dip-coating method. Scanning electron microscopy and energy-dispersive X-ray spectroscopy were used to examine the nano-ZnO, Cu2O, zinc borate, and EconeaÂ® multilayer films deposited on the fishing nets. The fishing nets were placed in a fish farm located in the Aegean Sea for 6Â months. The nano-EconeaÂ® films exhibited excellent antifouling activity against microorganisms. To evaluate the effect of the process on antifouling properties, physical tests of the nets were conducted before and after the nanoparticle treatment. The strength of the nets and fouling organisms were examined after the field study. Â© 2020, American Coatings Association.</t>
  </si>
  <si>
    <t>rayyan-684570811</t>
  </si>
  <si>
    <t>Microplastics in mediterranean coastal countries: A recent overview</t>
  </si>
  <si>
    <t>Journal of Marine Science and Engineering</t>
  </si>
  <si>
    <t>Fytianos, G. and Ioannidou, E. and Thysiadou, A. and Mitropoulos, A.C. and Kyzas, G.Z.</t>
  </si>
  <si>
    <t>https://www.scopus.com/inward/record.uri?eid=2-s2.0-85099539467&amp;doi=10.3390%2fjmse9010098&amp;partnerID=40&amp;md5=9c8e00b7c9b0c447dbb4eb0a8510f3e8</t>
  </si>
  <si>
    <t>The aim of this paper is to present information gathered from studies regarding the current status and challenges of microplastics (MPs) in Mediterranean coastal counties. MPs are considered emerging pollutants, and their effect on fish and on the final consumer through the trophic food chain are of great concern. Studies from almost all of the Mediterranean coastal countries are gathered and discussed. The source of MPs, as well as their transfer and accumulation are reviewed. In addition, the laboratory techniques for sampling, analysis and characterization of MPs are presented. Moreover, the current regulations for MPs restrictions in Europe will be discussed. Finally, the authors present the current challenges on the topic and provide recommendations for future work. Â© 2021 by the authors. Licensee MDPI, Basel, Switzerland.</t>
  </si>
  <si>
    <t>rayyan-684570812</t>
  </si>
  <si>
    <t>Spatiotemporal Temperature and Pressure in Thermoplasmonic Gold Nanosphere-Water Systems</t>
  </si>
  <si>
    <t>ACS Nano</t>
  </si>
  <si>
    <t>Lindley, S.A. and An, Q. and Goddard, W.A. and Cooper, J.K.</t>
  </si>
  <si>
    <t>https://www.scopus.com/inward/record.uri?eid=2-s2.0-85101817250&amp;doi=10.1021%2facsnano.0c09804&amp;partnerID=40&amp;md5=ab3681de83459c815e0709863c6877f6</t>
  </si>
  <si>
    <t>We offer a detailed investigation of the photophysical properties of plasmonic solid and hollow gold nanospheres suspended in water by combining ultrafast transient absorption (TA) spectroscopy with molecular dynamics (MD) simulations. TA reveals that hollow gold nanospheres (HGNs) exhibit faster excited state relaxation and larger amplitude acoustic phonon modes than solid gold nanoparticles of the same outer diameter. MD simulation carried out on full scale nanoparticle-water models (over 10 million atoms) to simulate the temporal evolution (0-100 ps) of the thermally excited particles (1000 or 1250 K) provides atomic-scale resolution of the spatiotemporal temperature and pressure maps, as well as visualization of the lattice vibrational modes. For the 1000 K HGN, temperatures upward of 500 K in the vicinity of the shell surface were observed, along with pressures up to several hundred MPa in the inner cavity, revealing potential use as a photoinduced nanoreactor. Our approach of combining TA and MD provides a path to better understanding how thermal-structural properties (such as expansion and contraction) and thermal-optical properties (such as modulated dielectrics) manifest themselves as TA signatures. The detailed picture of heat transfer at interfaces should help guide nanoparticle design for a wide range of applications that rely on photothermal conversion, including photothermal coupling agents for nanoparticle-mediated photothermal therapy and photocatalysts for light-driven chemical reactions. Â© 2021 American Chemical Society.</t>
  </si>
  <si>
    <t>rayyan-684570813</t>
  </si>
  <si>
    <t>Plastic Ingestion by Commercial and Non-Commercial Fishes from a Neotropical River Basin</t>
  </si>
  <si>
    <t>Lima, F.P. and Azevedo-Santos, V.M. and Santos, V.M.R. and Vidotto-Magnoni, A.P. and Soares, C.L. and Manzano, F.V. and Nobile, A.B.</t>
  </si>
  <si>
    <t>https://www.scopus.com/inward/record.uri?eid=2-s2.0-85099100060&amp;doi=10.1007%2fs11270-020-04964-6&amp;partnerID=40&amp;md5=3312004d92517a96cc19a79bb7d3caab</t>
  </si>
  <si>
    <t>The pollution of Brazilian freshwater ecosystems by plastic began to appear in the scientific literature only in this century. We provide herein reports of plastic ingestion by members of the ichthyofauna in the ParaÃ­ba do Sul River basin. Our study area comprised the SimplÃ­cio Hydroelectric Complex, located in the middle section of the ParaÃ­ba do Sul River. Fish specimensÂ were caught withÂ gillnets and theÂ stomach contents examined using a stereomicroscope and, when necessary, a compound microscope. Out of a total of 218 individual stomachs from 19 species examined, six individuals belonging to five species contained plastic in their stomachs. The synthetic polymers were determined to be polyethylene (PE) and polypropylene (PP). Three of the species had not previously been reported to consume plastic in natural ecosystems. In addition, at least three of the five species are commercially valuable. Our work, together with other published records, raises to 46 the number of Brazilian freshwater fish species known to have ingested plastic particles.Â Implementation of policies at the river basin level are needed to avoid plastic pollution in the ParaÃ­ba do Sul and tributaries in the southeastern Brazil. Â© 2021, The Author(s), under exclusive licence to Springer Nature Switzerland AG part of Springer Nature.</t>
  </si>
  <si>
    <t>rayyan-684570814</t>
  </si>
  <si>
    <t>Microplastic Detection in Soil and Water Using Resonance Microwave Spectroscopy: A Feasibility Study</t>
  </si>
  <si>
    <t>IEEE Sensors Journal</t>
  </si>
  <si>
    <t>14817-14826</t>
  </si>
  <si>
    <t>Malyuskin, O.</t>
  </si>
  <si>
    <t>https://www.scopus.com/inward/record.uri?eid=2-s2.0-85096718973&amp;doi=10.1109%2fJSEN.2020.3011311&amp;partnerID=40&amp;md5=37b194734488212cf98c8ed754cd666b</t>
  </si>
  <si>
    <t>A feasibility study of microplastic detection and quantification in soil and water using resonance microwave reflectometry is carried out using artificially created samples with a high volumetric concentration of microplastic with 50mu text{m} -0.5mm particles size. A mathematical model expressing microplastic concentration in soil and water as a linear function of the measured S11 resonance frequency shift and relative permittivity contrast is developed and is found to be in an excellent agreement with the experimental data based on synthetic contaminated material samples. Next, this model is applied to find the best achievable theoretical resolution of microplastic concentration in the natural environment using microwave sensing technology, which is shown to be at around 100ppm (parts-per-million) level in the linear signal detection regime. It is demonstrated that the best achievable level of microplastic contaminant resolution depends on the sensor probe Q-factor and sensitivity of the microwave receiver. The bound for the achievable contaminant concentration resolution is found in the analytical form for high-Q resonance microwave sensors of arbitrary geometry. Even though several well-established protocols based on optical, infrared, and X-ray spectroscopy are currently being used for microplastic detection in the natural environment, microwave spectroscopy could offer additional benefits, especially for low-cost, real-time in-situ microplastic detection in diverse environmental conditions outside of the laboratory space. Â© 2001-2012 IEEE.</t>
  </si>
  <si>
    <t>rayyan-684570815</t>
  </si>
  <si>
    <t>Microplastics ingestion by the exotic fish Gambusia holbrooki in two Mediterranean coastal lagoons</t>
  </si>
  <si>
    <t>Ecosistemas</t>
  </si>
  <si>
    <t>RodrÃ­guez-Sierra, C.M. and AntÃ³n-Pardo, M. and Quintana, X.D. and Armengol, X.</t>
  </si>
  <si>
    <t>https://www.scopus.com/inward/record.uri?eid=2-s2.0-85099646287&amp;doi=10.7818%2fECOS.2097&amp;partnerID=40&amp;md5=646071c9a3914d0c472747db1726ca9d</t>
  </si>
  <si>
    <t>Gambusia holbrooki is a fish of North American origin introduced in the early 20th century in wetlands of the Iberian Peninsula for the biological control of mosquitoes. This fish feeds mainly on invertebrates, but they are also susceptible to ingesting and accumulating microplastic residues similar in size to some of their usual prey. In this study, we analyzed the contents of the gastrointestinal tract of adult individuals of this species from two restored coastal lagoons, to characterize the ingestion of microplastics. 156 specimens of Gambusia holbrooki were analyzed: 92 females and 64 males. Females had a greater weight and length than males. 44% of the fish presented some microplastic residue (fibers or fragments) in their gastrointestinal contents. Most of the microplastics (48%) ranged between 100 and 400 Âµm. Blue fibers and brown fragments were the most common. The average number of microplastics per individual was slightly higher in males than in females, in spring samples than in summer ones, and in lagoon G02 compared to L04, although only significant differences were found between the lagoons. In addition, individuals with lower weight presented a greater amount of microplastics. In this sense, the presence of microplastics in the gastrointestinal contents of fish can be an indicator of the increase in plastic residues in Mediterranean coastal ecosystems, with the potential to alter the trophic dynamics of aquatic organisms. Â© 2020 Los Autores. Editado por la AEET. [Ecosistemas no se hace responsable del uso indebido de material sujeto a derecho de autor]</t>
  </si>
  <si>
    <t>rayyan-684570816</t>
  </si>
  <si>
    <t>Polystyrene microplastics do not affect juvenile brown trout (Salmo trutta f. fario) or modulate effects of the pesticide methiocarb</t>
  </si>
  <si>
    <t>Schmieg, H. and Huppertsberg, S. and Knepper, T.P. and Krais, S. and Reitter, K. and Rezbach, F. and Ruhl, A.S. and KÃ¶hler, H.-R. and Triebskorn, R.</t>
  </si>
  <si>
    <t>https://www.scopus.com/inward/record.uri?eid=2-s2.0-85082519590&amp;doi=10.1186%2fs12302-020-00327-4&amp;partnerID=40&amp;md5=f0cbd4964711e7e2f34468c0c4c7a530</t>
  </si>
  <si>
    <t>Background: There has been a rising interest within the scientific community and the public about the environmental risk related to the abundance of microplastics in aquatic environments. Up to now, however, scientific knowledge in this context has been scarce and insufficient for a reliable risk assessment. To remedy this scarcity of data, we investigated possible adverse effects of polystyrene particles (104 particles/L) and the pesticide methiocarb (1Â mg/L) in juvenile brown trout (Salmo trutta f. fario) both by themselves as well as in combination after a 96Â h laboratory exposure. PS beads (density 1.05Â g/mL) were cryogenically milled and fractionated resulting in irregular-shaped particles (&amp;lt; 50Â Âµm). Besides body weight of the animals, biomarkers for proteotoxicity (stress protein family Hsp70), oxidative stress (superoxide dismutase, lipid peroxidation), and neurotoxicity (acetylcholinesterase, carboxylesterases) were analyzed. As an indicator of overall health, histopathological effects were studied in liver and gills of exposed fish. Results: Polystyrene particles by themselves did not influence any of the investigated biomarkers. In contrast, the exposure to methiocarb led to a significant reduction of the activity of acetylcholinesterase and the two carboxylesterases. Moreover, the tissue integrity of liver and gills was impaired by the pesticide. Body weight, the oxidative stress and the stress protein levels were not influenced by methiocarb. Effects caused by co-exposure of polystyrene microplastics and methiocarb were the same as those caused by methiocarb alone. Conclusions: Overall, methiocarb led to negative effects in juvenile brown trout. In contrast, polystyrene microplastics in the tested concentration did not affect the health of juvenile brown trout and did not modulate the toxicity of methiocarb in this fish species. Â© 2020, The Author(s).</t>
  </si>
  <si>
    <t>Cited By :6 RAYYAN-INCLUSION: {"Querusche"=&gt;"Maybe", "Gabriel"=&gt;"Maybe"}</t>
  </si>
  <si>
    <t>rayyan-684570817</t>
  </si>
  <si>
    <t>Microplastic contamination caused by different rearing modes of Asian swamp eel (Monopterus albus)</t>
  </si>
  <si>
    <t>Aquaculture Research</t>
  </si>
  <si>
    <t>5084-5095</t>
  </si>
  <si>
    <t>Lv, W. and Yuan, Q. and He, D. and Lv, W. and Zhou, W.</t>
  </si>
  <si>
    <t>https://www.scopus.com/inward/record.uri?eid=2-s2.0-85089862782&amp;doi=10.1111%2fare.14847&amp;partnerID=40&amp;md5=7cf8ea57eaebcfbc6f55e9244059af06</t>
  </si>
  <si>
    <t>At present, research into the impact of microplastic contamination on environmental and food safety in the eel farming industry is insufficient. Here, we investigated the occurrence of microplastics in eels (Monopterus albus), wastewater and soils from recycled-water, cement-pool, net-cage and rice-field rearing systems. Results showed that average microplastic abundances were 2.4Â Â±Â 0.8 items/individual, 1.0Â Â±Â 0.4 items/L, 27.1Â Â±Â 7.0 items/kg in eels, water and soils, respectively. A significant increase in microplastic abundances occurred in all diet-fed eels (recycled-water, cement-pool and net-cage eels) from their pre-rearing to post-rearing stages. Moreover, cluster analysis indicated high similarities in composition of microplastics between fish diets and eels. However, no significant differences in microplastic abundances were observed among the four types of reared eels. Most of the microplastics were found in the foreguts of eels. In addition, wastewater microplastic increased significantly in the cement-pool, net-cage and rice-field farming during eel rearing. This study first revealed microplastic contamination and its characteristics in eels-rearing environments, which suggests the eco-environmental risk of microplastics in aquaculture. Â© 2020 John Wiley &amp; Sons Ltd</t>
  </si>
  <si>
    <t>Cited By :2 RAYYAN-INCLUSION: {"Querusche"=&gt;"Excluded", "Gabriel"=&gt;"Excluded"} | RAYYAN-LABELS: GAB: Abstract,QUE: Abstract | RAYYAN-EXCLUSION-REASONS: 1 - Type of study</t>
  </si>
  <si>
    <t>rayyan-684570818</t>
  </si>
  <si>
    <t>Exposure and Possible Risks of Engineered Nanomaterials in the Environmentâ€”Current Knowledge and Directions for the Future</t>
  </si>
  <si>
    <t>Reviews of Geophysics</t>
  </si>
  <si>
    <t>Wigger, H. and KÃ¤gi, R. and Wiesner, M. and Nowack, B.</t>
  </si>
  <si>
    <t>https://www.scopus.com/inward/record.uri?eid=2-s2.0-85098464902&amp;doi=10.1029%2f2020RG000710&amp;partnerID=40&amp;md5=7263a2bad0ab19d81577f6e53739d22f</t>
  </si>
  <si>
    <t>The consequences that engineered nanomaterials (ENMs) may cause in the environment have been under investigation for more than 15Â years. Hundreds of millions of euros/dollars have been invested into safety issues of ENMs, and much progress has been made in the understanding of their fate and effects in the environment. After an initial phase of â€œobserving the effects,â€_x009d_ research has shifted toward elucidating the mechanisms of fate and ecotoxicological effects. This also included a stronger focus on exposure issues and the development of analytical methods and computational models to predict exposure. First environmental risk assessments for ENM were performed, and much progress has been achieved on the way to nanospecific and material-specific assessments. The release of ENM from products and their transformation in technical and natural compartments profoundly affect the form in which the ENMs are present in the environment. A crucial aspect in all areas is if there are truly nanospecific issues of the novel-added functionalities of ENM that are different from dissolved metals, larger particles, or natural particles. This review outlines progress in understanding the environmental dimensions of ENMs and areas that merit further investigation: To what extent are ENMs different from their natural counterparts and how â€œlongâ€_x009d_ do we need to track them in natural and technical systems? A major challenge will be in developing methods for studying particle-mediated processes and their effects on ecosystems and organisms in a more general sense, going beyond just ENM, for example, to natural nanoparticles, microplastics, and extracellular vesicles. Â©2020. American Geophysical Union. All Rights Reserved.</t>
  </si>
  <si>
    <t>Cited By :3 RAYYAN-INCLUSION: {"Querusche"=&gt;"Excluded", "Gabriel"=&gt;"Excluded"} | RAYYAN-LABELS: GAB: Abstract,QUE: Abstract | RAYYAN-EXCLUSION-REASONS: 1 - Type of study</t>
  </si>
  <si>
    <t>rayyan-684570819</t>
  </si>
  <si>
    <t>Microplastics in Commercially Important Small Pelagic Fish Species From South Africa</t>
  </si>
  <si>
    <t>Bakir, A. and van der Lingen, C.D. and Preston-Whyte, F. and Bali, A. and Geja, Y. and Barry, J. and Mdazuka, Y. and Mooi, G. and Doran, D. and Tooley, F. and Harmer, R. and Maes, T.</t>
  </si>
  <si>
    <t>https://www.scopus.com/inward/record.uri?eid=2-s2.0-85096168306&amp;doi=10.3389%2ffmars.2020.574663&amp;partnerID=40&amp;md5=c6758f20c4a50d7c131127ba14fd0218</t>
  </si>
  <si>
    <t>This study documented the levels of microplastics in three commercially important small pelagic fish species in South African waters, namely European anchovy (Engraulis encrasicolus), West Coast round herring (Etrumeus whiteheadi) and South African sardine (Sardinops sagax). Data suggested variation between species with a higher concentration of microplastics for S. sagax (mean of 1.58 items individualâ€“1) compared to Et. whiteheadi (1.38 items individualâ€“1) and En. encrasicolus (1.13 items individualâ€“1). The occurrence of microplastics was also higher for S. sagax (72%) and Et. whiteheadi (72%) compared to En. encrasicolus (57%). Microfibers accounted for 80% of ingested microplastics (the remainder were plastic fragments) with the main ingested polymers being poly(ethylene:propylene:diene) (33% occurrence), polyethylene (20%), polyamide (20%), polyester (20%), and polypropylene (7%). The abundance of ingested items was not significantly correlated with fish caudal length or body weight, and spatial investigation indicated an increase in the abundance of ingested items from the West to the South coast. Etrumeus whiteheadi is proposed as a bio-indicator for microplastics for South Africa. Â© Copyright Â© 2020 Bakir, van der Lingen, Preston-Whyte, Bali, Geja, Barry, Mdazuka, Mooi, Doran, Tooley, Harmer and Maes.</t>
  </si>
  <si>
    <t>rayyan-684570820</t>
  </si>
  <si>
    <t>Ingestion and elimination of anthropogenic fibres and microplastic fragments by the European anchovy (Engraulis encrasicolus) of the NW Mediterranean Sea</t>
  </si>
  <si>
    <t>Marine Biology</t>
  </si>
  <si>
    <t>Capone, A. and Petrillo, M. and Misic, C.</t>
  </si>
  <si>
    <t>https://www.scopus.com/inward/record.uri?eid=2-s2.0-85092625747&amp;doi=10.1007%2fs00227-020-03779-7&amp;partnerID=40&amp;md5=a2eaaf04046500c5acc535b770727cd0</t>
  </si>
  <si>
    <t>This study analysed the anthropogenic microparticles in the stomach content of the European anchovy (Engraulis encrasicolus) in the Ligurian Sea (NW Mediterranean). The results showed that 30â€“40% of the anchovies had ingested anthropogenic microparticles (on average, 0.34 Â± 0.29 fibres indâˆ’1 and 0.12 Â± 0.12 fragments indâˆ’1). The fibres were probably ingested via filtration, and were significantly correlated with the gut fullness. Fibres were mostly dark, but the presence of other colours was frequent, indicating a general lack of selectivity. Plastic fragments composed of polyethylene and polypropylene were prevalently transparent, suggesting active predation, especially for larger fragments resembling zooplankton. No significant differences were recorded for the frequency of fish containing particles among females, males, and undetermined individuals. The presence of, generally, only one anthropogenic item per fish, as observed for 95.8% of fish containing microparticles, indicated that the permanence of these particles in the stomachs was short, likely no more than 1 day, although it could also depend on low environmental concentrations. The evaluation of the intestinal lumen indicated that a portion of the plastic fragments found in the stomach could not be ejected. Hard fragments that were larger than the intestinal lumen could be held for longer times, but probably regurgitation, fragmentation, and embedding in a biological matrix may facilitate their quick elimination. It is pivotal to understand the processes that regulate the abundance and the residential time of anthropogenic particles in commercial organisms captured for human nutrition, given the potential biomagnification of toxic substances carried by ingested particles. Â© 2020, The Author(s).</t>
  </si>
  <si>
    <t>rayyan-684570821</t>
  </si>
  <si>
    <t>Recent scenario of impact of xenobiotics on marine fish: An overview</t>
  </si>
  <si>
    <t>Pharmacognosy Journal</t>
  </si>
  <si>
    <t>1797-1800</t>
  </si>
  <si>
    <t>Jagadeep Chandra, S. and Chandana, G.L. and Kote, N.V. and Sharath Chandra, S.P.</t>
  </si>
  <si>
    <t>https://www.scopus.com/inward/record.uri?eid=2-s2.0-85096293212&amp;doi=10.5530%2fpj.2020.12.242&amp;partnerID=40&amp;md5=54dce036b42851bfd0c5d98f520fa8f5</t>
  </si>
  <si>
    <t>Xenobiotics from chemicals to plastics have seriously interfered with the biological process of living system. Their impact on aquatic ecosystem, fish in precise is studied with significant interest. However, studies on impact of xenobiotics on marine fish are limited. This literature review integrates and summarizes the impact of xenobiotics on marine fish. The review tries to understand the impact of macro and micro litters, microplastic, metals like mercury and nanoparticles. Finally, we conclude with the ways to regulate the presence and distribution of these xenobiotics in marine environment. Â© 2020 Phcogj.Com. This is an open-access article distributed under the terms of the Creative Commons Attribution 4.0 International license.</t>
  </si>
  <si>
    <t>rayyan-684570822</t>
  </si>
  <si>
    <t>Polypeptide and glycosaminoglycan polysaccharide as stabilizing polymers in nanocrystals for a safe ocular hypotensive effect</t>
  </si>
  <si>
    <t>1699-1710</t>
  </si>
  <si>
    <t>Donia, M. and Osman, R. and Awad, G.A.S. and Mortada, N.</t>
  </si>
  <si>
    <t>https://www.scopus.com/inward/record.uri?eid=2-s2.0-85089696065&amp;doi=10.1016%2fj.ijbiomac.2020.07.306&amp;partnerID=40&amp;md5=c224fe57fd74223bba78d4331a4fc1a4</t>
  </si>
  <si>
    <t>Improved ocular delivery of a poorly soluble anti-glaucoma drug, acetazolamide (ACZ), in a stable nanosuspension (NS) was the main target of the study. The anionic polypeptide, poly-Î³-glutamic acid (PG) and the glycosaminoglycan, hyaluronic acid, were used to stabilize ACZ-NS prepared using the antisolvent precipitation (AS-PT) coupled with sonication technique. To endue in site biocompatibility with high tolerability, soya lecithin (SL) phospholipid has been also combined with polyvinyl alcohol (PVA). NS with uniform PS in the range 100â€“300 nm, high Î¶ &gt; Â±20 mV, and enhanced saturation solubility were produced. Targeting solvent removal with control on future particle growth, post-production processing of NS was done using spray drying. The carriers' composition and amount relative to ACZ-NS were optimized to allow for the production of a redispersible dry crystalline powder. Particles crystallinity was confirmed using X-ray powder diffraction (XRPD) and differential scanning calorimetry (DSC) in liquid and spray dried NS. The modified Draize test proved the safety and tolerability following application to rabbit eyes accompanying an efficient ocular hypotensive activity using a steroid glaucoma model. Â© 2020 Elsevier B.V.</t>
  </si>
  <si>
    <t>Export Date: 13 June 2021 RAYYAN-INCLUSION: {"Querusche"=&gt;"Excluded", "Gabriel"=&gt;"Excluded"} | RAYYAN-LABELS: GAB: Abstract,QUE: Abstract | RAYYAN-EXCLUSION-REASONS: 2 - Population</t>
  </si>
  <si>
    <t>rayyan-684570823</t>
  </si>
  <si>
    <t>Microplastic Pollution in Deep-Sea Sediments From the Great Australian Bight</t>
  </si>
  <si>
    <t>Barrett, J. and Chase, Z. and Zhang, J. and Holl, M.M.B. and Willis, K. and Williams, A. and Hardesty, B.D. and Wilcox, C.</t>
  </si>
  <si>
    <t>https://www.scopus.com/inward/record.uri?eid=2-s2.0-85093511228&amp;doi=10.3389%2ffmars.2020.576170&amp;partnerID=40&amp;md5=7b3b37043511887613f25f47c8e8f46b</t>
  </si>
  <si>
    <t>Interest in understanding the extent of plastic and specifically microplastic pollution has increased on a global scale. However, we still know relatively little about how much plastic pollution has found its way into the deeper areas of the worldâ€™s oceans. The extent of microplastic pollution in deep-sea sediments remains poorly quantified, but this knowledge is imperative for predicting the distribution and potential impacts of global plastic pollution. To address this knowledge gap, we quantified microplastics in deep-sea sediments from the Great Australian Bight using an adapted density separation and dye fluorescence technique. We analyzed sediment cores from six locations (1â€“6 cores each, n = 16 total samples) ranging in depth from 1,655 to 3,062 m and offshore distances ranging from 288 to 356 km from the Australian coastline. Microplastic counts ranged from 0 to 13.6 fragments per g dry sediment (mean 1.26 Â± 0.68; n = 51). We found substantially higher microplastic counts than recorded in other analyses of deep-sea sediments. Overall, the number of microplastic fragments in the sediment increased as surface plastic counts increased, and as the seafloor slope angle increased. However, microplastic counts were highly variable, with heterogeneity between sediment cores from the same location greater than the variation across sampling sites. Based on our empirical data, we conservatively estimate 14 million tonnes of microplastic reside on the ocean floor. Â© Copyright Â© 2020 Barrett, Chase, Zhang, Holl, Willis, Williams, Hardesty and Wilcox.</t>
  </si>
  <si>
    <t>Cited By :10 RAYYAN-INCLUSION: {"Querusche"=&gt;"Excluded", "Gabriel"=&gt;"Excluded"} | RAYYAN-LABELS: GAB: Abstract,QUE: Abstract | RAYYAN-EXCLUSION-REASONS: 1 - Type of study</t>
  </si>
  <si>
    <t>rayyan-684570824</t>
  </si>
  <si>
    <t>Modeling the Bioaccumulation and Biomagnification Potential of Microplastics in a Cetacean Foodweb of the Northeastern Pacific: A Prospective Tool to Assess the Risk Exposure to Plastic Particles</t>
  </si>
  <si>
    <t>Alava, J.J.</t>
  </si>
  <si>
    <t>https://www.scopus.com/inward/record.uri?eid=2-s2.0-85092022456&amp;doi=10.3389%2ffmars.2020.566101&amp;partnerID=40&amp;md5=efa7276d7c260073103328659319360a</t>
  </si>
  <si>
    <t>Microplastics (MPs) can readily be ingested by marine organisms. Direct ingestion and trophic transfer are likely to be the main pathway for microplastics to bioaccumulate in upper trophic level organisms. Bioaccumulation potential of MPs in marine mammalian foodwebs is scarcely known. To understand whether microplastics bioaccumulate in marine mammals, a bioaccumulation model for MPs was developed for the filter-feeding humpback whale and fish-eating resident killer whale foodwebs of the Northeastern Pacific. Applying three concentration scenarios for MPs by entering observed water and sediment concentrations as input data (low, high, and moderate scenarios), and tested under two different elimination rates (kE) for zooplankton, the model predicted species-specific and foodweb-specific bioaccumulation potential. The predator-prey biomagnification factor (BMFTL, used to assess the ratio of the MP concentration in predator to that in prey adjusted to the difference of trophic levels), involving cetaceans, appeared to be not only lower than one or equal to one (BMFTL â‰¤ 1 as in resident killer whale/Chinook salmon), but also BMFTL &amp;gt; 1 in some predator-prey relationships (humpback whale/zooplankton). Depending on the magnitude of abiotic concentrations used in the modeling, the trophic magnification factor (TMF) regression analyses over time showed lack of evidence for trophic magnification as the magnification was independent of the trophic level, indicating no changes (TMF = 1; p &amp;gt; 0.05), and trophic dilution (TMF &amp;lt; 1; p &amp;lt; 0.05) due to the decrease in MP concentrations as the trophic level increased. Projected biomagnification in simplified foodwebs revealed no significant increase in concentrations as the trophic level increased (TMF = 1; p &amp;gt; 0.05), following 100â€“365 days. Compared to the high biomagnification behavior of persistent organic pollutants in marine foodwebs, scarce biomagnification capacity of microplastic was predicted in the cetacean foodwebs. Notwithstanding, the moderate to high microplastic bioaccumulation predicted in some lower trophic level marine organisms highlights the health risks of toxic exposure to marine fauna strongly relying on fish and coastal communities highly dependent on seafood. This modeling work provides a tool to assess the bioaccumulation potential and impact of microplastics in the marine environment to support risk assessment and inform plastic waste management. Â© Copyright Â© 2020 Alava.</t>
  </si>
  <si>
    <t>Cited By :5 RAYYAN-INCLUSION: {"Querusche"=&gt;"Excluded", "Gabriel"=&gt;"Excluded"} | RAYYAN-LABELS: ?,GAB: Abstract,QUE: Abstract | RAYYAN-EXCLUSION-REASONS: 2 - Population,1 - Type of study</t>
  </si>
  <si>
    <t>rayyan-684570825</t>
  </si>
  <si>
    <t>Soil pollution from micro-and nanoplastic debris: A hidden and unknown biohazard</t>
  </si>
  <si>
    <t>Sustainability (Switzerland)</t>
  </si>
  <si>
    <t>Pathan, S.I. and Arfaioli, P. and Bardelli, T. and Ceccherini, M.T. and Nannipieri, P. and Pietramellara, G.</t>
  </si>
  <si>
    <t>https://www.scopus.com/inward/record.uri?eid=2-s2.0-85095583445&amp;doi=10.3390%2fsu12187255&amp;partnerID=40&amp;md5=6c2fa92efb75e620a4dc1f6e7a61fbc7</t>
  </si>
  <si>
    <t>The fate, properties and determination of microplastics (MPs) and nanoplastics (NPs) in soil are poorly known. In fact, most of the 300 million tons of plastics produced each year ends up in the environment and the soil acts as a log-term sink for these plastic debris. Therefore, the aim of this review is to discuss MP and NP pollution in soil as well as highlighting the knowledge gaps that are mainly related to the complexity of the soil ecosystem. The fate of MPs and NPs in soil is strongly determined by physical properties of plastics, whereas negligible effect is exerted by their chemical structures. The degradative processes of plastic, termed ageing, besides generating micro-and nano-size debris, can induce marked changes in their chemical and physical properties with relevant effects on their reactivity. Further, these processes could cause the release of toxic oligomeric and monomeric constituents from plastics, as well as toxic additives, which may enter in the food chain, representing a possible hazard to human health and potentially affecting the fauna and flora in the environment. In relation to their persistence in soil, the list of soil-inhabiting, plastic-eating bacteria, fungi and insect is increasing daily. One of the main ecological functions attributable to MPs is related to their function as vectors for microorganisms through the soil. However, the main ecological effect of NPs (limited to the fraction size &lt; than 50 nm) is their capacity to pass through the membrane of both prokaryotic and eukaryotic cells. Soil biota, particularly earthworms and collembola, can be both MPs and NPs carriers through soil profile. The use of molecular techniques, especially omics approaches, can gain insights into the effects of MPs and NPs on composition and activity of microbial communities inhabiting the soil and into those living on MPs surface and in the gut of the soil plastic-ingesting fauna. Â© 2020 by the authors. Licensee MDPI, Basel, Switzerland.</t>
  </si>
  <si>
    <t>rayyan-684570826</t>
  </si>
  <si>
    <t>Standardized protocols for microplastics determinations in environmental samples from the Gulf and marginal seas</t>
  </si>
  <si>
    <t>Uddin, S. and Fowler, S.W. and Saeed, T. and Naji, A. and Al-Jandal, N.</t>
  </si>
  <si>
    <t>https://www.scopus.com/inward/record.uri?eid=2-s2.0-85086429106&amp;doi=10.1016%2fj.marpolbul.2020.111374&amp;partnerID=40&amp;md5=3b8cc3bb1d9b4734f4ba7b0c4c76265b</t>
  </si>
  <si>
    <t>Microplastics are a group of ubiquitous persistent pollutants that have rapidly attracted much attention from the scientific community as well as the general public due to the growing awareness of the environmental risks they pose. However, due to limitations and variations in sampling, analytical measurement methods, and the different units used for reporting data, reliable comparisons between studies in the Gulf region and internationally are not straightforward. This study proposes standardized protocols for marine sediment, seawater, marine biota and aerosol (1) sampling, (2) sample processing, (3) sample identification and (4) reporting units to be used. An attempt has been made to highlight the limitations of the widely employed strategies for sampling microplastics in seawater, where a large portion of the microplastics is not sampled due to the mesh sizes used. The issues with the processing of biota samples and aerosols are likewise addressed, and recommendations are also made for standardization of units for reporting microplastic quantification. Protocols for collection of bottom sediments and aerosols are also proposed. These are the environmental matrixes for which there are no harmonized protocols in the Gulf region; hence if a standardized approach is adopted, it will enable and improve comparisons between the studies within this region and can be useful for similar studies in other marine areas as well. Â© 2020 Elsevier Ltd</t>
  </si>
  <si>
    <t>Cited By :6 RAYYAN-INCLUSION: {"Querusche"=&gt;"Excluded", "Gabriel"=&gt;"Excluded"} | RAYYAN-LABELS: QUE: Title,GAB: Abstract | RAYYAN-EXCLUSION-REASONS: 1 - Type of study</t>
  </si>
  <si>
    <t>rayyan-684570827</t>
  </si>
  <si>
    <t>Microplastics as a Vector for Exposure to Hydrophobic Organic Chemicals in Fish: A Comparison of Two Polymers and Silica Particles Spiked With Three Model Compounds</t>
  </si>
  <si>
    <t>AÅ¡monaitÄ—, G. and TivefÃ¤lth, M. and Westberg, E. and MagnÃ©r, J. and Backhaus, T. and Carney Almroth, B.</t>
  </si>
  <si>
    <t>https://www.scopus.com/inward/record.uri?eid=2-s2.0-85088426517&amp;doi=10.3389%2ffenvs.2020.00087&amp;partnerID=40&amp;md5=7289323fb65363f6e999b031d220678b</t>
  </si>
  <si>
    <t>The role of microplastics as chemical vectors delivering environmental contaminants into biota has been proposed, but their environmental relevance remains an issue of a debate. In this paper we compared the propensity and relative importance of synthetic polymer microparticles [glassy polystyrene (PS) and rubbery polyethylene (PE)] and silica glass particles (SG) to act as vectors for hydrophobic organic chemicals (HOCs) into fish after ingestion. Particles were spiked with three HOCs [17Î±-ethinylestradiol, chlorpyrifos and benzo(Î±)pyrene], which differ in hydrophobicity and induce well-known biomarker responses. Three-spined stickleback were exposed to 8 different diets: control diets (1), diets with non-spiked particles (2â€“4), diets containing a mixture of particles spiked with 3 model contaminants (5â€“7) and, finally, diets loaded with only the chemical mixture (8), for 14 days. Chemical sorption onto the particles was quantified and chemical transfer into the fish was investigated via biomarkers (CYP1a, ERÎ±, VTG, and AChE) in fish intestine, liver and brain and quantification of HOCs in fish muscle. Results demonstrated particle-mediated chemical transfer of moderately hydrophobic contaminants into fish. While PS and PE particles mediated higher chemical transfer and tissue accumulation of 17Î±-ethinylestradiol and chlorpyrifos than SG, the overall chemical transfer was found to be very low. The present work suggested that chemical sorption, desorption and subsequent transfer of chemicals in vivo depends on multiple interconnected factors, including physicochemical properties of particles and contaminants, as well as toxicokinetic and toxicodynamic interactions. The biomarker approach was, however, suboptimal for assessing chemical transfer when addressing particle-associated chemical mixtures. Â© Copyright Â© 2020 AÅ¡monaitÄ—, TivefÃ¤lth, Westberg, MagnÃ©r, Backhaus and Carney Almroth.</t>
  </si>
  <si>
    <t>Cited By :2 RAYYAN-INCLUSION: {"Querusche"=&gt;"Maybe", "Gabriel"=&gt;"Maybe"}</t>
  </si>
  <si>
    <t>rayyan-684570828</t>
  </si>
  <si>
    <t>Two sigma and two mu class genes of glutathione S-transferase in the waterflea Daphnia pulex: Molecular characterization and transcriptional response to nanoplastic exposure</t>
  </si>
  <si>
    <t>Liu, Z. and Jiao, Y. and Chen, Q. and Li, Y. and Tian, J. and Huang, Y. and Cai, M. and Wu, D. and Zhao, Y.</t>
  </si>
  <si>
    <t>https://www.scopus.com/inward/record.uri?eid=2-s2.0-85078875711&amp;doi=10.1016%2fj.chemosphere.2020.126065&amp;partnerID=40&amp;md5=b4ee930d9b86bedb5d14910268f199f6</t>
  </si>
  <si>
    <t>Two isoforms of Glutathione S-Transferase (GST) genes, belonging to mu (Dp-GSTm1 and Dp-GSTm2) and sigma (Dp-GSTs1 and Dp-GSTs2) classes, were cloned and characterised in the freshwater Daphnia pulex. No signal peptide was found in any of the four GST proteins, indicating that they were cytosolic GST. A highly conserved glutathione (GSH) binding site (G-site) occurred in the N-terminal sequence, and a substrate binding site (H-site), interacting non-specifically with the second hydrophobic substrate, was present in the C-terminal. A Tyr residue, for the stabilization of GSH, was found to be conserved in the analysed sequences. The secondary and tertiary structures indicated that these genes possess the typical cytosolic GST structure, including a conserved N-terminal domain with a Î²Î±Î²Î±Î²Î²Î± motif. The Î¼ loop (NVGPAPDYDR and NFIGAEWDR in Dp-GSTm1 and Dp-GSTm2, respectively) was identified between the Î²Î±Î² (Î²1Î±1Î²2) and Î±Î²Î²Î± motifs (Î±2Î²3Î²4Î±3) in the N-terminal domain. The expressions of Dp-GSTs1, Dp-GSTs2, and Dp-GSTm1 were higher in other age groups compared to the newly-born neonates (1 d); however, the expression of Dp-GSTm2 first increased and then decreased with age. Gene expression was significantly reduced by high concentration (1 and 2 mg/L) of 75 nm polystyrene nanoplastic. However, nanoplastic exposure at the predicted environmental concentration (1 Î¼g/L) had a low effect. Exposure of mothers to nanoplastic (1 Î¼g/L) elevated the Dp-GSTs2 level in their neonates. These results improve our understanding on the response of different types of Daphnid GST to environmental contaminants, especially nanoplastic. Â© 2020 Elsevier Ltd</t>
  </si>
  <si>
    <t>Cited By :5 RAYYAN-INCLUSION: {"Querusche"=&gt;"Excluded", "Gabriel"=&gt;"Excluded"} | RAYYAN-LABELS: QUE: Title,GAB: Abstract | RAYYAN-EXCLUSION-REASONS: 2 - Population</t>
  </si>
  <si>
    <t>rayyan-684570829</t>
  </si>
  <si>
    <t>How small daily choices play a huge role in climate change: The disposable paper cup environmental bane</t>
  </si>
  <si>
    <t>Journal of Cleaner Production</t>
  </si>
  <si>
    <t>Foteinis, S.</t>
  </si>
  <si>
    <t>https://www.scopus.com/inward/record.uri?eid=2-s2.0-85078871140&amp;doi=10.1016%2fj.jclepro.2020.120294&amp;partnerID=40&amp;md5=58787067c0f231d12396352b73eb3d68</t>
  </si>
  <si>
    <t>Disposable paper cups comprise typical single-use plastic items, as they are lined internally with a thin plastic coating for waterproofing. They are consumed at a staggering rate worldwide, with the UK alone consuming around 7 million cups daily, thus annually producing around 30,000 tonnes of paper cup waste. Contrary to popular belief, less than 1 in 400 paper cups is currently recycled in the UK, which is in stark contrast to the waste hierarchy and the European Commission's ambitious Circular Economy Action Plan. Paper cups typically end up in landfill sites or even improperly disposed of, contributing to (micro)plastic waste and potentially polluting the world's oceans. The implications of the latter are not fully known yet and cannot be quantified by existing life cycle impact assessment methods. By employing the life cycle assessment methodology, UK's annual carbon footprint from paper cup consumption was found to be 75 kt of carbon dioxide equivalents, which is similar to that of manufacturing 11,500 mid-size passenger cars. Globally, their environmental footprint was found to be comparable to that of some 1.5 M average European inhabitants, indicating the nature and extent of the single-use plastics problem, which paper cups are just a typical example of. Paper cup recycling could reduce this environmental footprint by up to 40%, whereas switching to reusable cups appears to be more environmentally sustainable, achieving a threefold reduction in carbon emissions, which at global scale is more than twice Malta's annual carbon footprint. Results indicate that consumerism along with small daily choices, such as using reusable cups or bags instead of their disposable counterparts, could play a huge role in climate change. At policy level, no concrete measures to curb the superfluous consumption of paper cups, as well as of other single-use plastic items that are becoming increasingly ubiquitous, have materialised. Furthermore, it appears that decision- and policy-makers tend to step in to curtail wasteful and polluting practices only when environmental problems have started to generate widespread concern, instead of undertaking preventative policy measures. Â© 2020 Elsevier Ltd</t>
  </si>
  <si>
    <t>rayyan-684570830</t>
  </si>
  <si>
    <t>Microplastics in Lake Mead National Recreation Area, USA: Occurrence and biological uptake</t>
  </si>
  <si>
    <t>Baldwin, A.K. and Spanjer, A.R. and Rosen, M.R. and Thom, T.</t>
  </si>
  <si>
    <t>https://www.scopus.com/inward/record.uri?eid=2-s2.0-85084276566&amp;doi=10.1371%2fjournal.pone.0228896&amp;partnerID=40&amp;md5=765c7791d994a304f870efc7e1fbbd32</t>
  </si>
  <si>
    <t>Microplastics are an environmental contaminant of growing concern, but there is a lack of information about microplastic distribution, persistence, availability, and biological uptake in freshwater systems. This is especially true for large river systems like the Colorado River that spans multiple states through mostly rural and agricultural land use. This study characterized the quantity and morphology of microplastics in different environmental compartments in two large reservoirs along the Colorado River: Lakes Mead and Mohave, within Lake Mead National Recreation Area. To assess microplastic occurrence, surface water and surficial sediment were sampled at a total of nine locations. Sampling locations targeted different sub-basins with varying levels of anthropogenic impact. Las Vegas Wash, a tributary which delivers treated wastewater to Lake Mead, was also sampled. A sediment core (33 cm long, representing approximately 19 years) was extracted from Las Vegas Bay to assess changes in microplastic deposition over time. Striped bass (Morone saxatilis), common carp (Cyprinus carpio), quagga mussels (Dreissena bugensis), and Asian clams (Corbicula fluminea) were sampled at a subset of locations to assess biological uptake of microplastics. Microplastic concentrations were 0.44â€“9.7 particles/cubic meter at the water surface and 87.5â€“1,010 particles/kilogram dry weight (kg dw) at the sediment surface. Sediment core concentrations were 220â€“2,040 particles/kg dw, with no clear increasing or decreasing trend over time. Shellfish microplastic concentrations ranged from 2.7â€“105 particles/organism, and fish concentrations ranged from 0â€“19 particles/organism. Fibers were the most abundant particle type found in all sample types. Although sample numbers are small, microplastic concentrations appear to be higher in areas of greater anthropogenic impact. Results from this study improve our understanding of the occurrence and biological uptake of microplastics in Lake Mead National Recreation Area, and help fill existing knowledge gaps on microplastics in freshwater environments in the southwestern U.S. Â© This is an open access article, free of all copyright, and may be freely reproduced, distributed, transmitted, modified, built upon, or otherwise used by anyone for any lawful purpose. The work is made available under the Creative Commons CC0 public domain dedication.</t>
  </si>
  <si>
    <t>Cited By :9 RAYYAN-INCLUSION: {"Querusche"=&gt;"Excluded", "Gabriel"=&gt;"Excluded"} | RAYYAN-LABELS: QUE: Title,GAB: Abstract | RAYYAN-EXCLUSION-REASONS: 1 - Type of study</t>
  </si>
  <si>
    <t>rayyan-684570831</t>
  </si>
  <si>
    <t>Fate of microplastics in wastewater treatment plants and their environmental dispersion with effluent and sludge</t>
  </si>
  <si>
    <t>Edo, C. and GonzÃ¡lez-Pleiter, M. and LeganÃ©s, F. and FernÃ¡ndez-PiÃ±as, F. and Rosal, R.</t>
  </si>
  <si>
    <t>https://www.scopus.com/inward/record.uri?eid=2-s2.0-85076861020&amp;doi=10.1016%2fj.envpol.2019.113837&amp;partnerID=40&amp;md5=80c3c082d9ac8ff29bf4de57496f7a22</t>
  </si>
  <si>
    <t>Wastewater treatment plants release a huge number of particles through effluent and sludge contaminating effluents and agricultural soils. Â© 2019 Elsevier Ltd     This work studied the occurrence of microplastics in primary and secondary effluents and mixed sludge of a WWTP as well as in processed heat-dried sludge marketed as soil amendment. Sampled microparticles were divided into fragments and fibres, the latter defined as those with cylindrical shape and length to diameter ratio &amp;gt;3. We showed the presence of 12 different anthropogenic polymers or groups of polymers with a predominance of polyethylene, polypropylene, polyester and acrylic fibres together with an important amount of manufactured natural fibres. The smaller sampled fraction, in the 25â€“104 Î¼m range, was the largest in both primary and secondary effluents. Fibres displayed lower sizes than fragments and represented less than one third of the anthropogenic particles sampled in effluents but up to 84% of heat-dried sludge. The plant showed a high efficiency (&amp;gt;90%) in removing microplastics from wastewater. However, the amount of anthropogenic plastics debris in the 25 Î¼m - 50 mm range still released with the effluent amounted to 12.8 Â± 6.3 particles/L, representing 300 million plastic debris per day and an approximate load of microplastics of 350 particles/m3 in the receiving Henares River. WWTP mixed sludge contained 183 Â± 84 particles/g while heat-dried sludge bore 165 Â± 37 particles/g. The sludge of the WWTP sampled in this work, would disseminate 8 Ã— 1011 plastic particles per year if improperly managed. The agricultural use of sludge as soil amendment in the area of Madrid could spread up to 1013 microplastic particles in agricultural soils per year. Â© 2019 Elsevier Ltd</t>
  </si>
  <si>
    <t>Cited By :60 RAYYAN-INCLUSION: {"Querusche"=&gt;"Excluded", "Gabriel"=&gt;"Excluded"} | RAYYAN-LABELS: GAB: Title,QUE: Abstract | RAYYAN-EXCLUSION-REASONS: 1 - Type of study</t>
  </si>
  <si>
    <t>rayyan-684570832</t>
  </si>
  <si>
    <t>Simultaneous measurement of refractive index, diameter and colloid concentration of a droplet using rainbow refractometry</t>
  </si>
  <si>
    <t>Journal of Quantitative Spectroscopy and Radiative Transfer</t>
  </si>
  <si>
    <t>Li, C. and Wu, Y. and Wu, X. and Tropea, C.</t>
  </si>
  <si>
    <t>https://www.scopus.com/inward/record.uri?eid=2-s2.0-85079103654&amp;doi=10.1016%2fj.jqsrt.2020.106834&amp;partnerID=40&amp;md5=e9edb46c4e4dd3cdb14ce441efc85d82</t>
  </si>
  <si>
    <t>In the present study, droplets of colloidal suspensions or emulsions are characterized using rainbow refractometry according to diameter, relative refractive index and concentration of the dispersed phase. The position and angular spacing of the rainbow are used to retrieve the relative refractive index and droplet size. For the measurement of colloid concentration, a novel method using the intensity ratio of the p = 2 (second-order refraction) and p = 0 (reflection) scattering components present in the rainbow signal is introduced. The experimental system, comprising a monodisperse droplet generation system and standard rainbow refractometry, has been used for validation of the technique. Distilled water mixed with monodisperse polystyrene nanoparticles at different volume concentrations (CV = 0 âˆ’ 0.3%) were tested, providing ground truth values of concentration. The measured relative refractive index and droplet diameter agree well with results obtained using the extended effective medium approximation for turbid media and with the known experimental values. The measured highly sensitive relation found to exist between intensity ratio attenuation and colloid concentration is numerically verified using a Monte Carlo ray tracing method. Â© 2020 Elsevier Ltd</t>
  </si>
  <si>
    <t>Cited By :1 RAYYAN-INCLUSION: {"Querusche"=&gt;"Excluded", "Gabriel"=&gt;"Excluded"} | RAYYAN-LABELS: GAB: Title,QUE: Title | RAYYAN-EXCLUSION-REASONS: 1 - Type of study</t>
  </si>
  <si>
    <t>rayyan-684570833</t>
  </si>
  <si>
    <t>Probiotic antigenotoxic activity as a DNA bioprotective tool: A minireview with focus on endocrine disruptors</t>
  </si>
  <si>
    <t>FEMS Microbiology Letters</t>
  </si>
  <si>
    <t>Garcia-Gonzalez, N. and Prete, R. and Perugini, M. and Merola, C. and Battista, N. and Corsetti, A.</t>
  </si>
  <si>
    <t>https://www.scopus.com/inward/record.uri?eid=2-s2.0-85082144334&amp;doi=10.1093%2ffemsle%2ffnaa041&amp;partnerID=40&amp;md5=bd224f1fa3fb74bc2fe1d19abdad25cc</t>
  </si>
  <si>
    <t>Nowadays, the interest in the role of dietary components able to influence the composition and the activity of the intestinal microbiota and, consequently, to modulate the risk of genotoxicity and colon cancer is increasing in the scientific community. Within this topic, the microbial ability to have a protective role at gastrointestinal level by counteracting the biological activity of genotoxic compounds, and thus preventing the DNA damage, is deemed important in reducing gut pathologies and is considered a new tool for probiotics and functional foods. A variety of genotoxic compounds can be found in the gut and, besides food-related mutagens and other DNA-reacting compounds, there is a group of pollutants commonly used in food packaging and/or in thousands of everyday products called endocrine disruptors (EDs). EDs are exogenous substances that alter the functions of the endocrine system through estrogenic and anti-estrogenic activity, which interfere with normal hormonal function in human and wildlife. Thus, this paper summarizes the main applications of probiotics, mainly lactobacilli, as a bio-protective tool to counteract genotoxic and mutagenic agents, by biologically inhibiting the related DNA damage in the gut and highlights the emerging perspectives to enlarge and further investigate the microbial bio-protective role at intestinal level. Â© 2020 FEMS 2020.</t>
  </si>
  <si>
    <t>rayyan-684570834</t>
  </si>
  <si>
    <t>Ecological influences of the migration of micro resin particles from crushed waste printed circuit boards on the dumping soil</t>
  </si>
  <si>
    <t>Li, Y. and Lin, M. and Ni, Z. and Yuan, Z. and Liu, W. and Ruan, J. and Tang, Y. and Qiu, R.</t>
  </si>
  <si>
    <t>https://www.scopus.com/inward/record.uri?eid=2-s2.0-85076998158&amp;doi=10.1016%2fj.jhazmat.2019.121020&amp;partnerID=40&amp;md5=b15e0f9288ff2fb8511581865e774419</t>
  </si>
  <si>
    <t>About 0.8 million tons of resin particles, which were generated from the recovery of waste printed circuit boards, were dumped on soil at Qingyuan city of China. Resin particles not only belong to micro plastic but also contain brominated flame retardants and heavy metals. There is little information about soil pollution caused by the dumped resin particles. This study found resin particles would transfer from soil surface into soil at least 10 mm downward for six months. Average content of bromine in soil within 10 cm exceeded 2500 mg/kg. The highest content of Pb, Zn, and Cu was 3450, 1143 and 1450 mg/kg, which were approximately 6.9, 2.3 and 3.6 times as much as Grade â…¢ soil standard of China. Micro plastic, brominated flame retardants, and heavy metals made significant effects on soil bacterial community. Bacterial diversity was destroyed and the number of resistant bacteria increased obviously such as Acinetobacter, Pseudomonas and Paracoccus. This paper presented the ecological destroy of soil when the resin particles were deposited on soil surface. It also suggested the government to urgently manage the resin particles produced in the recovery of waste printed circuit boards. Â© 2019 Elsevier B.V.</t>
  </si>
  <si>
    <t>rayyan-684570835</t>
  </si>
  <si>
    <t>Toxicities of polycyclic aromatic hydrocarbons for aquatic animals</t>
  </si>
  <si>
    <t>Honda, M. and Suzuki, N.</t>
  </si>
  <si>
    <t>https://www.scopus.com/inward/record.uri?eid=2-s2.0-85079871847&amp;doi=10.3390%2fijerph17041363&amp;partnerID=40&amp;md5=80725efcbdec4dda0cd59397982b0e49</t>
  </si>
  <si>
    <t>Polycyclic aromatic hydrocarbons (PAHs) are organic compounds that are widely distributed in the air, water, and soil. Recently, the amount of PAHs derived from fuels and from incomplete combustion processes is increasing. In the aquatic environment, oil spills directly cause PAH pollution and affect marine organisms. Oil spills correlate very well with the major shipping routes. Furthermore, accidental oil spills can seriously impact the marine environment toxicologically. Here, we describe PAH toxicities and related bioaccumulation properties in aquatic animals, including invertebrates. Recent studies have revealed the toxicity of PAHs, including endocrine disruption and tissue-specific toxicity, although researchers have mainly focused on the carcinogenic toxicity of PAHs. We summarize the toxicity of PAHs regarding these aspects. Additionally, the bioaccumulation properties of PAHs for organisms, including invertebrates, are important factors when considering PAH toxicity. In this review, we describe the bioaccumulation properties of PAHs in aquatic animals. Recently, microplastics have been the most concerning environmental problem in the aquatic ecosystem, and the vector effect of microplastics for lipophilic compounds is an emerging environmental issue. Here, we describe the correlation between PAHs and microplastics. Thus, we concluded that PAHs have a toxicity for aquatic animals, indicating that we should emphasize the prevention of aquatic PAH pollution. Â© 2020 by the authors. Licensee MDPI, Basel, Switzerland.</t>
  </si>
  <si>
    <t>Cited By :33 RAYYAN-INCLUSION: {"Querusche"=&gt;"Excluded", "Gabriel"=&gt;"Excluded"} | RAYYAN-LABELS: GAB: Abstract,QUE: Abstract | RAYYAN-EXCLUSION-REASONS: 1 - Type of study</t>
  </si>
  <si>
    <t>rayyan-684570836</t>
  </si>
  <si>
    <t>EFFECT OF THERMO-PHOTOCATALYTIC PROCESS USING ZINC OXIDE ON DEGRADATION OF MACRO/MICRO-PLASTIC IN AQUEOUS ENVIRONMENT</t>
  </si>
  <si>
    <t>Journal of Sustainability Science and Management</t>
  </si>
  <si>
    <t>Razali, N.A. and Abdullah, W.R.W. and Zikir, N.M.</t>
  </si>
  <si>
    <t>https://www.scopus.com/inward/record.uri?eid=2-s2.0-85099522711&amp;doi=10.46754%2fjssm.2020.08.001&amp;partnerID=40&amp;md5=bd5de71903a3af89338769bf8aa84612</t>
  </si>
  <si>
    <t>More than 320 million tons of plastics are produced annually, and the rate of plastic waste generation steadily increases by 3.9% per year. Introduction of plastic waste into water bodies may lead to many adverse environmental impacts as the plastic debris is very stable and generally requires a longer time to degrade. Over a period of time, bulk plastic debris will slowly degrade into small fragments known as macroplastics (particles size =5mm) and microplastics (particles size &amp;lt;5mm). Accumulation of this newly emerging class of pollutants potentially decreases the effciency of the existing water treatment system. Therefore, improvement on the existing water treatment technique is required. This study aimed at investigating the effect of using the UV-assisted thermo-photocatalytic reaction on the degradation of polypropylene (PP) macro- and microplastics in an aqueous environment for 6 hours. ZnO nanoparticles (&amp;lt;50 nm) were employed as the photocatalyst. 23 Full Factorial design was carried out in order to identify the correlation between the reaction temperature (35-50 Â°C), size of PP plastic (25-100 mm2) and the catalyst dosage (1â€“3 g/L) factors and their infuences on the weight loss of macro/micro-plastics. Maximum plastic weight loss of 7.8 wt% was achieved at 50Â°C, 1 g/L ZnO and 25 mm2 of PP plastic. The interaction between temperature and size must be taken into consideration. Â© 2020, Journal of Sustainability Science and Management. All rights reserved</t>
  </si>
  <si>
    <t>rayyan-684570837</t>
  </si>
  <si>
    <t>Microplastics ingestion by freshwater fish in the Chi River, Thailand</t>
  </si>
  <si>
    <t>114-119</t>
  </si>
  <si>
    <t>Kasamesiri, P. and Thaimuangpho, W.</t>
  </si>
  <si>
    <t>https://www.scopus.com/inward/record.uri?eid=2-s2.0-85081601342&amp;doi=10.21660%2f2020.67.9110&amp;partnerID=40&amp;md5=2afdd19037b72b227c079a7403122df1</t>
  </si>
  <si>
    <t>Microplastic pollution mainly emanates from terrestrial sources but studies of plastic contamination in freshwater ecosystems remain limited. Consumption of freshwater fish is widespread throughout all regions of Southeast Asia. Contamination of microplastics in fish is an important issue which leads to human health risk. Common freshwater fish in the Chi River, Thailand were caught by local fishermen and investigated for abundance, size, color and shape of microplastics. Eight fish species were investigated. Results showed that 72.9% of the collected fish were polluted with microplastics at mean abundance of 1.76Â±0.97 particles per fish and was no significant difference of abundance between species. Percentage occurrence of microplastics was highest in omnivorous fish Puntioplites proctozysron (86.7%) with the most common size of microplastics ingested by fish at over 0.5 mm (47.5%), of which 56.9% were blue color and 86.9% were fiber shaped. Results revealed that fishing nets and fish cages were major sources of microplastic contaminants in the Chi River. Â© Int. J. of GEOMATE. All rights reserved.</t>
  </si>
  <si>
    <t>Cited By :8 RAYYAN-INCLUSION: {"Querusche"=&gt;"Excluded", "Gabriel"=&gt;"Excluded"} | RAYYAN-LABELS: QUE: Title,GAB: Abstract | RAYYAN-EXCLUSION-REASONS: 1 - Type of study</t>
  </si>
  <si>
    <t>rayyan-684570838</t>
  </si>
  <si>
    <t>Microplastics in fish gut, first records from the Tom River in West Siberia, Russia</t>
  </si>
  <si>
    <t>Vestnik Tomskogo Gosudarstvennogo Universiteta, Biologiya</t>
  </si>
  <si>
    <t>Frank Yulia, A. and Vorobiev Egor, D. and Babkina Irina, B. and Antsiferov Dmitry, V. and Vorobiev Danil, S.</t>
  </si>
  <si>
    <t>https://www.scopus.com/inward/record.uri?eid=2-s2.0-85102576627&amp;doi=10.17223%2f19988591%2f52%2f7&amp;partnerID=40&amp;md5=3ddd3f5e7fb40dbbe1c8d8eef5898082</t>
  </si>
  <si>
    <t>This preliminary study investigated the abundance of microplastic particles in gastrointestinal tracts of the dace (Leuciscus leuciscus L.) from the Tom River, a large tributary of the Ob River in West Siberia. A total of 13 dace specimens of 2+ to 4+ years of age were studied. Microplastic particles extracted from fish guts were counted and classified by shapes and sizes. In average 204 Â± 28.7 items of microplastics were detected for one dace specimen. Microplastic particles were categorized as fragments of irregular shape (70%), spheres (16%), films (7%) and fibers (7%), with size ranging from &lt;0.15 to 2.00 mm. The vast majority of detected microplastic particles (almost 80%) were less than 0.15 mm by their largest dimension. These data provide the first evidence of microplastics in fish from the Ob River system. Â© 2020 Tomsk State University. All rights reserved.</t>
  </si>
  <si>
    <t>rayyan-684570839</t>
  </si>
  <si>
    <t>Susceptibility of Sardinella lemuru to emerging marine microplastic pollution</t>
  </si>
  <si>
    <t>Global Journal of Environmental Science and Management</t>
  </si>
  <si>
    <t>373-384</t>
  </si>
  <si>
    <t>Palermo, J.D.H. and Labrador, K.L. and Follante, J.D. and Agmata, A.B. and Pante, M.J.R. and Rollon, R.N. and David, L.T.</t>
  </si>
  <si>
    <t>https://www.scopus.com/inward/record.uri?eid=2-s2.0-85085216514&amp;doi=10.22034%2fgjesm.2020.03.07&amp;partnerID=40&amp;md5=0d9005c375a95f4d55bde8cc2a053ee8</t>
  </si>
  <si>
    <t>Marine microplastics are emerging pollutants that impact across levels of marine food chain at a global scale. Its presence was determined on Sardinella lemuru, a commercial pelagic fish that are harvested generally in the Northern Mindanao, consumed locally, and exported worldwide as bottled or canned sardine products. The stomach contents of 600 sardines were examined visually under a microscope, stained with Rose Bengal, and tested with hot needle technique to identify ingested microplastics. These anthropogenic particles were measured and physically classified into fibers, fragments, and films. Results of this study showed that 85% of S. lemuru were already contaminated with 3.74 Â± 3.92 # of microplastics even before being processed into various sardine products. These microplastics ranged from 0.12 to 21.30 mm and 80 % were mostly &amp;lt; 2.5 mm size classes. The dominant microplastics were 97.94 % in the form of fibers while 1.52 % and 0.54 % were respectively classified into fragments and films. Method validation by isolating microplastics from spiked samples (n = 30) with three retrieval attempts showed 100% recovery efficiency. While results from Canonical Correspondence Analysis of ingested microplastic data had no relationship with the standard lengths of the sardine and the masses of ingested food materials at varying size classes, the total number of ingested microplastics from 2014 to 2016 were directly correlated (r2=0.91, p=0.003) with the human population at the landing sites along the coastline of northern Mindanao. Â© 2020 GJESM. All rights reserved.</t>
  </si>
  <si>
    <t>rayyan-684570840</t>
  </si>
  <si>
    <t>Volatile chemical profiling and microplastic inspection of fish pastes from balayan, batangas, philippines</t>
  </si>
  <si>
    <t>Asian Fisheries Science</t>
  </si>
  <si>
    <t>Lira, B.C.S. and Cresencia, A.C. and Tavera, M.A. and Janairo, J.I.</t>
  </si>
  <si>
    <t>https://www.scopus.com/inward/record.uri?eid=2-s2.0-85091766591&amp;doi=10.33997%2fj.afs.2020.33.3.002&amp;partnerID=40&amp;md5=9a2325feb3e9187af82e76ef251862fd</t>
  </si>
  <si>
    <t>Fermented fish pastes (Bagoong) are one of the most commonly used liquid condiments among Asian countries, wherein the production of fish pastes may vary from one Asian country to another. In the Philippines, Balayan is one of the municipalities in the province of Batangas that is popular for its Bagoong Balayan. Chemical profiling from volatile organic compounds (VOCs) can be used to determine aroma-inducing compounds that are specific to this local variant and for quality assessment for food safety. In the meantime, the emerging pollution in the marine environment from persistent organic pollutants (POPs) and microplastics are alarming and threats to food safety. These marine-derived commodities, such as fish pastes may therefore harbour these kinds of pollutants. In this study, Bagoong Balayan samples were subjected to solid-phase microextraction coupled with gas chromatography-mass spectrometry. A total of 29 compounds were detected that passed the minimum match factor of 80 and 14 of them were common in all collected fish paste samples. Some of these compounds were also reported to be in fish paste samples produced in other Asian countries. However, five of them were observed to be found only in Bagoong Balayan, namely 1-octen-3-ol, 1-octen-3-one, 2-nonanone, tridecane, and 2,6,10,14-tetramethylpentadecane. No traces of POPs were found in Bagoong Balayan samples. The presence of microplastics was seen in all of the samples after centrifugation, vacuum filtration, and inspection using a microscope. Most of the microplastics that are present appeared to be fibrous in structure and coloured red or blue. Â© Asian Fisheries Society.</t>
  </si>
  <si>
    <t>rayyan-684570841</t>
  </si>
  <si>
    <t>Microplastics in Aquaculture Systems and Their Transfer in the Food Chain</t>
  </si>
  <si>
    <t>357-382</t>
  </si>
  <si>
    <t>Lyu, W. and Chen, Q. and Cheng, L. and Zhou, W.</t>
  </si>
  <si>
    <t>https://www.scopus.com/inward/record.uri?eid=2-s2.0-85093919777&amp;doi=10.1007%2f698_2020_455&amp;partnerID=40&amp;md5=247b5a10ac35983a5329cc9777912672</t>
  </si>
  <si>
    <t>As emerging pollutants, microplastics (MPs) are ubiquitous in aquatic environments. However, our knowledge concerning microplastic pollution in aquaculture systems is limited. Aquaculture systems are designed specifically to rear aquatic animals that serve as a food source for humans. Aquaculture accounts for almost half of the fish used for human consumption worldwide. Therefore, we need to pay more attention to ecological and food safety issues caused by MP pollution in the aquaculture environment. In this chapter, we discuss the sources and distribution characteristics of MPs in aquaculture systems and explore the relationship between MPs and aquatic organisms. Moreover, we summarize the behavioral, morphological, and physiological responses of aquatic animals to MPs. Ultimately, we analyze the migration and potential biomagnification of MPs among trophic levels in the food chain. Based on above analysis, MP pollution needs to be effectively alleviated by developing degradable plastics and reducing the entrance of MPs into aquaculture systems. Â© 2020, Springer Nature Switzerland AG.</t>
  </si>
  <si>
    <t>rayyan-684570842</t>
  </si>
  <si>
    <t>A critical review of microplastic pollution in urban freshwater environments and legislative progress in China: Recommendations and insights</t>
  </si>
  <si>
    <t>Xu, Y. and Chan, F.K.S. and He, J. and Johnson, M. and Gibbins, C. and Kay, P. and Stanton, T. and Xu, Y. and Li, G. and Feng, M. and Paramor, O. and Yu, X. and Zhu, Y.-G.</t>
  </si>
  <si>
    <t>https://www.scopus.com/inward/record.uri?eid=2-s2.0-85089018581&amp;doi=10.1080%2f10643389.2020.1801308&amp;partnerID=40&amp;md5=168ff06d7c1dd98336d72ab96c4e8d66</t>
  </si>
  <si>
    <t>Freshwater systems are vitally important, supporting diversity and providing a range of ecosystem services. In China, rapid urbanization (over 800 million urban population) has led to multiple anthropogenic pressures that threaten urban freshwater environments. Microplastics (&lt;5 mm) result from intensive production and use of plastic materials, but their effects in urban freshwater environments remain poorly understood. Rising concerns over the ecological effects of microplastics have resulted in increased attention being given to this contaminant in Chinese freshwater systems. Some studies provide quantitative data on contamination loads, but in general relevant knowledge in freshwater environment remains narrow in China, and lacking adequate understanding of threshold levels for detrimental effects. Notably, non-standardized sample collection and processing techniques for point and non-point sources have hindered comparisons of contamination loads and associated risk. Meanwhile, legislative frameworks for managing microplastics in China remain in their infancy. This manuscript critically reviews what is known of the nature and magnitude of microplastic pollution in Chinese freshwater environments, and summarizes relevant Chinese legislation. It provides recommendations for improving the legislative framework in China and identifies research gaps that need to be addressed to improve management and regulatory strategies for dealing with microplastic pollution in Chinese urban freshwater environments. Â© 2020 Taylor &amp; Francis Group, LLC.</t>
  </si>
  <si>
    <t>rayyan-684570843</t>
  </si>
  <si>
    <t>Occurrence of microplastics in the gastrointestinal tracts of some edible fish speciealong the Turkish coast</t>
  </si>
  <si>
    <t>Turkish Journal of Zoology</t>
  </si>
  <si>
    <t>312-323</t>
  </si>
  <si>
    <t>GÃ¼ndoÄŸdu, S. and Ã‡evik, C. and Temiz AtaÅŸ, N.</t>
  </si>
  <si>
    <t>https://www.scopus.com/inward/record.uri?eid=2-s2.0-85087941486&amp;doi=10.3906%2fzoo-2003-49&amp;partnerID=40&amp;md5=368fe0c04118976546bb663552a2bd0d</t>
  </si>
  <si>
    <t>Plastics have become an inseparable part of modern life as a consequence of their versatility, low cost, durability, and light-weight. In this study, the presence of microplastics (MPs) in the stomachs and digestive tracts of 243 individuals of leaping mullet (Chelon saliens (Risso, 1810)), red mullet (Mullus barbatus barbatus Linnaeus, 1758), surmullet (Mullus surmuletus Linnaeus, 1758), Mediterranean horse mackerel (Trachurus mediterraneus (Steindachner, 1868)), and sand steenbras (Lithognathus mormyrus (Linnaeus, 1758)), collected along the Marmara, Aegean, and Mediterranean coasts of Turkey was examined microscopically and through Âµ-Raman analysis. A total of 283 MP particles were extracted. Among the examined species, the average MP concentration was 1.1 MP per fish (MPs fishâ€“1). The number of MPs detected was 2.5 MPs fishâ€“1 for leaping mullet, 1.1 MPs fishâ€“1 for red mullet, 0.6 MPs fishâ€“1 for sand steenbras, and 0.4 MPs fishâ€“1 for Mediterranean horse mackerel and surmullet. The size of the MPs ranged from 0.028 to 4.909 mm. To determine the polymer types of the MPs, a Î¼-Raman analysis was conducted. The most frequently detected polymers were polypropylene (26%), polyethylene (21.9%), polyethylene terephthalate/polyester (8.2%), and cellulose (7.5%). The results of this study showed that MP pollution represents an emerging threat to the fish of Turkish marine waters. Â© TÃœBÄ°TAK.</t>
  </si>
  <si>
    <t>Cited By :2 RAYYAN-INCLUSION: {"Querusche"=&gt;"Excluded", "Gabriel"=&gt;"Excluded"} | RAYYAN-LABELS: QUE: Title,GAB: Abstract | RAYYAN-EXCLUSION-REASONS: 1 - Type of study</t>
  </si>
  <si>
    <t>rayyan-684570844</t>
  </si>
  <si>
    <t>Abundance and characteristics of microplastics in commercially sold fishes from Cebu Island, Philippines</t>
  </si>
  <si>
    <t>International Journal of Aquatic Biology</t>
  </si>
  <si>
    <t>424-433</t>
  </si>
  <si>
    <t>AbiÃ±on, B.S.F. and Camporedondo, B.S. and Mercadal, E.M.B. and Olegario, K.M.R. and Palapar, E.M.H. and Ypil, C.W.R. and Tambuli, A.E. and Lomboy, C.A.L.M. and Garces, J.J.C.</t>
  </si>
  <si>
    <t>https://www.scopus.com/inward/record.uri?eid=2-s2.0-85103252874&amp;doi=10.22034%2fijab.v8i4.874&amp;partnerID=40&amp;md5=461dc744b68dd6079d30c77d7629a48a</t>
  </si>
  <si>
    <t>This study documents microplastics (MPs) in the top three commercially sold fishes viz. Auxis rochei, Rastrelliger kanagurta and Chanos chanos in major public markets of Cebu Island, Philippines. MPs were found in the gastrointestinal tracts (FGIT) and quantified and characterized according to size, type, and color. In general, nine (97.3%) of 81 FGIT samples contained 635 total pieces of MPs with size ranging 0.01 to 0.50 and 1.00 to 2.00 mm. Transparent microfibers (91%) were the most predominant MPs, with blue (48%) as the most common MP color observed, followed by red (39%), black (8%) and white (5%). Chanos chanos proved to be the most susceptible fish to MP ingestions with a mean average of 11.6 pieces per individual fish, followed by A. rochei with 6.6 pieces, and R. kanagurta with 5.3 pieces. The results indicated that MPs were ubiquitous and high in commercially sold fishes in major public wet markets of Cebu Island, Philippines. The ingestion of fishes is of primary concern as a route of human exposure to MPs because they filter a large volume of seawater and are typically eaten whole without gut removal. Further study is needed on the potential consequences of MPs to aquatic populations to assess comprehensive exposure integrating multiple sources and routes. Â© 2020 Iranian Society of Ichthyology.</t>
  </si>
  <si>
    <t>rayyan-684570845</t>
  </si>
  <si>
    <t>Dissolution enhancement and formulation of film coated tablets of lornoxicam by phase transition method: In vitro and in vivo evaluation</t>
  </si>
  <si>
    <t>International Journal of Applied Pharmaceutics</t>
  </si>
  <si>
    <t>74-85</t>
  </si>
  <si>
    <t>Abdelmonem, R.A. and Abd El Galil, R.M. and El-Setouhy, D.A. and El-Miligi, M.F. and El-Nabarawi, M.A.</t>
  </si>
  <si>
    <t>https://www.scopus.com/inward/record.uri?eid=2-s2.0-85084371921&amp;doi=10.22159%2fijap.2020v12i3.36867&amp;partnerID=40&amp;md5=72395bba855dbeab228c98bcc381009c</t>
  </si>
  <si>
    <t>Objective: This study aimed to enhance the oral solubility and dissolution of poorly soluble lornoxicam by anti-solvent precipitation, and the manufacture of oral tablets by the phase transition method.Conclusion: Taken together, the obtained results confirmed successfully the potential of the promising formula (T3), over the conventional tablets of lornoxicam. Methods: The solvent was mixture of polyethylene glycol 400 and absolute ethanol. Three stabilizers Inutec SP1, Pluronic F127, Sucrose ester S1670 at two concentrations and two matrix formers Mannitol, and Avicel PH102 were used to obtain 12 formulae. The formulae were characterized regarding their infrared spectroscopy (IR), differential scanning calorimetry (DSC), particle size (PS) measurement, drug content and dissolution. Further characterizations were done for the optimum formula by scanning electron microscopy (SEM) and X-ray diffraction (XRD). Four tablet formulae were manufactured by phase transition method. The optimum tablets (T3) were evaluated through hardness, drug content, disintegration, dissolution, IR, and stability studies. Finally, (T3) was compared to conventional tablets in New Zealand rabbits using crossover design. Results: The dissolution rate for the prepared formulae was enhanced, from 3.44 to 5.96 folds. Statistical significance was obtained using one and two way ANOVA among formulae. The optimum tablet formula (T3) had hardness 5.637Â±1.57 kg, drug content 90.424Â±1.19%, disintegration time 341.5Â±9.62 s and the drug dissolved 72.107Â±0.0025%. Stability, after one month storage of the selected tablets at (25 Â°c/60% relative humidity), was satisfactory. The absorption extent of lornoxicam from (T3) compared to the conventional tablets was higher. Â© 2020 The Authors.</t>
  </si>
  <si>
    <t>Export Date: 13 June 2021 RAYYAN-INCLUSION: {"Querusche"=&gt;"Excluded", "Gabriel"=&gt;"Excluded"} | RAYYAN-LABELS: GAB: Abstract,QUE: Abstract | RAYYAN-EXCLUSION-REASONS: 2 - Population,1 - Type of study</t>
  </si>
  <si>
    <t>rayyan-684570846</t>
  </si>
  <si>
    <t>Nanomaterials and their negative effects on human health</t>
  </si>
  <si>
    <t>Applications of Nanomaterials in Human Health</t>
  </si>
  <si>
    <t>249-273</t>
  </si>
  <si>
    <t>Ravinayagam, V. and Jermy, B.R.</t>
  </si>
  <si>
    <t>https://www.scopus.com/inward/record.uri?eid=2-s2.0-85089644153&amp;doi=10.1007%2f978-981-15-4802-4_13&amp;partnerID=40&amp;md5=a2631cf861fabae5e9ef3d68bc5f7aa1</t>
  </si>
  <si>
    <t>Mesostructured silica, dendrimers, and allotropes of carbon were exhaustively used in biomedical, cosmetics, semiconductors, and food industry applications. Considering the huge prospect of nanomaterials, their potential hazards on exposure to humans and their related ecotoxicological effects needs to be summarized. Nanoparticles with size below 100 nm could pass into the lung and then to blood through inhalation, ingestion, and skin contact. As nanotechnology innovation is expected to achieve $ 2231 million by 2025, humans will be exposed ever increasingly in day-to-day life and in industries. In this review, the latest synthetic methodology of silica, dendrimers, and CNTs, their biological applications (in vitro and in vivo) related to toxicity were discussed. In terms of structured silica, the toxic and non-toxic effect induced by specific templates (cetylpyridinium bromide, cetyltrimethylammonium bromide, dipalmitoylphosphatidylcholine, C16L-tryptophan, C16-L-histidine, and C16-L-poline) that are used to generate mesoporous silica, silica nanoparticle sizes (25, 50, 60, 115, and 500 nm), and silane functionalization (NH2 and COOH) were discussed. The recent applications of different generations (G3, G4, G5, and G6) of amphiphilic Janus dendrimers were discussed along with toxicity effect of different charged dendrimers (cationic and anionic) and effect of PEGylation. Recent synthesis, advantages, and disadvantages of carbon nanotubes (CNTs) were presented for structures like single walled carbon nanotubes (SWCNTs) and multiwalledcarbon nanotubes (MWCNTs). The influence of diameter of SWCNTs (linear and short), thickness (thin and thick), effect of oxidation, metal oxide species (TiO2, Fe, and Au), and biocompatible polymers (polyethylene glycol, bisphosphonate, and alendronate) were shown in relation to molecular pathways in animal cells. Â© Springer Nature Singapore Pte Ltd. 2020.</t>
  </si>
  <si>
    <t>rayyan-684570847</t>
  </si>
  <si>
    <t>Microplastics in digestive tracts of fishes from Jakarta Bay</t>
  </si>
  <si>
    <t>Efadeswarni and Andriantoro and Azizah, N. and Saragih, G.S.</t>
  </si>
  <si>
    <t>https://www.scopus.com/inward/record.uri?eid=2-s2.0-85078178386&amp;doi=10.1088%2f1755-1315%2f407%2f1%2f012008&amp;partnerID=40&amp;md5=8c1c272d68700d734e103ca424498b05</t>
  </si>
  <si>
    <t>Microplastics are small plastic particles less than five millimeters in size. Microplastic is dangerous because it becomes a medium for other pollutants such as heavy metals and harmful bacteria to attach on. This study aims to determine the presence of microplastic in the digestive tracts of fishes in Jakarta Bay. The number of fish samples obtained was 25 fishes consisting of several species, namely, Siganus sp., Albula forsteri, Lutjanus sp., Parastromateus sp., Plicofollis argyropleuron, Pampus argenteus, Paraplotosus albilabris, Sardinella fimbriata, and Platycephalus indicus. The samples were grouped into three categories based on the length of their body, namely small fish with a length of 13-24 cm, medium fish 25-36 cm, and large fish 37-90 cm. The method used to identify microplastics in the fishes digestive tract is optical microscopy. Microplastics were found in 19 fish (76%), those identified as fiber is 73%, identified as films is 18%, and identified as fragment 9%. The larger the size of fish the higher the microplastic content of all types. This implies that microplastic bioaccumulation occurs through the food chain. Â© 2019 IOP Publishing Ltd. All rights reserved.</t>
  </si>
  <si>
    <t>rayyan-684570848</t>
  </si>
  <si>
    <t>Optimization, stabilization, and characterization of amphotericin B loaded nanostructured lipid carriers for ocular drug delivery</t>
  </si>
  <si>
    <t>Lakhani, P. and Patil, A. and Wu, K.-W. and Sweeney, C. and Tripathi, S. and Avula, B. and Taskar, P. and Khan, S. and Majumdar, S.</t>
  </si>
  <si>
    <t>https://www.scopus.com/inward/record.uri?eid=2-s2.0-85074776343&amp;doi=10.1016%2fj.ijpharm.2019.118771&amp;partnerID=40&amp;md5=256cb85169c1918141b849e09ce6d668</t>
  </si>
  <si>
    <t>The current study sought to formulate, optimize, and stabilize amphotericin B (AmB) loaded PEGylated nanostructured lipid carriers (NLC) and to study its ocular biodistribution following topical instillation. AmB loaded PEGylated NLC (AmB-PEG-NLC) were fabricated by hot-melt emulsification followed by high-pressure homogenization (HPH) technique. 1,2-distearoyl-sn-glycero-3-phosphoethanolamine-N-[methoxy(polyethylene glycol)] (mPEG-2K-DSPE) was used for surface PEGylation. mPEG-DSPE with different PEG molecular weight, 1 K, 2 K, 5 K, 10 K, and 20 K, were screened for formulation stability. Furthermore, the AmB loaded PEGylated (2K) NLC (AmB-PEG2K-NLC) was optimized using Box-Behnken design with respect to the amount of AmB, castor oil, mPEG-2K-DSPE, and number of high-pressure homogenization cycles as the factors; particle size, zeta potential, PDI, entrapment efficiency, and loading efficiency as responses. Stability of the optimized AmB-PEG2K-NLC was assessed over 4 weeks, at 4 Â°C as well as 25 Â°C and effect of autoclaving was also evaluated. AmB-PEG2K-NLC were tested for their in vitro antifungal activity against Candida albicans (ATCC 90028), AmB resistant Candida albicans (ATCC 200955) and Aspergillus fumigatus (ATCC 204305). Cytotoxicity of AmB-PEG2K-NLC was studied in human retinal pigmented epithelium cells. In vivo ocular biodistribution of AmB was evaluated in rabbits, following topical application of PEGylated NLCs or marketed AmB preparations. PEGylation with mPEG-2K-DSPE prevented leaching of AmB and increased the drug load significantly. The optimized formulation was prepared with a particle size of 218 Â± 5 nm; 0.3 Â± 0.02 PDI, 4.6 Â± 0.1% w/w drug loading, and 92.7 Â± 2.5% w/w entrapment efficiency. The optimized colloidal dispersions were stable for over a month, at both 4 Â°C and 25 Â°C. AmB-PEG2K-NLCs showed significantly (p &lt; 0.05) better antifungal activity in both wild-type and AmB resistant Candida strains and, was comparable to, or better than, commercially available parenteral AmB formulations like Fungizoneâ„¢ and AmBisomeÂ®. AmB-PEG2K-NLC did not show any toxicity up to a highest concentration of 1% (v/v) (percent formulation in medium). Following topical instillation, AmB was detected in all the ocular tissues tested and statistically significant (p &gt; 0.05) difference was not observed between the formulations tested. An optimized autoclavable and effective AmB-PEG2K-NLC ophthalmic formulation with at least one-month stability, in the reconstituted state, has been developed. Â© 2019 Elsevier B.V.</t>
  </si>
  <si>
    <t>Cited By :14 RAYYAN-INCLUSION: {"Querusche"=&gt;"Excluded", "Gabriel"=&gt;"Excluded"} | RAYYAN-LABELS: GAB: Abstract,QUE: Abstract | RAYYAN-EXCLUSION-REASONS: 2 - Population</t>
  </si>
  <si>
    <t>rayyan-684570849</t>
  </si>
  <si>
    <t>Assessment of quantity and quality of microplastics in the sediments, waters, oysters, and selected fish species in key sites along the bombong estuary and the coastal waters of ticalan in San Juan, Batangas</t>
  </si>
  <si>
    <t>Philippine Journal of Science</t>
  </si>
  <si>
    <t>789-816</t>
  </si>
  <si>
    <t>Espiritu, E.Q. and Dayrit, S.A.S.N. and Coronel, A.S.O. and Paz, N.S.C. and Ronquillo, P.I.L. and Castillo, V.C.G. and Enriquez, E.P.</t>
  </si>
  <si>
    <t>https://www.scopus.com/inward/record.uri?eid=2-s2.0-85076912339&amp;partnerID=40&amp;md5=22f1be8144136fa281fa05a28b8de972</t>
  </si>
  <si>
    <t>Microplastics (or MPs; &lt; 5 mm in size) pollution is largely unstudied in the Philippines. From an environmental sustainability standpoint, it is important to understand the characteristics, abundance, and environmental fate of plastic debris of various sizes, and these include MPs that are not more easily and readily detected. In this study, we assessed the extent of MPs contamination in the sediments, waters, oysters, and selected fishes found in the rivers and coastal areas of Ticalan, Batangas, which were identified from water quality parameters as Class C and CS, respectively. The MPs were extracted from these samples by chemical digestion of the matrix, series of filtration, and separation by flotation through a density gradient to finally isolate the MPs which were not dissolved by chemical digestion. The isolated samples were imaged by optical microscopy and characterized based on their descriptive attributes. The results showed the presence of microplastics in all the samples tested, which were found mostly in the form of filaments, fragments, films, and pellets â€“ with most showing weathered, degraded, or angular and irregular surfaces. Identification was done through spectral matching of the Fourier transform infrared spectra of isolated fragments with that of known plastics, although identification in some cases is made uncertain by possibility of degradation of the plastics in the environment. The majority of the isolates showed signature absorption bands of the C-H stretching vibrations of polyethylene-based plastics. Â© 2019, Department of Science and Technology. All rights reserved.</t>
  </si>
  <si>
    <t>Cited By :4 RAYYAN-INCLUSION: {"Querusche"=&gt;"Excluded", "Gabriel"=&gt;"Excluded"} | RAYYAN-LABELS: QUE: Title,GAB: Abstract | RAYYAN-EXCLUSION-REASONS: 1 - Type of study</t>
  </si>
  <si>
    <t>rayyan-684570850</t>
  </si>
  <si>
    <t>IR absorption spectra of high-pressure polyethylene modified by fish scales</t>
  </si>
  <si>
    <t>Gojayev, E.M. and Salimova, V.V. and Jabarov, S.H.</t>
  </si>
  <si>
    <t>https://www.scopus.com/inward/record.uri?eid=2-s2.0-85073879492&amp;doi=10.1142%2fS0217984919504128&amp;partnerID=40&amp;md5=efd1d8825dcf345c5204e49e8987adce</t>
  </si>
  <si>
    <t>We study polymeric-based composite materials with nanostructured metal filler and bio-filler; they protect the material from environmental influences, including oxidation, and give the required flexibility to the composite, subject to biocompatibility. Composites were obtained from a homogeneous mixture of the powders of the matrix components and the filler using a heated press at a temperature of 420 K and a pressure of 15 MPa. The quenching crystallization mode is the rapid cooling of samples in a water-ice mixture. The results of a study of IR spectra taken with a Fourier spectrometer Varian 640 FT-IR, high-pressure polyethylene composites modified with biological filler, and LDPE + x vol.% FS + y vol.% Fe bio-nanocomposites in the frequency range 4000-400 cm-1 were presented. It was revealed that the introduction of modifiers from fish scales (FS) and metallic nanoparticles (Fe) in LDPE in an optimal amount does not contribute to the appearance of new absorption bands, i.e. it practically does not change the shape of their IR spectrum. This means that the modifier of biological origin is technologically compatible with LDPE. The introduction of fish scale filler to LDPE contributes to a noticeable decrease in the intensity of the formation of C-O groups (1720 cm-1), which is a measure of the oxidative degradation of polymer chains. The results show that the introduction of FS into the structures of high-pressure polyethylene contributes to the formation of an optimal and stable structure, which, in turn, interferes with the intensive development of the photooxidative process caused by UV irradiation. Â© 2019 World Scientific Publishing Company.</t>
  </si>
  <si>
    <t>rayyan-684570851</t>
  </si>
  <si>
    <t>The dielectric properties and electrical conductivity of LDPE modified by fillers of biological origin</t>
  </si>
  <si>
    <t>International Journal of Modern Physics B</t>
  </si>
  <si>
    <t>Gojayev, E.M. and Aliyeva, S.V. and Khalilova, X.S. and Jafarova, G.S. and Jabarov, S.H.</t>
  </si>
  <si>
    <t>https://www.scopus.com/inward/record.uri?eid=2-s2.0-85074587713&amp;doi=10.1142%2fS0217979219503090&amp;partnerID=40&amp;md5=bd403ed039aba6b11a94b20b7cf868a7</t>
  </si>
  <si>
    <t>In this work, were investigated about the investigation of the frequency-dependent change in the character of the dielectric permeability and the tangent of dielectric loss angles of the biocomposites type LDPE + x vol.% FB obtained by fish bone fillers adding to the matrix of low density polyethylene and the bionanocomposites type LDPE + x vol.% FB + 1 vol.% Al with adding to this mixture 1 vol.% aluminum nanoparticles size 50 nm, calculation the actual and imaginary parts of the dielectric permeability of these materials, and the investigation of frequency change of electrical conductivity of both bio and bionanocomposites. It has been established that the dielectric permeability of biocomposites practically does not change in the frequency range 0-103 kHz. Â© 2019 World Scientific Publishing Company.</t>
  </si>
  <si>
    <t>Cited By :5 RAYYAN-INCLUSION: {"Querusche"=&gt;"Excluded", "Gabriel"=&gt;"Excluded"} | RAYYAN-LABELS: QUE: Title,GAB: Abstract | RAYYAN-EXCLUSION-REASONS: 1 - Type of study</t>
  </si>
  <si>
    <t>rayyan-684570852</t>
  </si>
  <si>
    <t>Amidated pleurocidin peptide encapsulated in biodegradable poly(lactide-co-glycolide) microparticles sustains its antibacterial activity against Photobacterium damselae subsp. piscicida in cobia</t>
  </si>
  <si>
    <t>Ko, J.-C. and Chuang, S.-C. and Yang, C.-D.</t>
  </si>
  <si>
    <t>https://www.scopus.com/inward/record.uri?eid=2-s2.0-85069813885&amp;doi=10.1016%2fj.aquaculture.2019.734290&amp;partnerID=40&amp;md5=5df25d4453830c23310596c2f7a935ef</t>
  </si>
  <si>
    <t>Photobacterium damselae subsp. piscicida (PDP), the causative agent of fish pasteurellosis, has become a serious threat leading to high mortalities in cage-cultured juveniles of cobia (Rachycentron canadum). However, overuse of conventional antibiotics to control the infection raises the emergence of resistant bacteria as well as the presence of residual drugs in animals and the environment. Further efforts are therefore needed to look for new and effective antibacterial agents, such as antimicrobial peptides (AMPs), for use on the fish farm to replace conventional antibiotics before commercial vaccines against PDP are available. In the present study, the fish-derived AMP, pleurocidin (PLE), was used as an anti-PDP agent. After C-terminal amidation, the resulting amidated PLE peptide, PLE(am), was further encapsulated with the poly (lactide-co-glycolide) (PLG) polymer to generate PLG-PLE(am) microparticles that would sustain release of antibacterial PLE(am) and elicit effective protection against PDP in cobia. PLG-PLE(am) microparticles, 4.25â€“5.39 Î¼m in diameter, contained 14.69â€“18.47 Î¼g of entrapped PLE(am) per milligram of dry weight of microparticles and showed 81%~84% entrapment efficiency. The amount of released PLE(am) from PLG microparticles gradually increased over a 28-day triphasic controlled-release period and the released PLE(am) still retained its antibacterial activity. Peritoneal injection with PLG-PLE(am) microparticles further protected all cobia from a lethal peritoneal infection of 2 Ã— 103 CFU PDP (MML-3) and allowed cobia to survive relatively longer (14 days post infection). In conclusion, the sustained release of antibacterial PLE(am) peptide from PLG-PLE(am) microparticles can preserve the antibacterial activity to result in effective protection in cobia. Our study provides notable evidence to indicate the feasibility of using PLG-PLE(am) microparticles as an antibacterial agent against PDP in cobia. Â© 2019 Elsevier B.V.</t>
  </si>
  <si>
    <t>Cited By :1 RAYYAN-INCLUSION: {"Querusche"=&gt;"Maybe", "Gabriel"=&gt;"Excluded"} | RAYYAN-LABELS: ?,GAB: Abstract | RAYYAN-EXCLUSION-REASONS: 3 - Intervention</t>
  </si>
  <si>
    <t>rayyan-684570853</t>
  </si>
  <si>
    <t>Microplastic Intake, Its Biotic Drivers, and Hydrophobic Organic Contaminant Levels in the Baltic Herring</t>
  </si>
  <si>
    <t>Ogonowski, M. and Wenman, V. and Barth, A. and Hamacher-Barth, E. and Danielsson, S. and Gorokhova, E.</t>
  </si>
  <si>
    <t>https://www.scopus.com/inward/record.uri?eid=2-s2.0-85072977441&amp;doi=10.3389%2ffenvs.2019.00134&amp;partnerID=40&amp;md5=4ec1a31e5446bba15925469f267337ea</t>
  </si>
  <si>
    <t>It is commonly accepted that microplastic (MP) ingestion can lead to lower food intake and bioaccumulation of hydrophobic organic contaminants (HOCs) in aquatic organisms. However, causal links between MP and contaminant levels in biota are poorly understood and in situ data are very limited. Here, we investigated whether HOC concentrations in herring muscle tissue (Clupea harengus membras) are related to MP ingestion using fish caught along the West coast of the Baltic Sea. The MP occurrence exhibited a large geographic variability, with MP found in 22.3% of the fish examined, and the population average being 0.9 MP indâˆ’1. However, when only individuals containing MP were considered, the average MP burden was 3.9 MP indâˆ’1. We also found that MP burden decreased with reproductive stage of the fish but increased with its body size. To predict MP abundance in fish guts, we constructed a mass-balance model using literature data on MP in the water column and physiological rates on ingestion and gut evacuation for clupeids of a similar size. The model output was in agreement with the observed values, thus supporting the validity of the results. Contaminant concentrations in the muscle tissue varied substantially across the study area but were unrelated to the MP levels in fish, suggesting a lack of direct links between the levels of HOCs and MP ingestion. Thus, despite their ubiquity, MP are unlikely to have a measurable impact on food intake or the total body burden of hydrophobic contaminants in Baltic herring. Â© Copyright Â© 2019 Ogonowski, Wenman, Barth, Hamacher-Barth, Danielsson and Gorokhova.</t>
  </si>
  <si>
    <t>rayyan-684570854</t>
  </si>
  <si>
    <t>Microplastics in a stormwater pond</t>
  </si>
  <si>
    <t>Olesen, K.B. and Stephansen, D.A. and van Alst, N. and Vollertsen, J.</t>
  </si>
  <si>
    <t>https://www.scopus.com/inward/record.uri?eid=2-s2.0-85073888946&amp;doi=10.3390%2fw11071466&amp;partnerID=40&amp;md5=a125ed0ecc998be266b71fa61dddb946</t>
  </si>
  <si>
    <t>Large amounts of microplastics (MPs) enter our environment through runoff from urban areas. This study presents results for MPs in stormwater from a wet retention pond in terms of its water, sediments, and vertebrate fauna. The analysis was done for the size range 10-500 Î¼m, applying a focal-plane array-based Î¼Fourier transform infrared (FPA-Î¼FTIR) imaging technique with automated data analysis. Sample preparation protocols were optimized towards this analytical method. The study revealed 270 item L-1 in the pond water, corresponding to 4.2 Î¼g L-1. The MPs in the pond were highly concentrated in its sediments, reaching 0.4 g kg-1, corresponding to nearly 106 item kg-1. MPs also accumulated in vertebrates from the pond-three-spined sticklebacks and young newts. In terms of particle numbers, this accumulation reached levels nearly as high as in the sediments. The size of the MPs in the pond water and its fauna was quite similar and significantly smaller than the MPs in the sediments. A rough estimate on MPs retention in the pond indicated that MPs were retained at efficiencies similar to that of other particulate materials occurring in the stormwater runoff. Â© 2019 by the authors.</t>
  </si>
  <si>
    <t>Cited By :20 RAYYAN-INCLUSION: {"Querusche"=&gt;"Excluded", "Gabriel"=&gt;"Excluded"} | RAYYAN-LABELS: QUE: Title,GAB: Abstract | RAYYAN-EXCLUSION-REASONS: 1 - Type of study</t>
  </si>
  <si>
    <t>rayyan-684570855</t>
  </si>
  <si>
    <t>Nurdle drifters around South Africa as indicators of ocean structures and dispersion</t>
  </si>
  <si>
    <t>Schumann, E.H. and Fiona MacKay, C. and Strydom, N.A.</t>
  </si>
  <si>
    <t>https://www.scopus.com/inward/record.uri?eid=2-s2.0-85066482957&amp;doi=10.17159%2fsajs.2019%2f5372&amp;partnerID=40&amp;md5=455d08bb6af18964f0012464b525449e</t>
  </si>
  <si>
    <t>Dispersion processes in the ocean typically involve wind, ocean currents and waves. All these factors were included in an analysis to model nurdle dispersion from an accidental spill in Durban Harbour, South Africa, in October 2017. Nurdle sightings on beaches by members of the public are used as indicators of the dispersion which extended over 2000 km of the South African coastline in a period of 8 weeks. Using known oceanographic current structures, satellite imagery, wave data and surface wind drift values of between 5% and 8% of wind speed, good agreement was found between the modelled dispersion and nurdle sightings. In particular, it was found that nurdles remained in specific sections of the coast for long periods, and that sporadic wind events were required to move them into new coastal areas. Such results may also contribute to understanding the dispersal behaviours and strategies adopted by larval stages of marine organisms, particularly fishes, that have pelagic larval durations that extend over weeks to months. The event was recognised as a major pollution incident rivalling other nurdle spillages reported worldwide, and extensive efforts were made to collect the nurdles, particularly along the northern KwaZulu-Natal coast. However, 9 months later, less than 20% had been recovered. The results emphasise the connectivity of different ocean regions, and in particular that pollution of the ocean is not a localised activity. Matter discharged at one point will disperse over a wide area â€“ in this case, significantly further afield than the area of recovery operations.Significance: Wind drift in the upper metre or two of the ocean has been notoriously difficult to quantify, and the spread of nurdles along the South African coastline can only be explained by using drift percentages two or three times the generally accepted value of 3% or less. Nonetheless, it is important to realise that there are substantial differences in dispersion rates between the upper few centimetres of the ocean and that even a metre or two deeper. The rapid manner in which nurdles, and other microplastics, can be dispersed is important in terms of understanding the spread of this form of pollution in the world s oceans. The results also confirm the important role that wind can play in the movement of eggs, larvae and invertebrates and the significance of vertical migrations in and out of the surface layers. Finally, the results confirm many of the accepted coastal current regimes on the east and south coasts of South Africa. Moreover, it is shown that certain sections can have very long residence times, where drifters are only removed under sustained wind conditions. Â© 2019 Academy of Science of South Africa. All rights reserved.</t>
  </si>
  <si>
    <t>Cited By :5 RAYYAN-INCLUSION: {"Querusche"=&gt;"Excluded", "Gabriel"=&gt;"Excluded"} | RAYYAN-LABELS: GAB: Abstract,QUE: Abstract | RAYYAN-EXCLUSION-REASONS: 1 - Type of study</t>
  </si>
  <si>
    <t>rayyan-684570856</t>
  </si>
  <si>
    <t>Anthropogenically altered trophic webs: alien catfish and microplastics in the diet of Eurasian otters</t>
  </si>
  <si>
    <t>Mammal Research</t>
  </si>
  <si>
    <t>165-174</t>
  </si>
  <si>
    <t>Smiroldo, G. and Balestrieri, A. and Pini, E. and Tremolada, P.</t>
  </si>
  <si>
    <t>https://www.scopus.com/inward/record.uri?eid=2-s2.0-85063043885&amp;doi=10.1007%2fs13364-018-00412-3&amp;partnerID=40&amp;md5=43b0d4c5cd0c36521a185639a24d2bfc</t>
  </si>
  <si>
    <t>With the aim of examining how Eurasian otters (Lutra lutra) face human-mediated environmental alterations, we assessed their diet by spraint analysis on the River Ticino (NW Italy), where this mustelid has been reintroduced in 1997. From March 2016 to March 2017, a total of 101 spraints was found in 50% of 32 sampling stations (mean length Â± SD = 567 Â± 263Â m). Fish formed the bulk of otter diet (95% of the estimated mean percent volume, mV%). Cyprinids were the most preyed fish (mV% = 44.9), followed by European catfish Silurus glanis (mV% = 24.9%) and eel Anguilla anguilla (mV% = 8.5). Introduced European catfish is an invasive species, which can deeply alter the composition and structure of local fish communities and accumulate large amounts of metals and pollutants through the trophic chain. We also recorded for the first time microplastic particles (&lt; 5Â mm) in otter spraints. Suspected particles were analysed by Fourier transform infrared (FTIR) spectroscopy and two polymer types were identified: polyethylene terephthalate (PET) and polyamide (PA). Although otters showed to be able to adapt to anthropogenic changes, these results point out new potential threats to otter conservation and ask for further studies. Â© 2019, Mammal Research Institute, Polish Academy of Sciences, BiaÅ‚owieÅ¼a, Poland.</t>
  </si>
  <si>
    <t>Cited By :11 RAYYAN-INCLUSION: {"Querusche"=&gt;"Excluded", "Gabriel"=&gt;"Excluded"} | RAYYAN-LABELS: GAB: Abstract,QUE: Abstract | RAYYAN-EXCLUSION-REASONS: 1 - Type of study</t>
  </si>
  <si>
    <t>rayyan-684570857</t>
  </si>
  <si>
    <t>Searching for Acidity or the Case of the Missing Chlorine: An Option for a Global Closed Loop Alkalinityâ€“Acidity Cycle for Bauxite Residue Neutralization Based on HCl from PVC Recycling</t>
  </si>
  <si>
    <t>Journal of Sustainable Metallurgy</t>
  </si>
  <si>
    <t>Schlaf, M.</t>
  </si>
  <si>
    <t>https://www.scopus.com/inward/record.uri?eid=2-s2.0-85062393367&amp;doi=10.1007%2fs40831-018-0193-1&amp;partnerID=40&amp;md5=48554ad8b69e63fb133ebda613151853</t>
  </si>
  <si>
    <t>The Bayer process depends on the large-scale use of caustic soda (NaOH)â€”produced at &amp;gt; 60 million tons/year from NaCl by the chlor-alkali processâ€”and is thus one of the major consumers of the alkalinity generated by the latter. A part of this alkalinity then ultimately ends up in the bauxite residue from the Bayer process, arguably constituting one of the main chemical, technical, and environmental challenges for a valorization or long-term safe disposal and remediation of this material. By stoichiometric and chemical necessity, the complementary acidity resides in the Cl2 gas is also produced in the chlor-alkali process and is thus latent in the chlorinated compoundsâ€”notably polyvinyl chloride (PVC) and chlorinated solvents, such as dichloromethane or 1,1,1,-trichloroethane. Recapturing and recycling Cl2 from these uses in the form of hydrochloric acid (HCl) by means of a controlled thermal decomposition of the chlorinated hydrocarbons couldâ€”in principleâ€”serve as a source of BrÃ¸nsted acidity for the neutralization of bauxite residue (Red Mud) thereby transforming it into a nonhazardous material of much lower environmental concern limited to its NaCl content. This could establish a closed alkalinityâ€“acidity cycle on a global scale while simultaneously addressing the end-of-life fate of environmentally persistent PVC that otherwise either is deposited in landfills or can end up in the oceans in form of dispersed microplastics. Â© 2018, The Minerals, Metals &amp; Materials Society.</t>
  </si>
  <si>
    <t>rayyan-684570858</t>
  </si>
  <si>
    <t>Relevance of nano- and microplastics for freshwater ecosystems: A critical review</t>
  </si>
  <si>
    <t>375-392</t>
  </si>
  <si>
    <t>Triebskorn, R. and Braunbeck, T. and Grummt, T. and Hanslik, L. and Huppertsberg, S. and Jekel, M. and Knepper, T.P. and Krais, S. and MÃ¼ller, Y.K. and Pittroff, M. and Ruhl, A.S. and Schmieg, H. and SchÃ¼r, C. and Strobel, C. and Wagner, M. and ZumbÃ¼lte, N. and KÃ¶hler, H.-R.</t>
  </si>
  <si>
    <t>https://www.scopus.com/inward/record.uri?eid=2-s2.0-85057584753&amp;doi=10.1016%2fj.trac.2018.11.023&amp;partnerID=40&amp;md5=47d4a4ca407d56172476ada22aa3a078</t>
  </si>
  <si>
    <t>The current paper critically reviews the state-of-the-science on (1) microplastics (MP) types and particle concentrations in freshwater ecosystems, (2) MP and nanoplastics (NP) uptake and tissue translocation, (3) MP/NP-induced effects in freshwater organisms, and (4) capabilities of MP/NP to modulate the toxicity of environmental chemicals. The reviewed literature as well as new data on MP and NP concentrations in the river Elbe and on particle uptake into human cells indicate an environmental relevance of small particles in the low nano- and micrometer range higher than that of larger MP. Â© 2018 Elsevier B.V.</t>
  </si>
  <si>
    <t>Cited By :137 RAYYAN-INCLUSION: {"Querusche"=&gt;"Excluded", "Gabriel"=&gt;"Excluded"} | RAYYAN-LABELS: GAB: Title,QUE: Title | RAYYAN-EXCLUSION-REASONS: 1 - Type of study</t>
  </si>
  <si>
    <t>rayyan-684570859</t>
  </si>
  <si>
    <t>Microplastics in sediments and fish from the Red Sea coast at Jeddah (Saudi Arabia)</t>
  </si>
  <si>
    <t>Environmental Chemistry</t>
  </si>
  <si>
    <t>641-650</t>
  </si>
  <si>
    <t>Al-Lihaibi, S. and Al-Mehmadi, A. and Alarif, W.M. and Bawakid, N.O. and Kallenborn, R. and Ali, A.M.</t>
  </si>
  <si>
    <t>https://www.scopus.com/inward/record.uri?eid=2-s2.0-85076502791&amp;doi=10.1071%2fEN19113&amp;partnerID=40&amp;md5=01c5f3504192de76bd4953f1867cc43c</t>
  </si>
  <si>
    <t>The amounts of microplastics in sediment samples obtained from four stations along the Jeddah coast were shown to range from not detected to 119 particles kg-1 wet sediment. Four classes of microplastic particles in the sediment, that is, fragments, granules, foams and fibres, were characterised by fluorescence microscopy. Microplastics of various forms and sizes were also identified in 44 % of the 140 sampled fish (6 local species) in amounts ranging from not detected to 30 microplastic particles per individual. Polyethylene terephthalate and vinyl chloride-vinyl acetate copolymers were the dominant polymer types in the sediment samples identified by Fourier-transform infrared spectroscopy (FTIR) analysis, while polystyrene, polyethylene and polyester were the dominant polymer types detected in fish. FTIR analysis showed that the most detected fibres were made of polyester. The results of this study emphasise that microplastic pollution represents an emerging threat to the marine environment of the Red Sea. The results of this study provide useful background information for further investigations and provide an accurate overview of the microplastics distribution in the marine environment of the Saudi Red Sea. Â© 2019 CSIRO.</t>
  </si>
  <si>
    <t>rayyan-684570860</t>
  </si>
  <si>
    <t>Sources, Distribution, and Fate of Microscopic Plastics in Marine Environments</t>
  </si>
  <si>
    <t>121-133</t>
  </si>
  <si>
    <t>Thompson, R.C.</t>
  </si>
  <si>
    <t>https://www.scopus.com/inward/record.uri?eid=2-s2.0-85055024145&amp;doi=10.1007%2f698_2016_10&amp;partnerID=40&amp;md5=f7891f0a01d529f7261190641ba5e3d4</t>
  </si>
  <si>
    <t>Microplastics are pieces of plastic debris &lt;5Ã‚Â mm in diameter. They enter the environment from a variety of sources including the direct input of small pieces such as exfoliating beads used in cosmetics and as a consequence of the fragmentation of larger items of debris. A range of common polymers, including polyethylene, polypropylene, polystyrene, and polyvinyl chloride, are present in the environment as microplastic particles. Microplastics are widely distributed in marine and freshwater habitats. They have been reported on shorelines from the poles to the equator; they are present at the sea surface and have accumulated in ocean systems far from land. Microplastics are also present in substantial quantities on the seabed. A wide range of organisms including birds, fish, and invertebrates are known to ingest microplastics and for some species it is clear that a substantial proportion of the population have microplastic in their digestive tract. The extent to which this might have harmful effects is not clear; however, the widespread encounter rate indicates that substantial quantities of microplastic may be distributed within living organisms themselves as well as in the habitats in which they live. Our understanding about the long-term fate of microplastics is relatively limited. Some habitats such as the deep sea may be an ultimate sink for the accumulation of plastic debris at sea; indeed, some recent evidence indicates quantities in the deep sea can be greater than at the sea surface. It has also been suggested that microplastics might be susceptible to biodegradation by microorganisms; however, this is yet to be established and the prevailing view is that even if emissions of debris to the environment are substantially reduced, the abundance of microplastics will increase over the next few decades. However, it is also clear that the benefits which plastics bring to society can be realized without the need for emissions of end-of-life plastics to the ocean. To some extent the accumulation of microplastic debris in the environment is a symptom of an outdated business model. There are solutions at hand and many synergistic benefits can be achieved in terms of both waste reduction and sustainable use of resources by moving toward a circular economy. Â© Springer International Publishing Switzerland 2016.</t>
  </si>
  <si>
    <t>rayyan-684570861</t>
  </si>
  <si>
    <t>Poly(Ethylene glycol) click hydrogels with embedded sensing microdomains for a long-term, implantable biosensor</t>
  </si>
  <si>
    <t>Baldock, V. and Jivan, F. and Alge, D. and McShane, M.</t>
  </si>
  <si>
    <t>https://www.scopus.com/inward/record.uri?eid=2-s2.0-85065417357&amp;partnerID=40&amp;md5=5e4f5068097e8bb337c0f40ae1fb47d7</t>
  </si>
  <si>
    <t>Statement of Purpose: Chronic diseases affect millions of Americans, decreasing quality of life. Continuously monitoring these conditions allows patients and healthcare professionals to make informed decisions regarding medication and lifestyle habits for better disease management. Our previously published work has demonstrated that a bulk ionically-cross linked alginate hydrogel containing alginate microparticles encapsulating benzoporphyrin dye and oxidoreductase enzymes can be used as an implantable system for continuous monitoring of glucose and lactate via optical interrogation.12 Alginate is a widely-used biocompatible hydrogel that can be ionically-cross linked by multivalent cations, such as calcium (Ca2+). While alginate hydrogels offer the benefit of mild gelation conditions, they tend to disintegrate over time in bodily fluids as the multivalent cations are replaced by monovalent cations.3 In this work, we investigate a more stable matrix better suited for long-term sensing using poly(elhylene glycol) (PEG), which is widely used in biomedical applications for its high biocompatibility, stability, and anti-fouling properties. Pairing PEG with thiol-vinyl sulfone click-chemistry (PEG-SH-VS) allows for rapid and controlled covalent crosslinking under mild conditions, resulting in stable bulk hydrogels.4 We hypothesized that incorporating sensing alginate microparticles into a PEG-SH-VS hydrogel would provide an improved platform for long-term, continuous monitoring. Â© 2019 Omnipress - All rights reserved.</t>
  </si>
  <si>
    <t>rayyan-684570862</t>
  </si>
  <si>
    <t>Critical research and standardization needs for assessing the ecological risk of microplastics</t>
  </si>
  <si>
    <t>3453-3457</t>
  </si>
  <si>
    <t>Allen Burton, G., Jr. and Daley, J. and Turner, C.</t>
  </si>
  <si>
    <t>https://www.scopus.com/inward/record.uri?eid=2-s2.0-85060828702&amp;partnerID=40&amp;md5=1a05494b9954e9d3c61d46c51b53e4bf</t>
  </si>
  <si>
    <t>There has been an explosion in the research and reporting on microplastics (MPs) in aquatic ecosystems. Initial studies reported maximum values of over 1 million MPs per km 2 , in both marine and freshwaters. No standard methods exist for studying MPs and the approaches have varied widely, making comparisons between studies difficult if not impossible. Nevertheless, some generalizations are possible as reported in multiple studies on: the composition and shapes of MPs; their numbers in waters, effluents and sediments; the effect of wastewater treatment on MP removal; contaminant adsorption to MPs; biological effects of MP ingestion; optimal analytical methods; and the importance of recognizing how sampling and analyses influences results and conclusions. In conclusion: Standard methodologies are needed; Ecological impacts appear minimal due to low exposures and the relative dominance of natural food sources; and the need for research on MPs smaller than 300 microns. Copyright Â© 2018 Water Environment Federation</t>
  </si>
  <si>
    <t>rayyan-684570863</t>
  </si>
  <si>
    <t>Validation of an extraction method for microplastics from human materials</t>
  </si>
  <si>
    <t>Clinical hemorheology and microcirculation</t>
  </si>
  <si>
    <t>203-217</t>
  </si>
  <si>
    <t>Monteleone, A. and Schary, W. and Fath, A. and Wenzel, F.</t>
  </si>
  <si>
    <t>https://www.scopus.com/inward/record.uri?eid=2-s2.0-85075814035&amp;doi=10.3233%2fCH-199209&amp;partnerID=40&amp;md5=6ecbfcef2df2f88367a3976254cdb51e</t>
  </si>
  <si>
    <t>INTRODUCTION: Since the beginning of industrial production in 1950, plastic production has continued to grow strongly worldwide and is now at 322 million tonnes in the year 2015. From these very high production volumes ever larger quantities are found in the environment. There the plastics degradate to microplasticity and spread ubiquitously in the world. The present work deals with the possible uptake of microplastic particles in human organisms. For the detection of these plastic particles, an extraction method was developed and validated. MATERIALS AND METHODS: Biological materials consist of human blood (healthy volunteers, nâ€Š=â€Š4) and different tissues of pigs and cattles. Various lysis solutions were tested for degradation efficiency of biological material and for effects on the plastics. The mass loss, surfaces and structure variations as well as the physicochemical spectrum of the material were observed after treatment by atomic force (AFM) and electron microscopy (EM) and Fourier transform infrared spectrometry (FTIR). RESULTS: The different plastic types as polyamide (PA), polycarbonate (PC), polyethylene (PE), polypropylene (PP), polystyrene (PS) and polyvinyl chloride (PVC) could be clearly differentiated and identified by FTIR. Regarding the surface control, especially PVC showed detectable alterations: After extraction an irregular surface structure caused by protuberances or bubbles could be observed. However, instead of these alterations an equivalent count of plastic particles was found in correlation to the applied plastic amount (recovery rate overall was 99,12Â±0,67%). CONCLUSION: The applied method can be used for plastic extractions from human or animal tissues without remarkable effects on the plastics.</t>
  </si>
  <si>
    <t>rayyan-684570864</t>
  </si>
  <si>
    <t>Cartilage-penetrating nanocarriers improve delivery and efficacy of growth factor treatment of osteoarthritis</t>
  </si>
  <si>
    <t>Science Translational Medicine</t>
  </si>
  <si>
    <t>Geiger, B.C. and Wang, S. and Padera, R.F., Jr. and Grodzinsky, A.J. and Hammond, P.T.</t>
  </si>
  <si>
    <t>https://www.scopus.com/inward/record.uri?eid=2-s2.0-85057378539&amp;doi=10.1126%2fscitranslmed.aat8800&amp;partnerID=40&amp;md5=85510bc6afcafd02eab61a85a9caa821</t>
  </si>
  <si>
    <t>Osteoarthritis is a debilitating joint disease affecting nearly 30 million people for which there are no disease-modifying therapies. Several drugs that have failed clinical trials have shown inefficient and inadequate delivery to target cells. Anabolic growth factors are one class of such drugs that could be disease-modifying if delivered directly to chondrocytes, which reside deep within dense, anionic cartilage tissue. To overcome this biological barrier, we conjugated a growth factor to a cationic nanocarrier for targeted delivery to chondrocytes and retention within joint cartilage after direct intra-articular injection. The nanocarrier uses reversible electrostatic interactions with anionic cartilage tissue to improve tissue binding, penetration, and residence time. Amine terminal polyamidoamine (PAMAM) dendrimers were end functionalized with variable molar ratios of poly(ethylene glycol) (PEG) to control surface charge. From this small family of variably PEGylated dendrimers, an optimal formulation showing 70% uptake into cartilage tissue and 100% cell viability was selected. When conjugated to insulin-like growth factor 1 (IGF-1), the dendrimer penetrated bovine cartilage of human thickness within 2 days and enhanced therapeutic IGF-1 joint residence time in rat knees by 10-fold for up to 30 days. In a surgical model of rat osteoarthritis, a single injection of dendrimer-IGF-1 rescued cartilage and bone more effectively than free IGF-1. Dendrimer-IGF-1 reduced width of cartilage degeneration by 60% and volumetric osteophyte burden by 80% relative to untreated rats at 4 weeks after surgery. These results suggest that PEGylated PAMAM dendrimer nanocarriers could improve pharmacokinetics and efficacy of disease-modifying osteoarthritis drugs in the clinic. Copyright Â© 2018, American Association for the Advancement of Science</t>
  </si>
  <si>
    <t>Cited By :60 RAYYAN-INCLUSION: {"Querusche"=&gt;"Excluded", "Gabriel"=&gt;"Excluded"} | RAYYAN-LABELS: GAB: Abstract,QUE: Abstract | RAYYAN-EXCLUSION-REASONS: 2 - Population</t>
  </si>
  <si>
    <t>rayyan-684570865</t>
  </si>
  <si>
    <t>Occurrence and ingestion of microplastics by zooplankton in Kenya's marine environment: first documented evidence</t>
  </si>
  <si>
    <t>225-234</t>
  </si>
  <si>
    <t>Kosore, C. and Ojwang, L. and Maghanga, J. and Kamau, J. and Kimeli, A. and Omukoto, J. and Ngisiagâ€™e, N. and Mwaluma, J. and Ongâ€™ada, H. and Magori, C. and Ndirui, E.</t>
  </si>
  <si>
    <t>https://www.scopus.com/inward/record.uri?eid=2-s2.0-85054132347&amp;doi=10.2989%2f1814232X.2018.1492969&amp;partnerID=40&amp;md5=ebd9cc2c810e9d6eb912c7cd90eb37f6</t>
  </si>
  <si>
    <t>Microplastics can be ingested by marine organisms and may lead to negative impacts at the base of marine food chains. This study investigated the occurrence and composition of microplastics in the sea-surface water and sought evidence of ingestion by zooplankton. Surface seawater was collected using a stainless-steel bucket and sieved directly through a stainless-steel sieve (250-Âµm mesh), while a 500-Î¼m mesh net was towed horizontally to collect zooplankton, at 11 georeferenced stations off the Kenyan coast in February 2017, on board the national research vessel RV Mtafiti. Microplastic particles were sorted and characterised using an Optika dissecting microscope. Polymer types were identified using an ALPHA Platinum attenuated total reflectionâ€”Fourier-transform infrared (ATR-FTIR) spectrometer. A total of 149 microplastic particles, with an average abundance of 110 particles mâ€“3, were found in the surface seawater. A total of 129 particles were found ingested by zooplankton groups, where Chaetognatha, Copepoda, Amphipoda and fish larvae ingested 0.46, 0.33, 0.22 and 0.16 particles ind.â€“1, respectively. Filaments dominated both the surface-water microplastics and the ingested microplastics, contributing 76% and 97% to those compositions, respectively. White particles were prevalent in the water (51%), whereas black was the colour found most commonly (42%) across the zooplankton groups. The sizes of particles that were in the water were in the range of 0.25â€“2.4 mm, and those ingested ranged between 0.01 and 1.6 mm. Polypropylene was predominant in the surface water, whereas low-density polyethylene was the most-ingested polymer type. The results provide the first documented evidence of the occurrence, composition and ingestion of microplastics by zooplankton in Kenya's marine environment, indicating that microplastics have the potential to enter pelagic food webs and cause pollution in the study area. Â© 2018, Â© 2018 NISC (Pty) Ltd.</t>
  </si>
  <si>
    <t>Cited By :17 RAYYAN-INCLUSION: {"Querusche"=&gt;"Excluded", "Gabriel"=&gt;"Excluded"} | RAYYAN-LABELS: QUE: Title,GAB: Abstract | RAYYAN-EXCLUSION-REASONS: 1 - Type of study</t>
  </si>
  <si>
    <t>rayyan-684570866</t>
  </si>
  <si>
    <t>Marine environment microfiber contamination: Global patterns and the diversity of microparticle origins</t>
  </si>
  <si>
    <t>275-284</t>
  </si>
  <si>
    <t>Barrows, A.P.W. and Cathey, S.E. and Petersen, C.W.</t>
  </si>
  <si>
    <t>https://www.scopus.com/inward/record.uri?eid=2-s2.0-85042490531&amp;doi=10.1016%2fj.envpol.2018.02.062&amp;partnerID=40&amp;md5=c9c40cbbc4c85df0ca77e9d07da548b6</t>
  </si>
  <si>
    <t>Microplastic and microfiber pollution has been documented in all major ocean basins. Microfibers are one of the most common microparticle pollutants along shorelines. Over 9 million tons of fibers are produced annually; 60% are synthetic and âˆ¼25% are non-synthetic. Non-synthetic and semi-synthetic microfibers are infrequently documented and not typically included in marine environment impact analyses, resulting in underestimation of a potentially pervasive and harmful pollutant. We present the most extensive worldwide microparticle distribution dataset using 1-liter grab samples (n = 1393). Our citizen scientist driven study shows a global microparticle average of 11.8 Â± 24.0 particles Lâˆ’1 (mean Â± SD), approximately three orders of magnitude higher than global model predictions. Open ocean samples showed consistently higher densities than coastal samples, with the highest concentrations found in the polar oceans (n = 51), confirming previous empirical and theoretical studies. Particles were predominantly microfibers (91%) and 0.1â€“1.5 mm in length (77%), a smaller size than those captured in the majority of surface studies. Using Î¼FT-IR we determined the material types of 113 pieces; 57% were classified as synthetic, 12% as semi-synthetic, and 31% as non-synthetic. Samples were taken globally, including from coastal environments and understudied ocean regions. Some of these sites are emerging as areas of concentrated floating plastic and anthropogenic debris, influenced by distant waste mismanagement and/or deposition of airborne particles. Incorporation of smaller-sized microfibers in oceanographic models, which has been lacking, will help us to better understand the movement and transformation of synthetic, semi-synthetic and non-synthetic microparticles in regional seas and ocean basins. This study increases understanding of global microplastic distribution in understudied regions and highlights the prevalence of synthetic and non-synthetic microfiber pollution. Â© 2018 Elsevier Ltd</t>
  </si>
  <si>
    <t>Cited By :102 RAYYAN-INCLUSION: {"Querusche"=&gt;"Excluded", "Gabriel"=&gt;"Excluded"} | RAYYAN-LABELS: GAB: Abstract,QUE: Abstract | RAYYAN-EXCLUSION-REASONS: 1 - Type of study</t>
  </si>
  <si>
    <t>rayyan-684570867</t>
  </si>
  <si>
    <t>Mitigation measures to avert the impacts of plastics and microplastics in the marine environment (a review)</t>
  </si>
  <si>
    <t>9293-9310</t>
  </si>
  <si>
    <t>Ogunola, O.S. and Onada, O.A. and Falaye, A.E.</t>
  </si>
  <si>
    <t>https://www.scopus.com/inward/record.uri?eid=2-s2.0-85042381035&amp;doi=10.1007%2fs11356-018-1499-z&amp;partnerID=40&amp;md5=7af15699f162dcf627bad0a6afb43c06</t>
  </si>
  <si>
    <t>The increasing demand for and reliance on plastics as an everyday item, and rapid rise in their production and subsequent indiscriminate disposal, rise in human population and industrial growth, have made the material an important environmental concern and focus of interest of many research. Historically, plastic production has increased tremendously to over 250 million tonnes by 2009 with an annual increased rate of 9%. In 2015, the global consumption of plastic materials was reported to be &gt; 300 million tonnes and is expected to surge exponentially. Because plastic polymers are ubiquitous, highly resistant to degradation, the influx of these persistent, complex materials is a risk to human and environmental health. Because microplastics are principally generated from the weathering or breakdown of larger plastics (macroplastics), it is noteworthy and expedient to discuss in detail, expatiate, and tackle this main source. Macro- and microplastic pollution has been reported on a global scale from the poles to the equator. The major problem of concern is that they strangulate and are ingested by a number of aquatic biota especially the filter feeders, such as molluscs, mussels, oysters, from where it enters the food chain and consequently could lead to physical and toxicological effects on aquatic organisms and human being as final consumers. To this end, in order to minimise the negative impacts posed by plastic pollution (macro- and microplastics), a plethora of strategies have been developed at various levels to reduce and manage the plastic wastes. The objective of this paper is to review some published literature on management measures of plastic wastes to curb occurrence and incidents of large- and microplastics pollution in the marine environments. Â© 2018, Springer-Verlag GmbH Germany, part of Springer Nature.</t>
  </si>
  <si>
    <t>Cited By :35 RAYYAN-INCLUSION: {"Querusche"=&gt;"Excluded", "Gabriel"=&gt;"Excluded"} | RAYYAN-LABELS: GAB: Title,QUE: Title | RAYYAN-EXCLUSION-REASONS: 1 - Type of study</t>
  </si>
  <si>
    <t>rayyan-684570868</t>
  </si>
  <si>
    <t>Gradient nano-engineered in situ forming composite hydrogel for osteochondral regeneration</t>
  </si>
  <si>
    <t>82-98</t>
  </si>
  <si>
    <t>Radhakrishnan, J. and Manigandan, A. and Chinnaswamy, P. and Subramanian, A. and Sethuraman, S.</t>
  </si>
  <si>
    <t>https://www.scopus.com/inward/record.uri?eid=2-s2.0-85041508013&amp;doi=10.1016%2fj.biomaterials.2018.01.056&amp;partnerID=40&amp;md5=242dde81ba0a56452945b9e197443fbc</t>
  </si>
  <si>
    <t>Fabrication of anisotropic osteochondral-mimetic scaffold with mineralized subchondral zone and gradient interface remains challenging. We have developed an injectable semi-interpenetrating network hydrogel construct with chondroitin sulfate nanoparticles (ChS-NPs) and nanohydroxyapatite (nHA) (âˆ¼30â€“90 nm) in chondral and subchondral hydrogel zones respectively. Mineralized subchondral hydrogel exhibited significantly higher osteoblast proliferation and alkaline phosphatase activity (p &lt; 0.05). Osteochondral hydrogel exhibited interconnected porous structure and spatial variation with gradient interface of nHA and ChSâ€“NPs. Microcomputed tomography (Î¼CT) demonstrated nHA gradation while rheology showed predominant elastic modulus (âˆ¼930 Pa) at the interface. Coâ€“culture of osteoblasts and chondrocytes in gradient hydrogels showed layerâ€“specific retention of cells and cell-cell interaction at the interface. In vivo osteochondral regeneration by biphasic (nHA or ChS) and gradient (nHA + ChS) hydrogels was compared with control using rabbit osteochondral defect after 3 and 8 weeks. Complete closure of defect was observed in gradient (8 weeks) while defect remained in other groups. Histology demonstrated collagen and glycosaminoglycan deposition in neoâ€“matrix and presence of hyaline cartilageâ€“characteristic matrix, chondrocytes and osteoblasts. Î¼CT showed mineralized neoâ€“tissue formation, which was confined within the defect with higher bone mineral density in gradient (chondral: 0.42 Â± 0.07 g/cc, osteal: 0.64 Â± 0.08 g/cc) group. Further, biomechanical push-out studies showed significantly higher load for gradient group (378 Â± 56 N) compared to others. Thus, the developed nano-engineered gradient hydrogel enhanced hyaline cartilage regeneration with subchondral bone formation and lateral host-tissue integration. Â© 2018</t>
  </si>
  <si>
    <t>Cited By :48 RAYYAN-INCLUSION: {"Querusche"=&gt;"Excluded", "Gabriel"=&gt;"Excluded"} | RAYYAN-LABELS: GAB: Abstract,QUE: Abstract | RAYYAN-EXCLUSION-REASONS: 2 - Population</t>
  </si>
  <si>
    <t>rayyan-684570869</t>
  </si>
  <si>
    <t>Particle effects on fish gills: An immunogenetic approach for rainbow trout and zebrafish</t>
  </si>
  <si>
    <t>98-104</t>
  </si>
  <si>
    <t>Lu, C. and Kania, P.W. and Buchmann, K.</t>
  </si>
  <si>
    <t>https://www.scopus.com/inward/record.uri?eid=2-s2.0-85032840080&amp;doi=10.1016%2fj.aquaculture.2017.11.005&amp;partnerID=40&amp;md5=da5b2077a9ae85e02d8acb9354e1f14f</t>
  </si>
  <si>
    <t>Particles composed of inorganic, organic and/or biological materials occur in both natural water bodies and aquaculture facilities. They are expected to affect fish health through a direct chemical, mechanical and biological interaction with gills during ventilation but the nature of the reactions and the relative importance of mechanical versus chemical and biological stimulation are unknown. The present work presents an immune gene expression method for evaluation of gill disturbance and sets a baseline for the mechanical influence on fish gills of chemically inert spherical particles. The method may be applied to investigate particle impact at different combinations of temperature, fish size, water quality and particle composition. Spherical polystyrene particles (diameters 0.2 Î¼m, 1 Î¼m, 20 Î¼m, 40 Î¼m and 90 Î¼m) were adopted as the particle model and the rainbow trout (Oncorhynchus mykiss) fingerlings and wildtype zebrafish (Danio rerio) as fish models. After 2 h particle exposure (concentration 2 Ã— 105 particles/L), particles present in different gill compartments were recorded and gill responses evaluated by quantitative realtime PCR focusing on innate and adaptive immune genes. Particles measuring 20 Î¼m and 40 Î¼m were more frequently located in rainbow trout gills compared to 90 Î¼m beads. Fish gills colliding with inert spherical particles may not necessarily and generally initiate inflammatory reactions. The ifnÎ³ gene showed upregulation in rainbow trout gills (exposed to 0.2 Î¼m and 40 Î¼m beads) and in zebrafish gills (exposed to 1 Î¼m and 90 Î¼m beads). The genes il1Î² and igm in zebrafish gills (exposed to 1 Î¼m particles) and s100a (exposure to 0.2 Î¼m beads) were also upregulated. In rainbow trout down-regulation was noted with regard to il1Î² (bead size 1 Î¼m), s100a (bead size 40 Î¼m) and saa (1, 40 and 90 Î¼m). In zebrafish gills down-regulation was found for the il8gene (0.2 and 20 Î¼m). The effect of particle exposure is discussed with regard to shape and chemical/biological composition of particles in water and to abiotic parameters including temperature. Â© 2017 Elsevier B.V.</t>
  </si>
  <si>
    <t>Cited By :16 RAYYAN-INCLUSION: {"Querusche"=&gt;"Maybe", "Gabriel"=&gt;"Maybe"}</t>
  </si>
  <si>
    <t>rayyan-684570870</t>
  </si>
  <si>
    <t>Microplastics in Inland African waters: Presence, sources, and fate</t>
  </si>
  <si>
    <t>101-124</t>
  </si>
  <si>
    <t>Khan, F.R. and Mayoma, B.S. and Biginagwa, F.J. and Syberg, K.</t>
  </si>
  <si>
    <t>https://www.scopus.com/inward/record.uri?eid=2-s2.0-85034853193&amp;doi=10.1007%2f978-3-319-61615-5_6&amp;partnerID=40&amp;md5=6b0f42ffcd44928eaf97965129d3c0e7</t>
  </si>
  <si>
    <t>As the birthplace of our species, the African continent holds a unique place in human history. Upon entering a new epoch, the Anthropocene defined by human-driven influences on earth systems, and with the recognition that plastic pollution is one of the hallmarks of this new age, remarkably little is known about the presence, sources, and fate of plastics (and microplastics (MPs)) within African waters. Research in marine regions, most notably around the coast of South Africa, describes the occurrence of MPs in seabirds and fish species. More recently environmental sampling studies in the same area have quantified plastics in both the water column and sediments. However, despite Africa containing some of the largest and deepest of the worldâ€™s freshwater lakes, including Lakes Victoria and Tanganyika as part of the African Great Lakes system, and notable freshwater rivers, such as the River Congo and the Nile, the extent of MPs within the inland waters remains largely unreported. In the only study to date to describe MP pollution in the African Great Lakes, a variety of polymers, including polyethylene, polypropylene, and silicone rubber, were recovered from the gastrointestinal tracts of Nile perch (Lates niloticus) and Nile tilapia (Oreochromis niloticus) fished from Lake Victoria. The likely sources of these plastics were considered to be human activities linked to fishing and tourism, and urban waste. In this chapter we discuss the need for research focus on MPs in Africa and how what has been described in the coastal regions and other freshwater environments can be applied to inland African waters. The aforementioned study in Lake Victoria is used to exemplify how small-scale investigations can provide early indications of MP pollution. Lastly we discuss the current challenges and future needs of MP research in African freshwaters. Â© The Author(s) 2018.</t>
  </si>
  <si>
    <t>Cited By :22 RAYYAN-INCLUSION: {"Querusche"=&gt;"Excluded", "Gabriel"=&gt;"Excluded"} | RAYYAN-LABELS: QUE: Title,GAB: Abstract | RAYYAN-EXCLUSION-REASONS: 1 - Type of study</t>
  </si>
  <si>
    <t>rayyan-684570871</t>
  </si>
  <si>
    <t>The occurrence, fate, and effects of microplastics in the marine environment</t>
  </si>
  <si>
    <t>133-173</t>
  </si>
  <si>
    <t>Li, W.C.</t>
  </si>
  <si>
    <t>https://www.scopus.com/inward/record.uri?eid=2-s2.0-85082027846&amp;doi=10.1016%2fB978-0-12-813747-5.00005-9&amp;partnerID=40&amp;md5=b379f3403ceabc36b8dbd8fd2764cf4e</t>
  </si>
  <si>
    <t>The annual global plastic production was estimated to be 322 million tonnes worldwide in 2015. Most plastic, including microplastic that enters the sea, originates from land-based sources, such as sewage and storm water, or ocean-based sources, including discarded and lost fishing items. Microplastics have been defined as plastic particles with size &lt; 5 mm in diameter, which can be divided into primary microplastics and secondary microplastics. Primary microplastics are most commonly found in industrial, domestic cleaning products and synthetic textiles, while secondary microplastics are usually fragmented from larger plastic debris via weathering, ultraviolet degradation, or biodegradation. Microplastics have been found in the open-sea sediments, deep-sea sediments, and beach sediments worldwide. Microplastics have been found in Europe, Asia, America, India, and even polar regions, and East Asia has been identified as a potential hot spot. Due to their biodegradation-resistant properties, microplastics can persist and accumulate in the marine environment. Thus, it can cause physical and chemical effects on various marine organisms after ingestion. Microplastics can be a vector for the absorption of hydrophobic organic pollutants and heavy metals and potentially transfer of these compounds through the food web. This review summarizes and provides updated data on the sources and occurrence of microplastics in the marine environment, as well as the fate and effects on marine organisms. Finally, recommendations such as legislation reinforcement, raising awareness through education, and a microplastic remediation approach by applying microbes were suggested to control the sources of plastic entering the marine environment. Â© 2018 Elsevier Inc. All rights reserved.</t>
  </si>
  <si>
    <t>Cited By :14 RAYYAN-INCLUSION: {"Querusche"=&gt;"Excluded", "Gabriel"=&gt;"Excluded"} | RAYYAN-LABELS: GAB: Abstract,QUE: Abstract | RAYYAN-EXCLUSION-REASONS: 1 - Type of study</t>
  </si>
  <si>
    <t>rayyan-684570872</t>
  </si>
  <si>
    <t>Design and manufacture of a torus microreactor for the removal of azo dyes by laccase immobilized on magnetite nanoparticles</t>
  </si>
  <si>
    <t>345-347</t>
  </si>
  <si>
    <t>https://www.scopus.com/inward/record.uri?eid=2-s2.0-85062391635&amp;partnerID=40&amp;md5=949934e05d6dd27257fe54348a81ae0a</t>
  </si>
  <si>
    <t>Water pollution is one of the main environmental problems that mankind is facing over the coming few decades. Oceans, aquifers, rivers, lakes, and groundwater are being polluted at an unprecedented rate. This directly affects not only the health of an increasingly higher number of human communities but ecosystems of other living organisms [1]. Industrial and agricultural processes are responsible due to the continuous discharge of large volumes of wastewaters to these aquatic environments [2][3]. Some of the most common discharged pollutants include pathogens, excess nutrients, suspended solids and sediments, pesticides, plastics, fertilizers, acids, detergents, phenols, minerals, and heavy metals [4][5]. The annual production of synthetic dyes or azo dyes approaches 70 million tons [6]. These xenobiotic chemicals stand as one of the major sources of water pollution, they are relatively simple to synthesize, soluble in water and their natural occurrence is rare [7][8][9]. Azo dyes find applications in various industries including textiles, leather goods, paper, plastics, foodstuffs, cosmetics and candles [10][11]. From them, the vivid colors develop, most notably yellow, orange and red [11]. In recent years, the growing demand of these products has in turn increased the production of dyes and consequently the amount of waste [9]. Despite the industry's efforts to couple wastewater treatment processes to their manufacturing plants, 90% of reactive textile dyes entering activated sludge sewage treatment plants will pass through unchanged and will be eventually discharged to rivers [12][8]. As a result, between 30 to 150 thousand tons of dyes are discharged into water bodies, soil and aquatic ecosystems annually [13][6]. The continuous exposure to azo dyes is suspected to be harmful for living organisms [6]. Water sources contaminated by these compounds have low penetration of sunlight and oxygen, which is essential for the survival of various aquatic organisms [13]. Moreover, the anaerobic degradation entails sub-products of high biological toxicity that may end up in the food chain. An important number of dyes are made of known carcinogens and toxics, such as benzidine and other aromatic compounds, which main effects to humans include damage to ADN and proteins [8][13][11]. Current regulations in Europe, China, Taiwan, Korea and Japan limit the discharge of synthetic dyes to approximately 30 parts per million when used in textiles and leather items that could have prolonged contact with the skin [11]. Accordingly, there has been a recent effort to implement more stringent effluent treatment regulations that enforce industry to find methods to lower the color level in their wastewater prior to discharging into surface waters [11][13]. The primary methods to remove azo compounds are coagulation/flocculation, adsorption, precipitation, flotation, membrane filtration, bioflocculants treatments, ion pair extraction, ultrasonic mineralization, electrolysis, ion exchange, advanced oxidation processes, sonication, photocatalysis, and ozonation [6][7][13]. A major limitation of this processes is however, their simultaneous dependence on both anaerobic and aerobic conditions. This leads to costly processes and/or extremely toxic byproducts [10][20]. Additionally, the biocatalytic degradation of azo dyes and wastewater treatment via laccase has been previously described in different contributions [9][12][7]. Laccase is an oxidoreductase enzyme, capable of oxidizing phenolic compounds into phenoxyl radicals, with the aid of 4 copper electrons in its structure [9][7]. The enzyme promotes decolorization in azo dyes, due to the presence of aromatic polyphenolic moieties in their structures [7]. Here we explore the design and manufacture of a microreactor to enable the enzyme-based degradation of Azo dyes. Laccase molecules for the biodegradation of azo compounds were covalently immobilized on amino-terminated silanized magnetite (Fe3O4). Silanization was conducted with 3-Aminopropyltriethoxysilane (APTES) while laccase molecules were conjugated via imine bonds with the aid of glutaraldehyde as crosslinker. We hypothesize that a torus microreactor is suitable for maximizing biodegradation processes due to the absence of dead volume, efficient mixture of reagents and the continuous reaction loop allowed by the toroidal shape [21]. Additionally, the strong magnetic response of magnetite allows the application of magnetic fields to maintain the nanoparticles suspended during the treatment process and maximize contact between the components. A first attempt for find an optimal configuration for the micro-torus reactor was explored in silico with the aid of Comsol MultiphysicsÂ® by analyzing mixing patterns and fluid dynamics. This was accomplished by coupling the CFD and particle tracing modules. Device prototyping was conducted in polymethyl methacrylate using a laser cutter system and commercially available fittings for the assemblage and subsequent testing. Currently, a spectrophotometry assay is performed before and after to evaluate the degradation achieved with the process. Finally, to monitor the extent degradation of azo molecules in an in-line and real-time manner, the device was instrumented with an in situ spectrophotometry system. Functionalization of nanoparticles surfaces in conjunction with torus microreactors appear well suited for degradation and/or capture of other pollutants of concern. Copyright Â© American Institute of Chemical Engineers. All rights reserved.</t>
  </si>
  <si>
    <t>Export Date: 13 June 2021 RAYYAN-INCLUSION: {"Querusche"=&gt;"Excluded", "Gabriel"=&gt;"Excluded"} | RAYYAN-LABELS: GAB: Title,QUE: Abstract | RAYYAN-EXCLUSION-REASONS: 1 - Type of study</t>
  </si>
  <si>
    <t>rayyan-684570873</t>
  </si>
  <si>
    <t>Micro- and macroplastics in aquatic ecosystems</t>
  </si>
  <si>
    <t>Encyclopedia of Ecology</t>
  </si>
  <si>
    <t>116-125</t>
  </si>
  <si>
    <t>Napper, I.E. and Thompson, R.C.</t>
  </si>
  <si>
    <t>https://www.scopus.com/inward/record.uri?eid=2-s2.0-85079264488&amp;doi=10.1016%2fB978-0-12-409548-9.10600-1&amp;partnerID=40&amp;md5=20ef0eb792ed10b0fc6bc57b0182978a</t>
  </si>
  <si>
    <t>Marine litter is a growing environmental problem which can pose threats to the environment, the economy, and human wellbeing on a global scale. Over 300 million tons of plastic is produced annually and around 75% of all marine litter is plastic. Plastic litter is widespread in aquatic ecosystems and comes from a variety of sources. Once in the environment, plastic can fragment due to exposure to UV light, heat and abrasion; this can lead to the formation of microplastic (&lt; 5 mm). Plastic debris can be harmful to wildlife as a consequence of ingestion and entanglement. There are also concerns about the transfer of chemicals by plastic to organisms upon ingestion, but there is currently little evidence to indicate that plastics provide a major vector for chemical transfer in the environment. Plastic debris also has a range of negative effects for commercial fisheries, maritime industries and tourism. There is also emerging evidence of negative consequences for human well-being. While it is clear that plastics bring many societal benefits, these can largely be achieved without the need for the accumulation of litter in the environment. A focus on solutions and behavior change right along the supply chain is of critical importance to address this problem. It is therefore vital to understand the various sources, forms and impacts of plastic in the environment. Â© 2019 Elsevier B.V.</t>
  </si>
  <si>
    <t>rayyan-684570874</t>
  </si>
  <si>
    <t>All is not lost: Deriving a top-down mass budget of plastic at sea</t>
  </si>
  <si>
    <t>Environmental Research Letters</t>
  </si>
  <si>
    <t>Koelmans, A.A. and Kooi, M. and Law, K.L. and Van Sebille, E.</t>
  </si>
  <si>
    <t>https://www.scopus.com/inward/record.uri?eid=2-s2.0-85036455928&amp;doi=10.1088%2f1748-9326%2faa9500&amp;partnerID=40&amp;md5=3bb1f29921dd11a1fc02259ec4f4e9ac</t>
  </si>
  <si>
    <t>Understanding the global mass inventory is one of the main challenges in present research on plastic marine debris. Especially the fragmentation and vertical transport processes of oceanic plastic are poorly understood. However, whereas fragmentation rates are unknown, information on plastic emissions, concentrations of plastics in the ocean surface layer (OSL) and fragmentation mechanisms is available. Here, we apply a systems engineering analytical approach and propose a tentative 'whole ocean' mass balance model that combines emission data, surface area-normalized plastic fragmentation rates, estimated concentrations in the OSL, and removal from the OSL by sinking. We simulate known plastic abundances in the OSL and calculate an average whole ocean apparent surface area-normalized plastic fragmentation rate constant, given representative radii for macroplastic and microplastic. Simulations show that 99.8% of the plastic that had entered the ocean since 1950 had settled below the OSL by 2016, with an additional 9.4 million tons settling per year. In 2016, the model predicts that of the 0.309 million tons in the OSL, an estimated 83.7% was macroplastic, 13.8% microplastic, and 2.5% was &lt; 0.335 mm 'nanoplastic'. A zero future emission simulation shows that almost all plastic in the OSL would be removed within three years, implying a fast response time of surface plastic abundance to changes in inputs. The model complements current spatially explicit models, points to future experiments that would inform critical model parameters, and allows for further validation when more experimental and field data become available. Â© 2017 The Author(s). Published by IOP Publishing Ltd.</t>
  </si>
  <si>
    <t>Cited By :99 RAYYAN-INCLUSION: {"Querusche"=&gt;"Excluded", "Gabriel"=&gt;"Excluded"} | RAYYAN-LABELS: GAB: Abstract,QUE: Abstract | RAYYAN-EXCLUSION-REASONS: 1 - Type of study</t>
  </si>
  <si>
    <t>rayyan-684570875</t>
  </si>
  <si>
    <t>Long-term operation surface changes in differentially quenched 100-m rails</t>
  </si>
  <si>
    <t>Steel in Translation</t>
  </si>
  <si>
    <t>658-661</t>
  </si>
  <si>
    <t>Yurâ€™ev, A.A. and Gromov, V.E. and Morozov, K.V. and Peregudov, O.A.</t>
  </si>
  <si>
    <t>https://www.scopus.com/inward/record.uri?eid=2-s2.0-85040943671&amp;doi=10.3103%2fS0967091217100126&amp;partnerID=40&amp;md5=6aabfd49f65fa8d4a92f76e5ca1baf3b</t>
  </si>
  <si>
    <t>By optical microscopy and transmission electron diffraction microscopy, the evolution of the structural and phase states in the surface layers over a depth of 10 mm in the head of differentially quenched rail (category DT350) is studied, as the rail is subjected to passed tonnage of 691.8 million t at the experimental loop of AO VNIIZhT. In the initial state, the following structural components are present in the rail head: plate-pearlite grains (relative content 0.7); mixed ferriteâ€“carbide grains (0.25); and grains of structure-free ferrite. After experiencing a passed tonnage of 691.8 million t, this state only remains beyond a depth of 10 mm. At that depth, a large quantity of bend extinction contours is observed. That indicates elastoplastic distortion of the materialâ€™s crystal lattice. The stress concentrators in the steel are intraphase and interphase boundaries of the ferrite and pearlite grains, cementite and ferrite plates in pearlite colonies, and globular cementite and ferrite particles. Structural transformations are observed at the macro level: microcracks appear, running at acute angles from the surface to a depth of 140 Î¼m; and a decarburized layer is formed. At the micro level, elastoplastic stress fields are formed, and the cementite plates in the pearlite colonies break down. The stress concentrators in that case are intraphase and interphase boundaries of the ferrite and pearlite grains, cementite and ferrite plates in pearlite colonies, and globular cementite and ferrite particles. In structure-free ferrite grains, cementite nanoparticles are formed. The results are compared with the evolution of the structural and phase states at the surface of a recess in bulk-quenched rail as the rail is subjected to gross loads of 500 million t: the transformation of the structural and phase states in the surface layers is more pronounced. Plate pearlite is characterized by solution of the cementite plates. That leads to the formation of chains of globular carbide particles at the sites of the cementite plates. This may be associated with transfer of the carbon atoms from the cementite lattice to dislocations. Â© 2017, Allerton Press, Inc.</t>
  </si>
  <si>
    <t>rayyan-684570876</t>
  </si>
  <si>
    <t>Impacts of changing ocean circulation on the distribution of marine microplastic litter</t>
  </si>
  <si>
    <t>Integrated Environmental Assessment and Management</t>
  </si>
  <si>
    <t>483-487</t>
  </si>
  <si>
    <t>Welden, N.A.C. and Lusher, A.L.</t>
  </si>
  <si>
    <t>https://www.scopus.com/inward/record.uri?eid=2-s2.0-85018706577&amp;doi=10.1002%2fieam.1911&amp;partnerID=40&amp;md5=098b159bd54c41041d40c0813d442bd3</t>
  </si>
  <si>
    <t>Marine plastic pollution is currently a major scientific focus, with attention paid to its distribution and impacts within ecosystems. With recent estimates indicating that the mass of plastic released to the marine environment may reach 250 million metric tons by 2025, the effects of plastic on our oceans are set to increase. Distribution of microplastics, those plastics measuring less than 5 mm, are of increasing concern because they represent an increasing proportion of marine litter and are known to interact with species in a range of marine habitats. The local abundance of microplastic is dependent on a complex interaction between the scale of local plastic sources and prevailing environmental conditions; as a result, microplastic distribution is highly heterogeneous. Circulation models have been used to predict plastic distribution; however, current models do not consider future variation in circulation patterns and weather systems caused by a changing climate. In this study, we discuss the potential impacts of global climate change on the abundance and distribution of marine plastic pollution. Integr Environ Assess Manag 2017;13:483â€“487. Â© 2017 SETAC. Â© 2017 SETAC</t>
  </si>
  <si>
    <t>Cited By :32 RAYYAN-INCLUSION: {"Querusche"=&gt;"Excluded", "Gabriel"=&gt;"Excluded"} | RAYYAN-LABELS: QUE: Title,GAB: Abstract | RAYYAN-EXCLUSION-REASONS: 1 - Type of study</t>
  </si>
  <si>
    <t>rayyan-684570877</t>
  </si>
  <si>
    <t>Novel method for the extraction and identification of microplastics in ocean trawl and fish gut matrices</t>
  </si>
  <si>
    <t>1479-1490</t>
  </si>
  <si>
    <t>Wagner, J. and Wang, Z.-M. and Ghosal, S. and Rochman, C. and Gassel, M. and Wall, S.</t>
  </si>
  <si>
    <t>https://www.scopus.com/inward/record.uri?eid=2-s2.0-85014544937&amp;doi=10.1039%2fc6ay02396g&amp;partnerID=40&amp;md5=1170deb49b8caab9398dd41f3d5ad534</t>
  </si>
  <si>
    <t>This work presents alternative extraction and analysis techniques to identify microplastics in the environment. This study aims to address previously noted issues with methods that use aggressive extraction treatments or optical microscopy identification techniques alone. Pulsed ultrasonic extraction with ultrapure water was used to remove microplastics from fish stomachs without dissolving the stomach tissues or microplastics. The technique is relatively simple and minimizes issues with hazardous disposal and laboratory safety. Microplastics were characterized using optical microscopy, scanning electron microscopy plus energy-dispersive X-ray spectroscopy (SEM/EDS), Fourier transform infrared (FTIR) micro-spectroscopy, and Raman micro-spectroscopy (RMS). These methods were demonstrated successfully on laboratory fish exposed to reference microplastics and on ocean surface trawl and fish samples taken from subtropical gyres. Polyethylene (PE), polypropylene (PP), and blended PE + PP microplastics were detected in the stomachs of ocean-caught lanternfish, with the majority consisting of PE. One nearly empty lanternfish stomach contained a long PE fiber that appeared to block the digestive tract. Minor amounts of fat, proteins, and carbohydrates were detected by FTIR on many microplastic surfaces. The Pacific Ocean trawl samples yielded similar plastic compositions as the fish stomachs, plus one polystyrene particle. Of the 115 ocean particles analyzed by FTIR (15 Î¼m to 5 mm), 25 particles were microplastics (600 Î¼m to 5 mm). The microplastic PE + PP copolymer blends were the most visibly degraded of the four observed types. FTIR and SEM/EDS identified micro-shell pieces in the ocean fish stomachs that resembled microplastics by optical microscopy alone. Â© 2017 The Royal Society of Chemistry.</t>
  </si>
  <si>
    <t>Cited By :67 RAYYAN-INCLUSION: {"Querusche"=&gt;"Excluded", "Gabriel"=&gt;"Maybe"} | RAYYAN-LABELS: QUE: Title | RAYYAN-EXCLUSION-REASONS: 1 - Type of study</t>
  </si>
  <si>
    <t>rayyan-684570878</t>
  </si>
  <si>
    <t>Effects of micro-plastic particles on paraquat toxicity to common carp (Cyprinus carpio): biochemical changes</t>
  </si>
  <si>
    <t>International Journal of Environmental Science and Technology</t>
  </si>
  <si>
    <t>Nematdoost Haghi, B. and Banaee, M.</t>
  </si>
  <si>
    <t>https://www.scopus.com/inward/record.uri?eid=2-s2.0-85014038691&amp;doi=10.1007%2fs13762-016-1171-4&amp;partnerID=40&amp;md5=b28d638bdb9b2fad6278866dce6eb119</t>
  </si>
  <si>
    <t>In this study, we investigated the possible effects of paraquat and micro-plastics on blood biochemical parameters in common carp (Cyprinus carpio). We exposed C. carpio for 21Â days to sublethal concentrations of paraquat (0.2 and 0.4Â mgÂ Lâˆ’1) and micro-plastics (1 and 2Â mgÂ Lâˆ’1), alone or in combination. Blood biochemical analysis indicated that exposure to 0.4Â mgÂ Lâˆ’1 paraquat and mixture of paraquat and micro-plastics was followed by an increase in aspartate aminotransferase (AST), alkaline phosphatase (ALP), and creatine phosphokinase (CPK) activities and glucose levels. The activity of ALP and CPK showed a significant increase in fish treated with 2Â mgÂ Lâˆ’1 micro-plastics. No significant changes were observed in glucose level, AST, ALT, and LDH activities in fish exposed to micro-plastics. Exposure to paraquat and/or micro-plastics resulted in a significant decrease in total protein, globulin, cholesterol, and triglyceride levels and Î³-glutamyl transferase activity. When fish were exposed to paraquat or paraquat and micro-plastics, alanine aminotransferase (ALT) and lactate dehydrogenase (LDH) activities increased significantly compared to the control group. Treating fishes with a mixture of paraquat and 2Â mgÂ Lâˆ’1 micro-plastics caused a significant increase in albumin levels. However, a significant decrease in the albumin level was observed after exposure to paraquat or micro-plastics. Creatinine levels increased after exposure to paraquat and/or micro-plastics. The results indicate that increased doses of micro-plastics in water significantly increased toxic effects of paraquat in fish. Finally, these data support the hypothesis that changes in blood biochemical parameters were induced by exposure to paraquat and/or micro-plastics. Â© 2016, Islamic Azad University (IAU).</t>
  </si>
  <si>
    <t>Cited By :35 RAYYAN-INCLUSION: {"Querusche"=&gt;"Maybe", "Gabriel"=&gt;"Maybe"}</t>
  </si>
  <si>
    <t>rayyan-684570879</t>
  </si>
  <si>
    <t>Titanium dioxide nanoparticles induce DNA damage in peripheral blood lymphocytes from Polyposis coli, colon cancer patients and healthy individuals: An ex vivo/in vitro study</t>
  </si>
  <si>
    <t>9274-9285</t>
  </si>
  <si>
    <t>Kurzawa-Zegota, M. and Sharma, V. and Najafzadeh, M. and Reynolds, P.D. and Davies, J.P. and Shukla, R.K. and Dhawan, A. and Anderson, D.</t>
  </si>
  <si>
    <t>https://www.scopus.com/inward/record.uri?eid=2-s2.0-85030152920&amp;doi=10.1166%2fjnn.2017.14691&amp;partnerID=40&amp;md5=0f1682e3a5b4bcb765d4d5fdb6d42846</t>
  </si>
  <si>
    <t>Titanium dioxide (TiO2, in bulk and nanomaterial format, has been used as a whitening and brightening agent in pigments, paints, plastics and paper, but also as an ingredient of pharmaceutical products and increasingly as a food additive. TiO2 nanoparticles (NPs) have been also reported in soil, vegetables and the human body suggesting that the gastrointestinal tract may be a very important route of exposure. This study determined if TiO2 nanoparticles differentially affected gastrointestinal patients and healthy volunteers. The cytotoxic and genotoxic potential of TiO2 NPs have been examined in peripheral blood lymphocytes in polyposis coli and colon cancer patients as well as healthy individuals. Physicochemical characterisation of TiO2 NPs involved: Dynamic light scattering (size distribution from 104 nm in ddH2O to 1303 nm in RPMI), Zeta potential (âˆ’28.7 mV) and SEM (average size 34 nm) measurements. Cells were exposed to nanoparticle concentrations ranging from 10 to 80 Î¼g/ml. Techniques used were: The Comet assay, the Micronucleus assay and the Micronucleus assay with fluorescent in situ hybridization (FISH). Concentration dependent effects of TiO2 NPs in both patient groups and healthy individuals were observed in the Comet assay, when OTM and % Tail DNA parameters were examined. Also the frequency of micronuclei (MN) in binucleated cells was increased in a concentration-dependent manner. Experiments revealed that polyposis coli and colon cancer patients had a higher level of DNA damage in the Comet assay and a higher number of MN than healthy individuals. Thus, TiO2 NPs induced concentration-dependent increases of damage, regardless of confounding factors, differentially in patients and healthy controls. Copyright Â© 2017 American Scientific Publishers. All rights reserved.</t>
  </si>
  <si>
    <t>Cited By :7 RAYYAN-INCLUSION: {"Querusche"=&gt;"Excluded", "Gabriel"=&gt;"Excluded"} | RAYYAN-LABELS: GAB: Abstract,QUE: Abstract | RAYYAN-EXCLUSION-REASONS: 2 - Population,1 - Type of study</t>
  </si>
  <si>
    <t>rayyan-684570880</t>
  </si>
  <si>
    <t>Distribution and importance of microplastics in the marine environmentA review of the sources, fate, effects, and potential solutions</t>
  </si>
  <si>
    <t>Environment International</t>
  </si>
  <si>
    <t>165-176</t>
  </si>
  <si>
    <t>Auta, H.S. and Emenike, C.U. and Fauziah, S.H.</t>
  </si>
  <si>
    <t>https://www.scopus.com/inward/record.uri?eid=2-s2.0-85015644345&amp;doi=10.1016%2fj.envint.2017.02.013&amp;partnerID=40&amp;md5=6f23128bef963485435b2a9d9d54c835</t>
  </si>
  <si>
    <t>The presence of microplastics in the marine environment poses a great threat to the entire ecosystem and has received much attention lately as the presence has greatly impacted oceans, lakes, seas, rivers, coastal areas and even the Polar Regions. Microplastics are found in most commonly utilized products (primary microplastics), or may originate from the fragmentation of larger plastic debris (secondary microplastics). The material enters the marine environment through terrestrial and land-based activities, especially via runoffs and is known to have great impact on marine organisms as studies have shown that large numbers of marine organisms have been affected by microplastics. Microplastic particles have been found distributed in large numbers in Africa, Asia, Southeast Asia, India, South Africa, North America, and in Europe. This review describes the sources and global distribution of microplastics in the environment, the fate and impact on marine biota, especially the food chain. Furthermore, the control measures discussed are those mapped out by both national and international environmental organizations for combating the impact from microplastics. Identifying the main sources of microplastic pollution in the environment and creating awareness through education at the public, private, and government sectors will go a long way in reducing the entry of microplastics into the environment. Also, knowing the associated behavioral mechanisms will enable better understanding of the impacts for the marine environment. However, a more promising and environmentally safe approach could be provided by exploiting the potentials of microorganisms, especially those of marine origin that can degrade microplastics. Capsule The concentration, distribution sources and fate of microplastics in the global marine environment were discussed, so also was the impact of microplastics on a wide range of marine biota. Â© 2017 Elsevier Ltd</t>
  </si>
  <si>
    <t>Cited By :599 RAYYAN-INCLUSION: {"Querusche"=&gt;"Excluded", "Gabriel"=&gt;"Excluded"} | RAYYAN-LABELS: GAB: Title,QUE: Title | RAYYAN-EXCLUSION-REASONS: 1 - Type of study</t>
  </si>
  <si>
    <t>rayyan-684570881</t>
  </si>
  <si>
    <t>Distribution of small plastic fragments floating in the western Pacific Ocean from 2000 to 2001</t>
  </si>
  <si>
    <t>Fisheries Science</t>
  </si>
  <si>
    <t>969-974</t>
  </si>
  <si>
    <t>Uchida, K. and Hagita, R. and Hayashi, T. and Tokai, T.</t>
  </si>
  <si>
    <t>https://www.scopus.com/inward/record.uri?eid=2-s2.0-84990990650&amp;doi=10.1007%2fs12562-016-1028-2&amp;partnerID=40&amp;md5=7420d903b69cdf2df36e60e3b194ccff</t>
  </si>
  <si>
    <t>Sampling was conducted at 31 sites in the western Pacific Ocean from 2000 to 2001 with the aim of collecting plastic fragments with a neuston net (mesh size 1.00Â mmÂ Ã—Â 1.64Â mm). Small plastic fragments including microplastics (small fragments in the size range of 1.1â€“41.8Â mm) were collected at multiple survey sites. Waters with high densities of small fragments were observed between 20Â°N and 30Â°N to the south of Japan and between 20S and 30S to the northeast of New Zealand (maxima of 6.63Â Ã—Â 102 and 2.03Â Ã—Â 102 pieces/ha, respectively). These waters are located to the west of the Ekman convergence zones related to trade winds in the subtropical gyres of the North and South Pacific Oceans. Nearly no small plastics were observed in the tropical circulation of the western Pacific Ocean. Â© 2016, The Author(s).</t>
  </si>
  <si>
    <t>rayyan-684570882</t>
  </si>
  <si>
    <t>Sydney Harbour: Beautiful, diverse, valuable and pressured</t>
  </si>
  <si>
    <t>353-361</t>
  </si>
  <si>
    <t>Banks, J. and Hedge, L.H. and Hoisington, C. and Strain, E.M. and Steinberg, P.D. and Johnston, E.L.</t>
  </si>
  <si>
    <t>https://www.scopus.com/inward/record.uri?eid=2-s2.0-84973868069&amp;doi=10.1016%2fj.rsma.2016.04.007&amp;partnerID=40&amp;md5=d589df9e976819d31aa98b9084599f76</t>
  </si>
  <si>
    <t>Sydney's Harbour is an integral part of the city providing natural, social, and economic benefits to 4.84 million residents. It has significant environmental value including a diverse range of habitats and animals. A range of anthropogenic and environmental pressures threatens these including loss and modification of habitats, oversupply of nutrients and introduction of pollutants such as metals, organics, and microplastics, introduction of non-indigenous species and the impacts of recreational fishing. Many people now recognise not only the environmental value of Sydney Harbour, but also the economic and social benefits a healthy harbour provides. Over 80% of residents recognise the importance of maintaining a pollution-free coastal environment and conserving the Harbour's abundant and diverse marine life. A recent review gathered information to make some first estimates of economic revenues and values associated with Sydney Harbour. Port and maritime revenues ($430 million/yr), ferries ($175 million/yr), cruise ship expenditure ($1025 million/yr), major foreshore events such as New Year's Eve and the Sydney Festival ($400 million/yr), and also income from culture, heritage, arts and science (over $33 million/yr) inject considerable funds into the Australian economy. Notably, proximity to the harbour enhances Sydney domestic real estate capital by an estimated $40 billion, equivalent to $3775 million/yr and biological ecosystem services were valued at $175 million/yr. Here we provide i) a synthesis of our current understanding of the natural, social, and economic resources of Sydney Harbour, ii) the threats and pressures these resources face, and finally iii) how a new marine management framework is being used to address these threats to the natural, social and economic wellbeing of Sydney Harbour. This review clearly shows that Sydney Harbour is a valuable and valued environment that deserves continuing scientific, social, and economic research to support management now and in the future. Â© 2016 Elsevier B.V.</t>
  </si>
  <si>
    <t>rayyan-684570883</t>
  </si>
  <si>
    <t>Micro plastics in the environment and the food chain</t>
  </si>
  <si>
    <t>Elelmiszervizsgalati Kozlemenyek</t>
  </si>
  <si>
    <t>1020-1047</t>
  </si>
  <si>
    <t>BordÃ³s, G. and Reiber, J.</t>
  </si>
  <si>
    <t>https://www.scopus.com/inward/record.uri?eid=2-s2.0-84992382815&amp;partnerID=40&amp;md5=0f3560c177968b9911177bcaff29abb9</t>
  </si>
  <si>
    <t>Plastics are used, due to their excellent properties, as materials in a growing number of applications. Recently, the subject of microplastics in the environment and the food chain has been discussed extensively. Several studies show the magnitude of the pollution of microplastics in sewage treatment plants, waters (rivers and lakes), oceans and shore sections, as well as fishes, mussels and invertebrates. Plastics decompose under the influence of various environmental factors. Generally, plastic particles with a size of less than five millimeters are referred to as microplastic particles. This article gives an overview of the term â€œmicroplasticsâ€_x009d_. It describes the definition, occurrences, sources and analytical testing approaches in general, and at WESSLING in particular. Also, additional investigations that are required to develop validated methods for sampling and analysis are discussed, after clarification of the potential risk to various organisms. Â© 2016, Hungarian National Commiteee of the European Organization for quality. All rights reserved.</t>
  </si>
  <si>
    <t>rayyan-684570884</t>
  </si>
  <si>
    <t>Fighting diabetes: Lessons from xenotransplantation and nanomedicine</t>
  </si>
  <si>
    <t>Current Pharmaceutical Design</t>
  </si>
  <si>
    <t>1494-1505</t>
  </si>
  <si>
    <t>Hassan, S. and Bhat, A. and Bhonde, R.R. and Lone, M.A.</t>
  </si>
  <si>
    <t>https://www.scopus.com/inward/record.uri?eid=2-s2.0-84961757536&amp;doi=10.2174%2f1381612822666151210123342&amp;partnerID=40&amp;md5=0561ddb94e61cc3cf4bf2a76112d62eb</t>
  </si>
  <si>
    <t>Increasing incidence of diabetes and shortage of specific beta cells, hormonal switches like that of delta and PP cells of the islets for transplantation, have forced the scientific community to look for alternative sources through xenotransplantation and nanomedicine. The Edmonton protocol of islet transplantation has shown proof of principle of long term survival of islets in type I diabetic patients, leading to insulin prick free life. Copious volume of literature exists on the use of mammalian islets, especially of porcine origin for diabetes reversal in humans with follow-up studies upto 10 yrs. There is an obvious lack of pre-clinical results and data in the pig-to-primate model. The difficulty is in reproducing regularly the successful porcine islet isolation. Although some of the parameters have been taken, making xenotransplantation an attractive and viable alternative therapy. However, scarcity of islets is the main hurdle in the success of islet transplantation programs. Since the islet cell receptor and the insulin molecule have remained conserved throughout the evolution of vertebrates, we reviewed islet studies from other vertebrates especially, jawless fish, cartilaginous as well as bony fishes and chick islets. The similarities of chick B islets with human islets in terms of Streptozotocin insensitivity and retention of glucose responsiveness by new born chick islets tempted us to hypothesize the use of fish and chick islets as alternative sources for transplantation to reverse experimental diabetes. Since ontogeny recapitulates phylogeny, the islets recovered from lower vertebrates are likely to be less immunogenic and may open possibility of using them without immunosuppression. Complementing xenotransplantation, nanotechnology offers an excellent module for addressing the diabetes problem from detection and treatment points of view. This review attempts to throw some light on both these approaches for an effective management and cure of diabetes. Â© 2016 Bentham Science Publishers.</t>
  </si>
  <si>
    <t>rayyan-684570885</t>
  </si>
  <si>
    <t>Contributions of allochthonous inputs of food to the diets of benthopelagic fish over the northwest Mediterranean slope (to 2300 m)</t>
  </si>
  <si>
    <t>Deep-Sea Research Part I: Oceanographic Research Papers</t>
  </si>
  <si>
    <t>123-136</t>
  </si>
  <si>
    <t>Cartes, J.E. and Soler-Membrives, A. and Stefanescu, C. and Lombarte, A. and CarrassÃ³n, M.</t>
  </si>
  <si>
    <t>https://www.scopus.com/inward/record.uri?eid=2-s2.0-84957850501&amp;doi=10.1016%2fj.dsr.2015.11.001&amp;partnerID=40&amp;md5=6a2c49d4da995b7b04a77ebb551f63b2</t>
  </si>
  <si>
    <t>The contributions of allochthonous inputs of food (food falls, plastics and other anthropogenic remains) in the diets of large fish (teleosteans, 3 sharks) were analyzed for depths between 500 and 2300 m in the deep Balearic basin (western Mediterranean). The analyses were based on gut contents. The identification was based on a multi-analytic approach, comprising morphological features (including morphometric analysis) and molecular genetics (DNA barcoding method). Remains of a number of anthropogenic, inorganic materials (microplastic fibres, plastic bags and cartons) appeared regularly in the guts of deep-sea fish (e.g., in Trachyrhynchus scabrus and Mora moro), though always at low occurrence (9.1% of fish at most) and negligible weights (&amp;lt; 2%W of diet). In our sampling, covering an area of ca. 12 km2, large food falls contribute only a little to fish diets by weight, W, e.g., in shark diets they represented 4.5%W for Centroscymnus coelolepis and 11%W for Galeus melastomus. However, the importance of food falls (e.g., cetacean blubber and carcharhinid shark remains) was substantial locally (up to 70.8%W of C. coelolepis diet) particularly near canyons. The arrival of livestock remains (beef flesh, goat ribs and vertebrae) was shown by molecular analyses to contributed to deep-sea shark diets (ca. 5.5%W) comparably to natural food falls. These remains, which originate from human activity, may locally alter the food webs of oligotrophic environments like that of the deep Mediterranean. Food falls of both natural and anthropogenic origin were mainly found in fish collected close to canyon axes. The only cetacean fall documented in the deep Balearic Basin was also near a canyon, the carcass of a small (ca. 1.2 m) striped dolphin, Stenella coeruleoalba, collected in a haul at 1750 m off Barcelona. Â© 2015 Elsevier Ltd.</t>
  </si>
  <si>
    <t>rayyan-684570886</t>
  </si>
  <si>
    <t>Fabrication and characterization of polyelectrolyte microcarriers for microorganism cultivation through a microfluidic droplet system</t>
  </si>
  <si>
    <t>Biomicrofluidics</t>
  </si>
  <si>
    <t>Chen, Y.-Y. and Wang, H.-Y.</t>
  </si>
  <si>
    <t>https://www.scopus.com/inward/record.uri?eid=2-s2.0-84959557077&amp;doi=10.1063%2f1.4942960&amp;partnerID=40&amp;md5=e5ab4271e93ac710c176d3b27b2fc98f</t>
  </si>
  <si>
    <t>This study experimentally investigates the generation of polyelectrolyte droplets, and subsequently, cured microcarriers for application in microorganism cultivation. Microcarriers containing an mature microorganism culture can replace in situ biofilms in microfluidic bioprocesses to reduce the startup duration and facilitate the replenishment of functional microorganisms. This study examines the effects of particulate solutes (polystyrene (PS) microparticles, Chlorella vulgaris, and Escherichia coli) on polyelectrolyte solution properties (zeta potential, contact angle, and interfacial tension) and droplet/microcarrier formation. The results indicated that, except for interfacial tension and shear stress, the colloidal stability and morphology of particulate solutes should also be considered when generating droplets. A particulate solute resulting in a dispersed phase with colloidal stability was beneficial for the predictable droplet generation. A particulate solute increasing the affinity between the disperse phase and the channel wall hastened the droplet generation to shift from the dripping region to the jetting region. Adding particulate solutes with consistent size and morphology into the dispersed phase was less likely to affect the droplet formation and the droplet size. In this study, adding PS microparticles and C. vulgaris into a diallyldimethylammonium chloride (DDA) solution resulted in a more hydrophilic solution and higher interfacial tension compared with adding DDA solution alone. These particulate solutes also tended to cause incipient colloidal instability. The incipient instability of the C. vulgaris solution led to various droplet sizes. However, the droplet sizes of the PS microparticle solution, which had solution properties similar to those of the C. vulgaris solution, were more uniform because of the consistent size and morphology of PS microparticles. Adding moderate amounts of E. coli resulted in a more hydrophobic solution, lower interfacial tension, and satisfactory colloidal stability. The droplets containing microorganisms were cured to generate poly-DDA (PDDA) microcarriers, and E. coli cultivated in PDDA microcarriers had the same viability as those cultivated in suspension. However, C. vulgaris cultivated in PDDA microcarriers failed to proliferate possibly due to the blockage of the nutrient intake by the quaternary ammonium cation of DDA. Â© 2016 AIP Publishing LLC.</t>
  </si>
  <si>
    <t>Cited By :1 RAYYAN-INCLUSION: {"Querusche"=&gt;"Excluded", "Gabriel"=&gt;"Excluded"} | RAYYAN-LABELS: GAB: Abstract,QUE: Abstract | RAYYAN-EXCLUSION-REASONS: 2 - Population,1 - Type of study</t>
  </si>
  <si>
    <t>rayyan-684570887</t>
  </si>
  <si>
    <t>Polyamino amphiphile mediated support of platinum nanoparticles on polyHIPE as an over 1500-time recyclable catalyst</t>
  </si>
  <si>
    <t>109253-109258</t>
  </si>
  <si>
    <t>Wan, Y. and Feng, Y. and Wan, D. and Jin, M.</t>
  </si>
  <si>
    <t>https://www.scopus.com/inward/record.uri?eid=2-s2.0-84997051772&amp;doi=10.1039%2fc6ra19013h&amp;partnerID=40&amp;md5=0c4640dfdac8d94c81ac5c075d74102a</t>
  </si>
  <si>
    <t>For supported metal nanoparticles, the ligand/support is crucial to their catalytic activity, stability and recyclability. Here we show that a polyamino dendritic amphiphile is a versatile mediator for supported platinum nanoparticles (PtNPs). PEI@PS-EHA, a branched polyethylenimine (PEI) with a shell of poly(styrene-co-2-ethylhexyl acrylate) (PS-EHA), will self-assemble along the interface of a water-in-oil (W/O) emulsion, and stabilize a corresponding high internal phase emulsion (HIPE); after transformation of the HIPE into an open-cellular material termed polyHIPE, PEI@PS-EHA will act as a surface modifier to immobilize PtNPs. The supported catalyst is very fit for reduction reactions because the Pt species hardly leaches in a reductive environment (judged just from the leaching data, the catalyst can be recycled over 10 million times). No ripening of the supported PtNPs is found for over 1500 equivalent cycles, as judged from the apparent rate constant. The ready separation, high activity, extremely low metal leakage and high durability make the catalyst promising. Â© The Royal Society of Chemistry 2016.</t>
  </si>
  <si>
    <t>Cited By :11 RAYYAN-INCLUSION: {"Querusche"=&gt;"Excluded", "Gabriel"=&gt;"Excluded"} | RAYYAN-LABELS: QUE: Title,GAB: Abstract | RAYYAN-EXCLUSION-REASONS: 1 - Type of study</t>
  </si>
  <si>
    <t>rayyan-684570888</t>
  </si>
  <si>
    <t>Microplastics profile along the Rhine River</t>
  </si>
  <si>
    <t>Mani, T. and Hauk, A. and Walter, U. and Burkhardt-Holm, P.</t>
  </si>
  <si>
    <t>https://www.scopus.com/inward/record.uri?eid=2-s2.0-84949483439&amp;doi=10.1038%2fsrep17988&amp;partnerID=40&amp;md5=f5bb78b5a776ff8a54f3a94644371a86</t>
  </si>
  <si>
    <t>Microplastics result from fragmentation of plastic debris or are released to the environment as pre-production pellets or components of consumer and industrial products. In the oceans, they contribute to the 'garbage patches'. They are ingested by many organisms, from protozoa to baleen whales, and pose a threat to the aquatic fauna. Although as much as 80% of marine debris originates from land, little attention was given to the role of rivers as debris pathways to the sea. Worldwide, not a single great river has yet been studied for the surface microplastics load over its length. We report the abundance and composition of microplastics at the surface of the Rhine, one of the largest European rivers. Measurements were made at 11 locations over a stretch of 820 km. Microplastics were found in all samples, with 892,777 particles km -2 on average. In the Rhine-Ruhr metropolitan area, a peak concentration of 3.9 million particles km -2 was measured. Microplastics concentrations were diverse along and across the river, reflecting various sources and sinks such as waste water treatment plants, tributaries and weirs. Measures should be implemented to avoid and reduce the pollution with anthropogenic litter in aquatic ecosystems.</t>
  </si>
  <si>
    <t>Cited By :358 RAYYAN-INCLUSION: {"Querusche"=&gt;"Excluded", "Gabriel"=&gt;"Excluded"} | RAYYAN-LABELS: QUE: Title,GAB: Abstract | RAYYAN-EXCLUSION-REASONS: 1 - Type of study</t>
  </si>
  <si>
    <t>rayyan-684570889</t>
  </si>
  <si>
    <t>Size is an essential parameter in governing the UVB-protective efficacy of silver nanoparticles in human keratinocytes</t>
  </si>
  <si>
    <t>BMC Cancer</t>
  </si>
  <si>
    <t>Palanki, R. and Arora, S. and Tyagi, N. and Rusu, L. and Singh, A.P. and Palanki, S. and Carter, J.E. and Singh, S.</t>
  </si>
  <si>
    <t>https://www.scopus.com/inward/record.uri?eid=2-s2.0-84941621831&amp;doi=10.1186%2fs12885-015-1644-8&amp;partnerID=40&amp;md5=0a2cebb6d50440c316c3467d016b4d77</t>
  </si>
  <si>
    <t>Background: Ultraviolet (UV) radiation from sun, particularly its UVB component (290-320 nm), is considered the major etiological cause of skin cancer that impacts over 2 million lives in the United States alone. Recently, we reported that polydisperse colloidal suspension of silver nanoparticles (AgNPs) protected the human keratinocytes (HaCaT) against UVB-induced damage, thus indicating their potential for prevention of skin carcinogenesis. Here we sought out to investigate if size controlled the chemopreventive efficacy of AgNPs against UVB-induced DNA damage and apoptosis. Methods: Percent cell viability was examined by WST-1 assay after treating the cells with various doses (1-10 Î¼g/mL) of AgNPs of different sizes (10, 20, 40, 60 and 100 nm) for 12 and 24 h. For protection studies, cells were treated with AgNPs of different sizes at a uniform concentration of 1 Î¼g/mL. After 3 h, cells were irradiated with UVB (40 mJ/cm2) and dot-blot analysis was performed to detect cyclobutane pyrimidine dimers (CPDs) as an indication of DNA damage. Apoptosis was analyzed by flow cytometry after staining the cells with 7-Amino-Actinomycin (7-AAD) and PE Annexin V. Immunoblot analysis was accomplished by processing the cells for protein extraction and Western blotting using specific antibodies against various proteins. Results: The data show that the pretreatment of HaCaT cells with AgNPs in the size range of 10-40 nm were effective in protecting the skin cells from UVB radiation-induced DNA damage as validated by reduced amounts of CPDs, whereas no protection was observed with AgNPs of larger sizes (60 and 100 nm). Similarly, only smaller size AgNPs (10-40 nm) were effective in protecting the skin cells from UV radiation-induced apoptosis. At the molecular level, UVB -irradiation of HaCaT cells led to marked increase in expression of pro-apoptotic protein (Bax) and decrease in anti-apoptotic proteins (Bcl-2 and Bcl-xL), while it remained largely unaffected in skin cells pretreated with smaller size AgNPs (10-40 nm). Conclusions: Altogether, these findings suggest that size is a critical determinant of the UVB-protective efficacy of AgNPs in human keratinocytes. Â© 2015 Palanki et al.</t>
  </si>
  <si>
    <t>Cited By :15 RAYYAN-INCLUSION: {"Querusche"=&gt;"Excluded", "Gabriel"=&gt;"Excluded"} | RAYYAN-LABELS: GAB: Abstract,QUE: Abstract | RAYYAN-EXCLUSION-REASONS: 2 - Population</t>
  </si>
  <si>
    <t>rayyan-684570890</t>
  </si>
  <si>
    <t>Accumulation dynamics and acute toxicity of silver nanoparticles to daphnia magna and lumbriculus variegatus: Implications for metal modeling approaches</t>
  </si>
  <si>
    <t>4389-4397</t>
  </si>
  <si>
    <t>Khan, F.R. and Paul, K.B. and Dybowska, A.D. and Valsami-Jones, E. and Lead, J.R. and Stone, V. and Fernandes, T.F.</t>
  </si>
  <si>
    <t>https://www.scopus.com/inward/record.uri?eid=2-s2.0-84926429866&amp;doi=10.1021%2fes506124x&amp;partnerID=40&amp;md5=a2bf735f0fe6524f195114b59b5fd091</t>
  </si>
  <si>
    <t>Frameworks commonly used in trace metal ecotoxicology (e.g., biotic ligand model (BLM) and tissue residue approach (TRA)) are based on the established link between uptake, accumulation and toxicity, but similar relationships remain unverified for metal-containing nanoparticles (NPs). The present study aimed to (i) characterize the bioaccumulation dynamics of PVP-, PEG-, and citrate-AgNPs, in comparison to dissolved Ag, in Daphnia magna and Lumbriculus variegatus; and (ii) investigate whether parameters of bioavailability and accumulation predict acute toxicity. In both species, uptake rate constants for AgNPs were âˆ¼2-10 times less than for dissolved Ag and showed significant rank order concordance with acute toxicity. Ag elimination by L. variegatus fitted a 1-compartment loss model, whereas elimination in D. magna was biphasic. The latter showed consistency with studies that reported daphnids ingesting NPs, whereas L. variegatus biodynamic parameters indicated that uptake and efflux were primarily determined by the bioavailability of dissolved Ag released by the AgNPs. Thus, principles of BLM and TRA frameworks are confounded by the feeding behavior of D. magna where the ingestion of AgNPs perturbs the relationship between tissue concentrations and acute toxicity, but such approaches are applicable when accumulation and acute toxicity are linked to dissolved concentrations. The uptake rate constant, as a parameter of bioavailability inclusive of all available pathways, could be a successful predictor of acute toxicity. Â© 2015 American Chemical Society.</t>
  </si>
  <si>
    <t>Cited By :56 RAYYAN-INCLUSION: {"Querusche"=&gt;"Excluded", "Gabriel"=&gt;"Excluded"} | RAYYAN-LABELS: QUE: Title,GAB: Abstract | RAYYAN-EXCLUSION-REASONS: 2 - Population</t>
  </si>
  <si>
    <t>rayyan-684570891</t>
  </si>
  <si>
    <t>Degradation and bio-safety evaluation of mPEG-PLGA-PLL copolymer-prepared nanoparticles</t>
  </si>
  <si>
    <t>Journal of Physical Chemistry C</t>
  </si>
  <si>
    <t>3348-3362</t>
  </si>
  <si>
    <t>He, Z. and Sun, Y. and Wang, Q. and Shen, M. and Zhu, M. and Li, F. and Duan, Y.</t>
  </si>
  <si>
    <t>https://www.scopus.com/inward/record.uri?eid=2-s2.0-84923165952&amp;doi=10.1021%2fjp510183s&amp;partnerID=40&amp;md5=adcc8691a6388598a992cf7680e7a3a9</t>
  </si>
  <si>
    <t>Studies have shown that monomethoxy(polyethylene glycol)-poly(d,l-lactic-co-glycolic acid)-poly(l-lysine) (mPEG-PLGA-PLL)-prepared nanoparticles (NPs) are promising drugs carriers, with good drug loading and delivery performance. To further promote the use of this material in clinical applications, its degradation and biosafety were evaluated. This paper describes degradation studies and biosafety evaluations of different block composition ratios (LA/GA = 60/40, 70/30, and 80/20) of the main material, PLGA, for mPEG-PLGA-PLL (PEAL) NPs. The degradation of PEAL NPs was studied by characterizing the change in molecular weight, the chemical composition, and the degradation rate in addition to the pH value, the particle size, the zeta potential, and the lactic acid and lysine contents in degradation solutions by transmission electron microscopy (TEM), gel permeation chromatography (GPC), and 1H NMR. The results show that with prolonged degradation time, the pH, particle size, zeta potential, and molecular weight were reduced and that the lactic acid and lysine contents and the molecular weight distribution were increased. 1H NMR demonstrated that the hydrolysis rate for glycolic units was faster than those for lactic acid and lysine units. The degradation rate of NPs in pH 7.4 PBS was faster than that in pH 5.0 PBS. The degradation rate of PEAL NPs increased as the LA/GA increased from LA/GA = 60/40 to 80/20. Investigations of intracellular protein synthesis, lactate dehydrogenase (LDH) release, 4â€²,6-diamidino-2-phenylindole (DAPI) nuclear staining and reactive oxygen species (ROS) content in Huh7, L02, and RAW 264.7 cells showed that the PEAL NPs had no effect on protein synthesis or cell membrane integrity and did not induce chromatin agglutination. Although the ROS content was slightly concentration-dependent and time-dependent, the change in content was minimal and diffusely distributed within the cell. After THP-1 cells were induced to differentiate into macrophages, a subsequent incubation with 5 mM PEAL NPs for 24 h did not significantly induce the macrophage release of IL-1Î², TNF-Î±, and TGF-Î²1 compared with the negative control. Embryos that had their chorion removed were coincubated with PEAL NPs to determine if there were any effects on embryonic development. It is known that zebrafish embryos at 10-24 h post-fertilization (hpf) are most sensitive to PEAL NPs. Zebrafish embryos treated with different concentrations of PEAL NPs within this sensitive time frame demonstrated that PEAL NPs have a high level of biosafety. Our work demonstrates that PEAL NPs are safe candidates for use as biodegradable carriers for drug and gene delivery. Â© 2015 American Chemical Society.</t>
  </si>
  <si>
    <t>Cited By :18 RAYYAN-INCLUSION: {"Querusche"=&gt;"Maybe", "Gabriel"=&gt;"Excluded"} | RAYYAN-LABELS: ?,GAB: Abstract | RAYYAN-EXCLUSION-REASONS: 1 - Type of study</t>
  </si>
  <si>
    <t>rayyan-684570892</t>
  </si>
  <si>
    <t>Pharmacokinetics characterization and toxicology of PNIPAAm-PEO nanoparticles loaded norvancomycin in rabbit eyes</t>
  </si>
  <si>
    <t>Zhonghua Shiyan Yanke Zazhi/Chinese Journal of Experimental Ophthalmology</t>
  </si>
  <si>
    <t>200-205</t>
  </si>
  <si>
    <t>Wang, L. and Chen, X. and Wang, Y. and Chen, X. and Wang, Q.</t>
  </si>
  <si>
    <t>https://www.scopus.com/inward/record.uri?eid=2-s2.0-84897855949&amp;doi=10.3760%2fcma.j.issn.2095-0160.2014.03.003&amp;partnerID=40&amp;md5=c592c3f4d0ea99e2f1c10f9ea0056707</t>
  </si>
  <si>
    <t>Background: The penetration of bacterial agents into the vitreous cavity is difficult because of the existence of blood-retina barrier. So conventional drug therapy is not enough effective on endophthalmitis. Drug delivery systems can decrease drug dose and reduce the drug toxicity. To construct nano controlled-release system of anti-bacterial agents is very important for the treatment of intraocular infectious diseases. Objective: This study was to investigate the toxicology and intraocular pharmacokinetics of intravitreal PNIPAAm-PEO loaded norvancomycinnanoparticles (NV-PNIPAAm-PEO) in normal rabbit eyes. Methods: NV-PNIPAAm-PEO was constructed with the drug-loading rate about 22%, and then the drug gelatin solution (20 g/L) was prepared using normal saline solution. Forty-one New Zealand albino rabbits were randomized divided into experimental group and control group. 20 g/L drug gelatin solution 0.1ml was monocularly injected into the vitreous cavity in the experimental group, and the equal volume of sterilized normal saline solution was used in the control group. In 1day, 2, 3, 7, 14, 21 and 28 days after injection, ocular anterior and posterior segments were examined by slit lamp microscope and B-sonography, and electroretinogram (ERG) was recorded and the histopathological examination was performed to evaluate the biotoxicity of the drug. Norvancomycin contents in the cornea homogenate, aqueous humor, vitreous, retinochoroid homogenate were detected by high performance liquid chromatography (HPLC) system. Results: The anterior and posterior segments were normal by the slit lamp microscope and B-sonography 1-28 days after injection of NV-PNIPAAm-PEO. In 7, 14, 21 and 28 days after injection, there were no statistically significant difference in the a-wave latency and amplitude of max-ERG between the two groups, as well as the b-wave amplitude (Pâ‰¤0.05). The histopathological examination showed that the retinal structure was normal in both groups. HPLC assay showed that the norvancomycin level was gradually declined in different eye tissues from 1day through 28 days after injection. Norvancomycin was undetectable in the cornea during the observing duration. The maximal norvancomycin content in the blood plasma was (0.34Â±0.11) mg/L in the second day, and norvancomycin content ranged (0.08Â±0.04)-(2.16Â±0.07) mg/L in the aqueous humor, (0.11Â±0.22)-(2.54Â±0.38) Î¼g/g in the chorioretina, respectively. The drug concentration was (5.65Â±1.14)-(406.69Â±21.05) mg/L in the vitreous, which was higher than the minimal inhibitory concentration (MIC) to the most gram-positive bacteria. Conclusions: The intravitreal injection of 22% NV-PNIPAAm-PEO maintains the therapeutic drug concentration till 21 days in vitreous without the toxic effect on eye tissues, suggesting a great treating potential for intraocular infecting diseases. Copyright Â© 2014 by the Chinese Medical Association.</t>
  </si>
  <si>
    <t>Export Date: 13 June 2021 RAYYAN-INCLUSION: {"Querusche"=&gt;"Excluded", "Gabriel"=&gt;"Excluded"} | RAYYAN-LABELS: QUE: Title,GAB: Abstract | RAYYAN-EXCLUSION-REASONS: 2 - Population</t>
  </si>
  <si>
    <t>rayyan-684570893</t>
  </si>
  <si>
    <t>"homeopathic" palladium nanoparticle catalysis of cross carbon-carbon coupling reactions</t>
  </si>
  <si>
    <t>Accounts of Chemical Research</t>
  </si>
  <si>
    <t>494-503</t>
  </si>
  <si>
    <t>Deraedt, C. and Astruc, D.</t>
  </si>
  <si>
    <t>https://www.scopus.com/inward/record.uri?eid=2-s2.0-84894287541&amp;doi=10.1021%2far400168s&amp;partnerID=40&amp;md5=e796c7622272706ab0b44163253c134d</t>
  </si>
  <si>
    <t>Catalysis by palladium derivatives is now one of the most important tools in organic synthesis. Whether researchers design palladium nanoparticles (NPs) or nanoparticles occur as palladium complexes decompose, these structures can serve as central precatalysts in common carbon-carbon bond formation. Palladium NPs are also valuable alternatives to molecular catalysts because they do not require costly and toxic ligands.In this Account, we review the role of "homeopathic" palladium catalysts in carbon-carbon coupling reactions. Seminal studies from the groups of Beletskaya, Reetz, and de Vries showed that palladium NPs can catalyze Heck and Suzuki-Miyaura reactions with aryl iodides and, in some cases, aryl bromides at part per million levels. As a result, researchers coined the term "homeopathic" palladium catalysis. Industry has developed large-scale applications of these transformations.In addition, chemists have used Crooks' concept of dendrimer encapsulation to set up efficient nanofilters for Suzuki-Miyaura and selective Heck catalysis, although these transformations required high PdNP loading. With arene-centered, ferrocenyl-terminated dendrimers containing triazolyl ligands in the tethers, we designed several generations of dendrimers to compare their catalytic efficiencies, varied the numbers of Pd atoms in the PdNPs, and examined encapsulation vs stabilization. The catalytic efficiencies achieved "homeopathic" (TON = 540 000) behavior no matter the PdNP size and stabilization type. The TON increased with decreasing the Pd/substrate ratio, which suggested a leaching mechanism.Recently, we showed that water-soluble arene-centered dendrimers with tri(ethylene glycol) (TEG) tethers stabilized PdNPs involving supramolecular dendritic assemblies because of the interpenetration of the TEG branches. Such PdNPs are stable and retain their "homeopathic" catalytic activities for Suzuki-Miyaura reactions for months. (TONs can reach 2.7 Ã— 106 at 80 C for aryl bromides and similar values for aryl iodides at 28 C.) Sonogashira reactions catalyzed by these PdNPs are quantitative with only 0.01% Pd/mol substrate. Kato's group has reported remarkable catalytic efficiencies for mesoporous catalysts formed by polyamidoamine (PAMAM) dendrimer polymerizations. These and other mesoporous structures could allow for catalyst recycling, with efficiencies approaching the "homeopathic" behavior.In recent examples of Suzuki-Miyaura reactions of aryl chlorides, chemists achieved truly "homeopathic" catalysis when a surfactant such as a tetra-n-butylammonium halide or an imidazolium salt was used in stoichiometric quantities with substrate. These results suggest that the reactive halide anion of the salt attacks the neutral Pd species to form a palladate. In the case of aryl chlorides, the reaction may occur through the difficult, rate-limiting oxidative-addition step. Â© 2013 American Chemical Society.</t>
  </si>
  <si>
    <t>Cited By :255 RAYYAN-INCLUSION: {"Querusche"=&gt;"Excluded", "Gabriel"=&gt;"Excluded"} | RAYYAN-LABELS: GAB: Abstract,QUE: Abstract | RAYYAN-EXCLUSION-REASONS: 1 - Type of study</t>
  </si>
  <si>
    <t>rayyan-684570894</t>
  </si>
  <si>
    <t>Analysis of estrogens and estrogen mimics in edible matrices - A review</t>
  </si>
  <si>
    <t>Journal of Separation Science</t>
  </si>
  <si>
    <t>885-905</t>
  </si>
  <si>
    <t>Adamusova, H. and Bosakova, Z. and Coufal, P. and Pacakova, V.</t>
  </si>
  <si>
    <t>https://www.scopus.com/inward/record.uri?eid=2-s2.0-84898620333&amp;doi=10.1002%2fjssc.201301234&amp;partnerID=40&amp;md5=246953932c28f4fc72ffd6c65fbc5deb</t>
  </si>
  <si>
    <t>This review provides a brief survey of the biological effects of selected endocrine-disrupting compounds that are formed after internal exposure of organisms. Further, the present analytical methods available for the determination of these compounds in foodstuffs are critically evaluated. The attention is primarily devoted to the methods for sample pretreatment, which are the main source of errors and are usually the most time-consuming step of the whole analysis. This review is focused on selected natural and synthetic estrogens, estrogen conjugates, and chemical additives used in the plastic industry that can act as estrogen mimics. Â© 2014 WILEY-VCH Verlag GmbH &amp; Co. KGaA, Weinheim.</t>
  </si>
  <si>
    <t>Cited By :18 RAYYAN-INCLUSION: {"Querusche"=&gt;"Excluded", "Gabriel"=&gt;"Excluded"} | RAYYAN-LABELS: GAB: Title,QUE: Title | RAYYAN-EXCLUSION-REASONS: 1 - Type of study</t>
  </si>
  <si>
    <t>rayyan-684570895</t>
  </si>
  <si>
    <t>Microplastic debris in sandhoppers</t>
  </si>
  <si>
    <t>Ugolini, A. and Ungherese, G. and Ciofini, M. and Lapucci, A. and Camaiti, M.</t>
  </si>
  <si>
    <t>https://www.scopus.com/inward/record.uri?eid=2-s2.0-84881026176&amp;doi=10.1016%2fj.ecss.2013.05.026&amp;partnerID=40&amp;md5=85af4a09f42966d96d5eae5c15d1b725</t>
  </si>
  <si>
    <t>Adults of the sandhopper Talitrus saltator were fed with dry fish food mixed with polyethylene microspheres (diameter 10-45Î¼m). Observations of homogenized guts revealed the presence of microspheres independently of their dimensions. The gut resident time (GRT) was recorded and most of the microspheres are expelled in 24h. Microspheres are totally expelled in one week. Preliminary investigations did not show any consequence of microsphere ingestion on the survival capacity in the laboratory. FT-IR analyses carried out on faeces of freshly collected individuals revealed the presence of polyethylene and polypropylene. This confirms that microplastic debris could be swallowed by T.saltator in natural conditions. Â© 2013 Elsevier Ltd.</t>
  </si>
  <si>
    <t>Cited By :84 RAYYAN-INCLUSION: {"Querusche"=&gt;"Excluded", "Gabriel"=&gt;"Excluded"} | RAYYAN-LABELS: GAB: Abstract,QUE: Abstract | RAYYAN-EXCLUSION-REASONS: 2 - Population</t>
  </si>
  <si>
    <t>rayyan-684570896</t>
  </si>
  <si>
    <t>Deep vein thrombosis: Current status and nanotechnology advances</t>
  </si>
  <si>
    <t>Biotechnology Advances</t>
  </si>
  <si>
    <t>504-513</t>
  </si>
  <si>
    <t>Wadajkar, A.S. and Santimano, S. and Rahimi, M. and Yuan, B. and Banerjee, S. and Nguyen, K.T.</t>
  </si>
  <si>
    <t>https://www.scopus.com/inward/record.uri?eid=2-s2.0-84879412201&amp;doi=10.1016%2fj.biotechadv.2012.08.004&amp;partnerID=40&amp;md5=b79e3fc8e92447a23349311db40b1623</t>
  </si>
  <si>
    <t>Deep vein thrombosis (DVT) affects up to 2 million people in the United States, and worldwide incidence is 70 to 113 cases per 100,000 per year. Mortality from DVT is often due to subsequent pulmonary embolism (PE). Precise diagnosis and treatment is thereby essential for the management of DVT. DVT is diagnosed by a thorough history and physical examination followed by laboratory and diagnostic tests. The choice of laboratory and diagnostic test is dependent on clinical pretest probability. Available laboratory and diagnostic techniques mainly involve D-dimer test, ultrasound, venography, and magnetic resonance imaging. The latter two diagnostic tools require high doses of contrast agents including either radioactive or toxic materials. The available treatment options include lifestyle modifications, mechanical compression, anticoagulant therapy, inferior vena cava filter, and thrombolysis/thrombolectomy. All of these medical and surgical treatments have serious side effects including improper clot clearance and increased risk of hemorrhage occurrence. Therefore, research in this field has recently focused on the development of non-invasive and accurate diagnostics, such as ultrasound enhanced techniques and molecular imaging methods, to assess thrombus location and its treatment course. The frontier of nanomedicine also shows high prospects in tackling DVT with efficient targeted drug delivery. This review describes the pathology of DVT along with successive medical problems such as PE and features a detailed listing of various diagnostic and therapeutic modalities that have been in use and are under development. Â© 2012 Elsevier Inc.</t>
  </si>
  <si>
    <t>Cited By :13 RAYYAN-INCLUSION: {"Querusche"=&gt;"Excluded", "Gabriel"=&gt;"Excluded"} | RAYYAN-LABELS: GAB: Abstract,QUE: Abstract | RAYYAN-EXCLUSION-REASONS: 1 - Type of study</t>
  </si>
  <si>
    <t>rayyan-684570897</t>
  </si>
  <si>
    <t>Nanoparticle-based vaccine for mucosal protection against Shigella flexneri in mice</t>
  </si>
  <si>
    <t>3288-3294</t>
  </si>
  <si>
    <t>Camacho, A.I. and Irache, J.M. and de Souza, J. and SÃ¡nchez-GÃ³mez, S. and Gamazo, C.</t>
  </si>
  <si>
    <t>https://www.scopus.com/inward/record.uri?eid=2-s2.0-84879464437&amp;doi=10.1016%2fj.vaccine.2013.05.020&amp;partnerID=40&amp;md5=fec64676d4e38b05faf0d039bf8e0538</t>
  </si>
  <si>
    <t>Shigellosis is one of the leading causes of diarrhea worldwide with more than 130 million cases annually. Hence, the research of an effective vaccine is still a priority. Unfortunately, a safe and efficacious vaccine is not available yet. We have previously demonstrated the capacity of outer membrane vesicles (OMVs) to protect mice against an experimental infection with Shigella flexneri. Now, we present results on the capacity of this antigenic complex to confer a longer-term protection by oral or nasal routes when encapsulated into nanoparticles. OMVs were encapsulated in poly(anhydride) nanoparticles (NP) prepared by a solvent displacement method with the copolymer poly methyl vinyl ether/maleic anhydride. OMVs loaded into nanoparticles (NP-OMVs) were homogeneous and spherical in shape, with a size of 148nm (PdI=0.2). BALB/c mice were immunized with OMVs either free or encapsulated in nanoparticles by nasal (20Î¼g or 10Î¼g of OMVs) or oral route (100Î¼g or 50Î¼g of OMVs). All immunized animals remained in good health after administration. Challenge infection was performed intranasally on week 8th with a lethal dose of 5Ã—107CFU/mouse of S. flexneri 2a. The number of dead mice after challenge was recorded daily. Results confirmed the value of OMVs as a vaccine. By oral route, the OMV-vaccine was able to protect independently either the dose or the formulation. When vaccine was delivered by nasal route, encapsulation into NPs resulted beneficial in increasing protection from 40% up to 100% when low dose was administered. These results are extraordinary promising and put in relevance the positive effect of nanoencapsulation of the OMV subcellular vaccine. Â© 2013 Elsevier Ltd.</t>
  </si>
  <si>
    <t>Cited By :36 RAYYAN-INCLUSION: {"Querusche"=&gt;"Excluded", "Gabriel"=&gt;"Excluded"} | RAYYAN-LABELS: QUE: Title,GAB: Abstract | RAYYAN-EXCLUSION-REASONS: 2 - Population</t>
  </si>
  <si>
    <t>rayyan-684570898</t>
  </si>
  <si>
    <t>Graphene based impact modified polypropylene nanocomposites for automotive applications</t>
  </si>
  <si>
    <t>716-730</t>
  </si>
  <si>
    <t>Kiziltas, A. and Duguay, A. and Nazari, B. and Erbas Kiziltas, E. and Gardner, D.J. and Dagher, H.J.</t>
  </si>
  <si>
    <t>https://www.scopus.com/inward/record.uri?eid=2-s2.0-84947075195&amp;partnerID=40&amp;md5=f0f5a0bdc8a8092064dce3e659805776</t>
  </si>
  <si>
    <t>Graphene-based nanocomposites demonstrate superior electrical, mechanical, physical and thermal properties. Because of this, they have moved swiftly from the research laboratory into the marketplace in applications including: aerospace, automotive, coatings, electronics, energy storage, coatings and paints. Based on the huge interest, enhanced properties as well as ease of production and handling, the European Union is funding a 10 year $1.73 billion coordination action on graphene. South Korea is spending $350 million on commercialization initiatives and the United Kingdom is investing $76 million in a commercialization hub), since many of the current and potential applications of carbon nanotubes may be replaced by graphene at much lower cost. The main objective of this study was to characterize the influence of exfoliated graphene nanoplatelet (xGnP) particle diameter, filler loading and the addition of coupling agents on the mechanical, rheological and thermal properties of xGnP-filled impact modified polypropylene (IMPP) composites. The xGnP nanoparticles used in this research were of three different sizes: xGnP5 with an average thickness of 10 nm, and an average platelet diameter of 5 Î¼n, whereas xGnP15 and xGnP25 have the same thickness but average diameters are 15 Î¼n and 25 Î¼n, respectively. The coupling agent used in this study was polypropylene-graft-maleic anhydride (PP-g-MA). Test results show that nanocomposites with smaller xGnP diameter exhibited better flexural, tensile and impact properties for both neat IMPP and composites containing coupling agent. For composites containing a coupling agent, the tensile and flexural modulus and strength increased with the addition of xGnP. The TGA results indicated that the degradation temperature of IMPP is lowered with the addition of PP-g-MA, indicative of the poor thermal stability of PP-g-MA. However, the thermal stability of the composites increases with xGnP loading because of the high thermal stability of the xGnP. Microscopy, rheology, thermal analysis including dynamic mechanical thermal analysis and differential scanning calorimetry were also used to study the processing, structure, and properties of the nanocomposites.</t>
  </si>
  <si>
    <t>rayyan-684570899</t>
  </si>
  <si>
    <t>Fabrication of TI/APC-2 nanocomposite laminates and their fatigue response at elevated temperature</t>
  </si>
  <si>
    <t>Jen, M.-H.R. and Chang, C.-K. and Sung, Y.-C. and Hsu, F.-C.</t>
  </si>
  <si>
    <t>https://www.scopus.com/inward/record.uri?eid=2-s2.0-84878046746&amp;partnerID=40&amp;md5=99d3617f5d04d92d00f8842921c2ee38</t>
  </si>
  <si>
    <t>The Ti/APC-2 cross-ply nanocomposite laminates were successfully fabricated. The Ti thin sheets were surface treated by anodic oxidation of electroplating to achieve good bonding with APC-2 laminates. Nanoparticles SiO2 were dispersed uniformly on the interfaces of APC-2 with the optimal amount of wt 1%. The modified diaphragm curing process was adopted to manufacture the hybrid laminates for minimal impact of production. Basically, the tensile tests at elevated temperature were conducted to obtain the baseline data of mechanical properties, such as strength and stiffness. The results of longitudinal stiffness predicted by the rule of mixtures (ROM) were in good agreement with experimental data; whilst, those ultimate strength predicted by ROM were lower than the measured data. Then, the tension-tension (T-T) constant stress amplitude cyclic tests were performed at elevated temperature to receive the S-N curves, fatigue strength and life. It is a surprise that almost no delaminations were observed in tensile and cyclic tests, even at elevated temperature and over a million cycles. The superior mechanical properties of the hybrid laminates were highlighted.</t>
  </si>
  <si>
    <t>rayyan-684570900</t>
  </si>
  <si>
    <t>THâ€_x0090_Aâ€_x0090_213CDâ€_x0090_07: Feasibility of Direct Lâ€_x0090_Shell Fluorescence Imaging of Gold Nanoparticles Using a Benchtop Xâ€_x0090_Ray Source</t>
  </si>
  <si>
    <t>Medical Physics</t>
  </si>
  <si>
    <t>3987-3988</t>
  </si>
  <si>
    <t>Manohar, N. and Reynoso, F. and Cho, S.</t>
  </si>
  <si>
    <t>https://www.scopus.com/inward/record.uri?eid=2-s2.0-84881635050&amp;doi=10.1118%2f1.4736269&amp;partnerID=40&amp;md5=720c0fc07ac2b6e52cb76e0e940b05c6</t>
  </si>
  <si>
    <t>Purpose: To test the feasibility of benchtop direct fluorescence imaging of small objects loaded with low concentration of gold nanoparticles (GNPs) using gold Lâ€_x0090_shell fluorescence xâ€_x0090_rays for preâ€_x0090_clinical inâ€_x0090_vivo imaging. Methods: 1â€_x0090_cm diameter cylindrical plastic tubes containing saline solutions and GNPs at 2%, 0%, and 0.5% (by weight), were placed in a vertically stacked geometry and irradiated using a pencilâ€_x0090_beam of 40 kVp xâ€_x0090_rays. A Siâ€_x0090_PIN detector, placed at 90Â° with respect to the beam axis such that it had a view along the longitudinal axes of the tubes, captured the spectrum of scattered and gold Lâ€_x0090_shell fluorescence photons from the cylinders. Keeping the detector and source positions fixed, the distance from the source to the point of interrogation was kept constant by translation of the stack of tubes vertically and horizontally in steps of 2.5 mm until all tubes were imaged. The resulting gold fluorescence signals were extracted and used to generate a rudimentary 2â€_x0090_D direct fluorescence image of the tubes. Results: Gold La and LÃŸ fluorescence signals (9.7 and 11.4 keV) were detected with very high signalâ€_x0090_toâ€_x0090_background ratios (up to a factor of 3). The direct 2â€_x0090_D fluorescence image reconstructed from the experimental geometry accurately showed the positions of each tube and relative GNP concentrations. The relative signal strength from each tube had a linear correlation with GNP concentration. The current results were extrapolated to a GNP detection limit on the order of partsâ€_x0090_perâ€_x0090_million. Conclusions: 2â€_x0090_D fluorescence imaging of GNP location and concentration within small objects can be accomplished by detection of gold Lâ€_x0090_shell fluorescence xâ€_x0090_rays. The current benchtop experimental setup can be easily adapted for inâ€_x0090_/exâ€_x0090_vivo imaging. After further optimization, this setup can be used to image intraâ€_x0090_tumoral distribution of GNPs in vivo during preâ€_x0090_clinical animal studies. Â© 2012, American Association of Physicists in Medicine. All rights reserved.</t>
  </si>
  <si>
    <t>rayyan-684570901</t>
  </si>
  <si>
    <t>Nanotechnologies for Alzheimer's disease: Diagnosis, therapy, and safety issues</t>
  </si>
  <si>
    <t>Nanomedicine: Nanotechnology, Biology, and Medicine</t>
  </si>
  <si>
    <t>521-540</t>
  </si>
  <si>
    <t>Brambilla, D. and Le Droumaguet, B. and Nicolas, J. and Hashemi, S.H. and Wu, L.-P. and Moghimi, S.M. and Couvreur, P. and Andrieux, K.</t>
  </si>
  <si>
    <t>https://www.scopus.com/inward/record.uri?eid=2-s2.0-80053212172&amp;doi=10.1016%2fj.nano.2011.03.008&amp;partnerID=40&amp;md5=40638c70a6cc039f121801e7be57a4a4</t>
  </si>
  <si>
    <t>Alzheimer's disease (AD) represents the most common form of dementia worldwide, affecting more than 35 million people. Advances in nanotechnology are beginning to exert a significant impact in neurology. These approaches, which are often based on the design and engineering of a plethora of nanoparticulate entities with high specificity for brain capillary endothelial cells, are currently being applied to early AD diagnosis and treatment. In addition, nanoparticles (NPs) with high affinity for the circulating amyloid-Î² (AÎ²) forms may induce "sink effect" and improve the AD condition. There are also developments in relation to in vitro diagnostics for AD, including ultrasensitive NP-based bio-barcodes, immunosensors, as well as scanning tunneling microscopy procedures capable of detecting AÎ² 1-40 and AÎ² 1-42. However, there are concerns regarding the initiation of possible NP-mediated adverse events in AD, thus demanding the use of precisely assembled nanoconstructs from biocompatible materials. Key advances and safety issues are reviewed and discussed. From the Clinical Editor: This excellent review summarizes the impact of nanotechnology on the diagnosis and treatment of Alzheimer's disease, ranging from circulating amyloid 'sinks' to NP-based bio-barcodes and many other recent advances, without neglecting potential pitfalls, side effects and safety issues. A must read for anyone interested in the evolving interface of clinical neurosciences and nanotechnology. Â© 2011 Elsevier Inc.</t>
  </si>
  <si>
    <t>Cited By :217 RAYYAN-INCLUSION: {"Querusche"=&gt;"Excluded", "Gabriel"=&gt;"Excluded"} | RAYYAN-LABELS: GAB: Abstract,QUE: Abstract | RAYYAN-EXCLUSION-REASONS: 1 - Type of study</t>
  </si>
  <si>
    <t>rayyan-684570902</t>
  </si>
  <si>
    <t>Nanosized self-emulsifying lipid vesicles of diacylglycerol-PEG lipid conjugates: Biophysical characterization and inclusion of lipophilic dietary supplements</t>
  </si>
  <si>
    <t>Biochimica et Biophysica Acta - Biomembranes</t>
  </si>
  <si>
    <t>646-653</t>
  </si>
  <si>
    <t>Koynova, R. and Tihova, M.</t>
  </si>
  <si>
    <t>https://www.scopus.com/inward/record.uri?eid=2-s2.0-76749139574&amp;doi=10.1016%2fj.bbamem.2009.12.022&amp;partnerID=40&amp;md5=d4e3221b6cedb03f1146f08577bac826</t>
  </si>
  <si>
    <t>Hydrated diacylglycerol-PEG lipid conjugates, glyceryl dioleate-PEG12 (GDO-PEG12) and glyceryl dipalmitate-PEG23 (GDP-PEG23), spontaneously form uni- or oligolamellar liposomes in their liquid crystalline phase, in distinct difference from the PEGylated phospholipids which form micelles. GDP-PEG23 exhibits peculiar hysteretic phase behavior and can arrange into a long-living hexagonal phase at ambient and physiological temperatures. Liposomes of GDO-PEG12 and its mixture with soy lecithin exchange lipids with the membranes much more actively than common lecithin liposomes; such an active lipid exchange might facilitate the discharging of the liposome cargo upon uptake and internalization, and can thus be important in drug delivery applications. Diacylglycerol-PEG lipid liposome formulations can encapsulate up to 20-30 wt.% lipophilic dietary supplements such as fish oil, coenzyme Q10, and vitamins D and E. The encapsulation is feasible by way of dry mixing, avoiding the use of organic solvent. Â© 2009 Elsevier B.V. All rights reserved.</t>
  </si>
  <si>
    <t>Cited By :10 RAYYAN-INCLUSION: {"Querusche"=&gt;"Excluded", "Gabriel"=&gt;"Excluded"} | RAYYAN-LABELS: QUE: Title,GAB: Abstract | RAYYAN-EXCLUSION-REASONS: 1 - Type of study</t>
  </si>
  <si>
    <t>rayyan-684570903</t>
  </si>
  <si>
    <t>Materials Research Society Symposium Proceedings - Nano- and Microscale Materials-Mechanical Properties and Behavior under Extreme Environments</t>
  </si>
  <si>
    <t>https://www.scopus.com/inward/record.uri?eid=2-s2.0-70450211144&amp;partnerID=40&amp;md5=831b151706bb644c7e6fe74ae7fbd711</t>
  </si>
  <si>
    <t>The proceedings contain 42 papers. The topics discussed include: multi-million atom molecular dynamics study of combustion mechanism of aluminum nanoparticle; influence of carbon nanotube grafting on chemo-electrical properties of conductive polymer nanocomposites; identifying the limitation of Oliver and Pharr method in characterizing the viscoelastic-plastic materials with respect to indenter geometry; toluene diffusion in conductive nanocomposite polymer, swelling behavior and modeling; multifunctional elastomer nanocomposites based on EPDM and carbon nanotubes; degradation of vertically aligned carbon nanotubes at growth interface joints at high temperatures and its impact on electron emission properties; crystallization-induced stress in phase change random access memory; structural study of the formation of suspended linear atomic chains from platinum nanowires stretching; and studies of the elastic properties of amorphous silica by molecular dynamics simulations.</t>
  </si>
  <si>
    <t>rayyan-684570904</t>
  </si>
  <si>
    <t>21st American Filtration and Separations Society Annual Conference 2008, Volume 1</t>
  </si>
  <si>
    <t>https://www.scopus.com/inward/record.uri?eid=2-s2.0-84883767330&amp;partnerID=40&amp;md5=562c3b26f93c1780f391927d4afe3095</t>
  </si>
  <si>
    <t>rayyan-684570905</t>
  </si>
  <si>
    <t>Microemulsion approach to neodymium, europium, and ytterbium oxide/hydroxide colloids-Effects of precursors and preparation parameters on particle size and crystallinity</t>
  </si>
  <si>
    <t>Journal of Colloid and Interface Science</t>
  </si>
  <si>
    <t>179-186</t>
  </si>
  <si>
    <t>Rill, C. and Bauer, M. and Bertagnolli, H. and Kickelbick, G.</t>
  </si>
  <si>
    <t>https://www.scopus.com/inward/record.uri?eid=2-s2.0-47749098280&amp;doi=10.1016%2fj.jcis.2008.05.008&amp;partnerID=40&amp;md5=66d00c9b9457495c5a5fa7a7e8c63223</t>
  </si>
  <si>
    <t>Colloids based on lanthanides or their oxides have a great potential in the areas of optical and magnetic materials. In this study the confined space of reverse micellar systems formed by water in cyclohexane was used to precipitate particles based on neodymium, europium, and ytterbium. The morphology and structural properties of the prepared colloids were determined by transmission electron microscopy, IR spectroscopy, and X-ray diffraction and absorption measurements. The size of the obtained systems as determined by dynamic light scattering ranged from a few nanometers to several hundreds of nanometers in diameter, depending on the reaction conditions. The employed surfactant was found to have a major influence on the particle size and morphology. In contrast to the ionic surfactants sodium dodecyl sulfate and cetyltrimethylammonium bromide, the nonionic surfactant Triton X-100 generally delivered very small and unagglomerated particles. The precursor counterion had a similar effect, depending on its ability to coordinate to the particle surface, and prevented particle growth and agglomeration. The influence of further parameters such as the pH of the aqueous starting solutions, the mixing methodology, and the preparation temperature was also investigated. Applying increased temperatures the particles exhibited a higher crystallinity, and at the same time the particle size was drastically increased. Â© 2008 Elsevier Inc. All rights reserved.</t>
  </si>
  <si>
    <t>rayyan-684570906</t>
  </si>
  <si>
    <t>Ceramic foams directly-coated with flame-made V2O5/TiO2 for synthesis of phthalic anhydride</t>
  </si>
  <si>
    <t>Schimmoeller, B. and Schulz, H. and Pratsinis, S.E. and Bareiss, A. and Reitzmann, A. and Kraushaar-Czarnetzki, B.</t>
  </si>
  <si>
    <t>https://www.scopus.com/inward/record.uri?eid=2-s2.0-56249142809&amp;partnerID=40&amp;md5=42eaf6abcdcba5d4db9903272ccbffee</t>
  </si>
  <si>
    <t>The partial oxidation of o-xylene on V2O5/TiO2 catalysts with O2 from air in multiple parallel fixed bed reactors is a highly exothermic reaction with a world-wide phthalic anhydride (PA) production of over 3.7 million ton/yr (1996). Ready-to-use catalysts were produced by direct deposition of flame-spray pyrolysis made V2O5/TiO2 nanoparticles on ceramic (mullite) foam supports. No significant differences in catalytic activity were found for catalysts with homogeneous and patchy coatings of low SSA vanadia/titania. The coated-foam catalyst showed higher catalytic activity and similar selectivity to PA at high o-xylene conversion compared to a wet-made catalyst. The high vanadia distribution and its monomeric composition on the open foam structure facilitated vanadia accessibility. Homogeneous/patchy coatings of V2O5/TiO2 with low specific surface area showed slightly higher yield than the homogeneous coatings with high specific surface area but with lower space-time-yield. This is an abstract of a paper presented at the AIChE Spring Annual Meeting - The 5th World Congress on Particle Technology (Orlando, FL 4/23-27/2006).</t>
  </si>
  <si>
    <t>rayyan-684570907</t>
  </si>
  <si>
    <t>Nanotechnology and site-targeted drug delivery</t>
  </si>
  <si>
    <t>1209-1219</t>
  </si>
  <si>
    <t>Petrak, K.</t>
  </si>
  <si>
    <t>https://www.scopus.com/inward/record.uri?eid=2-s2.0-33750476956&amp;doi=10.1163%2f156856206778667497&amp;partnerID=40&amp;md5=9459bb6f93d7041c517e9011b6245ea0</t>
  </si>
  <si>
    <t>Nanotechnology, building on its ability to control or manipulate structures at the atomic level, promises to develop effective drug-delivery systems. This is to be achieved through creating structures that have novel properties because of their small size. This is not an entirely new concept in site-targeted drug delivery, and this critical review examines recent contributions made by 'nanotechnology' to solve critical issues concerning the development of therapeutically effective and acceptable site-targeted drug delivery systems. It is shown that very little progress has been made. For nanotechnology rationally to generate materials useful in human therapy it will need to progress in full recognition of all the requirements biology places on the acceptability of exogenous materials. Â© VSP 2006.</t>
  </si>
  <si>
    <t>Cited By :17 RAYYAN-INCLUSION: {"Querusche"=&gt;"Excluded", "Gabriel"=&gt;"Excluded"} | RAYYAN-LABELS: GAB: Abstract,QUE: Abstract | RAYYAN-EXCLUSION-REASONS: 1 - Type of study</t>
  </si>
  <si>
    <t>rayyan-684570908</t>
  </si>
  <si>
    <t>Experimental verification of the characterization of material microyield</t>
  </si>
  <si>
    <t>461-476</t>
  </si>
  <si>
    <t>Domber, J.L. and Peterson, L.D. and Hinkle, J.D.</t>
  </si>
  <si>
    <t>https://www.scopus.com/inward/record.uri?eid=2-s2.0-16244400799&amp;partnerID=40&amp;md5=b277b27e5e8704d3d8f912579a4b6925</t>
  </si>
  <si>
    <t>The microplastic behavior of amorphous quartz and polycrystalline copper, with cold-worked and annealed tempers was analyzed. The experimental objective was to determine the relationship between stress and strain at nano to microstrain levels for representative materials. The test apparatus, with a dynamic force range of 40,000 to 1, measured strains from 0.01 to 1000 parts per million (ppm) of cylindrical specimens. It was observed that stresses on the order of 10 to 10,000 kPa (1.45 to 1450 psi) produced permanent strain in all three types of materials ranging from 0.01 to 1 ppm.</t>
  </si>
  <si>
    <t>rayyan-684570909</t>
  </si>
  <si>
    <t>A maximum in the strength of nanocrystalline copper</t>
  </si>
  <si>
    <t>1357-1359</t>
  </si>
  <si>
    <t>SchioÃ¸tz, J. and Jacobsen, K.W.</t>
  </si>
  <si>
    <t>https://www.scopus.com/inward/record.uri?eid=2-s2.0-0043192617&amp;doi=10.1126%2fscience.1086636&amp;partnerID=40&amp;md5=68261a6fe72c406db759676b3a9f36d3</t>
  </si>
  <si>
    <t>We used molecular dynamics simulations with system sizes up to 100 million atoms to simulate plastic deformation of nanocrystalline copper. By varying the grain size between 5 and 50 nanometers, we show that the flow stress and thus the strength exhibit a maximum at a grain size of 10 to 15 nanometers. This maximum is because of a shift in the microscopic deformation mechanism from dislocation-mediated plasticity in the coarse-grained material to grain boundary sliding in the nanocrystalline region. The simulations allow us to observe the mechanisms behind the grain-size dependence of the strength of polycrystalline metals.</t>
  </si>
  <si>
    <t>Cited By :1064 RAYYAN-INCLUSION: {"Querusche"=&gt;"Excluded", "Gabriel"=&gt;"Excluded"} | RAYYAN-LABELS: QUE: Title,GAB: Abstract | RAYYAN-EXCLUSION-REASONS: 1 - Type of study</t>
  </si>
  <si>
    <t>rayyan-684570910</t>
  </si>
  <si>
    <t>Hypervelocity microparticle characterization</t>
  </si>
  <si>
    <t>160-168</t>
  </si>
  <si>
    <t>Idzorek, G.C.</t>
  </si>
  <si>
    <t>https://www.scopus.com/inward/record.uri?eid=2-s2.0-0042561162&amp;doi=10.1117%2f12.256058&amp;partnerID=40&amp;md5=6d4a0c26b891d4e10b175c4061f710d9</t>
  </si>
  <si>
    <t>To protect spacecraft from orbital debris requires a basic understanding ofthe processes involved in hypervelocity impacts and characterization ofdetectors to measure the space environment. Both require a source ofwell characterized hypervelocity particles. Electrostatic acceleration ofcharged microspheres provides such a source. Techniques refined at the Los Alamos National Laboratory provided information on hypervelocity impacts ofparticles ofknown mass and velocity ranging from 20-1000 nm diameter and 1-100 kin/s. A Van Dc Graaff generator operating at 6 million volts was used to accelerate individual carbonyl iron microspheres produced by a specially designed particle source. Standard electrostatic lenses and steering were used to control the particles flight path. Charge sensitive pickoiftubes measured the particle charge and velocity in-.flight without disturbing the particle. This information coupled with the measured Van De Graaffterminal voltage allowed calculation ofthe particle energy, mass, momentum, and using an assumed density the size. Particles with the desired parameters were then electrostatically directed to a target chamber. Targets used in our experiments included cratering and foil puncture targets, microphone momentum enhancement detectors, triboluminescent detectors, and 'splash' charge detectors. In addition the system has been used to rapidly characterize size distributions ofconductive plastic particles and potentially provide a method ofeasily sorting microscopic particles by size. Â© 1996 Characteristics and Consequences of Orbital Debris and Natural Space Impactors. All rights reserved.</t>
  </si>
  <si>
    <t>rayyan-684570911</t>
  </si>
  <si>
    <t>Occurrence of microplastic in the water of different types of aquaculture ponds in an important lakeside freshwater aquaculture area of China.</t>
  </si>
  <si>
    <t>Xiong X and Liu Q and Chen X and Wang R and Duan M and Wu C</t>
  </si>
  <si>
    <t>https://pubmed.ncbi.nlm.nih.gov/34118620/</t>
  </si>
  <si>
    <t>Aquaculture ponds are exposed to numerous potential microplastic sources, but studies on their microplastic pollution are still limited. Various culture species may influence the occurrence of microplastic in ponds. In the present study, the occurrence of microplastics was studied in aquaculture ponds for fish, crayfish, and crab, as well as in the natural lake near the aquaculture area around the Honghu Lake, which is the principal freshwater aquaculture area of China. The microplastic abundances ranged from 87 items/m(3) to 750 items/m(3) in the aquaculture ponds, and 117 items/m(3) to 533 items/m(3) in the lake. The crab ponds contained higher abundances of microplastics than fish ponds and the nearby natural lakes. Microplastics that were between 100 and 500Â Î¼m and larger than 1000Â Î¼m in size were predominant in the ponds and nearby lakes, whereas the proportion of microplastics that were smaller than 100Â Î¼m was higher in crab ponds than those in other ponds. Fragments and fibers were the predominant shapes of microplastics in the ponds. The proportion of smaller microplastics in the ponds had a positive correlation with the proportion of fragment microplastics. The results of this study implied that differences in the use of plastics in various types of aquaculture ponds might affect their microplastic pollution characteristics. Microplastics discharged from ponds to nearby lakes through drainage processes require attention in further studies.</t>
  </si>
  <si>
    <t xml:space="preserve"> RAYYAN-INCLUSION: {"Querusche"=&gt;"Excluded", "Gabriel"=&gt;"Excluded"} | RAYYAN-LABELS: QUE: Title,GAB: Abstract | RAYYAN-EXCLUSION-REASONS: 1 - Type of study</t>
  </si>
  <si>
    <t>rayyan-684570912</t>
  </si>
  <si>
    <t>Plastic ingestion by Atlantic horse mackerel (Trachurus trachurus) from central Mediterranean Sea: A potential cause for endocrine disruption.</t>
  </si>
  <si>
    <t>Chenet T and Mancia A and Bono G and Falsone F and Scannella D and Vaccaro C and Baldi A and Catani M and Cavazzini A and Pasti L</t>
  </si>
  <si>
    <t>https://pubmed.ncbi.nlm.nih.gov/34098369/</t>
  </si>
  <si>
    <t>Plastics in the oceans can break up into smaller size and shape resembling prey or particles selected for ingestion by marine organisms. Plastic polymers may contain chemical additives and contaminants, including known endocrine disruptors that may be harmful for the marine organisms, in turn posing potential risks to marine ecosystems, biodiversity and food availability. This study assesses the presence of plastics in the contents of the gastrointestinal tract (GIT) of a commercial fish species, the Atlantic horse mackerel, Trachurus trachurus, sampled from two different fishing areas of central Mediterranean Sea. Adverse effect of plastics occurrence on T. Trachurus health were also assessed quantifying the liver expression of vitellogenin (VTG), a biomarker for endocrine disruption. A total of 92 specimens were collected and morphometric indices were analysed. A subgroup was examined for microplastics (MPÂ &lt;Â 1Â mm) and macroplastics (MaP &gt;1Â cm) accumulation in the GIT and for VTG expression. Results indicated that specimens from the two locations are different in size and maturity but the ingestion of plastic is widespread, with microplastics (fragments and filaments) abundantly present in nearly all samples while macroplastics were found in the larger specimens, collected in one of the two locations. Spectroscopic analysis revealed that the most abundant polymers in MP fragments were polystyrene, polyethylene and polypropylene, whereas MP filaments were identified mainly as nylon 6, acrylic and polyester. MaP were composed mainly of weathered polyethylene or polypropylene. The expression of VTG was observed in the liver of 60% of all male specimens from both locations. The results of this study represent a first evidence that the ingestion of plastic pollution may alter endocrine system function in adult fish T. Trachurus and warrants further research.</t>
  </si>
  <si>
    <t xml:space="preserve"> RAYYAN-INCLUSION: {"Querusche"=&gt;"Excluded", "Gabriel"=&gt;"Excluded"} | RAYYAN-LABELS: GAB: Abstract,QUE: Abstract | RAYYAN-EXCLUSION-REASONS: 1 - Type of study</t>
  </si>
  <si>
    <t>rayyan-684570913</t>
  </si>
  <si>
    <t>Parental transfer of nanopolystyrene-enhanced tris(1,3-dichloro-2-propyl) phosphate induces transgenerational thyroid disruption in zebrafish.</t>
  </si>
  <si>
    <t>Zhao X and Liu Z and Ren X and Duan X</t>
  </si>
  <si>
    <t>https://pubmed.ncbi.nlm.nih.gov/34058436/</t>
  </si>
  <si>
    <t>Plastic is a globally recognized superwaste that can affect human health and wildlife when it accumulates and is amplified in the food chain. Microplastics (plastic particles &lt; 5Â mm) and nanoplastics (plastic particles &lt; 100Â nm) can interact with organic pollutants already present in the aquatic environment, potentially acting as carriers for pollutants entering organisms and thus influencing the bioavailability and toxicity of those pollutants. In this study, we investigated the transfer kinetics and transgenerational effects of exposure to tris(1,3-dichloro-2-propyl) phosphate (TDCIPP) and polystyrene nanoplastics (PS-NPs) in F1 offspring. At 90 days postfertilization, zebrafish (Danio rerio) strain AB was exposed to either TDCIPP (0, 0.47, 2.64, or 12.78Â Î¼g/L) or PS-NPs (10Â mg/L) or their combination for 120 days. The results showed that TDCIPP and PS-NPs accumulated in the gut, gill, head, and liver of the zebrafish in a sex-dependent manner. The presence of PS-NPs promoted the bioaccumulation of TDCIPP in the adult fish and increased the parental transfer of TDCIPP to their offspring. We demonstrate that parental exposure to TDCIPP alone or in combination with PS-NPs induces thyroid disruption in adults, and then leads to thyroid endocrine disruption in their larval offspring. Reduced thyroxine (T4) and 3,5,3'-triiodothyronine (T3) levels contributed to the observed transgenerational thyroid dysfunction, which inhibited developmental growth and disturbed the transcription of genes and expression of proteins involved in the hypothalamic-pituitary-thyroid (HPT) axis in the F1 larvae. The increased transfer of TDCIPP to the offspring in the presence of PS-NPs also enhanced transgenerational thyroid endocrine disruption, demonstrated by a further reduction in T4 and the upregulation of thyroglobulin (tg), uridine diphosphate-glucuronosyltransferase (ugt1ab), thyroid-stimulating hormone (tshÎ²), and thyroid hormone receptor (trÎ±) expression in the F1 larvae compared with the effects of parental TDCIPP exposure alone. Overall, our results indicate that the presence of PS-NPs modifies the bioavailability of TDCIPP and aggravates transgenerational thyroid disruption in zebrafish.</t>
  </si>
  <si>
    <t xml:space="preserve"> RAYYAN-INCLUSION: {"Querusche"=&gt;"Maybe", "Gabriel"=&gt;"Maybe"}</t>
  </si>
  <si>
    <t>rayyan-684570914</t>
  </si>
  <si>
    <t>Microplastic in angling baits as a cryptic source of contamination in European freshwaters.</t>
  </si>
  <si>
    <t>de Carvalho AR and Imbert A and Parker B and Euphrasie A and BoulÃªtreau S and Britton JR and Cucherousset J</t>
  </si>
  <si>
    <t>https://pubmed.ncbi.nlm.nih.gov/34045532/</t>
  </si>
  <si>
    <t>High environmental microplastic pollution, and its largely unquantified impacts on organisms, are driving studies to assess their potential entry pathways into freshwaters. Recreational angling, where many anglers release manufactured baits into freshwater ecosystems, is a widespread activity with important socio-economic implications in Europe. It also represents a potential microplastic pathway into freshwaters that has yet to be quantified. Correspondingly, we analysed three different categories of industrially-produced baits ('groundbait', 'boilies' and 'pellets') for their microplastic contamination (particles 700 Âµm to 5 mm). From 160 samples, 28 microplastics were identified in groundbait and boilies, with a mean concentration of 17.4 (Â±â€‰48.1 SD) MP kg(-1) and 6.78 (Â±â€‰29.8 SD) mg kg(-1), yet no microplastics within this size range were recorded in the pellets. Microplastic concentrations significantly differed between bait categories and companies, but microplastic characteristics did not vary. There was no correlation between microplastic contamination and the number of bait ingredients, but it was positively correlated with C:N ratio, indicating a higher contamination in baits with higher proportion of plant-based ingredients. We thus reveal that bait microplastics introduced accidentally during manufacturing and/or those originating from contaminated raw ingredients might be transferred into freshwaters. However, further studies are needed to quantify the relative importance of this cryptic source of contamination and how it influences microplastic levels in wild fish.</t>
  </si>
  <si>
    <t>PMC8160005</t>
  </si>
  <si>
    <t>rayyan-684570915</t>
  </si>
  <si>
    <t>Occurrence and ecological impact of microplastics in aquaculture ecosystems.</t>
  </si>
  <si>
    <t>Chen G and Li Y and Wang J</t>
  </si>
  <si>
    <t>https://pubmed.ncbi.nlm.nih.gov/33979917/</t>
  </si>
  <si>
    <t>Extensive applications of plastic in human life has caused substantial microplastic pollution in the global environment, which, due to plastic's ubiquitous nature and everlasting ecological impact, has caused worldwide concern. In aquatic ecosystems, microplastics are ingested by aquatic animals, affecting their growth and development and resulting in trophic transfer to higher organisms in the food chain. Therefore, consumption of aquatic products is a main primary source of human exposure to microplastics. Recently, aquaculture production has experienced tremendous growth and will exceed production from fish catch soon. Because they constitute an important source of protein in the human food supply, aquaculture products contaminated with microplastics directly affect food quality and safety. The present review summarizes documented studies regarding the occurrence and distribution of microplastics in various aquaculture systems and species and compares microplastic pollution in aquaculture species and captured species. Microplastics in aquaculture environments mainly come from exogenous imports, such as plastic waste and debris from the land, tourism, shipping transportation and atmospheric deposition. In addition, the use of plastic gear and equipment, aquaculture feed and health products, and special aquaculture environments contribute to a higher accumulation of microplastics. We also discuss the adverse effects of microplastics in aquaculture species and the potential health risks of microplastics to humans through the food chain. In summary, this review highlights the effects of microplastic pollution in aquaculture, particularly the ecological impacts on aquaculture species and associated human health implications, and calls for restricted control of microplastics in aquaculture ecosystems.</t>
  </si>
  <si>
    <t>rayyan-684570916</t>
  </si>
  <si>
    <t>Big eyes can't see microplastics: Feeding selectivity and eco-morphological adaptations in oral cavity affect microplastic uptake in mud-dwelling amphibious mudskipper fish.</t>
  </si>
  <si>
    <t>Kumkar P and Gosavi SM and Verma CR and Pise M and Kalous L</t>
  </si>
  <si>
    <t>https://pubmed.ncbi.nlm.nih.gov/33975109/</t>
  </si>
  <si>
    <t>Microplastic contamination is a widespread global problem. Plastic pollution in the oceans has received a lot of news coverage, but there is a significant gap in our knowledge about its effect in estuarine areas and a profound regional bias in available information. Here, we estimated the degree of microplastic pollution, its impact on a selected fish, and its function as a vector for heavy metals in the Ulhas River estuary, which is one of the most fragile, polluted, and anthropogenically impacted estuaries in India. Using mudskipper fish, we have also assessed how the feeding guild and ecomorphological adaptations in the feeding apparatus affected the microplastic intake and life history traits of the fish. Sediment, water and fish samples were collected from three sampling localities (S1, S2 and S3) in the Ulhas River estuary and analysed. Findings showed an increase in microplastic abundance from S1 (suburban) to S3 (urban industrial belt) in sediment (96.67-130.0Â particlesÂ kg(-1)), water (0.28-0.41Â particlesÂ L(-1)) and fish (3.75-6.11 particles per fish). Fragments, followed by pellets and filaments largely contribute to the plastic morphotypes in sediment and water. FTIR analysis revealed polymers of anthropogenic and industrial origin such as polypropylene, Surlyn ionomer, low-density polyethylene, and polyethylene or polybutylene terephthalate. Only filaments were found in the guts of 74% of the mudskippers examined, which may be due to their filter-feeding habit and unique anatomical arrangement of oral structures that effectively filter large microplastic particles. Microplastic abundance showed a strong negative correlation with condition factor, fullness index and hepatosomatic index of fish. SEM-EDS analysis revealed that the microplastic surface topography played an important part in adsorbing heavy metals from a water body containing these contaminants. Results highlight the contamination of vulnerable estuarine habitats, harmful effects on resident biota, and health threats to dependent populations.</t>
  </si>
  <si>
    <t>rayyan-684570917</t>
  </si>
  <si>
    <t>Toxic effects on bioaccumulation, hematological parameters, oxidative stress, immune responses and neurotoxicity in fish exposed to microplastics: A review.</t>
  </si>
  <si>
    <t>Kim JH and Yu YB and Choi JH</t>
  </si>
  <si>
    <t>https://pubmed.ncbi.nlm.nih.gov/33930961/</t>
  </si>
  <si>
    <t>Exposure to microplastics (MP) in aquatic environment leads to bioaccumulation in fish, with MP size being a major factor in determining the accumulation profile. MPs absorbed into the fish body enter the circulatory system and affect hematological properties, changing the blood physiology. MPs also induce an imbalance in reactive oxygen species (ROS) production and antioxidant capacity, causing oxidative damage. In addition, MPs impact immune responses due to physical and chemical toxicity, and cause neurotoxicity, altering AchE activity. Here, the toxic effects of MPs in fish through various indicators were examined, including bioaccumulation, hematological parameters, antioxidant responses, immune responses, and neurotoxicity in relation to MP exposure, facilitating the identification of biomarkers of MP toxicity following exposure of fish.</t>
  </si>
  <si>
    <t xml:space="preserve"> RAYYAN-INCLUSION: {"Querusche"=&gt;"Excluded", "Gabriel"=&gt;"Excluded"} | RAYYAN-LABELS: GAB: Title,QUE: Title | RAYYAN-EXCLUSION-REASONS: 1 - Type of study</t>
  </si>
  <si>
    <t>rayyan-684570918</t>
  </si>
  <si>
    <t>A Bayesian analysis of the factors determining microplastics ingestion in fishes.</t>
  </si>
  <si>
    <t>Covernton GA and Davies HL and Cox KD and El-Sabaawi R and Juanes F and Dudas SE and Dower JF</t>
  </si>
  <si>
    <t>https://pubmed.ncbi.nlm.nih.gov/33930957/</t>
  </si>
  <si>
    <t>Microplastic particles (MPs) occur widely in aquatic ecosystems and are ingested by a wide range of organisms. While trophic transfer of MPs is known to occur, researchers do not yet fully understand the fate of MPs in food webs. We explored the factors influencing reported ingestion of MPs in marine and freshwater fishes by conducting a literature review of 123 studies published between January 2011 and June 2020. We used Bayesian generalized linear mixed models to determine whether MP ingestion by fishes varies by Food and Agricultural Organization fishing area, trophic level, body size, taxa, and study methodology. After accounting for methodology, strong regional differences were not present, although ingested MP concentrations were slightly different among some FAO areas. According to the reviewed studies, MP concentrations in fish digestive tracts did not increase with either trophic level or body size, suggesting that biomagnification of MPs did not occur, although larger fish were more likely to contain MPs. Researchers reported higher concentrations of MPs in clupeids compared with other commonly studied taxonomic families, which could be due to their planktivorous feeding strategy. Methodology played an influential role in predicting reported concentrations, highlighting the need to harmonize methods among studies.</t>
  </si>
  <si>
    <t>rayyan-684570919</t>
  </si>
  <si>
    <t>Impacts to Larval Fathead Minnows Vary between Preconsumer and Environmental Microplastics.</t>
  </si>
  <si>
    <t>Bucci K and Bikker J and Stevack K and Watson-Leung T and Rochman C</t>
  </si>
  <si>
    <t>https://pubmed.ncbi.nlm.nih.gov/33880787/</t>
  </si>
  <si>
    <t>Microplastics are a complex suite of contaminants varying in size, shape, polymer, and associated chemicals and are sometimes referred to as a "multiple stressor." Still, the majority of studies testing hypotheses about their effects use commercially bought microplastics of a uniform size, shape, and type. We investigated the effects of polyethylene and polypropylene microplastics purchased as preproduction pellets (referred to as "preconsumer") and a mixture of polyethylene and polypropylene collected from the environment (environmental microplastic). Embryo-stage fathead minnows were exposed to either the physical plastic particles and their leachates or the chemical leachates alone at an environmentally relevant (280â€‰particles/L) or high (2800â€‰particles/L) concentration for 14â€‰d. The effects of microplastics differed by polymer type and presence of environmental contaminants, and effects can be driven by the physical particles and/or the chemical leachates alone. Larvae exposed to preconsumer polyethylene experienced a decrease in survival, length, and weight, whereas preconsumer polypropylene caused an increase in weight. Environmental microplastics caused a more drastic increase in length and weight and almost 6 times more deformities as the preconsumer microplastics. Although preconsumer microplastics caused effects only when organisms were exposed to both the particles and the chemical leachates, the environmental microplastics caused effects when organisms were exposed to the chemical leachates alone, suggesting that the mechanism of effects are context-dependent. The present study provides further support for treating microplastics as a multiple stressor and suggests that testing for effects with pristine microplastics may underestimate the true effects of microplastics in the environment. Environ Toxicol Chem 2021;00:1-12. Â© 2021 SETAC.</t>
  </si>
  <si>
    <t>rayyan-684570920</t>
  </si>
  <si>
    <t>Impacts of baseflow and flooding on microplastic pollution in an effluent-dependent arid land river in the USA.</t>
  </si>
  <si>
    <t>Eppehimer DE and Hamdhani H and Hollien KD and Nemec ZC and Lee LN and Quanrud DM and Bogan MT</t>
  </si>
  <si>
    <t>https://pubmed.ncbi.nlm.nih.gov/33864222/</t>
  </si>
  <si>
    <t>Effluent discharge from wastewater treatment plants can be a substantial source of microplastics in receiving water bodies including rivers. Despite growing concern about microplastic pollution in freshwater habitats, the literature has not yet addressed effluent-dependent rivers, which derive 100% of their baseflow from effluent. The objective of this study was to document and explore trends in microplastic pollution within the effluent-dependent lower Santa Cruz River near Tucson, Arizona (USA). We examined microplastic concentrations in the water column and benthic sediment and microplastic consumption by mosquitofish (Gambusia affinis) at 10 sites along a ~40 km stretch of the lower Santa Cruz River across two time periods: baseflow (effluent only) and post-flood (effluent immediately following urban runoff). In total, across both sampling periods, we detected microplastics in 95% of water column samples, 99% of sediment samples, and 6% of mosquitofish stomachs. Flow status (baseflow vs post-flood) was the only significant predictor of microplastic presence and concentrations in our models. Microplastic fragment concentrations in the water column were higher post-flood, microplastic fiber concentrations in benthic sediment were lower post-flood, and mosquitofish were more likely to have consumed microplastics post-flood than during baseflow. The additional microplastics detected after flooding was likely due to a combination of allochthonous material entering the channel via runoff and bed scour that exhumed microplastics previously buried in the riverbed. Effluent-dependent urban streams are becoming increasingly common; more work is needed to identify microplastic pollution baselines and trends in effluent rivers worldwide.</t>
  </si>
  <si>
    <t>rayyan-684570921</t>
  </si>
  <si>
    <t>Combined hepatotoxicity of imidacloprid and microplastics in adult zebrafish: Endpoints at gene transcription.</t>
  </si>
  <si>
    <t>Luo T and Weng Y and Huang Z and Zhao Y and Jin Y</t>
  </si>
  <si>
    <t>https://pubmed.ncbi.nlm.nih.gov/33862234/</t>
  </si>
  <si>
    <t>Microplastics (MPs) and pesticides are two kinds of ubiquitous pollutants that can pose a health risk to aquatic organisms. However, researches about the combined effects of MPs and pesticides are very limited. A simple combined exposure model was established in this study, adult zebrafish were exposed to 100Â Î¼g/L imidacloprid (IMI), 20Â Î¼g/L polystyrene microplastics (PS), and a combination of PS and IMI (PSÂ +Â IMI) for 21Â days. The results demonstrated that exposure to PS and IMI inhibited the growth of zebrafish and altered the levels of glycolipid metabolism and oxidative stress-related biochemical parameters. While gene expression analysis revealed that, compared with PS or IMI treatment group, combined exposure caused a greater change in gene expression levels involving the process of glycolipid metabolism (Gk, Hk1, Aco, PPar-Î±, Cpt1, Acc, Fas, PPar-Î³, Apo) and inflammatory response (IL-1Î², IL-6, IL-8, TNF-Î±, IL-10). The results demonstrated that even combined exposure of low concentrations of PS and IMI could cause more severe hepatotoxicity in zebrafish, especially in terms of gene transcription. And more combined toxicity studies are essential for MPs and pesticides risk assessment.</t>
  </si>
  <si>
    <t>rayyan-684570922</t>
  </si>
  <si>
    <t>Microbiome Composition and Function in Aquatic Vertebrates: Small Organisms Making Big Impacts on Aquatic Animal Health.</t>
  </si>
  <si>
    <t>Frontiers in microbiology</t>
  </si>
  <si>
    <t>1664-302X (Print)</t>
  </si>
  <si>
    <t>Sehnal L and Brammer-Robbins E and Wormington AM and Blaha L and Bisesi J and Larkin I and Martyniuk CJ and Simonin M and Adamovsky O</t>
  </si>
  <si>
    <t>https://pubmed.ncbi.nlm.nih.gov/33776947/</t>
  </si>
  <si>
    <t>Aquatic ecosystems are under increasing stress from global anthropogenic and natural changes, including climate change, eutrophication, ocean acidification, and pollution. In this critical review, we synthesize research on the microbiota of aquatic vertebrates and discuss the impact of emerging stressors on aquatic microbial communities using two case studies, that of toxic cyanobacteria and microplastics. Most studies to date are focused on host-associated microbiomes of individual organisms, however, few studies take an integrative approach to examine aquatic vertebrate microbiomes by considering both host-associated and free-living microbiota within an ecosystem. We highlight what is known about microbiota in aquatic ecosystems, with a focus on the interface between water, fish, and marine mammals. Though microbiomes in water vary with geography, temperature, depth, and other factors, core microbial functions such as primary production, nitrogen cycling, and nutrient metabolism are often conserved across aquatic environments. We outline knowledge on the composition and function of tissue-specific microbiomes in fish and marine mammals and discuss the environmental factors influencing their structure. The microbiota of aquatic mammals and fish are highly unique to species and a delicate balance between respiratory, skin, and gastrointestinal microbiota exists within the host. In aquatic vertebrates, water conditions and ecological niche are driving factors behind microbial composition and function. We also generate a comprehensive catalog of marine mammal and fish microbial genera, revealing commonalities in composition and function among aquatic species, and discuss the potential use of microbiomes as indicators of health and ecological status of aquatic ecosystems. We also discuss the importance of a focus on the functional relevance of microbial communities in relation to organism physiology and their ability to overcome stressors related to global change. Understanding the dynamic relationship between aquatic microbiota and the animals they colonize is critical for monitoring water quality and population health.</t>
  </si>
  <si>
    <t>PMC7995652</t>
  </si>
  <si>
    <t>rayyan-684570923</t>
  </si>
  <si>
    <t>Effects of microplastics on head kidney gene expression and enzymatic biomarkers in adult zebrafish.</t>
  </si>
  <si>
    <t>Limonta G and Mancia A and Abelli L and Fossi MC and Caliani I and Panti C</t>
  </si>
  <si>
    <t>https://pubmed.ncbi.nlm.nih.gov/33753304/</t>
  </si>
  <si>
    <t>Due to massive production, improper use, and disposal of plastics, microplastics have become global environmental pollutants affecting both freshwater and marine ecosystems. Several studies have documented the uptake of microplastics in wild species and the correlated biological effects, such as epithelial damage, inflammation, metabolic alterations, and neurotoxicity. However, the effects of microplastics are not fully understood yet. In this study, adult zebrafish have been exposed for twenty days to two concentrations of a mix of polystyrene and high-density polyethylene microplastics. The biological effects were investigated through the expression levels of a set of selected genes in head kidney samples and two enzymatic biomarkers, acetylcholinesterase and lactate dehydrogenase, in head and body homogenates respectively. The lowest microplastic concentration up-regulated genes involved in xenobiotics catabolic processes (cyp2p8), and adaptive immunity (tcra). Acetylcholinesterase activity was inhibited by the highest microplastics exposure, while a weaker and no significant inhibition was induced by the lowest concentration. No significant effects on lactate dehydrogenase activity were observed. The results presented in this study support the hypothesis that MPs exposure could induce the activation of an immune response and the xenobiotic metabolism, suggesting also that the cytochrome P450 enzyme cyp2p8 and acetylcholinesterase may be sensitive to MPs contamination.</t>
  </si>
  <si>
    <t>rayyan-684570924</t>
  </si>
  <si>
    <t>A comprehensive review on assessment of plastic debris in aquatic environment and its prevalence in fishes and other aquatic animals in India.</t>
  </si>
  <si>
    <t>Shaikh IV and Shaikh VAE</t>
  </si>
  <si>
    <t>https://pubmed.ncbi.nlm.nih.gov/33744569/</t>
  </si>
  <si>
    <t>The presence of meso, macro, and microplastics (MPs) in aquatic environments has raised concerns due to their potential risks to aquatic as well as human life. Though plastics are considered to be inert in nature, MPs with toxic additives and accumulated contaminants have harmful ecological effects. Reports of absorption of MPs by internal tissues and toxicity in vital organs such as lung cells, liver, and brain cells have proved its serious health hazards. The study of plastic debris in the aquatic environment deserves special attention due to its ecotoxicological impact. This review presents a detailed account of the assessment of plastic debris in marine as well as freshwater environments. The formation of MPs and their sources, sampling, isolation, identification and characterization methods adopted, and the prevalence of MPs in aquatic life are discussed. To the best of our knowledge, the present article is a first-ever comprehensive review covering the entire of India. Our review finds that, so far, very few studies have been carried out, and there is a paucity of information, especially on the prevalence of plastic debris in the freshwater environment, fish, and other aquatic animals in India. While major studies have been done at various coastal locations in the southern part of India and a few studies in the rest of India, south-eastern states remain neglected. Toxicological studies on various life forms, including humans, are lacking. The present review also fills the gap in our knowledge of the various locations studied across India and can guide future research.</t>
  </si>
  <si>
    <t>rayyan-684570925</t>
  </si>
  <si>
    <t>Chronic feeding exposure to virgin and spiked microplastics disrupts essential biological functions in teleost fish.</t>
  </si>
  <si>
    <t>Cormier B and Le Bihanic F and Cabar M and Crebassa JC and Blanc M and Larsson M and Dubocq F and Yeung L and ClÃ©randeau C and Keiter SH and Cachot J and BÃ©gout ML and Cousin X</t>
  </si>
  <si>
    <t>https://pubmed.ncbi.nlm.nih.gov/33740727/</t>
  </si>
  <si>
    <t>Toxicity of polyethylene (PE) and polyvinyl chloride (PVC) microplastics (MPs), either virgin or spiked with chemicals, was evaluated in two short-lived fish using a freshwater species, zebrafish, and a marine species, marine medaka. Exposures were performed through diet using environmentally relevant concentrations of MPs over 4 months. No modification of classical biomarkers, lipid peroxidation, genotoxicity or F0 behaviour was observed. A significant decrease in growth was reported after at least two months of exposure. This decrease was similar between species, independent from the type of MPs polymer and the presence or not of spiked chemicals, but was much stronger in females. The reproduction was evaluated and it revealed a significant decrease in the reproductive output for both species and in far more serious numbers in medaka. PVC appeared more reprotoxic than PE as were MPs spiked with PFOS and benzophenone-3 compared to MPs spiked with benzo[a]pyrene. Further, PVC-benzophenone-3 produced behavioural disruption in offspring larvae. These results obtained with two species representing different aquatic environments suggest that microplastics exert toxic effects, slightly different according to polymers and the presence or not of sorbed chemicals, which may lead in all cases to serious ecological disruptions.</t>
  </si>
  <si>
    <t>rayyan-684570926</t>
  </si>
  <si>
    <t>Metals in microplastics: determining which are additive, adsorbed, and bioavailable.</t>
  </si>
  <si>
    <t>553-558</t>
  </si>
  <si>
    <t>Catrouillet C and Davranche M and Khatib I and Fauny C and Wahl A and Gigault J</t>
  </si>
  <si>
    <t>https://pubmed.ncbi.nlm.nih.gov/33690777/</t>
  </si>
  <si>
    <t>Microplastics from the North Atlantic Gyre deposited on Guadeloupe beaches were sampled and characterized. A new method is developed to identify which elements were present as additives in these microplastics. The method used both acidic leaching and acidic digestion. Several elements (Al, Zn, Ba, Cu, Pb, Cd, Mn, Cr) were identified as pigments. Furthermore, some elements used as additives to plastics (especially the non-essential elements) seem to contribute to most of the acidic leaching, suggesting that these additives can leach and adsorb onto the surface microplastics, becoming bioavailable. Based on the acidic leaching element content, only Cd should represent a danger for fish when ingested. However, further studies are needed to determine the potential synergetic effect on health caused by the ingestion of several elements and microplastics.</t>
  </si>
  <si>
    <t>rayyan-684570927</t>
  </si>
  <si>
    <t>Occurrence of microplastics and heavy metals accumulation in native oysters Crassostrea Gasar in the ParanaguÃ¡ estuarine system, Brazil.</t>
  </si>
  <si>
    <t>Vieira KS and Baptista Neto JA and Crapez MAC and Gaylarde C and Pierri BDS and SaldaÃ±a-Serrano M and Bainy ACD and Nogueira DJ and Fonseca EM</t>
  </si>
  <si>
    <t>https://pubmed.ncbi.nlm.nih.gov/33677332/</t>
  </si>
  <si>
    <t>The ubiquitous presence of contaminants in the marine environment is considered a global threat to marine organisms. Heavy metals and microplastics are two distinct classes of pollutants but there are interactions between these two stressors that are still poorly understood. We examined the potential relationship between heavy metals (Al, Cr, Mn, Fe, Ni, Cu, Zn, As, Cd, Ba, Hg, Pb) and microplastic particles in oysters sampled along the ParanaguÃ¡ Estuarine System. The results suggested high levels of As and Zn in the bivalves, which are destined for human consumption. Microplastic particles were found in oysters from all sampled locations, demonstrating the spread of this pollutant in the marine environment and its ability to bioaccumulate in oysters. However, our data did not demonstrate a direct relationship between microplastics and heavy metals, suggesting that these particles are not the main route for heavy metal contamination of oysters in the ParanaguÃ¡ Estuarine System.</t>
  </si>
  <si>
    <t>rayyan-684570928</t>
  </si>
  <si>
    <t>Toxicities of microplastic fibers and granules on the development of zebrafish embryos and their combined effects with cadmium.</t>
  </si>
  <si>
    <t>Cheng H and Feng Y and Duan Z and Duan X and Zhao S and Wang Y and Gong Z and Wang L</t>
  </si>
  <si>
    <t>https://pubmed.ncbi.nlm.nih.gov/33657748/</t>
  </si>
  <si>
    <t>Toxicity of microplastics (MPs) in granular form to aquatic animals has been frequently tested, whereas the effects of fibrous MPs remain further explored. In this study, the effects of polyethylene terephthalate granular particles (p-PET, approximately 150Â Î¼m in diameter) and fibers (f-PET, approximately 3-5Â mm in length and 20Â Î¼m in diameter) on the development of zebrafish embryos and their joint effects with cadmium (Cd) were compared. p-PET and f-PET accelerated the velocities of blood flow and heart rate and inhibited hatching in zebrafish embryos because of their barrier effects on the channels in the embryonic chorion and enhanced the mechanical strength of the chorion. The Cd content in the chorion increased by p-PET due to the adsorption of p-PET on the chorion. By contrast, more f-PET dissociated in culture medium and resulted in low Cd content in the chorion. Given that chorion can effectively block p-PET and f-PET, the Cd accumulation in eggs significantly decreased (pÂ &lt;Â 0.05) under p-PET/f-PET and Cd combined treatment because of the reduction in the bioavailability of Cd. Therefore, p-PET and f-PET decreased the toxicities of Cd on all the target endpoints in this study, and the detoxification effect of f-PET at 72 hpf was more significant than that of p-PET. These results suggest that the toxicity induced by MPs might be form-related.</t>
  </si>
  <si>
    <t>rayyan-684570929</t>
  </si>
  <si>
    <t>Availability and assessment of microplastic ingestion by marsh birds in Mississippi Gulf Coast tidal marshes.</t>
  </si>
  <si>
    <t>Weitzel SL and Feura JM and Rush SA and Iglay RB and Woodrey MS</t>
  </si>
  <si>
    <t>https://pubmed.ncbi.nlm.nih.gov/33639379/</t>
  </si>
  <si>
    <t>Millions of tons of plastic enter the environment every year, where much of it concentrates in environmental sinks such as tidal marshes. With prior studies documenting harm to marine fauna caused by this plastic pollution, the need to understand how this novel type of pollution affects estuarine fauna is great. Yet, research on the fate and uptake of plastic pollutants in estuarine ecosystems is sparse. Therefore, we quantified plastic prevalence and ingestion by two species of resident marsh bird, Clapper Rails (Rallus crepitans) and Seaside Sparrows (Ammospiza maritima), in coastal marsh ecosystems within Mississippi. We detected microplastics (plastics smaller than 5Â mm) in 64% of marsh sediment samples, 83% of Clapper Rail and 69% of Seaside Sparrow proventriculus samples. Dominant types of microplastics detected in sediment and bird samples were fibers. This study provides the first evidence of microplastic ingestion by marsh birds and its distribution in coastal marshes within Mississippi.</t>
  </si>
  <si>
    <t>rayyan-684570930</t>
  </si>
  <si>
    <t>Microplastics and the functional traits of fishes: A global meta-analysis.</t>
  </si>
  <si>
    <t>2645-2655</t>
  </si>
  <si>
    <t>Salerno M and Berlino M and Mangano MC and SarÃ  G</t>
  </si>
  <si>
    <t>https://pubmed.ncbi.nlm.nih.gov/33638211/</t>
  </si>
  <si>
    <t>Over the years, concern about the effects of microplastics has grown. Here, we answered the main question "What are the impacts of microplastics on the functional traits of fish species?" through a meta-analysis. The general impact of microplastic exposure on the functional traits of fishes and specifically on eight variables, namely, behaviour, development, fecundity, feeding, growth, health, hatching and survival was explored. Subgroup analyses were performed to detect correlations between the impact of microplastics and the following factors: species, life stage, habitat, water column habitat, day of exposure to microplastics and microplastic size, type and shape. A meta-regression analysis allowed understanding the correlation between the impact of microplastics and the size of organisms. Generally, microplastics have a negative effect on the functional traits of fishes. Feeding and behaviour, followed by growth showed the greatest impact. Among the subgroup analysis, four of the eight variables considered showed a significant difference between groups: species, life stage, microplastic shape and days of exposure to microplastics. Depending on their life stage, organisms may be more sensitive to microplastic pollution. Changes in growth rates, development of early life stage and behavioural patterns in fishes may have a negative effect on the structure and functions of aquatic ecosystem in the long term and consequently affect the ability of aquatic ecosystems to provide ecosystem services and sustain human communities.</t>
  </si>
  <si>
    <t>rayyan-684570931</t>
  </si>
  <si>
    <t>Identification and visualisation of microplastics / nanoplastics by Raman imaging (iii): algorithm to cross-check multi-images.</t>
  </si>
  <si>
    <t>Fang C and Sobhani Z and Zhang X and McCourt L and Routley B and Gibson CT and Naidu R</t>
  </si>
  <si>
    <t>https://pubmed.ncbi.nlm.nih.gov/33601233/</t>
  </si>
  <si>
    <t>We recently developed the Raman mapping image to visualise and identify microplastics / nanoplastics (Fang etÂ al. 2020, Sobhani etÂ al. 2020). However, when the Raman signal is low and weak, the mapping uncertainty from the individual Raman peak intensity increases and may lead to images with false positive or negative features. For real samples, even the Raman signal is high, a low signal-noise ratio still occurs and leads to the mapping uncertainty due to the high spectrum background when: the target plastic is dispersed within another material with interfering Raman peaks; materials are present that exhibit broad Raman peaks; or, materials are present that fluoresce when exposed to the excitation laser. In this study, in order to increase the mapping certainty, we advance the algorithm to combine and merge multi-images that have been simultaneously mapped at the different characteristic peaks from the Raman spectra, akin imaging via different mapping channels simultaneously. These multi-images are merged into one image via algorithms, including colour off-setting to collect signal with a higher ratio of signal-noise, logic-OR to pick up more signal, logic-AND to eliminate noise, and logic-SUBTRACT to remove image background. Specifically, two or more Raman images can act as "parent images", to merge and generate a "daughter image" via a selected algorithm, to a "granddaughter image" via a further selected algorithm, and to an "offspring image" etc. More interestingly, to validate this algorithm approach, we analyse microplastics / nanoplastics that might be generated by a laser printer in our office or home. Depending on the toner and the printer, we might print and generate millions of microplastics and nanoplastics when we print a single A4 document.</t>
  </si>
  <si>
    <t>rayyan-684570932</t>
  </si>
  <si>
    <t>Dietary Chitosan Nanoparticles: Potential Role in Modulation of Rainbow Trout (Oncorhynchus mykiss) Antibacterial Defense and Intestinal Immunity against Enteric Redmouth Disease.</t>
  </si>
  <si>
    <t>Ahmed F and Soliman FM and Adly MA and Soliman HAM and El-Matbouli M and Saleh M</t>
  </si>
  <si>
    <t>https://pubmed.ncbi.nlm.nih.gov/33572960/</t>
  </si>
  <si>
    <t>Bio-nanotechnology employing bio-sourced nanomaterial is an emerging avenue serving the field of fish medicine. Marine-sourced chitosan nanoparticles (CSNPs) is a well-known antimicrobial and immunomodulatory reagent with low or no harm side effects on fish or their human consumers. In this study, in vitro skin mucus and serum antibacterial activity assays along with intestinal histology, histochemical, and gene expression analyses were performed to evaluate the impact of dietary CSNPs (5 g kg(-1) dry feed) on rainbow trout resistance against 'enteric redmouth' disease. Two treatment conditions were included; short-term prophylactic-regimen for 21 days before the bacterial challenge, and long-term therapeutic-regimen for 21 days before the challenge and extended for 28 days after the challenge. Our results revealed higher antibacterial defense ability and positive intestinal histochemical and molecular traits of rainbow trout after dietary CSNPs. The prophylactic-regimen improved trout health while the therapeutic regimen improved their disease resistance and lowered their morbidity. Therefore, it is anticipated that CSNPs is an effective antibacterial and immunomodulatory fish feed supplement against the infectious threats. However, the CSNPs seem to be more effective in the therapeutic application rather than being used for short-term prophylactic applications.</t>
  </si>
  <si>
    <t xml:space="preserve"> RAYYAN-INCLUSION: {"Querusche"=&gt;"Excluded", "Gabriel"=&gt;"Maybe"} | RAYYAN-LABELS: QUE: Title | RAYYAN-EXCLUSION-REASONS: 3 - Intervention</t>
  </si>
  <si>
    <t>PMC7911277</t>
  </si>
  <si>
    <t>rayyan-684570933</t>
  </si>
  <si>
    <t>Manganese dioxide nanosheets induce mitochondrial toxicity in fish gill epithelial cells.</t>
  </si>
  <si>
    <t>400-417</t>
  </si>
  <si>
    <t>Browning CL and Green A and Gray EP and Hurt R and Kane AB</t>
  </si>
  <si>
    <t>https://pubmed.ncbi.nlm.nih.gov/33502918/</t>
  </si>
  <si>
    <t>The development and production of engineered 2D nanomaterials are expanding exponentially, increasing the risk of their release into the aquatic environment. A recent study showed 2D MnO(2) nanosheets, under development for energy and biomedical applications, dissolve upon interaction with biological reducing agents, resulting in depletion of intracellular glutathione levels within fish gill cells. However, little is known concerning their toxicity and interactions with subcellular organelles. To address this gap, we examined cellular uptake, cytotoxicity and mitochondrial effects of 2D MnO(2) nanosheets using an inÂ vitro fish gill cell line to represent a target tissue of rainbow trout, a freshwater indicator species. The data demonstrate cellular uptake of MnO(2) nanosheets into lysosomes and potential mechanisms of dissolution within the lysosomal compartment. MnO(2) nanosheets induced severe mitochondrial dysfunction at sub-cytotoxic doses. Quantitative, single cell fluorescent imaging revealed mitochondrial fission and impaired mitochondrial membrane potential following MnO(2) nanosheet exposure. Seahorse analyses for cellular respiration revealed that MnO(2) nanosheets inhibited basal respiration, maximal respiration and the spare respiratory capacity of gill cells, indicating mitochondrial dysfunction and reduced cellular respiratory activity. MnO(2) nanosheet exposure also inhibited ATP production, further supporting the suppression of mitochondrial function and cellular respiration. Together, these observations indicate that 2D MnO(2) nanosheets impair the ability of gill cells to respond to energy demands or prolonged stress. Finally, our data demonstrate significant differences in the toxicity of the 2D MnO(2) nanosheets and their microparticle counterparts. This exemplifies the importance of considering the unique physical characteristics of 2D nanomaterials when conducting safety assessments.</t>
  </si>
  <si>
    <t xml:space="preserve"> RAYYAN-INCLUSION: {"Querusche"=&gt;"Excluded", "Gabriel"=&gt;"Excluded"} | RAYYAN-LABELS: GAB: Abstract,QUE: Abstract | RAYYAN-EXCLUSION-REASONS: 2 - Population</t>
  </si>
  <si>
    <t>PMC8026737</t>
  </si>
  <si>
    <t>rayyan-684570934</t>
  </si>
  <si>
    <t>Microplastics in different tissues of wild crabs at three important fishing grounds in China.</t>
  </si>
  <si>
    <t>Zhang T and Sun Y and Song K and Du W and Huang W and Gu Z and Feng Z</t>
  </si>
  <si>
    <t>https://pubmed.ncbi.nlm.nih.gov/33460905/</t>
  </si>
  <si>
    <t>Crabs are an indispensable component of the benthic ecosystem and represent a type of seafood that is easily obtained and frequently eaten by humans. However, little is known about microplastic (MP) accumulation in different tissues of crabs in important fishing areas. In this study, the abundances and characteristics of MPs in different tissues of four species of wild crabs (Portunus trituberculatus, Charybdis japonica, Dorippe japonica, and Matuta planipes) were investigated across 9 sites at three important fishing grounds (Haizhou Bay, Lvsi and Yangtze River Estuary fishing grounds) in China. Crabs from all sites were found to contain MPs, with a total detection rate of 89.34%. The MP abundance in crabs from all sites ranged from 2.00Â Â±Â 2.00 to 9.81Â Â±Â 8.08 items/individual and 0.80Â Â±Â 1.09 to 22.71Â Â±Â 24.56 items/g wet weight. The abundance of MPs exponentially increased with decreasing MP size. The MPs were dominated by fibers in terms of shape, black-gray and blue-green in terms of color and cellophane in terms of composition. MPs were found in the gills and guts of the crabs, but not in the muscles. The abundance and size of the MPs in the guts were significantly higher than those in the gills, but there was no significant difference in color or shape. In addition, crab eating patterns have a significant impact on the abundance of MPs in different species. The abundance of MPs in the saprophytic crabs was significantly higher than that in the predatory crabs. MP contamination in crabs is worthy of attention for human health and the stability of marine ecosystems.</t>
  </si>
  <si>
    <t>rayyan-684570935</t>
  </si>
  <si>
    <t>Marine Waste-Sources, Fate, Risks, Challenges and Research Needs.</t>
  </si>
  <si>
    <t>DÄ…browska J and Sobota M and ÅšwiÄ…der M and Borowski P and Moryl A and Stodolak R and Kucharczak E and ZiÄ™ba Z and Kazak JK</t>
  </si>
  <si>
    <t>https://pubmed.ncbi.nlm.nih.gov/33430467/</t>
  </si>
  <si>
    <t>The article presents a comprehensive and cross-cutting review of key marine waste issues, taking into account: sources, fate, risks, transport pathways, threats, legislation, current challenges, and knowledge gaps. The growing amount of both human-created waste in seas and oceans and waste reaching marine ecosystems from land is one of today's challenges for the global economy and the European Union. It is predicted that if no decisive steps are taken to limit the amount of this type of waste, there may be more plastic waste than fish in the oceans after 2050. The influence of microplastics and nanoplastics on living organisms remains undiagnosed. Within the international and EU law, solutions are being developed to properly manage waste on board ships and to reduce the impact of processes related to the recycling of the vessels on the environment. Currently, over 80% of ships are dismantled in the countries of South Asia, in conditions that threaten the environment and the safety of workers. After World War 2, large quantities of chemical weapons were deposited in the seas. Steel containers with dangerous substances residing in the sea for over 70 years have begun leaking, thus polluting water. For many years, radioactive waste had also been dumped into marine ecosystems, although since 1993 there has been a total ban on such disposal of radionuclides. The impact of the COVID-19 pandemic on marine waste generation has also been presented as a significant factor influencing marine waste generation and management.</t>
  </si>
  <si>
    <t>PMC7827083</t>
  </si>
  <si>
    <t>rayyan-684570936</t>
  </si>
  <si>
    <t>Cracking the Chloroquine Conundrum: The Application of Defective UiO-66 Metal-Organic Framework Materials to Prevent the Onset of Heart Defects-In Vivo and In Vitro.</t>
  </si>
  <si>
    <t>JodÅ‚owski PJ and Kurowski G and KuterasiÅ„ski Å_x0081_ and Sitarz M and JeleÅ„ P and JaÅ›kowska J and KoÅ‚odziej A and Pajdak A and Majka Z and Boguszewska-Czubara A</t>
  </si>
  <si>
    <t>https://pubmed.ncbi.nlm.nih.gov/33378177/</t>
  </si>
  <si>
    <t>In this study, we present a modulated synthesis nanocrystalline defective UiO-66 metal-organic framework as a potential chloroquine diphosphate (CQ) delivery system. Increasing the concentration of hydrochloric acid during the modulated synthesis resulted in a considerable increase of pore volume, which enhanced the CQ loading in CQ@UiO-66 composites. Drug release tests for CQ@UiO-66 composites have confirmed prolonged CQ release in comparison with pure CQ. In vivo tests on a Danio reiro model organism have revealed that CQ released from CQ@UiO-66 25% showed lower toxicity and fewer cardiotoxic effects manifested by cardiac malformations and arrhythmia in comparison to analogous doses of CQ. Cytotoxicity tests proved that the CQ loaded on the defective UiO-66 cargo resulted in increased viability of cardiac cells (H9C2) as compared to incubation with pure CQ. The experimental results presented here may be a step forward in the context of reducing the cardiotoxicity CQ.</t>
  </si>
  <si>
    <t xml:space="preserve"> RAYYAN-INCLUSION: {"Querusche"=&gt;"Excluded", "Gabriel"=&gt;"Excluded"} | RAYYAN-LABELS: GAB: Abstract,QUE: Abstract | RAYYAN-EXCLUSION-REASONS: 3 - Intervention</t>
  </si>
  <si>
    <t>PMC7784664</t>
  </si>
  <si>
    <t>rayyan-684570937</t>
  </si>
  <si>
    <t>Determination of microplastic content in seafood: An integrated approach combined with the determination of elemental contaminants.</t>
  </si>
  <si>
    <t>Bitencourt GR and Mello PA and Flores EMM and Pirola C and Carnaroglio D and Bizzi CA</t>
  </si>
  <si>
    <t>https://pubmed.ncbi.nlm.nih.gov/33370910/</t>
  </si>
  <si>
    <t>A method for the determination of microplastic (MP) content in seafood is proposed based on the selective digestion of seafood without the degradation of MP. A simple approach was developed using diluted acid with microwave-assisted wet digestion. The following parameters were evaluated: nitric acid concentration (0.5 to 14.4Â molÂ L(-1)), digestion temperature (180 to 220Â Â°C), irradiation program holding time (10 to 30Â min), MP particle size (0.3 to 5Â mm), and the seafood mass (0.5 to 2Â g). To develop a reliable method for the determination of MP amount, up to 2Â g of an in natura seafood sample were spiked with a known amount of MP (100Â mg of mixed MP). Suitable conditions were obtained using 1Â molÂ L(-1) HNO(3) at 200Â Â°C (10Â min holding time). Digests were filtered and the plastic content was gravimetrically determined. The heating program was 20Â min, which represents a significant reduction in the time normally reported in the literature for MP analysis (from few hours up to 3Â days). The proposed method allowed gravimetric determination of eight plastic types (polyethylene terephthalate, polystyrene, expanded polystyrene, polypropylene, high and low density polyethylene, polycarbonate and polyvinyl chloride) with particle size â‰¥0.3Â mm. Up to 2Â g of an in natura seafood sample (shark species, acoupa weakfish, tuna fish, trahira, and pink shrimp) were efficiently digested, which opened the possibility of using the proposed digestion method for determining elemental contaminants (Al, As, Ca, Cd, Co, Cr, Cu, Fe, Hg, La, Mg, Mn, Mo, Ni, Pb, and Zn). Thus, as the main feature of the proposed digestion method is the possibility of determining MP and elemental contaminants using the same digestion protocol, saves time and reagents and provides accurate and precise information about different classes of marine pollutants (MP and elemental contaminants).</t>
  </si>
  <si>
    <t xml:space="preserve"> RAYYAN-INCLUSION: {"Querusche"=&gt;"Excluded", "Gabriel"=&gt;"Excluded"} | RAYYAN-LABELS: !,?,GAB: Abstract,QUE: Abstract | RAYYAN-EXCLUSION-REASONS: 1 - Type of study</t>
  </si>
  <si>
    <t>rayyan-684570938</t>
  </si>
  <si>
    <t>Modelling the accumulation of microplastics through food webs with the example Baiyangdian Lake, China.</t>
  </si>
  <si>
    <t>Ma YF and You XY</t>
  </si>
  <si>
    <t>https://pubmed.ncbi.nlm.nih.gov/33360469/</t>
  </si>
  <si>
    <t>Microplastic plastics (MPs) is an increasingly widely serious global environment problem, which severely threats aquatic organisms and even human beings. However, the potential change trend of MPs abundance over time in natural aquatic ecosystems and the cumulative effects through food webs are unclear. In this research, the model of accumulation effect of MPs through aquatic food webs was established in the example Baiyangdian Lake (China) using the contaminant tracer module Ecotracer in the Ecopath modelling software. The results indicated that the MPs spread and accumulate throughout the food-web fast, and finally to the high trophic level aquatic organisms, Snakehead. The abundance of MPs in aquatic environment and organisms varies periodically with rainfall. The abundance of MPs in snakehead, mandarin fish, common carp, crucian carp, chub, fingerling, grass carp, mollusc, microzoobenthos, zooplankton increased about 3.97, 2.87, 2.35, 1.8, 1.48, 1.8, 1.86, 1.98, 1.99, 3.49 times of the initial abundance of MPs in them, respectively. Since snakehead exists in the highest trophic level in Baiyangdian Lake ecosystem, the cumulative effect of MPs is the most serious through food web. Furthermore, the accumulation of MPs in different trophic levels has a time delay effect, and the higher the nutrient level is, the more obvious the delay effect is. The results also showed that Ecotracer is a good model to explore the enrichment effect of MPs in food web, the accumulation of MPs through food webs is serious, and the phenomenon should arouse serious attention.</t>
  </si>
  <si>
    <t>rayyan-684570939</t>
  </si>
  <si>
    <t>Toxic effects of naturally-aged microplastics on zebrafish juveniles: A more realistic approach to plastic pollution in freshwater ecosystems.</t>
  </si>
  <si>
    <t>GuimarÃ£es ATB and Charlie-Silva I and Malafaia G</t>
  </si>
  <si>
    <t>https://pubmed.ncbi.nlm.nih.gov/33352420/</t>
  </si>
  <si>
    <t>We aim at evaluating the toxicity of naturally-aged polystyrene microplastics (MPs) in Danio rerio at intermediate development stage. Animal models were stactically exposed to 4Â Ã—Â 10(4) and 4Â Ã—Â 10(6) microparticles/m(3) for five days - this concentration is environmentally relevant. We evaluated MP's impact on animals' nutritional status and REDOX balance, as well as its potential neuro- and cytotoxic action on them. Initially, MPs did not induce any change in total carbohydrates, triglycerides and total cholesterol levels. MP accumulation was associated with oxidative stress induction, which was inferred by the nitrite and thiobarbituric acid reactive substances levels. Furthermore, we observed that such stress was not counterbalanced by increase in the assessed enzymatic (total glutathione, catalase and superoxide dismutase) and non-enzymatic (total thiols, reduced glutathione and DPPH radical scavenging activity) antioxidants. The association between high acetylcholinesterase activity and numerical changes in neuroblasts distributed on animals' body surface confirmed MP's neurotoxic potential. MP's ability to induce apoptosis and necrosis processes in animals' erythrocytes suggested its cytotoxic action; therefore, the present study is pioneer in providing insight on how MPs can affect young freshwater fish at environmental concentrations. It is essential knowing the magnitude of these pollutants' impact on the ichthyofauna.</t>
  </si>
  <si>
    <t>rayyan-684570940</t>
  </si>
  <si>
    <t>Doxorubicin-loaded pH-sensitive micelles: A promising alternative to enhance antitumor activity and reduce toxicity.</t>
  </si>
  <si>
    <t>Cavalcante CH and Fernandes RS and de Oliveira Silva J and Ramos Oda CM and Leite EA and Cassali GD and Charlie-Silva I and Ventura Fernandes BH and Miranda Ferreira LA and de Barros ALB</t>
  </si>
  <si>
    <t>https://pubmed.ncbi.nlm.nih.gov/33341054/</t>
  </si>
  <si>
    <t>Doxorubicin (DOX) is an anthracycline antibiotic widely used in the treatment of cancer, however, it is associated with the occurrence of adverse reactions that limits its clinical use. In this context, the encapsulation of DOX in micelles responsive to pH variations has shown to be a strategy for tumor delivery of the drug, with the potential to increase therapeutic efficacy and to reduce the toxic effects. In addition, radiolabeling nanoparticles with a radioactive isotope is of great use in preclinical studies, since it allows the in vivo monitoring of the nanostructure through the acquisition of quantitative images. Therefore, this study aimed to develop, characterize, and evaluate the antitumor activity of a pH-sensitive micelle composed of DSPE-PEG(2000), oleic acid, and DOX. The micelles had a diameter of 13â€‰nm, zeta potential near to neutrality, and high encapsulation percentage. The critical micellar concentration (CMC) was 1.4â€‰Ã—â€‰10(-5) mol L(-1). The pH-sensitivity was confirmed in vitro through a drug release assay. Cytotoxicity studies confirmed that the encapsulation of DOX into the micelles did not impair the drug cytotoxic activity. Moreover, the incorporation of DSPE-PEG(2000)-DTPA into the micelles allowed it radiolabeling with the technetium-99â€‰m in high yield and stability, permitting its use to monitor antitumor therapy. In this sense, the pH-sensitive micelles were able to inhibit tumor growth significantly when compared to non-pH-sensitive micelles and the free drug. in vivo toxicity evaluation in the zebrafish model revealed significantly lower toxicity of pH-sensitive micelles compared to the free drug. These results indicate that the developed formulation presents itself as a promising alternative to potentiate the treatment of tumors.</t>
  </si>
  <si>
    <t xml:space="preserve"> RAYYAN-INCLUSION: {"Querusche"=&gt;"Excluded", "Gabriel"=&gt;"Excluded"} | RAYYAN-LABELS: ?,GAB: Abstract,QUE: Abstract | RAYYAN-EXCLUSION-REASONS: 5 - Outcome,3 - Intervention</t>
  </si>
  <si>
    <t>rayyan-684570941</t>
  </si>
  <si>
    <t>Polystyrene nanoparticles trigger the activation of p38 MAPK and apoptosis via inducing oxidative stress in zebrafish and macrophage cells.</t>
  </si>
  <si>
    <t>Hu Q and Wang H and He C and Jin Y and Fu Z</t>
  </si>
  <si>
    <t>https://pubmed.ncbi.nlm.nih.gov/33316494/</t>
  </si>
  <si>
    <t>Polystyrene nanoparticles (PS NPs), originated from breakdown of large plastic wastes, have already caused much concern for their environmental risks on health. This current study was aimed to reveal the toxicological mechanism of PS NPs on developing zebrafish and macrophage cells. To fulfill this purpose, 42Â nmÂ PS NPs were exposed to the early development stage of zebrafish for 5 days, the decreased heart rate and locomotor activity of zebrafish larvae were observed. The fluorescent PS NPs were used to precisely assess the accumulation of PS NPs in zebrafish larvae, and the results indicated that PS NPs not only accumulated in digestive system, but also infiltrated into the liver. More importantly, the transcriptomic analysis revealed that a total of 356 genes were differentially expressed and the KEGG class map showed significant differences in the MAPK pathway upon PS NPs treatment. Meanwhile, the induction of oxidative stress and inflammation were also observed in zebrafish larvae. Furthermore, PS NPs also induced oxidative damage and inflammatory response in RAW 264.7 cells, which activated p38 MAPK signal pathway and finally induced cell apoptosis. Our study provides a new understanding of MAPK signaling pathway involved in toxicity mechanism.</t>
  </si>
  <si>
    <t>rayyan-684570942</t>
  </si>
  <si>
    <t>Scientific studies on microplastics pollution in Iran: An in-depth review of the published articles.</t>
  </si>
  <si>
    <t>Razeghi N and Hamidian AH and Wu C and Zhang Y and Yang M</t>
  </si>
  <si>
    <t>https://pubmed.ncbi.nlm.nih.gov/33310377/</t>
  </si>
  <si>
    <t>This literature review was conducted to collect present data on microplastics pollution in Iran's ecosystems. Most of the studies performed in aquatic environment were conducted in Persian Gulf &amp; Oman Sea (70%). The Persian Gulf, along with the beaches of Bushehr and Hormozgan Provinces, are the most studied areas. Moreover, most of the studies were conducted in aquatic environments and only four studies were conducted in terrestrial environment (4/42). One study has assessed microplastics in commercial salt and another study has reported the microplastics presence in Iranian bottled mineral water brands. The investigation of microplastics associated with biota was highlighted, customarily for fish species. Microplastics were also present in urban wastewater samples in Sari and Bandar Abbas cities. Three studies were performed in freshwater ecosystems until now (Haraz River, Anzali wetland, and Taleqan dam). The need for further studies in this field still exists, especially in terrestrial and freshwater compartments.</t>
  </si>
  <si>
    <t>rayyan-684570943</t>
  </si>
  <si>
    <t>Exposure to polystyrene microplastics impairs gonads of zebrafish (Danio rerio).</t>
  </si>
  <si>
    <t>https://pubmed.ncbi.nlm.nih.gov/33297137/</t>
  </si>
  <si>
    <t>Microplastic contamination poses a great threat to the health of aquatic species, which may affect their reproduction and result in ecological consequences. There is a need to further elucidate the potential impact microplastics can impose on aquatic species. In this study, the effects of exposure to polystyrene microplastics on reproductive organs, and the underlying response mechanisms, were investigated using zebrafish Danio rerio. After 21 days of continuous waterborne exposure, no significant difference was observed at the lower concentration of 10Â Î¼g/L. At concentrations above 100Â Î¼g/L, significantly enhanced reactive oxygen species (ROS) level was found in both male and female liver and gonads. At the concentration of 1000Â Î¼g/L, significantly increased apoptosis levels were observed in male testes, triggering increased expression of p53-mediated apoptotic pathways; histological alteration in the form of a significant decrease in testis basement membrane thickness was also observed. This study demonstrated that exposure to microplastics can induce molecular responses and histological alterations in fish gonads, implying potential adverse impact on fish reproductive organs. This work provided new insights on the reproductive damage microplastics can cause in fish and have implications in fields of freshwater ecology and environmental toxicology.</t>
  </si>
  <si>
    <t xml:space="preserve"> RAYYAN-INCLUSION: {"Querusche"=&gt;"Maybe", "Gabriel"=&gt;"Maybe"} | RAYYAN-LABELS: ?</t>
  </si>
  <si>
    <t>rayyan-684570944</t>
  </si>
  <si>
    <t>The joint effect of parental exposure to microcystin-LR and polystyrene nanoplastics on the growth of zebrafish offspring.</t>
  </si>
  <si>
    <t>Zuo J and Huo T and Du X and Yang Q and Wu Q and Shen J and Liu C and Hung TC and Yan W and Li G</t>
  </si>
  <si>
    <t>https://pubmed.ncbi.nlm.nih.gov/33277077/</t>
  </si>
  <si>
    <t>The coexistence of nanoplastics (NPs) and various pollutants in the environment has become a problem that cannot be ignored. In order to identify the microcystin-LR (MCLR) bioaccumulation and the potential impacts on the early growth of F1 zebrafish (Danio rerio) offspring in the presence of polystyrene nanoplastics (PSNPs), PSNPs and MCLR were used to expose adult zebrafish for 21days. The exposure groups divided into MCLR (0, 0.9, 4.5 and 22.5Î¼gL(-1)) alone groups and PSNP (100Î¼gL(-1)) and MCLR co-exposure groups. F1 embryos were collected and developed to 120Â h post-fertilization (hpf) in clear water. Compared with the exposure to MCLR only, the combined exposure increased the parental transfer of MCLR to the offspring and subsequently exacerbated the growth inhibition of F1 larvae. Further research clarified that combined exposure of PSNPs and MCLR could reduce the levels of thyroxine (T4) and 3, 5, 3'-triiodothyronine (T3) by altering the expression of hypothalamus-pituitary-thyroid (HPT) axis-related genes, eventually leading to growth inhibition of F1 larvae. Our results also exhibited combined exposure of PSNPs and MCLR could change the transcription of key genes of the GH/IGF axis compared with MCLR single exposure, suggesting the GH/IGF axis was a potential target for the growth inhibition of F1 larvae in PSNPs and MCLR co-exposure groups. The present study highlights the potential risks of coexistence of MCLR and PSNPs on development of fish offspring, and the environmental risks to aquatic ecosystems.</t>
  </si>
  <si>
    <t>rayyan-684570945</t>
  </si>
  <si>
    <t>Global patterns for the spatial distribution of floating microfibers: Arctic Ocean as a potential accumulation zone.</t>
  </si>
  <si>
    <t>Lima ARA and Ferreira GVB and Barrows APW and Christiansen KS and Treinish G and Toshack MC</t>
  </si>
  <si>
    <t>https://pubmed.ncbi.nlm.nih.gov/33264901/</t>
  </si>
  <si>
    <t>Despite their representativeness, most studies to date have underestimated the amount of microfibers (MFs) in the marine environment. Therefore, further research is still necessary to identify key processes governing MF distribution. Here, the interaction among surface water temperature, salinity, currents and winds explained the patterns of MF accumulation. The estimated density of floating MFs is âˆ¼5900â€¯Â±â€¯6800 items m(-3) in the global ocean; and three patterns of accumulation were predicted by the proposed model: (i) intermediate densities in ocean gyres, Seas of Japan and of Okhotsk, Mediterranean and around the Antarctic Ocean; (ii) high densities in the Arctic Ocean; and (iii) point zones of highest densities inside the Arctic Seas. Coastal areas and upwelling systems have low accumulation potential. At the same time, zones of divergences between westerlies and trade winds, located above the tropical oceanic gyres, are predicted to accumulate MFs. In addition, it is likely that the warm branch of the thermohaline circulation has an important role in the transport of MFs towards the Arctic Ocean, emphasizing that surface water masses are important predictors. This study highlights that the Arctic Ocean is a dead end for floating MFs.</t>
  </si>
  <si>
    <t>rayyan-684570946</t>
  </si>
  <si>
    <t>Metabolomic profiling reveals the intestinal toxicity of different length of microplastic fibers on zebrafish (Danio rerio).</t>
  </si>
  <si>
    <t>Zhao Y and Qiao R and Zhang S and Wang G</t>
  </si>
  <si>
    <t>https://pubmed.ncbi.nlm.nih.gov/33264870/</t>
  </si>
  <si>
    <t>To explore the intestinal toxicity of microplastic fibers, zebrafish larvae and adults were exposed to different length of microplastic fibers (50 Â± 26 Î¼m and 200 Â± 90 Î¼m). After exposure, microplastic fibers were observed in the gut of zebrafish even at the early life stage, causing length-dependent intestinal damage and toxicities manifested by histopathological changes and biomarker responses. Long microplastic fibers induced more serious effects. They significantly decreased the food intake of zebrafish by 54 %-67 % compared with short microplastic fibers. Metabolomics was conducted to further reveal the metabolic alterations induced by microplastic fibers in zebrafish. A total of 124 and 123 metabolites were significantly changed by short and long microplastic fibers. At the meanwhile, 41 significantly changed metabolites were shared between short and long fibers treatment groups and were further investigated to reveal the influence of fiber length on the toxicity. The results demonstrate that microplastic fibers can up-regulate glycerophospholipids metabolism which exacerbates oxidative damage and inflammation and down-regulate fatty acyls metabolism related to nutritional deficiency. These novel findings enhance our understanding of the intestinal toxicity of microplastic fibers and demonstrate that metabolomics is powerful to unravel the underlying mechanisms of microplastics (MPs) toxicity.</t>
  </si>
  <si>
    <t>rayyan-684570947</t>
  </si>
  <si>
    <t>Stimulated Raman microspectroscopy as a new method to classify microfibers from environmental samples.</t>
  </si>
  <si>
    <t>Laptenok SP and Martin C and Genchi L and Duarte CM and Liberale C</t>
  </si>
  <si>
    <t>https://pubmed.ncbi.nlm.nih.gov/33254658/</t>
  </si>
  <si>
    <t>Microfibers are reported as the most abundant microparticle type in the environment. Their small size and light weight allow easy and fast distribution, but also make it challenging to determine their chemical composition. Vibrational microspectroscopy methods as infrared and spontaneous Raman microscopy have been widely used for the identification of environmental microparticles. However, only few studies report on the identification of microfibers, mainly due to difficulties caused by their small diameter. Here we present the use of Stimulated Raman Scattering (SRS) microscopy for fast and reliable classification of microfibers from environmental samples. SRS microscopy features high sensitivity and has the potential to be faster than other vibrational microspectroscopy methods. As a proof of principle, we analyzed fibers extracted from the fish gastrointestinal (GIT) tract, deep-sea and coastal sediments, surface seawater and drinking water. Challenges were faced while measuring fibers from the fish GIT, due to the acidic degradation they undergo. However, the main vibrational peaks were still recognizable and sufficient to determine the natural or synthetic origin of the fibers. Notably, our results are in accordance to other recent studies showing that the majority of the analyzed environmental fibers has a natural origin. Our findings suggest that advanced spectroscopic methods must be used for estimation of the plastic fibers concentration in the environment.</t>
  </si>
  <si>
    <t>rayyan-684570948</t>
  </si>
  <si>
    <t>Two-Photon Absorbing AIEgens: Influence of Stereoconfiguration on Their Crystallinity and Spectroscopic Properties and Applications in Bioimaging.</t>
  </si>
  <si>
    <t>55157-55168</t>
  </si>
  <si>
    <t>Rouillon J and Blahut J and Jean M and Albalat M and Vanthuyne N and Lesage A and Ali LMA and Hadj-Kaddour K and Onofre M and Gary-Bobo M and Micouin G and Banyasz A and Le Bahers T and Andraud C and Monnereau C</t>
  </si>
  <si>
    <t>https://pubmed.ncbi.nlm.nih.gov/33217234/</t>
  </si>
  <si>
    <t>This paper aims at designing chromophores with efficient aggregation-induced emission (AIE) properties for two-photon fluorescence microscopy (2PFM), which is one of the best-suited types of microscopy for the imaging of living organisms or thick biological tissues. Tetraphenylethylene (TPE) derivatives are common building blocks in the design of chromophores with efficient AIE properties. Therefore, in this study, extended TPE AIEgens specifically optimized for two-photon absorption (2PA) are synthesized and the resulting (E/Z) isomers are separated using chromatography on chiral supports. Comparative characterization of the AIE properties is performed on the pure (Z) and (E) isomers and the mixture, allowing us, in combination with powder X-ray diffraction and solid-state NMR, to document a profound impact of crystallinity on solid-state fluorescence properties. In particular, we show that stereopure AIEgens form aggregates of superior crystallinity, which in turn exhibit a higher fluorescence quantum yield compared to diastereoisomers mixtures. Preparation of stereopure organic nanoparticles affords very bright fluorescent contrast agents, which are then used for cellular and intravital two-photon microscopy on human breast cancer cells and on zebrafish embryos.</t>
  </si>
  <si>
    <t>rayyan-684570949</t>
  </si>
  <si>
    <t>Contamination of the Caspian Sea Southern coast sediments with microplastics: A marine environmental problem.</t>
  </si>
  <si>
    <t>Ghayebzadeh M and Aslani H and Taghipour H and Mousavi S</t>
  </si>
  <si>
    <t>https://pubmed.ncbi.nlm.nih.gov/33181919/</t>
  </si>
  <si>
    <t>Marine ecosystem pollution with microplastics (MPs) is a global problem. The current study aimed to assess the occurrence of MPs in the sediments of the Caspian Sea southern coasts. For sampling, two distinct areas were selected including recreational-tourism areas (NoÂ =Â 24), and non-tourist areas (NoÂ =Â 24). MPs were studied in 5 and 5-15Â cm from the top sediment surface. All 96 samples were taken and analyzed according to the methodology provided by the US national oceanic and atmospheric administration (NOAA). The combination of observational techniques, FTIR, and SEM analysis was applied to identify MPs. MPs were classified into two categories in terms of size: small MPs and large MPs. The average, maximum, and minimum abundance of MPs (based on dry weight) in sediments of the southern coast of the Caspian Sea was 183.5Â Â±Â 154.4 MP/kg, 542 MP/kg, and 13 MP/kg, respectively. On the basis of morphology, fragment-shaped (30.3%) MPs showed the highest prevalence, while film-shaped (18.7%) MPs were the least contributory. Polyethylene (PE) and polyethylene terephthalate (PET), each of them with a 20% share, were the most common MPs found in the studied samples. The distribution of MPs on the southern coasts of the Caspian Sea revealed a sporadic and irregular spatial pattern. Correspondingly, it can be concluded that probably environmental factors (the current of the sea surface water from west to east), enclosed environment of the Caspian Sea, anthropogenic activities (e.g., industrialization and urbanization, improper waste management, fishing, and tourism activity, residential wastewater), and also discharging of rivers (which can carry plastics) into the sea, have all influenced the abundance and polymer diversity of MPs in the sediments of the southern coast of the sea. More attention should be paid to the health and environmental effects of MPs and to the protection of this sensitive marine ecosystem through implementing proper waste management system by all surrounding littoral countries.</t>
  </si>
  <si>
    <t>rayyan-684570950</t>
  </si>
  <si>
    <t>Spirulina maxima Derived Pectin Nanoparticles Enhance the Immunomodulation, Stress Tolerance, and Wound Healing in Zebrafish.</t>
  </si>
  <si>
    <t>Rajapaksha DC and Edirisinghe SL and Nikapitiya C and Dananjaya S and Kwun HJ and Kim CH and Oh C and Kang DH and De Zoysa M</t>
  </si>
  <si>
    <t>https://pubmed.ncbi.nlm.nih.gov/33171870/</t>
  </si>
  <si>
    <t>In this study, Spirulina maxima derived pectin nanoparticles (SmPNPs) were synthesized and multiple biological effects were investigated using in vitro and in vivo models. SmPNPs were not toxic to Raw 264.7 cells and zebrafish embryos up to 1 mg/mL and 200 Âµg/mL, respectively. SmPNPs upregulated Il 10, Cat, Sod 2, Def 1, Def 2, and Muc 1 in Raw 264.7 cells and tlr2, tlr4b, tlr5b, il1Î², tnfÎ±, cxcl8a, cxcl18b, ccl34a.4, ccl34b.4, muc5.1, muc5.2, muc5.3, hamp, cstd, hsp70, cat, and sod1 in the larvae and adult zebrafish, suggesting immunomodulatory activity. Exposure of larvae to SmPNPs followed by challenge with pathogenic bacterium Aeromonas hydrophila resulted a two-fold reduction of reactive oxygen species, indicating reduced oxidative stress compared to that in the control group. The cumulative percent survival of larvae exposed to SmPNPs (50 Âµg/mL) and adults fed diet supplemented with SmPNPs (4%) was 53.3% and 76.7%, respectively. Topical application of SmPNPs on adult zebrafish showed a higher wound healing percentage (48.9%) compared to that in the vehicle treated group (38.8%). Upregulated wound healing markers (tgfÎ²1, timp2b, mmp9, tnfÎ±, il1Î²,ccl34a.4, and ccl34b.4), enhanced wound closure, and restored pigmentation indicated wound healing properties of SmPNPs. Overall, results uncover the multiple bioactivities of SmPNPs, which could be a promising biocompatible candidate for broad range of aquatic and human therapies.</t>
  </si>
  <si>
    <t xml:space="preserve"> RAYYAN-INCLUSION: {"Querusche"=&gt;"Excluded", "Gabriel"=&gt;"Excluded"} | RAYYAN-LABELS: ?,GAB: Abstract,QUE: Abstract | RAYYAN-EXCLUSION-REASONS: 3 - Intervention</t>
  </si>
  <si>
    <t>PMC7695216</t>
  </si>
  <si>
    <t>rayyan-684570951</t>
  </si>
  <si>
    <t>From the coast to the shelf: Microplastics in RÃ­as Baixas and MiÃ±o River shelf sediments (NW Spain).</t>
  </si>
  <si>
    <t>Carretero O and Gago J and ViÃ±as L</t>
  </si>
  <si>
    <t>https://pubmed.ncbi.nlm.nih.gov/33168142/</t>
  </si>
  <si>
    <t>Microplastics (&lt;5Â mm; MPs) are globally recognized as an issue of emerging concern in the marine environment. In this study, MPs were determined for the first time in sediments from RÃ­as Baixas and MiÃ±o river shelf, to show the baseline contamination levels. The RÃ­as is well known for its intense fishing and shellfish harvesting activities. The sampling stations were selected due to their different exposure to anthropogenic activities and/or pressures. Sediment samples were collected using a box corer dredge and analyzed with density separation and Î¼F-TIR analysis to determine polymer type. The results showed MPs pollution in all stations. The mean concentration was 70.2Â Â±Â 74.2 particles/kg DW. The main MPs shape was fibers (88.8%) followed by fragments (5.80%). Regarding the polymers, the most abundant were PP (43%) and HDPE (29%). Once again, MPs are ubiquitous all along RÃ­as and MiÃ±o river mouth as previously shown in different works.</t>
  </si>
  <si>
    <t>rayyan-684570952</t>
  </si>
  <si>
    <t>Microplastic exposure interacts with habitat degradation to affect behaviour and survival of juvenile fish in the field.</t>
  </si>
  <si>
    <t>McCormick MI and Chivers DP and Ferrari MCO and Blandford MI and Nanninga GB and Richardson C and Fakan EP and Vamvounis G and Gulizia AM and Allan BJM</t>
  </si>
  <si>
    <t>https://pubmed.ncbi.nlm.nih.gov/33109008/</t>
  </si>
  <si>
    <t>Coral reefs are degrading globally due to increased environmental stressors including warming and elevated levels of pollutants. These stressors affect not only habitat-forming organisms, such as corals, but they may also directly affect the organisms that inhabit these ecosystems. Here, we explore how the dual threat of habitat degradation and microplastic exposure may affect the behaviour and survival of coral reef fish in the field. Fish were caught prior to settlement and pulse-fed polystyrene microplastics six times over 4 days, then placed in the field on live or dead-degraded coral patches. Exposure to microplastics or dead coral led fish to be bolder, more active and stray further from shelter compared to control fish. Effect sizes indicated that plastic exposure had a greater effect on behaviour than degraded habitat, and we found no evidence of synergistic effects. This pattern was also displayed in their survival in the field. Our results highlight that attaining low concentrations of microplastic in the environment will be a useful management strategy, since minimizing microplastic intake by fishes may work concurrently with reef restoration strategies to enhance the resilience of coral reef populations.</t>
  </si>
  <si>
    <t>PMC7661286</t>
  </si>
  <si>
    <t>rayyan-684570953</t>
  </si>
  <si>
    <t>Differential enrichment and physiological impacts of ingested microplastics in scleractinian corals in situ.</t>
  </si>
  <si>
    <t>Tang J and Wu Z and Wan L and Cai W and Chen S and Wang X and Luo J and Zhou Z and Zhao J and Lin S</t>
  </si>
  <si>
    <t>https://pubmed.ncbi.nlm.nih.gov/33086184/</t>
  </si>
  <si>
    <t>Microplastics are emerging contaminants and widespread in the ocean, but their impacts on coral reef ecosystems are poorly understood, and in situ study is still lacking. In the present study, the distribution patterns of microplastics in the environment and inhabiting organisms were investigated along the east coast of Hainan Island, South China Sea, and the physiological impacts of the microplastics on scleractinian corals were analyzed. We documented average microplastic concentrations of 14.90 particlesL(-1) in seawater, 343.04 particleskg(-1) in sediment, 4.97 particlescm(-2) in corals, and 0.67-3.12 particlescm(-1) in Tridacnidae, Trochidae and fish intestines. Further analysis revealed that the characteristics of microplastics in the organisms were different from those in the environment, indicating preferential enrichment in the organisms. Furthermore, there was an obvious correlation between microplastic concentration and symbiotic density in corals. Furthermore, caspase3 activity was significantly positively correlated with the microplastic content in the small-polyp coral Pocillopora damicornis, but the large-polyp coral Galaxea fascicularis showed higher tolerance to microplastics. Taken together, our results suggest that microplastics are selectively enriched in corals and other reef-dwellers, in which they exact differential stress (apoptotic) effects, with the potential to impact the coral-Symbiodiniaceae symbiosis and alter the coral community structure.</t>
  </si>
  <si>
    <t xml:space="preserve"> RAYYAN-INCLUSION: {"Querusche"=&gt;"Excluded", "Gabriel"=&gt;"Excluded"} | RAYYAN-LABELS: GAB: Abstract,QUE: Abstract | RAYYAN-EXCLUSION-REASONS: 2 - Population,1 - Type of study</t>
  </si>
  <si>
    <t>rayyan-684570954</t>
  </si>
  <si>
    <t>Microplastics quantification in surface waters of the Barents, Kara and White Seas.</t>
  </si>
  <si>
    <t>ToÅ¡iÄ‡ TN and Vruggink M and Vesman A</t>
  </si>
  <si>
    <t>https://pubmed.ncbi.nlm.nih.gov/33080384/</t>
  </si>
  <si>
    <t>This study is focused on the analysis of microplastic concentrations in the surface waters of the White, Barents and Kara Seas. Sampling took place during the "Arctic Floating University 2018" expedition using a manta trawl. Particularly high concentrations of the microplastics were found off the west coast of Novaya Zemlya archipelago with a maximum in a highly productive region - Gusinaya bank. The microplastic distribution pattern in the Barents Sea correlates both with the oceanic circulation and the fishing activities. The results show the first recorded estimation of microplastic concentrations in the White Sea with the higher concentrations located in the area affected by the Severnaya Dvina River discharge. Relatively low concentrations of microplastics were found in the Kara Sea.</t>
  </si>
  <si>
    <t>rayyan-684570955</t>
  </si>
  <si>
    <t>Photo-Oxidative Degradation Mitigated the Developmental Toxicity of Polyamide Microplastics to Zebrafish Larvae by Modulating Macrophage-Triggered Proinflammatory Responses and Apoptosis.</t>
  </si>
  <si>
    <t>13888-13898</t>
  </si>
  <si>
    <t>Zou W and Xia M and Jiang K and Cao Z and Zhang X and Hu X</t>
  </si>
  <si>
    <t>https://pubmed.ncbi.nlm.nih.gov/33078945/</t>
  </si>
  <si>
    <t>Microplastics (MPs) are ubiquitous in the environment and pose substantial threats to the water ecosystem. However, the impact of natural aging of MPs on their toxicity has rarely been considered. This study found that visible light irradiation with hydrogen peroxide at environmentally relevant concentration for 90 days significantly altered the physicochemical properties and mitigated the toxicity of polyamide (PA) fragments to infantile zebrafish. The size of PA particles was reduced from âˆ¼8.13 to âˆ¼6.37 Î¼m, and nanoparticles were produced with a maximum yield of 5.03%. The end amino groups were volatilized, and abundant oxygen-containing groups (e.g., hydroxyl and carboxyl) and carbon-centered free radicals were generated, improving the hydrophilicity and colloidal stability of degraded MPs. Compared with pristine PA, the depuration of degraded MPs mediated by multixenobiotics resistance was much quicker, leading to markedly lower bioaccumulation in fish and weaker inhibition on musculoskeletal development. By integrating transcriptomics and transgenic zebrafish [Tg(lyz:EGFP)] tests, differences in macrophages-triggered proinflammatory effects, apoptosis via IL-17 signaling pathway, and antioxidant damages were identified as the underlying mechanisms for the attenuated toxicity of degraded MPs. This work highlights the importance of natural degradation on the toxicity of MPs, which has great implications for risk assessment of MPs.</t>
  </si>
  <si>
    <t>rayyan-684570956</t>
  </si>
  <si>
    <t>Feeding behavior responses of a juvenile hybrid grouper, Epinephelus fuscoguttatusâ™€Â Ã— E.Â lanceolatusâ™‚, to microplastics.</t>
  </si>
  <si>
    <t>Xu J and Li D</t>
  </si>
  <si>
    <t>https://pubmed.ncbi.nlm.nih.gov/33070069/</t>
  </si>
  <si>
    <t>In recent decades, microplastic (MP) pollution has become a severe problem in aquatic environments. Yet the behavioral and selective responses of fish toward different types of MPs remain unclear. We therefore conducted laboratory-based video observations to investigate the behavioral responses of hybrid grouper juveniles (tiger grouper Epinephelus fuscoguttatusâ™€Â Ã—Â giant grouper E.Â lanceolatusâ™‚) to eight different types of MPs. We observed four distinct feeding behaviors: (i) normal ingestion of MPs, which rarely occurred (0%-6%); (ii) pursuit, capture, and tasting of MPs, after which MPs were quickly spat out; (iii) detection and rejection of MPs without attack; and (iv) no significant response to MPs. Our results indicate that juveniles can distinguish MPs as inedible particle and behave differently between MPs with different sizes, colors, and materials, primarily using visual and gustatory senses. Notably, 50%-90% of MP rejection events occurred before capture. Juveniles spent double the time evaluating large nylon particles than they did evaluating large polyvinyl chloride particles before capture, but half the time tasting after capture. Although we observed no sub-lethal or lethal effects of MPs, we conclude that the presence of MPs can still have an impact on groupers in aquaculture. For instance, in the densely stocked conditions of an aquaculture unit, the fish could lose visibility and can inadvertently ingest MPs, thus suffering from their toxic impacts.</t>
  </si>
  <si>
    <t>rayyan-684570957</t>
  </si>
  <si>
    <t>Microplastics in freshwater and wild fishes from Lijiang River in Guangxi, Southwest China.</t>
  </si>
  <si>
    <t>Zhang L and Xie Y and Zhong S and Liu J and Qin Y and Gao P</t>
  </si>
  <si>
    <t>https://pubmed.ncbi.nlm.nih.gov/33032132/</t>
  </si>
  <si>
    <t>Microplastics (MPs) are ubiquitous contaminants of emerging concern that have gained great attention recently due to their widespread appearance in the environment and potential adverse effects on living biota. Lijiang in Guangxi in China is a world-famous place of tourist attraction and attracted thousands of visitors every year. However, little is known regarding occurrence and distribution of MPs in freshwater and wild fishes in the Lijiang River. In this study, we used stereoscopy and micro Fourier transform infrared spectrometry (Î¼-FTIR) methods to investigate the abundance, morphotype, size distribution, and polymer type of MPs in freshwater collected by plankton nets and bulk sampling by pumping and filtration. Results showed that abundance of MPs in freshwater with bulk sampling by pumping (67.5Â Â±Â 65.6 items/m(3)) was significantly higher than those using plankton nets (0.67Â Â±Â 0.41 items/m(3) and 0.15Â Â±Â 0.15 items/m(3) for mesh sizes of 75Â Î¼m and 300Â Î¼m, respectively). An average abundance of MPs detected in wild fishes was 0.6Â Â±Â 0.6 items/individual, of which, a majority was found in the gastrointestinal tracts. Large-sized (&gt;0.3Â mm) and colored MPs in morphotypes of flakes and fibers dominated in both freshwater and wild fishes. Polypropylene-polyethylene copolymer and polyethylene were the top two abundant polymer types of MPs in freshwater, while polyethylene terephthalate dominated in wild fishes. This study provides evidences for our better understanding of pollution status of MPs in the Lijiang River.</t>
  </si>
  <si>
    <t>rayyan-684570958</t>
  </si>
  <si>
    <t>Ecological stoichiometric and stable isotopic responses to microplastics are modified by food conditions in koi carp.</t>
  </si>
  <si>
    <t>Ouyang MY and Liu JH and Wen B and Huang JN and Feng XS and Gao JZ and Chen ZZ</t>
  </si>
  <si>
    <t>https://pubmed.ncbi.nlm.nih.gov/33011633/</t>
  </si>
  <si>
    <t>Microplastics (MPs) can be easily taken up by a wide range of aquatic animals and cause blockage of the digestive tract leading to starvation. Meanwhile, aquatic organisms are facing threats posed by food restriction in both wild and cultured environment. Little knowledge, however, exists on how MPs interact with food conditions to affect aquatic animals. Here, koi carp were exposed to polystyrene MPs (0, 100 or 1000â€¯Î¼g/L) under controlled feeding (satiated or starved) for 30 or 60 days. MPs reduced and interacted synergistically with food conditions on growth after 30 days but antagonistically after 60 days. MPs reduced crude lipid and carbohydrate but increased and antagonistically interacted with feeding conditions on crude protein. Food conditions interacted with MPs on C, N and P but stoichiometric responses were decoupled with macromolecules changes. Food conditions antagonistically interacted with MPs on Î´(13)C after 60 days. Linear discriminant analysis revealed that C:P and N:P were the two most important measured parameters accounting for the response of koi towards MPs and food restriction, presenting an antagonistic interaction of MPs and food status with the prolonged exposure duration.</t>
  </si>
  <si>
    <t>rayyan-684570959</t>
  </si>
  <si>
    <t>Parental exposure to polystyrene microplastics at environmentally relevant concentrations has negligible transgenerational effects on zebrafish (Danio rerio).</t>
  </si>
  <si>
    <t>Qiang L and Lo LSH and Gao Y and Cheng J</t>
  </si>
  <si>
    <t>https://pubmed.ncbi.nlm.nih.gov/33011509/</t>
  </si>
  <si>
    <t>Waterborne exposure to highly persistent microplastic pollutants is a major concern for aquatic species worldwide. There are still gaps in knowledge on microplastics' potential transgenerational effects on offspring generation. Using zebrafish, this study investigated the survival and early development of offspring through a 21-day continuous parental treatment with polystyrene microplastics. The results showed that continuous waterborne exposure to high concentrations (&gt;100Â Î¼g/L) of polystyrene microplastics (1Â Î¼m) for 21 days resulted in notable microplastic accumulation in adult fish intestines. Exposure at microplastic concentrations greater than 100Â Î¼g/L also induced significant changes in steroidogenic mRNA expression in zebrafish gonads. However, no significant changes in the cumulative number of eggs spawned and fertilization rate were observed at any parental exposure concentrations when compared to the control. Early development of derived offspring, in terms of hatching rate, body length, malformation rate and mortality rate, did not significantly differ from that of the control. This study showed that transgenerational effects of parental exposure to polystyrene microplastics in zebrafish might be negligible or recoverable. This study provided new results and insights on the transgenerational effects of microplastics on a freshwater fish species and can help to understand impacts of microplastics on freshwater ecosystems.</t>
  </si>
  <si>
    <t>rayyan-684570960</t>
  </si>
  <si>
    <t>In situ and low-cost monitoring of particles falling from freshwater animals: from microplastics to parasites.</t>
  </si>
  <si>
    <t>Conservation physiology</t>
  </si>
  <si>
    <t>2051-1434 (Print)</t>
  </si>
  <si>
    <t>coaa088</t>
  </si>
  <si>
    <t>Douda K and Escobar-CalderÃ³n F and VodÃ¡kovÃ¡ B and HorkÃ½ P and SlavÃ­k O and Sousa R</t>
  </si>
  <si>
    <t>https://pubmed.ncbi.nlm.nih.gov/33005421/</t>
  </si>
  <si>
    <t>A simple and low-cost method of monitoring and collecting particulate matter detaching from (or interacting with) aquatic animals is described using a novel device based on an airlift pump principle applied to floating cages. The efficiency of the technique in particle collection is demonstrated using polyethylene microspheres interacting with a cyprinid fish (Carassius carassius) and a temporarily parasitic stage (glochidia) of an endangered freshwater mussel (Margaritifera margaritifera) dropping from experimentally infested host fish (Salmo trutta). The technique enables the monitoring of temporal dynamics of particle detachment and their continuous collection both in the laboratory and in situ, allowing the experimental animals to be kept under natural water quality regimes and reducing the need for handling and transport. The technique can improve the representativeness of current experimental methods used in the fields of environmental parasitology, animal feeding ecology and microplastic pathway studies in aquatic environments. In particular, it makes it accessible to study the physiological compatibility of glochidia and their hosts, which is an essential but understudied autecological feature in mussel conservation programs worldwide. Field placement of the technique can also aid in outreach programs with pay-offs in the increase of scientific literacy of citizens concerning neglected issues such as the importance of fish hosts for the conservation of freshwater mussels.</t>
  </si>
  <si>
    <t xml:space="preserve"> RAYYAN-INCLUSION: {"Querusche"=&gt;"Excluded", "Gabriel"=&gt;"Excluded"} | RAYYAN-LABELS: ?,GAB: Abstract,QUE: Abstract | RAYYAN-EXCLUSION-REASONS: 1 - Type of study</t>
  </si>
  <si>
    <t>PMC7519624</t>
  </si>
  <si>
    <t>rayyan-684570961</t>
  </si>
  <si>
    <t>Comparative developmental toxicity of iron oxide nanoparticles and ferric chloride to zebrafish (Danio rerio) after static and semi-static exposure.</t>
  </si>
  <si>
    <t>Pereira AC and GonÃ§alves BB and Brito RDS and Vieira LG and Lima ECO and Rocha TL</t>
  </si>
  <si>
    <t>https://pubmed.ncbi.nlm.nih.gov/32957266/</t>
  </si>
  <si>
    <t>Iron oxide nanoparticles (IONPs) are used in several medical and environmental applications, but their mechanism of action and hazardous effects to early developmental stages of fish remain unknown. Thus, the present study aimed to assess the developmental toxicity of citrate-functionalized IONPs (Î³-Fe(2)O(3) NPs), in comparison with its dissolved counterpart, in zebrafish (Danio rerio) after static and semi-static exposure. Embryos were exposed to environmental concentrations of both iron forms (0.3, 0.6, 1.25, 2.5, 5 and 10Â mgÂ L(-1)) during 144Â h, jointly with negative control group. The interaction and distribution of both Fe forms on the external chorion and larvae surface were measured, following by multiple biomarker assessment (mortality, hatching rate, neurotoxicity, cardiotoxicity, morphological alterations and 12 morphometrics parameters). Results showed that IONPs were mainly accumulated on the zebrafish chorion, and in the digestive system and liver of the larvae. Although the IONPs induced low embryotoxicity compared to iron ions in both exposure conditions, these nanomaterials induced sublethal effects, mainly cardiotoxic effects (reduced heartbeat, blood accumulation in the heart and pericardial edema). The semi-static exposure to both iron forms induced high embryotoxicity compared to static exposure, indicating that the nanotoxicity to early developmental stages of fish depends on the exposure system. This is the first study concerning the role of the exposure condition on the developmental toxicity of IONPs on fish species.</t>
  </si>
  <si>
    <t>rayyan-684570962</t>
  </si>
  <si>
    <t>Guided bone regeneration by the development of alendronate sodium loaded in-situ gel and membrane formulations.</t>
  </si>
  <si>
    <t>Ã–z UC and ToptaÅŸ M and KÃ¼Ã§Ã¼ktÃ¼rkmen B and Devrim B and Saka OM and Deveci MS and Bilgili H and Ãœnsal E and BozkÄ±r A</t>
  </si>
  <si>
    <t>https://pubmed.ncbi.nlm.nih.gov/32950618/</t>
  </si>
  <si>
    <t>Biocompatible materials applied in guided bone regeneration are needed to prevent leakage caused by the invasion of peripheral epithelium. (2.1) The aim of this study is to develop a thermosensitive in situ gel system containing alendronate sodium loaded PLGA nanoparticles and alendronate sodium loaded membranes for guided bone regeneration. Thermosensitive Pluronic F127 gel system was preferred to prevent soft tissue migration to the defect site and prolong the residence time of the nanoparticles in this region. In situ gel system was combined with membrane formulation to enhance bone regenaration activity. Efficacy of combination system was investigated by implanting in 0.5Â Ã—Â 0.5 cm critical size defect in tibia of New Zealand female rabbits. According to the histopathological results, fibroblast formations were found at defect area after 6 weeks of post implantation. In contrast, treatment with the combination of in-situ gel containing nanoparticles with membrane provided woven bone formation with mature bone after 4 weeks of post implantation. As a results, the combination of in-situ gel formulation containing alendronate sodium-loaded nanoparticles with membrane formulation could be effectively applided for guided bone regeneration.</t>
  </si>
  <si>
    <t>rayyan-684570963</t>
  </si>
  <si>
    <t>Microplastic ingestion in important commercial fish in the southern Caspian Sea.</t>
  </si>
  <si>
    <t>Zakeri M and Naji A and Akbarzadeh A and Uddin S</t>
  </si>
  <si>
    <t>https://pubmed.ncbi.nlm.nih.gov/32871433/</t>
  </si>
  <si>
    <t>The ubiquitous distribution of microplastics (MPs) across marine habitats has led to an increased investigation of their potential impacts on the marine food chain and consequent human exposure. The two fish species Chelon aurata and Rutilus kutum that account for over 50% of the total catch in the Caspian Sea were assessed relative to the presence of MPs in their digestive system. Samples were collected from 6 stations in the southern Caspian Sea from February to March 2017. MPs were reported to be present in 67.56% of the 111 individuals analyzed, with an average concentration of 2.29 MP/Fish; the majority were fibers (â‰ˆ50%) and fragments (â‰ˆ30%). The baseline data have become more relevant since the population in the region has consumed the whole fish. The presence and prevalence of MP in the two commercially important fish in the Caspian Sea warranted a comprehensive assessment in the water column, marine sediments, and fish from the different trophic levels as over 130 rivers drain into the water body.</t>
  </si>
  <si>
    <t>rayyan-684570964</t>
  </si>
  <si>
    <t>POISSON COKRIGING AS A GENERALIZED LINEAR MIXED MODEL.</t>
  </si>
  <si>
    <t>Spatial statistics</t>
  </si>
  <si>
    <t>2211-6753 (Print)</t>
  </si>
  <si>
    <t>Smith LM and Stroup WW and Marx DB</t>
  </si>
  <si>
    <t>https://pubmed.ncbi.nlm.nih.gov/32864321/</t>
  </si>
  <si>
    <t>It is often of interest to predict spatially correlated count outcomes that follow a Poisson distribution. For example, in the environmental sciences we may want to predict pollen counts using temperature or precipitation data as auxiliary variables. To predict a Poisson outcome variable in the presence of an auxiliary variable, Poisson cokriging as a Generalized Linear Mixed Model (GLMM) is proposed. This model has a bivariate structure with a Poisson outcome variable and an auxiliary variable. A covariance matrix similar to that used in cokriging is assumed. A simulation study and a real data example using the number of microplastics in the digestive tracts of fish are presented. The results showed that Poisson cokriging methodology can be applied successfully in practice with small average errors and coverage close to 95%. The Poisson cokriging model can be a useful tool for spatial prediction.</t>
  </si>
  <si>
    <t>PMC7451665</t>
  </si>
  <si>
    <t>rayyan-684570965</t>
  </si>
  <si>
    <t>Current research and perspective of microplastics (MPs) in soils (dusts), rivers (lakes), and marine environments in China.</t>
  </si>
  <si>
    <t>Zhang Z and Zulpiya Mamat and Chen Y</t>
  </si>
  <si>
    <t>https://pubmed.ncbi.nlm.nih.gov/32800235/</t>
  </si>
  <si>
    <t>In this study, we first reviewed the current research progress regarding the presence of environmental microplastics (MPs) in environment in China from 2010 to 2019. Results showed that: (1) current research has primarily focused on river and marine environments rather than soils and dusts, mainly located in eastern China, i.e., the Yangtze river, Poyang lake, Dongting lake, Yellow sea, and Bohai sea; (2) the abundance of MPs found in water bodies (sediments) of the rivers in China ranged from 3.9 to 7900 itemsÂ·m(-3) (19.0Â Ã—Â 10(3)-13600.5Â Ã—Â 10(3) itemsÂ·km(-2)), and 20-24300 itemsÂ·kg(-2) (170-5500Â Ã—Â 10(6) itemsÂ·km(-2)) in the sediments, respectively; in lake water the range was 340-8900 itemsÂ·m(-3) (5Â Ã—Â 10(3)-340Â Ã—Â 10(5) itemsÂ·km(-2)) and 8 to 1200 itemsÂ·m(-2)/25-300 itemsÂ·kg(-1) in the sediments, respectively; in marine water the range was 0.003-540 itemsÂ·m(-3) (0-380,100 itemÂ·km(-2)) and 1.3-14700 itemÂ·kg(-1) in the sediments, respectively; in fish, shellfish, and natural planktons from ocean and freshwater, the range was 0-57 itemsÂ·individuals(-1) (0-168 itemsÂ·g(-1)); (3) The absorption and toxicological effects of MPs in freshwater and oceans have mainly focused on polyethylene (PE), polypropylene (PP), and polystyrene (PS); (4) the sources of microplastics in soils and dusts primarily come from urban/town activities; for rivers and lakes (estuary), they primarily come from urban activities; for coastal waters, fishing gear and nets, and the maritime activities were the main sources.</t>
  </si>
  <si>
    <t>rayyan-684570966</t>
  </si>
  <si>
    <t>Waterborne exposure of gilthead seabream (Sparus aurata) to polymethylmethacrylate nanoplastics causes effects at cellular and molecular levels.</t>
  </si>
  <si>
    <t>Brandts I and BarrÃ­a C and Martins MA and Franco-MartÃ­nez L and Barreto A and Tvarijonaviciute A and Tort L and Oliveira M and Teles M</t>
  </si>
  <si>
    <t>https://pubmed.ncbi.nlm.nih.gov/32795822/</t>
  </si>
  <si>
    <t>This study evaluated the effect of a short-term exposure to 45 nm polymethylmethacrylate nanoplastics (PMMA-NPs) on the gilthead seabream (Sparus aurata), by assessing biomarkers at different levels of biological organization in liver and plasma. Fish were exposed via water to PMMA-NPs (0, 0.001, 0.01, 0.1, 1 and 10 mg L(-1)) and sampled after 24 and 96 h. Results showed a general up-regulation of mRNA levels of key genes associated with lipid metabolism (e.g. apolipoprotein A1 and retinoid X receptor). Together with the modulation of the lipid pathway genes we also found a global increase in cholesterol and triglycerides in plasma. Antioxidant-related genes (e.g. glutathione peroxidase 1) were also up-regulated after 24 h of exposure, but their expression levels returned to control afterwards. Total antioxidant capacity (TAC) was increased throughout the experiment, however at 96 h the antioxidant capacity became less efficient, reflected by an increase in the total oxidative status (TOS). Concomitantly, we found an increase in the erythrocytic nuclear abnormalities (ENAs) throughout the trial. Altogether, PMMA-NPs activated the organism's antioxidant defenses and induced alterations in lipid metabolism pathways and genotoxicity in the blood cells of gilthead seabream.</t>
  </si>
  <si>
    <t>rayyan-684570967</t>
  </si>
  <si>
    <t>Differential modulation of oxidative stress, antioxidant defense, histomorphology, ion-regulation and growth marker gene expression in goldfish (Carassius auratus) following exposure to different dose of virgin microplastics.</t>
  </si>
  <si>
    <t>Romano N and Renukdas N and Fischer H and Shrivastava J and Baruah K and Egnew N and Sinha AK</t>
  </si>
  <si>
    <t>https://pubmed.ncbi.nlm.nih.gov/32781290/</t>
  </si>
  <si>
    <t>Goldfish (Carassius auratus) juveniles were exposed to virgin polyvinyl chloride microplastics (PVC-MPs) in triplicate at 0, 0.1 or 0.5Â mg/L for four days. Afterwards, the histopathology of the gills, liver and intestines were examined, along with various antioxidant enzymes and indicators of oxidative damage (malondialdehyde (MDA) and hydrogen peroxide (H(2)O(2))), in the brain, liver and gills. In addition, we also studied the expression of hepatic insulin-like growth factor-1 (IGF-1), insulin-like growth factor binding protein 1 (IGFBP-1) and growth hormone (GH) receptor, while cortisol receptor (CR) and cytochrome P450 1A (CYP1A) gene expression were assayed in both the liver and gills. Histological analysis revealed PVC-MPs in the intestines at 0.1 and 0.5Â mg/L, along with substantially shorter villi. The gills appeared undamaged by PVC-MPs exposure and had limited or no effect to antioxidant activity, Na(+)/K(+)-ATPase and H(+)-ATPase activity or plasma ion levels, but there was a prominent upsurge of the detoxification enzymes glutatione S-transferase (GST) activity and CYP1A expression. Livers showed inflammation and some occurrences of hemorrhaging and necrosis at 0.5Â mg/L. While the brain showed some evidence of oxidative damage, the liver was the most susceptible to oxidative damage, based on increased MDA, H(2)O(2) and various antioxidant enzymes. Hepatic expression of IGFBP-1 and GH receptor were significantly downregulated at 0.5Â mg/L while CR was upregulated. Results indicate that exposure to environmentally relevant PVC-MP can cause oxidative damage in the brain and liver, adverse histomorphological changes to the intestine and liver and alter the gene expression in goldfish.</t>
  </si>
  <si>
    <t>rayyan-684570968</t>
  </si>
  <si>
    <t>Microplastic pollution and ecological risk assessment in an estuarine environment: The Dongshan Bay of China.</t>
  </si>
  <si>
    <t>Pan Z and Liu Q and Jiang R and Li W and Sun X and Lin H and Jiang S and Huang H</t>
  </si>
  <si>
    <t>https://pubmed.ncbi.nlm.nih.gov/32771704/</t>
  </si>
  <si>
    <t>Microplastic (MP) pollution has spurred a wide range of concerns due to its ubiquity and potential hazards to humans and ecosystems, yet studies on MP abundance, distribution, and ecological impacts on the small-scale local estuarine systems are insufficient. We conducted the first study of MP pollution in surface water of Dongshan Bay in southern China. A total of six water samples were collected using a Manta trawl (lengthÂ =Â 3Â m, widthÂ =Â 1Â m, heightÂ =Â 0.6Â m, and mesh sizeÂ =Â âˆ¼330Â Î¼m). The abundance, type, shape, color, and size, were measured using light microscopy and micro-Raman spectroscopy. Our results showed that MPs spanned from 0.23 to 4.01 particles m(-3) with an average of 1.66 particles m(-3). 75% of the MPs were PP, PE, and PS that may be explained by the widespread application of PE, PP, and PS foam in local fishing and aquaculture within the bay. Foam, white, and 1.0-2.5Â mm were dominant shape, color, and size of MPs, respectively. Both indices of MPs-induced risk (H(estuary)Â =Â 13.7) and pollution load (PLI(estuary)Â =Â 14.2) yielded a Hazard Level II for MPs pollution in the Dongshan Bay. The potential ecological risk from combined MPs polymers (RI(estuary)Â =Â 21.5) ended up at a minor risk. Our findings established the first set of baseline data on MPs pollution in Dongshan Bay and provided preliminary quantitative measures on the scale of ecological risk, which would improve the understanding of MP fate, transport, and ecological impacts in the estuarine environment.</t>
  </si>
  <si>
    <t>rayyan-684570969</t>
  </si>
  <si>
    <t>Inhibitory effects of polystyrene microplastics on caudal fin regeneration in zebrafish larvae.</t>
  </si>
  <si>
    <t>Gu L and Tian L and Gao G and Peng S and Zhang J and Wu D and Huang J and Hua Q and Lu T and Zhong L and Fu Z and Pan X and Qian H and Sun L</t>
  </si>
  <si>
    <t>https://pubmed.ncbi.nlm.nih.gov/32768670/</t>
  </si>
  <si>
    <t>Microplastic pollution is pervasive in aquatic environments, but the potential effects of microplastics on aquatic organisms are still under debate. Given that tissue damage is unavoidable in fish and the available data mostly concentrate on healthy fish, there is a large chance that the ecotoxicological risk of microplastic pollution is underrated. Therefore, in this study, the effects of microplastics on the regenerative capacity of injured fish were investigated using a zebrafish caudal fin regeneration model. After fin amputation at 72Â h post fertilization, the larvae were exposed to polystyrene microplastics (0.1-10Â mg/L) with diameters of 50 or 500Â nm. Microplastic exposure significantly inhibited fin regeneration, both morphologically and functionally. Furthermore, the signaling networks that regulate fin regeneration, as well as reactive oxygen species signaling and the immune response, both of which are essential for tissue repair and regeneration, were altered. Transcriptomic analyses of the regenerating fin confirmed that genes related to fin regeneration were transcriptionally modulated in response to microplastic exposure and that metabolic pathways were also extensively involved. In conclusion, this study demonstrated for the first time that microplastic exposure could disrupt the regenerative capacity of fish and might eventually impair their fitness in the wild.</t>
  </si>
  <si>
    <t>rayyan-684570970</t>
  </si>
  <si>
    <t>Long-term exposure to microplastics induces oxidative stress and a pro-inflammatory response in the gut of Sparus aurata Linnaeus, 1758.</t>
  </si>
  <si>
    <t>Solomando A and CapÃ³ X and Alomar C and Ã_x0081_lvarez E and Compa M and Valencia JM and Pinya S and Deudero S and Sureda A</t>
  </si>
  <si>
    <t>https://pubmed.ncbi.nlm.nih.gov/32763772/</t>
  </si>
  <si>
    <t>Environmental pollution from plastic debris is a major global concern, being a potential threat to marine organisms and ecosystems. The accumulation of microplastics (MPs) in the oceans has notable ecological implications due to their long persistence, their potential ecotoxicity, and their ability to adsorb other pollutants and act as vectors of pathogens. Nevertheless, whereas the number of investigations documenting the presence of MPs in wild fish has increased, less studies have addressed the toxicological effects associated with the ingestion of MPs in long-term laboratory conditions. The aim of the present study was to assess the physiological response of gilthead seabream (Sparus aurata) exposed to low-density polyethylene (LDPE) MPs during a 90-day exposure followed by an extra 30 days of depuration through the application of oxidative stress biomarkers in the gut. No changes were observed in the Fulton condition factor of fish associated with MP intake. The activities of antioxidant enzymes and glutathione s-transferase and the levels of reduced glutathione progressively increased throughout the study in the MPs-fed group compared to the control group, reaching the highest values at 90 days. Similarly, the activity of the pro-inflammatory enzyme, myeloperoxidase, and the levels of oxidative damage markers -malondialdehyde and protein carbonyls-also increased after 90 days of exposure to an enriched diet with MPs. During the 30-day depuration period, all the biomarkers analysed tended to normalize, with the majority recovering values similar to those of the control group. In conclusion, MPs exposure during 90 days to S.Â aurata induced oxidative stress and a pro-inflammatory response in gut, and were able to recover after the exposure to MPs was removed.</t>
  </si>
  <si>
    <t>rayyan-684570971</t>
  </si>
  <si>
    <t>The first report on the source-to-sink characterization of microplastic pollution from a riverine environment in tropical India.</t>
  </si>
  <si>
    <t>Amrutha K and Warrier AK</t>
  </si>
  <si>
    <t>https://pubmed.ncbi.nlm.nih.gov/32758976/</t>
  </si>
  <si>
    <t>Microplastics are plastic pieces &lt;5Â mm in size that are more harmful than large plastic debris. The world's oceans contain large amounts of these particles, and their presence is severely affecting the marine organisms. Smaller aquatic organisms ingesting microplastics, mistaking them for food, and their subsequent entry into the food chain is of significant concern. Rivers are major carriers of these materials from the terrestrial environment to the oceans. In this study, for the first time, we have done the source-to-sink characterization of microplastics (5Â mm-0.3Â mm) for a tropical Indian river, namely the Netravathi River, which debouches into the Arabian Sea. Here, we present a detailed investigation made on water, sediments and soil samples collected from the river catchment. All the samples showed the presence of microplastics with a mean numerical abundance of 288Â pieces/m(3) (water), 96Â pieces/kg (sediment) and 84.45Â pieces/kg (soil). Fibres, films and fragments are the main categories obtained from the catchment. The microplastics present in the samples were mostly transparent and white coloured which are due to the decay of plastic carry bags, packing materials and fishing lines. Different coloured microplastics were also present in lesser numbers. Polyethylene (PE) and polyethylene terephthalate (PET) are the most abundant polymers present in the samples. Fragmentation of larger plastic materials which is due to mismanaged solid waste and garment washing are the primary sources of these materials in the river catchment. Moreover, the sampling sites near to important pilgrim centres like Dharmasthala and Subrahmanya, register higher concentration of fibres released due to washing of clothes. The study concludes that the Netravathi River is contaminated with microplastics from its origin to the sink. However, the spatial distribution and abundance of microplastic particles demonstrate the influence of population distribution, land use and good household practices of waste management in some areas.</t>
  </si>
  <si>
    <t>rayyan-684570972</t>
  </si>
  <si>
    <t>Characterization and distribution of microplastics and plastic debris along Silver Beach, Southern India.</t>
  </si>
  <si>
    <t>Vidyasakar A and Krishnakumar S and Kasilingam K and Neelavannan K and Bharathi VA and Godson PS and Prabha K and Magesh NS</t>
  </si>
  <si>
    <t>https://pubmed.ncbi.nlm.nih.gov/32753205/</t>
  </si>
  <si>
    <t>Microplastics are causing serious environmental threats worldwide. To evaluate the current state of microplastics pollution, 28 sediment samples were examined for microplastics and plastic debris contamination along Silver Beach, Southern India. Visual identification followed by FT-IR spectroscopy was used to estimate the overall distribution and characterization of plastic debris. The results reveal that white-colored (44%) and irregularly-shaped (82%) plastics are prevalent in the study area. Moreover, the dominant polymer in the study area is polyvinyl chloride (79%) followed by polyethylene (14%) and nylon (7%). Based on size fractions, mesoplastics are widely distributed in the beach sediments (65%), followed by microplastics (18%) and macroplastics (17%). The regional sources of plastic debris are tourism and fishing activities followed by storm water runoff through the Gadilam river and wave-induced deposition through high tides. Strict policy measures need to be implemented in recreational beaches like Silver beach to reduce plastic pollution.</t>
  </si>
  <si>
    <t>rayyan-684570973</t>
  </si>
  <si>
    <t>Using Boops boops (osteichthyes) to assess microplastic ingestion in the Mediterranean Sea.</t>
  </si>
  <si>
    <t>Tsangaris C and Digka N and Valente T and Aguilar A and Borrell A and de Lucia GA and Gambaiani D and Garcia-Garin O and Kaberi H and Martin J and MauriÃ±o E and Miaud C and Palazzo L and Del Olmo AP and Raga JA and Sbrana A and Silvestri C and Skylaki E and Vighi M and Wongdontree P and Matiddi M</t>
  </si>
  <si>
    <t>https://pubmed.ncbi.nlm.nih.gov/32753182/</t>
  </si>
  <si>
    <t>This study assesses microplastic ingestion in Boops boops at different geographical areas in the Mediterranean Sea. A total of 884 fish were caught at 20 coastal sites in Spain, France, Italy and Greece and analyzed using a common methodological protocol. Microplastics were found in 46.8% of the sampled fish, with an average number of items per individual of 1.17Â Â±Â 0.07. Filaments were the predominant shape type, while polyethylene and polypropylene were indicated by FTIR as the most common polymer types of ingested microplastics. The frequency of occurrence, as well as the abundance and proportion of types (size, shape, color and polymer) of ingested microplastics, varied among geographical areas. The spatial heterogeneity of the abundance of ingested microplastics was mainly related to the degree of coastal anthropogenic pressure at the sampling sites. Our findings further support the suitability of B. boops as bioindicator of microplastic pollution in the Mediterranean Sea.</t>
  </si>
  <si>
    <t>rayyan-684570974</t>
  </si>
  <si>
    <t>Real-time imaging of polymersome nanoparticles in zebrafish embryos engrafted with melanoma cancer cells: Localization, toxicity and treatment analysis.</t>
  </si>
  <si>
    <t>EBioMedicine</t>
  </si>
  <si>
    <t>2352-3964 (Electronic)</t>
  </si>
  <si>
    <t>Kocere A and Resseguier J and Wohlmann J and Skjeldal FM and Khan S and Speth M and Dal NK and Ng MYW and Alonso-Rodriguez N and Scarpa E and Rizzello L and Battaglia G and Griffiths G and Fenaroli F</t>
  </si>
  <si>
    <t>https://pubmed.ncbi.nlm.nih.gov/32707448/</t>
  </si>
  <si>
    <t>BACKGROUND: The developing zebrafish is an emerging tool in nanomedicine, allowing non-invasive live imaging of the whole animal at higher resolution than is possible in the more commonly used mouse models. In addition, several transgenic fish lines are available endowed with selected cell types expressing fluorescent proteins; this allows nanoparticles to be visualized together with host cells. METHODS: Here, we introduce the zebrafish neural tube as a robust injection site for cancer cells, excellently suited for high resolution imaging. We use light and electron microscopy to evaluate cancer growth and to follow the fate of intravenously injected nanoparticles. FINDINGS: Fluorescently labelled mouse melanoma B16 cells, when injected into this structure proliferated rapidly and stimulated angiogenesis of new vessels. In addition, macrophages, but not neutrophils, selectively accumulated in the tumour region. When injected intravenously, nanoparticles made of Cy5-labelled poly(ethylene glycol)-block-poly(2-(diisopropyl amino) ethyl methacrylate) (PEG-PDPA) selectively accumulated in the neural tube cancer region and were seen in individual cancer cells and tumour associated macrophages. Moreover, when doxorubicin was released from PEG-PDPA, in a pH dependant manner, these nanoparticles could strongly reduce toxicity and improve the treatment outcome compared to the free drug in zebrafish xenotransplanted with mouse melanoma B16 or human derived melanoma cells. INTERPRETATION: The zebrafish has the potential of becoming an important intermediate step, before the mouse model, for testing nanomedicines against patient-derived cancer cells. FUNDING: We received funding from the Norwegian research council and the Norwegian cancer society.</t>
  </si>
  <si>
    <t xml:space="preserve"> RAYYAN-INCLUSION: {"Querusche"=&gt;"Excluded", "Gabriel"=&gt;"Excluded"} | RAYYAN-LABELS: ?,GAB: Abstract,QUE: Abstract | RAYYAN-EXCLUSION-REASONS: 5 - Outcome,2 - Population</t>
  </si>
  <si>
    <t>PMC7381511</t>
  </si>
  <si>
    <t>rayyan-684570975</t>
  </si>
  <si>
    <t>Nanoplastics impact the zebrafish (Danio rerio) transcriptome: Associated developmental and neurobehavioral consequences.</t>
  </si>
  <si>
    <t>Pedersen AF and Meyer DN and Petriv AV and Soto AL and Shields JN and Akemann C and Baker BB and Tsou WL and Zhang Y and Baker TR</t>
  </si>
  <si>
    <t>https://pubmed.ncbi.nlm.nih.gov/32693326/</t>
  </si>
  <si>
    <t>Microplastics (MPs) are a ubiquitous pollutant detected not only in marine and freshwater bodies, but also in tap and bottled water worldwide. While MPs have been extensively studied, the toxicity of their smaller counterpart, nanoplastics (NPs), is not well documented. Despite likely large-scale human and animal exposure to NPs, the associated health risks remain unclear, especially during early developmental stages. To address this, we investigated the health impacts of exposures to both 50 and 200Â nm polystyrene NPs in larval zebrafish. From 6 to 120Â h post-fertilization (hpf), developing zebrafish were exposed to a range of fluorescent NPs (10-10,000Â parts per billion). Dose-dependent increases in accumulation were identified in exposed larval fish, potentially coinciding with an altered behavioral response as evidenced through swimming hyperactivity. Notably, exposures did not impact mortality, hatching rate, or deformities; however, transcriptomic analysis suggests neurodegeneration and motor dysfunction at both high and low concentrations. Furthermore, results of this study suggest that NPs can accumulate in the tissues of larval zebrafish, alter their transcriptome, and affect behavior and physiology, potentially decreasing organismal fitness in contaminated ecosystems. The uniquely broad scale of this study during a critical window of development provides crucial multidimensional characterization of NP impacts on human and animal health.</t>
  </si>
  <si>
    <t>PMC7492438</t>
  </si>
  <si>
    <t>rayyan-684570976</t>
  </si>
  <si>
    <t>Combined toxicity of microplastics and cadmium on the zebrafish embryos (Danio rerio).</t>
  </si>
  <si>
    <t>Zhang R and Wang M and Chen X and Yang C and Wu L</t>
  </si>
  <si>
    <t>https://pubmed.ncbi.nlm.nih.gov/32679492/</t>
  </si>
  <si>
    <t>The effects of microplastics (MPs) on organisms have drawn a worldwide attention in the recent years. In this study, zebrafish embryos were employed to assess the combined effects of MPs and cadmium (Cd) on the aquatic organisms. Lethal and sublethal effects were recorded at 8, 24, 32, 48 and 96Â hpe (hour post exposure, hpe). The exposure under a series concentration of MPs and/or an environmental level Cd has the negative impacts on survival and heart rate (HR). And there was a positive correlation between MPs concentration and lethal and sublethal toxicity under combined exposure. The physiological parameters showed that the mixture of two stressors had the antagonistic toxicity under low concentration of MPs (0.05, 0.1Â mg/L) while the synergistic sublethal toxicity under high levels of MPs (1, 5, 10Â mg/L) on zebrafish embryos. Both the scanning electron micrographs (SEM) and fluorescence microscope photos suggested an electrostatic interaction and weak physical forces generated between MPs and chorion membrane. It is inferred that the 10Â Î¼m MPs could induce the protective effect of chorion membrane and cause complex toxicities with Cd. But when it involved with other pollutants, the toxic effects and mechanism are still waiting to be figured out.</t>
  </si>
  <si>
    <t>rayyan-684570977</t>
  </si>
  <si>
    <t>Risk assessment of added chemicals in plastics in the Danish marine environment.</t>
  </si>
  <si>
    <t>Fauser P and Strand J and Vorkamp K</t>
  </si>
  <si>
    <t>https://pubmed.ncbi.nlm.nih.gov/32658720/</t>
  </si>
  <si>
    <t>A risk assessment framework for direct exposure of residual additives and monomers present in ingested plastic particles, including microplastics, in the Danish marine environment, was presented. Eight cases of different polymer types and product groups were defined that represent the most significant exposures, and thus potential high-risk cases, towards marine organisms. Risk Quotients (RQ) were calculated for three trophic levels, i.e. pelagic/planktonic zooplankton: copepod, benthopelagic fish: Atlantic cod and seabird: northern fulmar. European and Danish Environmental Quality Standard (EQS) values were used as Predicted No-Effect Concentrations (PNEC). RQ larger than unity, indicating potential risks, were found for copepod and cod (pelagic community) and the flame-retardant pentabromodiphenyl ether (PeBDE) used in polyurethane (PUR), the biocide tributyltin (TBT) present as impurity in polyvinylchloride (PVC) and PUR, and the flame-retardant hexabromocyclododecane (HBCDD) used in expanded polystyrene (EPS). A potential risk was found for fulmar (secondary poisoning) and PeBDE used in PUR.</t>
  </si>
  <si>
    <t>rayyan-684570978</t>
  </si>
  <si>
    <t>Toxicity and trophic transfer of polyethylene microplastics from Poecilia reticulata to Danio rerio.</t>
  </si>
  <si>
    <t>da Costa AraÃºjo AP and de Andrade Vieira JE and Malafaia G</t>
  </si>
  <si>
    <t>https://pubmed.ncbi.nlm.nih.gov/32623154/</t>
  </si>
  <si>
    <t>The potential transfer of microplastics (MPs) between vertebrates belonging to the same taxonomic group, and the impact of such a transfer on higher trophic levels remains little explored. An experimental food chain with two fish species was installed to test the hypothesis that polyethylene MPs (PE MPs) can accumulate in animals and cause behavioral, mutagenic and cytotoxic changes at upper trophic levels. Poecilia reticulata fry were exposed to MPs for 48â€¯h and, subsequently, offered (as food) to Danio rerio adults for 10â€¯days to simulate an upper level food chain. PE MPs quantification in fry and in different Danio rerio tissues evidenced their accumulation at the two assessed trophic levels. This finding suggested their absorption, adherence and translocation from one organism to another. The accumulation seen in D. rerio directly exposed to MPs was associated with behavioral disorders at upper trophic level. These animals presented behavior suggestive of anti-predatory response deficit when they were confronted with a potential aquatic predator (Geophagus brasiliensis). This finding was inferred through lower school cohesion, shallower school depth and shorter distance from the potential predator. In addition, animals exposed to MPs recorded higher nuclear abnormality rates and changes in the size and shape of erythrocytes and in their nuclei; this outcome has suggested mutagenic and cytotoxic effects, respectively. Based on the current results, MPs are transferred through a food chain that only involves two vertebrates. MPs enter the vertebrates' organs, change their behavior and induce mutagenic and cytotoxic processes in animals, which can cause significant ecological consequences in freshwater ecosystems.</t>
  </si>
  <si>
    <t>rayyan-684570979</t>
  </si>
  <si>
    <t>Microplastic pollution in surface water of Lake Victoria.</t>
  </si>
  <si>
    <t>Egessa R and Nankabirwa A and Ocaya H and Pabire WG</t>
  </si>
  <si>
    <t>https://pubmed.ncbi.nlm.nih.gov/32603936/</t>
  </si>
  <si>
    <t>Microplastic pollution of aquatic systems is a widely recognised environmental challenge. In this study, the occurrence, abundance, distribution and chemical nature of microplastics within the size range 0.3-4.9Â mm, was assessed in the surface water of northern Lake Victoria. Lake surface transects in the sites were sampled using a floating manta net and analysed for microplastics. The various sites examined were grouped into three: Group A- sites in vicinity of fish landing and recreational beaches, and within urban or semi urban setting; Group B - sites in vicinity of only fish landing beaches within a rural community setting, and Group C - Sites in the vicinity of river inflows. Our results show occurrence of microplastics in all sites (range: 2834-329,167 particles/km(2) or 0.02-2.19 particles/m(3)), with the abundance highest in group A (range: 103,333-329,167 particles/km(2) or 0.69-2.19 particles/m(3)) and lowest in group C (range: 2834-20,840 particles/km(2) or 0.02-0.14 particles/m(3)). All the microplastics were secondary in nature being derived from plastic materials utilised by the community. The largest proportion (36%) of microplastic counts were of the size &lt;1Â mm which poses a threat to water quality and fisheries of the lake. Analysis of the chemical composition of microplastics indicated dominance by the low density polymers: Polyethylene and Polypropylene across the microplastic types. The occurrence of microplastics derived from degradation of large plastic debris implies that proper plastic waste management measures be implemented in the communities operating on the lake and in its vicinity, in order to safeguard the ecosystem benefits derived from the lake.</t>
  </si>
  <si>
    <t>rayyan-684570980</t>
  </si>
  <si>
    <t>Fabrication of 3D-Printed Fish-Gelatin-Based Polymer Hydrogel Patches for Local Delivery of PEGylated Liposomal Doxorubicin.</t>
  </si>
  <si>
    <t>Liu J and Tagami T and Ozeki T</t>
  </si>
  <si>
    <t>https://pubmed.ncbi.nlm.nih.gov/32575787/</t>
  </si>
  <si>
    <t>3D printing technology has been applied to various fields and its medical applications are expanding. Here, we fabricated implantable 3D bio-printed hydrogel patches containing a nanomedicine as a future tailored cancer treatment. The patches were prepared using a semi-solid extrusion-type 3D bioprinter, a hydrogel-based printer ink, and UV-LED exposure. We focused on the composition of the printer ink and semi-synthesized fish gelatin methacryloyl (F-GelMA), derived from cold fish gelatin, as the main component. The low viscosity of F-GelMA due to its low melting point was remarkably improved by the addition of carboxymethyl cellulose sodium (CMC), a pharmaceutical excipient. PEGylated liposomal doxorubicin (DOX), as a model nanomedicine, was incorporated into the hydrogel and liposome stability after photo-polymerization was evaluated. The addition of CMC inhibited particle size increase. Three types of 3D-designed patches (cylinder, torus, gridlines) were produced using a 3D bioprinter. Drug release was dependent on the shape of the 3D-printed patches and UV-LED exposure time. The current study provides useful information for the preparation of 3D printed nanomedicine-based objects.</t>
  </si>
  <si>
    <t>PMC7344981</t>
  </si>
  <si>
    <t>rayyan-684570981</t>
  </si>
  <si>
    <t>Ingestion of microplastic by ontogenetic phases of Stellifer brasiliensis (Perciformes, Sciaenidae) from the surf zone of tropical beaches.</t>
  </si>
  <si>
    <t>Amorim ALA and Ramos JAA and Nogueira JÃºnior M</t>
  </si>
  <si>
    <t>https://pubmed.ncbi.nlm.nih.gov/32568074/</t>
  </si>
  <si>
    <t>Microplastics (&lt;5Â mm) are present in marine ecosystems worldwide where they can be ingested by a wide range of organisms from different trophic levels. In this study we analyzed the gastrointestinal tract of 443 specimens of Stellifer brasiliensis (124 juveniles, 254 subadults, and 65 adults) sampled in tropical beaches adjacent to the ParaÃ­ba River estuary. We found 1-3 microplastics in 42 fishes (9.48%), averaging 1.31Â Â±Â 0.52 microplastics per fish. The number of ingested microplastics by the different ontogenetic stages was statistically similar, but the adults had a higher ingestion frequency (13.8%). Among subadults, the condition factor of fishes that ingested microplastics was significantly smaller (pÂ &lt;Â 0.05) than those that had not ingested them. The ingestion of microplastics by the different ontogenetic stages of S. brasiliensis reflects the availability of this pollutant in the studied environment and highlights the vulnerability of fishes and other organisms through food webs.</t>
  </si>
  <si>
    <t>rayyan-684570982</t>
  </si>
  <si>
    <t>Novel MR-Visible, Biodegradable Microspheres for Transcatheter Arterial Embolization: Experimental Study in a Rabbit Renal Model.</t>
  </si>
  <si>
    <t>Cardiovascular and interventional radiology</t>
  </si>
  <si>
    <t>1432-086X (Electronic)</t>
  </si>
  <si>
    <t>1515-1527</t>
  </si>
  <si>
    <t>Stechele M and Wittgenstein H and Stolzenburg N and Schnorr J and Neumann J and Schmidt C and GÃ¼nther RW and Streitparth F</t>
  </si>
  <si>
    <t>https://pubmed.ncbi.nlm.nih.gov/32514611/</t>
  </si>
  <si>
    <t>PURPOSE: To assess feasibility, embolization success, biodegradability, reperfusion, biocompatibility and in vivo visibility of novel temporary microspheres (MS) for transcatheter arterial embolization. MATERIAL AND METHODS: In 9 New Zealand white rabbits unilateral superselective embolization of the lower kidney pole was performed with biodegradable MS made of polydioxanone (PDO) (size range 90-300 and 200-500Â Âµm) impregnated with super-paramagnetic iron oxide (SPIO). Magnetic resonance imaging (MRI) was performed post-interventionally to assess in vivo visibility. Embolization success was assessed on digital subtraction angiography, MRI and gross pathology. One animal was killed immediately after embolization to assess original particle appearance. 8 animals were randomly assigned to different observation periods (1, 4, 8, 12 and 16Â weeks), after which control angiography and MRI were obtained to determine recanalization. Histopathological analysis was performed to determine biodegradability and biocompatibility by using dedicated quantitative assessment analysis. RESULTS: Ease of injection was moderate. Embolization was technically successful in 7 of 8 animals, one rabbit received non-selective embolization of the whole kidney and abdominal off-target embolization. Arterial occlusion was achieved in all kidneys, infarct areas in macro- and microscopic analysis confirmed embolization success. Control angiograms showed evidence of partial reperfusion. The microspheres showed extensive degradation over the course of time along with increasing inflammatory response and giant cell formation. SPIO-loaded MS were visible on MRI at all time points. CONCLUSIONS: SPIO-impregnated biodegradable PDO-MS achieved effective embolization with in vivo visibility on MRI and increasing biodegradation over time while demonstrating good biocompatibility, i.e., a physiologically immune response without transformation into chronic inflammation. Further studies are needed to provide clinical applicability.</t>
  </si>
  <si>
    <t xml:space="preserve"> RAYYAN-INCLUSION: {"Querusche"=&gt;"Excluded", "Gabriel"=&gt;"Excluded"} | RAYYAN-LABELS: QUE: Title,GAB: Abstract | RAYYAN-EXCLUSION-REASONS: 2 - Population</t>
  </si>
  <si>
    <t>rayyan-684570983</t>
  </si>
  <si>
    <t>Assessment of cancer risk of microplastics enriched with polycyclic aromatic hydrocarbons.</t>
  </si>
  <si>
    <t>Sharma MD and Elanjickal AI and Mankar JS and Krupadam RJ</t>
  </si>
  <si>
    <t>https://pubmed.ncbi.nlm.nih.gov/32504956/</t>
  </si>
  <si>
    <t>Abundance of microplastics in aquatic and marine ecosystems is contaminating the seafood and it is leading to transfer of toxic pollutants to human beings. In this article, we report the hazardous nature and cancer risk of microplastics which originate from e-waste. Capture of carcinogenic polycyclic aromatic hydrocarbons (PAHs) onto microplastics by adsorption phenomena and an assessment of probable cancer risk of ingested PAHs enriched microplastics by human beings have been investigated. The adsorption equilibrium was well fit for the Freundlich isotherm model. The adsorption capacity of carcinogenic PAHs on microplastics was ranged from 46 to 236 Î¼g g(-1) and the maximum binding was achieved within 45 min in water. The leachate derived from microplastics of e-waste were highly hazardous in nature, for example, the sum of PAHs was 3.17 mg L(-1) which is about 1000 times higher than the standard for benzo[a]pyrene, a congener of PAHs. The calculated cancer risk in terms of lifetime of microplastic ingestion would be 1.13 Ã— 10(-5) for children and 1.28 Ã— 10(-5) for adults and these values are higher than the recommended value of 10(6). The abundance of microplastics could transfer hazardous pollutants to seafood (e.g., fishes and prawns) leading to cancer risk in human beings.</t>
  </si>
  <si>
    <t>rayyan-684570984</t>
  </si>
  <si>
    <t>Exposure to microplastics impairs digestive performance, stimulates immune response and induces microbiota dysbiosis in the gut of juvenile guppy (Poecilia reticulata).</t>
  </si>
  <si>
    <t>Huang JN and Wen B and Zhu JG and Zhang YS and Gao JZ and Chen ZZ</t>
  </si>
  <si>
    <t>https://pubmed.ncbi.nlm.nih.gov/32466972/</t>
  </si>
  <si>
    <t>Microplastics (MPs) are widely distributing in aquatic environment. They are easily ingested by aquatic organisms and accumulate in digestive tract especially of intestine. To explore the potential effects of MPs on intestine, here we, using juvenile guppy (Poecilia reticulata) as experimental animal, investigated the response characteristics of digestion, immunity and gut microbiota. After exposure to 100 and 1000â€¯Î¼g/L concentrations of MPs (polystyrene; 32-40â€¯Î¼m diameters) for 28â€¯days, we observed that MPs could exist in guppy gut and induce enlargement of goblet cells. Activities of digestive enzymes (trypsin, chymotrypsin, amylase and lipase) in guppy gut generally reduced. MPs stimulated the expression of immune cytokines (TNF-Î±, IFN-Î³, TLR4 and IL-6). Through high throughput sequencing of 16S rRNA gene, decreases in diversity and evenness and changed composition of microbiota were found in guppy gut. PICRUSt analysis revealed that MPs might have effects on intestinal microbiota functions, such as inhibition of metabolism and repair pathway. Our findings suggested that MPs could retain in the gut of juvenile guppy, impair digestive performance, stimulate immune response and induce microbiota dysbiosis in guppy gut. The results obtained here provide new insights into the potential risks of MPs to aquatic animals.</t>
  </si>
  <si>
    <t>rayyan-684570985</t>
  </si>
  <si>
    <t>Microplastics in offshore fish from the Agulhas Bank, South Africa.</t>
  </si>
  <si>
    <t>Sparks C and Immelman S</t>
  </si>
  <si>
    <t>https://pubmed.ncbi.nlm.nih.gov/32366369/</t>
  </si>
  <si>
    <t>The extent and type of microplastic (MP) contamination in South African open ocean marine resources is unknown. This study aims to report on MP ingestion in seven commercially targeted fish species from the Agulhas Bank, south of South Africa. MPs were found in all seven species sampled (NÂ =Â 105) (Trachurus capensis, Merluccius capensis, Merluccius paradoxus, Etrumeus whiteheadi, Scomber japonicus, Chelidonichthys capensis and Argyrozona argyrozona). MPs were recorded in 86.67% fish sampled, with abundances ranging from 2.8 to 4.6 items/fish. Most MPs were fibres (95.14%), black (38.11%) and ranged from 1000 to 500Â Î¼m (35.55%) in size. There was no difference in microplastic concentration in relation to distance from shore (pÂ &gt;Â .05). This is the first record of MPs in offshore fish from southern Africa and the results indicate that more research is required to assess the extent of MP contamination in the region.</t>
  </si>
  <si>
    <t>rayyan-684570986</t>
  </si>
  <si>
    <t>Hepatic toxicological responses of SiO(2) nanoparticle on Oreochromis mossambicus.</t>
  </si>
  <si>
    <t>Athif P and Suganthi P and Murali M and Sadiq Bukhari A and Syed Mohamed HE and Basu H and Singhal RK</t>
  </si>
  <si>
    <t>https://pubmed.ncbi.nlm.nih.gov/32361396/</t>
  </si>
  <si>
    <t>The present study was carried out to investigate the impact of various concentrations of SiO(2) nanoparticles (SiO(2) NP) on the commonly available freshwater fish Oreochromis mossambicus. The 96 h median lethal concentration (LC(50)) of SiO(2) NP was found to be between 270-280 ppm. This novel study has demonstrated histological alterations in the hepatic tissues and a dose-dependent depletion of tissue protein content and an elevated transaminases activity in the treated fish, which has facilitated understanding of the impact of SiO(2) NP in O. mossambicus.</t>
  </si>
  <si>
    <t>rayyan-684570987</t>
  </si>
  <si>
    <t>Controlled beams of shock-frozen, isolated, biological and artificial nanoparticles.</t>
  </si>
  <si>
    <t>Structural dynamics (Melville, N.Y.)</t>
  </si>
  <si>
    <t>2329-7778 (Print)</t>
  </si>
  <si>
    <t>Samanta AK and Amin M and Estillore AD and Roth N and Worbs L and Horke DA and KÃ¼pper J</t>
  </si>
  <si>
    <t>https://pubmed.ncbi.nlm.nih.gov/32341941/</t>
  </si>
  <si>
    <t>X-ray free-electron lasers promise diffractive imaging of single molecules and nanoparticles with atomic spatial resolution. This relies on the averaging of millions of diffraction patterns of identical particles, which should ideally be isolated in the gas phase and preserved in their native structure. Here, we demonstrated that polystyrene nanospheres and Cydia pomonella granulovirus can be transferred into the gas phase, isolated, and very quickly shock-frozen, i.e., cooled to 4â€‰K within microseconds in a helium-buffer-gas cell, much faster than state-of-the-art approaches. Nanoparticle beams emerging from the cell were characterized using particle-localization microscopy with light-sheet illumination, which allowed for the full reconstruction of the particle beams, focused to Â &lt;Â 100â€‰Î¼m , as well as for the determination of particle flux and number density. The experimental results were quantitatively reproduced and rationalized through particle-trajectory simulations. We propose an optimized setup with cooling rates for particles of few-nanometers on nanosecond timescales. The produced beams of shock-frozen isolated nanoparticles provide a breakthrough in sample delivery, e.g., for diffractive imaging and microscopy or low-temperature nanoscience.</t>
  </si>
  <si>
    <t>PMC7166121</t>
  </si>
  <si>
    <t>rayyan-684570988</t>
  </si>
  <si>
    <t>Histological, enzymatic and chemical analyses of the potential effects of differently sized microplastic particles upon long-term ingestion in zebrafish (Danio rerio).</t>
  </si>
  <si>
    <t>Batel A and Baumann L and Carteny CC and Cormier B and Keiter SH and Braunbeck T</t>
  </si>
  <si>
    <t>https://pubmed.ncbi.nlm.nih.gov/32275568/</t>
  </si>
  <si>
    <t>In microplastics (MPs) research, there is an urgent need to critically reconsider methodological approaches and results published, since public opinion and political decisions might be based on studies using debatable methods and reporting questionable results. For instance, recent studies claim that MPs induce intestinal damage and that relatively large MPs are transferred to, e.g., livers in fish. However, there is methodological criticism and considerable concern whether MP transfer to surrounding tissues is plausible. Likewise, there is an ongoing discussion in MP research if MPs act as vectors for adsorbed hazardous chemicals. In this study, effects of very small (4-6Â Î¼m) and very large (125-500Â Î¼m) benzo(a) pyrene (BaP)-spiked polyethylene (PE) particles administered via different uptake routes (food chain vs. direct uptake) were compared in a 21-day zebrafish (Danio rerio) feeding experiment. Particular care was taken to prevent cross-contamination of MPs during dissection and histological sample preparation. In contrast to numerous reports in literature describing similar approaches, independent of exposure route and MP size, no adverse effects could be detected. Likewise, no BaP accumulation could be documented, and MPs were exclusively seen in the lumen of the intestinal tract, which, however, did not induce any histopathological effects. Results indicate that in fish MPs are taken up, pass along the intestinal lumen and are excreted without any symptoms of adverse effects.</t>
  </si>
  <si>
    <t>rayyan-684570989</t>
  </si>
  <si>
    <t>Baseline survey of micro and mesoplastics in the gastro-intestinal tract of commercial fish from Southeast coast of the Bay of Bengal.</t>
  </si>
  <si>
    <t>Karuppasamy PK and Ravi A and Vasudevan L and Elangovan MP and Dyana Mary P and Vincent SGT and Palanisami T</t>
  </si>
  <si>
    <t>https://pubmed.ncbi.nlm.nih.gov/32275532/</t>
  </si>
  <si>
    <t>Plastics pollution is ubiquitous. Microplastics (&lt;5Â mm in diameter) and mesoplastics (5-20Â mm in diameter) are emerging as the most common plastic particulates found in the marine environment. In this study, the occurrence of microplastics and mesoplastics in the gastrointestinal tract (GI) of some commercially important fish collected from Chennai and Nagapattinam of Tamil Nadu, Southeast coast of Bay of Bengal was assessed. A new and improved alkaline digestion method, using alcoholic potassium hydroxide (KOH) was carried out to destroy the organic matter. Following this method, twenty plastic particulates were isolated from the GI tract of 17 individual fish. Fourier Transform Infrared Radiation analysis (FTIR) showed that polymers found in GI tracts were of Polyethylene, Polyamide and Polyester types. Given the dry fish is India's biggest market and popular delicacy, the presence of microplastics in the fish gut is a potential serious human health concern, as they are directly consumed.</t>
  </si>
  <si>
    <t>rayyan-684570990</t>
  </si>
  <si>
    <t>Exposure route affects the distribution and toxicity of polystyrene nanoplastics in zebrafish.</t>
  </si>
  <si>
    <t>Zhang R and Silic MR and Schaber A and Wasel O and Freeman JL and SepÃºlveda MS</t>
  </si>
  <si>
    <t>https://pubmed.ncbi.nlm.nih.gov/32272399/</t>
  </si>
  <si>
    <t>The widespread use of polystyrene (PS) products in a myriad of consumer products has resulted in widespread contamination of PS nanoplastics (PSNPs) in aquatic ecosystems. Fish early life stages are exposed to nanoplastics dermally and via gills. Additional routes of exposure include oral via the ingestion of contaminated prey and maternal transfer. However, there is limited amount of work studying the impact of exposure route in the toxicokinetics and toxicodynamics of PSNPs. The objective of this study was to compare the effects of exposure routes (aqueous and microinjection) on the organ distribution and toxicity of PSNPs. We "mimicked" the maternal exposure of PSNPs to zebrafish by injecting a known concentration of fluorescent particles directly into 2-cell stage embryos. Endpoints were collected starting at 96Â h post-fertilization until several weeks post-hatch to evaluate depuration. Although both exposure routes led to the accumulation of PSNPs in the yolk sac followed by brain, eyes, gut and swim bladder, the aqueous exposure caused higher PSNP concentrations in the brain and eyes and the injection exposure caused PSNP accumulation mainly in the trunk area. A waterborne exposure also reduced antioxidant gene expression; increased frequency of developmental abnormalities such as bent tails, jaw deformities and pericardial edema; and resulted in lower growth rates and hypoactivity. Overall, a waterborne exposure to PSNPs resulted in higher transfer to the brain and caused greater toxic effects to zebrafish compared to an injection exposure and highlights the key role of exposure routes in the uptake, localization and subsequent distribution of nanoparticles.</t>
  </si>
  <si>
    <t>rayyan-684570991</t>
  </si>
  <si>
    <t>Polyvinyl chloride (PVC) plastic fragments release Pb additives that are bioavailable in zebrafish.</t>
  </si>
  <si>
    <t>Boyle D and Catarino AI and Clark NJ and Henry TB</t>
  </si>
  <si>
    <t>https://pubmed.ncbi.nlm.nih.gov/32244159/</t>
  </si>
  <si>
    <t>Plastic polymers such as polyvinyl chloride (PVC) may contain chemical additives, such as lead (Pb), that are leachable in aqueous solution. The fragmentation into microplastics (MPs) of plastics such as PVC may facilitate desorption of chemical additives and increase exposure of aquatic animals. In this study, the role of chemical additives in the aqueous toxicity of PVC, high-density polyethylene (HDPE) and polyethylene terephthalate (PET) MPs were investigated in early-life stage zebrafish (Danio rerio) by assessment of changes in expression of biomarkers. Exposure of zebrafish larvae to PVC for 24Â h increased expression of metallothionein 2 (mt2), a metal-binding protein, but no changes in expression of biomarkers of estrogenic (vtg1) or organic (cyp1a) contaminants were observed. HDPE and PET caused no changes in expression of any biomarkers. A filtered leachate of the PVC also caused a significant increase in expression of mt2 and indicated that a desorbed metal additive likely elicited the response in zebrafish. Metal release was confirmed by acid-washing the MPs which mitigated the response in mt2. Metal analysis showed Pb leached from PVC into water during exposures; at 500Â mg PVC L(-1) in water, 84.3Â Â±Â 8.7Â Î¼gÂ Pb L(-1) was measured after 24Â h. Exposure to a Pb-salt at this concentration caused a comparable mt2 increase in zebrafish as observed in exposures to PVC. These data indicated that PVC MPs elicited a response in zebrafish but the effect was indirect and mediated through desorption of Pb from PVC into the exposure water. Data also indicated that PVC MPs may act as longer-term environmental reservoirs of Pb for exposure of aquatic animals; the Pb leached from PVC in 24Â h in freshwater equated to 2.52% of total Pb in MPs leachable by the acid-wash. Studies of MPs should consider the potential role of chemical additives in toxicity observed.</t>
  </si>
  <si>
    <t>rayyan-684570992</t>
  </si>
  <si>
    <t>The Plastic Nile': First Evidence of Microplastic Contamination in Fish from the Nile River (Cairo, Egypt).</t>
  </si>
  <si>
    <t>Khan FR and Shashoua Y and Crawford A and Drury A and Sheppard K and Stewart K and Sculthorp T</t>
  </si>
  <si>
    <t>https://pubmed.ncbi.nlm.nih.gov/32218348/</t>
  </si>
  <si>
    <t>The presence of microplastics (MPs) in the world's longest river, the Nile River, has yet to be reported. This small-scale study aimed to provide the first information about MPs in the Nile River by sampling the digestive tracts of two fish species, the Nile tilapia (Oreochromis niloticus, n = 29) and catfish (Bagrus bayad, n = 14). Fish were purchased from local sellers in Cairo, and then their gastrointestinal tracts were dissected and examined for MPs. Over 75% of the fish sampled contained MPs in their digestive tract (MP prevalence of 75.9% and 78.6% for Nile tilapia and catfish, respectively). The most abundant MP type was fibers (65%), the next most abundant type was films (26.5%), and the remaining MPs were fragments. Polyethylene (PE), polyethylene terephthalate (PET) and polypropylene (PP) were all non-destructively identified by attenuated total reflectance Fourier transform infrared spectroscopy. A comparison with similar studies from marine and freshwater environments shows that this high level of MP ingestion is rarely found and that fish sampled from the Nile River in Cairo are potentially among the most in danger of consuming MPs worldwide. Further research needs to be conducted, but, in order to mitigate microplastic pollution in the Nile River, we must act now.</t>
  </si>
  <si>
    <t>PMC7356599</t>
  </si>
  <si>
    <t>rayyan-684570993</t>
  </si>
  <si>
    <t>Microplastics in the surface water of Wuliangsuhai Lake, northern China.</t>
  </si>
  <si>
    <t>Mao R and Hu Y and Zhang S and Wu R and Guo X</t>
  </si>
  <si>
    <t>https://pubmed.ncbi.nlm.nih.gov/32203797/</t>
  </si>
  <si>
    <t>As a new type of pollutant, microplastics have attracted increased attention because of their widespread and persistent existence in the water environment. In this study, we investigated one of the eight largest lakes in China-Wuliangsuhai Lake in Inner Mongolia. The microplastic concentration in Wuliangsuhai Lake ranges from 3.12 to 11.25Â n/L. The different functional areas in Wuliangsuhai can be divided into four categories, namely effluent, fishing, intake and wetland areas. The highest microplastic concentration occurs in the intake area. The collected microplastics are divided into four types, i.e., fibers, pellets, fragments and films, of which fibers are the most abundant. Among the four functional areas of Wuliangsuhai Lake, the highest fiber concentration is observed in the fishing area. The microplastics in Wuliangsuhai Lake are mainly small size, and the microplastics smaller than 2Â mm account for 98.2% of the total microplastics, while the microplastic size in the intake area is relatively large. Polystyrene and polyethylene are the main polymer types. Agricultural wastewater, domestic sewage and fishery discharge have the greatest impact on the microplastic distribution. This study reveals that the inland lakes in northern China are polluted by microplastics, which may cause potential harm to the surrounding environment.</t>
  </si>
  <si>
    <t>rayyan-684570994</t>
  </si>
  <si>
    <t>Food preference determines the best suitable digestion protocol for analysing microplastic ingestion by fish.</t>
  </si>
  <si>
    <t>Bianchi J and Valente T and Scacco U and Cimmaruta R and Sbrana A and Silvestri C and Matiddi M</t>
  </si>
  <si>
    <t>https://pubmed.ncbi.nlm.nih.gov/32174500/</t>
  </si>
  <si>
    <t>Microplastic presence in the marine environment has generated considerable concern. Many procedures for microplastics detection in fish gastrointestinal tract have been recently developed. In this study, we compared efficiencies of two common procedures applied for the digestion of organic matter (10% KOH; 15% H(2)O(2)) with a new proposal (mixture of 5% HNO(3) and 15% H(2)O(2)). We considered ecological diversity among species and differences in their diet compositions as factors that could affect the efficiency and feasibility of analytical approaches. Our aim was to understand whether either one of the three protocols might be suitable for all species or it might be more advisable to select a method according to the gut content determined by different food preferences. The results showed that the trophic level and feeding habits should be considered for protocol selection. Finally, we applied the best protocols on samples from the Tyrrhenian sea.</t>
  </si>
  <si>
    <t>rayyan-684570995</t>
  </si>
  <si>
    <t>Imaging Flow Cytometry Protocols for Examining Phagocytosis of Microplastics and Bioparticles by Immune Cells of Aquatic Animals.</t>
  </si>
  <si>
    <t>Park Y and Abihssira-GarcÃ­a IS and Thalmann S and Wiegertjes GF and Barreda DR and Olsvik PA and Kiron V</t>
  </si>
  <si>
    <t>https://pubmed.ncbi.nlm.nih.gov/32133001/</t>
  </si>
  <si>
    <t>Imaging flow cytometry (IFC) is a powerful tool which combines flow cytometry with digital microscopy to generate quantitative high-throughput imaging data. Despite various advantages of IFC over standard flow cytometry, widespread adoption of this technology for studies in aquatic sciences is limited, probably due to the relatively high equipment cost, complexity of image analysis-based data interpretation and lack of core facilities with trained personnel. Here, we describe the application of IFC to examine phagocytosis of particles including microplastics by cells from aquatic animals. For this purpose, we studied (1) live/dead cell assays and identification of cell types, (2) phagocytosis of degradable and non-degradable particles by Atlantic salmon head kidney cells and (3) the effect of incubation temperature on phagocytosis of degradable particles in three aquatic animals-Atlantic salmon, Nile tilapia, and blue mussel. The usefulness of the developed method was assessed by evaluating the effect of incubation temperature on phagocytosis. Our studies demonstrate that IFC provides significant benefits over standard flow cytometry in phagocytosis measurement by allowing integration of morphometric parameters, especially while identifying cell populations and distinguishing between different types of fluorescent particles and detecting their localization.</t>
  </si>
  <si>
    <t xml:space="preserve"> RAYYAN-INCLUSION: {"Querusche"=&gt;"Excluded", "Gabriel"=&gt;"Maybe"} | RAYYAN-LABELS: ?,QUE: Abstract | RAYYAN-EXCLUSION-REASONS: 2 - Population</t>
  </si>
  <si>
    <t>PMC7039858</t>
  </si>
  <si>
    <t>rayyan-684570996</t>
  </si>
  <si>
    <t>Death by waste: Fashion and textile circular economy case.</t>
  </si>
  <si>
    <t>Shirvanimoghaddam K and Motamed B and Ramakrishna S and Naebe M</t>
  </si>
  <si>
    <t>https://pubmed.ncbi.nlm.nih.gov/32088483/</t>
  </si>
  <si>
    <t>In a circular economy model the way we use the textiles needs to change at a fundamental level. A circular economy is an alternative to a traditional economy (fabrication, use and dispose) in which we keep resources in a loop for as much time as possible, try to maintain their value while in use, and repurpose for generation of new products at the end of utilization. The value of the global fashion industry is 3000 Billion dollars that accounts for more than 2% of the world's Gross Domestic Product (GDP) (https://fashionunited.com/global-fashion-industry-statistics/). In the last two decades not only the textile industry has doubled the production but also an average global annual consumption of textiles has doubled from 7 to 13Â kg per person and reached to the threshold of 100 million tonnes of textiles consumption. More than two thirds of the textile goes to landfill at the end of their use and just around 15% is recycled. Various scientific studies confirm that the disposal nature of fast fashion and throwaway culture is resulting in a serious environmental, health, social and economic concern. One of the global environmental challenges arising from micro-plastic and micro-textile waste entering into the oceans that can end up in fish and eventually food chain. Herein, through a systematic literature review, the significance of circular fashion and textile is highlighted and various approaches for reuse, recycle and repurposing of the textiles waste as well as disruptive scientific breakthroughs, innovations and strategies towards a circular textile economy have been discussed. Looking into the future, remarks have been made in regards to tackling the key challenges in recycling of textile materials in different stages of their manufacturing process.</t>
  </si>
  <si>
    <t>rayyan-684570997</t>
  </si>
  <si>
    <t>Room temperature phosphorescent determination of aflatoxins in fish feed based on molecularly imprinted polymer - Mn-doped ZnS quantum dots.</t>
  </si>
  <si>
    <t>Analytica chimica acta</t>
  </si>
  <si>
    <t>1873-4324 (Electronic)</t>
  </si>
  <si>
    <t>183-191</t>
  </si>
  <si>
    <t>Madurangika Jayasinghe GDT and DomÃ­nguez-GonzÃ¡lez R and Bermejo-Barrera P and Moreda-PiÃ±eiro A</t>
  </si>
  <si>
    <t>https://pubmed.ncbi.nlm.nih.gov/32081183/</t>
  </si>
  <si>
    <t>Possibilities of room temperature spectrometry based on Mn-doped ZnS quantum dots coated with a molecularly imprinted polymer based nanosensor have been explored for the sensitive and selective determination of aflatoxins. Synthesized polymeric nanoparticles exhibit intense room temperature phosphorescence (total decay time of 0.004Â s) and aflatoxins quench the room temperature phosphorescence when interact with the recognition cavities of the molecularly imprinted polymer attached to the phosphorescent quantum dots. Room temperature phosphorescence was recorded by scanning from 520Â nm to 720Â nm (maximum peak intensity at 594Â nm) after excitation at 290Â nm. The prepared imprinted material was found to have higher adsorption capacity than those based non-imprinted quantum dots, demonstrating high adsorption uptake for aflatoxins. In addition, selectivity studies have demonstrated that the material offers a specific recognition for aflatoxins. Room temperature phosphorescence quenching by aflatoxins was found to be linear within the 2-20Â Î¼gÂ L(-1) range, and a limit of detection of 3.56Â Î¼gÂ kg(-1) was obtained. This value was lower than the maximum acceptable/residual level (aflatoxins in feeds) published by the European Commission. The results indicate a simple room temperature phosphorescence nanosensor for aflatoxins detection in fish feed as a versatile tool having excellent sensitivity and selectivity.</t>
  </si>
  <si>
    <t>rayyan-684570998</t>
  </si>
  <si>
    <t>Enhanced adsorption of tetrabromobisphenol a (TBBPA) on cosmetic-derived plastic microbeads and combined effects on zebrafish.</t>
  </si>
  <si>
    <t>Yu Y and Ma R and Qu H and Zuo Y and Yu Z and Hu G and Li Z and Chen H and Lin B and Wang B and Yu G</t>
  </si>
  <si>
    <t>https://pubmed.ncbi.nlm.nih.gov/32041069/</t>
  </si>
  <si>
    <t>Microplastics (MPs) pollution and its potential environmental risks have drawn increasing concerns in recent years. Among which, microbeads in personal care and cosmetic products has becoming an emerging issue for their abundance as well as the knowledge gaps in their precise environmental behaviors in freshwater. The present study investigated the sorption process of tetrabromobisphenol A (TBBPA), the most widely applied and frequently encountered flame retardant in aquatic environments, on two sources of polyethylene (PE) particles (pristine PE particles and microbeads isolated from personal care and cosmetic products). Significantly enhanced adsorption capacity of microbeads was observed with up to 5-folds higher than the pristine PE particles. The sorption efficiency was also governed by solution pH, especially for the cosmetic-derived microbeads, indicating the strong adsorption of TBBPA on PE was dominated by both hydrophobic and electrostatic interactions. Additionally, combined effects on redox status of zebrafish were evaluated with two environmental relevant concentrations of PE particles (0.5 and 5Â mgÂ L(-1)) using integrated biomarker response (IBR) index through a 14-d exposure. Co-exposure induced significant antioxidative stress than either PE or TBBPA alone when exposed to 0.5Â mgÂ L(-1) of MPs. After 7-d depuration, the IBR value for combination treatments [TBBPAÂ +Â PE (L)] was 3-fold compared with that in MP-free groups, indicating the coexistence might exert a prolonged adverse effects on aquatic organisms. These results highlight the probability of risk from microbead pollution in freshwater, where toxic compounds can be adsorbed on microbeads in a considerable amount resulting in potential adverse effects towards aquatic organisms.</t>
  </si>
  <si>
    <t>rayyan-684570999</t>
  </si>
  <si>
    <t>Comparative Assessment of Genotoxic Impacts Induced by Zinc Bulk- and Nano-Particles in Nile tilapia, Oreochromis niloticus.</t>
  </si>
  <si>
    <t>366-372</t>
  </si>
  <si>
    <t>Abdel-Khalek AA and Morsy K and Shati A</t>
  </si>
  <si>
    <t>https://pubmed.ncbi.nlm.nih.gov/32020242/</t>
  </si>
  <si>
    <t>Fish were separately exposed to 1/2 LC50/96 h values of bulk-Zn and nano-Zn for 7, 14, and 28 days. The induction of micronuclei (MN) and other eight nuclear abnormalities in erythrocytes showed marked time and size dependence. The frequencies of all nuclear anomalies were progressively elevated (pâ€‰&lt;â€‰0.05) with increasing the time of exposure to both bulk-Zn and nano-Zn. Throughout the study periods, fish exposed to nano-Zn showed the maximum elevation in all studied nuclear anomalies. Based on the fragmented DNA values, both Zn forms induced tissue-specific DNA damage as following gillsâ€‰&gt;â€‰liverâ€‰&gt;â€‰muscles. Moreover, nano-Zn exposed groups revealed a maximum percentage of DNA damage among all studied groups, especially after 14 days. The percentage of DNA damage was decreased in all tissues on the 28th day, which reflected the presence of an effective repair mechanism. Finally, nano-Zn exhibited more genotoxic effects than that of its bulk counterparts.</t>
  </si>
  <si>
    <t>rayyan-684571000</t>
  </si>
  <si>
    <t>Microplastics in Kuwait marine environment: Results of first survey.</t>
  </si>
  <si>
    <t>Saeed T and Al-Jandal N and Al-Mutairi A and Taqi H</t>
  </si>
  <si>
    <t>https://pubmed.ncbi.nlm.nih.gov/31957677/</t>
  </si>
  <si>
    <t>Microplastic pollution status in Kuwait coastal areas was assessed A total of 44 intertidal locations were sampled for beach sediment. Short trawls (40) were conducted. In addition, 87 fish and mussels gastrointestinal contents were examined. Microplastics were characterized by Raman spectroscopy. Contrary to the expectation very few microplastic particles were found. Only 37 MPs were detected in beach sediments at 15 locations. Seawater trawls indicated that MPs were low in the numbers. MPs were found in just two samples from Kuwait Bay and also in two samples from the southern areas. In biota, only 3 pieces of plastics were recovered from gastrointestinal tracks of hamour fish. The identified MPs were dominantly polypropylene, polyethylene and polystyrene. It appeared that the microplastic levels in sediment, water and biota were much lower compared to published values from adjoining areas, however, were comparable to the absolute numbers of particles from Qatar and Oman.</t>
  </si>
  <si>
    <t>rayyan-684571001</t>
  </si>
  <si>
    <t>Polystyrene microplastic exposure disturbs hepatic glycolipid metabolism at the physiological, biochemical, and transcriptomic levels in adult zebrafish.</t>
  </si>
  <si>
    <t>Zhao Y and Bao Z and Wan Z and Fu Z and Jin Y</t>
  </si>
  <si>
    <t>https://pubmed.ncbi.nlm.nih.gov/31918190/</t>
  </si>
  <si>
    <t>Microplastics (MPs), which are new types of environmental pollutants, have recently received widespread attention worldwide. MPs can accumulate in the bodies of animals and in plants, and they can also enter the human body through the food chain. However, knowledge of the effects of MPs on the health of animals is still limited. In this experiment, adult male zebrafish were exposed to 20 or 100Â Î¼g/L of 5Â Î¼m polystyrene MP for 21Â days in an attempt to determine the hepatic effects related to glycolipid metabolism at the biochemical and transcriptomic levels. It was found that body weight and condition factor decreased significantly in zebrafish after exposure to 20 and 100Â Î¼g/L polystyrene MP for 21Â days. The transcription levels of major genes related to glycolipid metabolism decreased significantly in the liver. Correspondingly, the levels of major biochemical parameters, including Glu, pyruvic acid, Î±-ketoglutaric acid and IDH, were also decreased in the livers of exposed zebrafish, especially those in the 100Â Î¼g/L polystyrene MP-treated group. Moreover, the data on the hepatic transcriptome also confirmed that some genes related to fatty acid metabolism, amino acid metabolism and carbon metabolism tended to be decreased in the livers of exposed zebrafish. Taken together, our data confirmed that polystyrene PS-MP can induce hepatic glycolipid metabolism disorder at the physiological, biochemical, and transcriptomic levels in adult zebrafish after 21Â days of exposure.</t>
  </si>
  <si>
    <t>rayyan-684571002</t>
  </si>
  <si>
    <t>A close relationship between microplastic contamination and coastal area use pattern.</t>
  </si>
  <si>
    <t>Jang M and Shim WJ and Cho Y and Han GM and Song YK and Hong SH</t>
  </si>
  <si>
    <t>https://pubmed.ncbi.nlm.nih.gov/31874389/</t>
  </si>
  <si>
    <t>Human activity is thought to affect the abundance and contamination characteristics of microplastics (MPs) in the environment, which may in turn affect aquatic species. However, few studies have examined the impact of coastal area use pattern on characteristics of MPs in coastal regions. In this study, we investigated MP contamination of abiotic matrices (seawater and sediment) and biotic matrices (bivalves and polychaetes) in three coastal regions characterized by different types of human activity, covering urban, aquafarm, and rural areas. MP abundance was higher in sediment from the urban site than in that from the rural site, but similar to that from the aquafarm site. In the abiotic matrices, different MP polymer compositions were observed among the three sites. Diverse polymers were found in marine matrices from the urban site, implying diverse MP sources in highly populated and industrialized areas. Polystyrene was more abundant in the aquafarm site, reflecting the wide use of expanded polystyrene aquaculture buoys. Polypropylene was more abundant at the rural site, probably due to the use of polypropylene ropes and nets in fishing activity. MP accumulation profiles in marine invertebrates showed trends similar to those exhibited by abiotic matrices, reflecting coastal area use patterns. These results indicate that marine MPs are generated from both land- and marine-based sources, and that the abiotic and biotic marine matrices reflect the MP characteristics.</t>
  </si>
  <si>
    <t>rayyan-684571003</t>
  </si>
  <si>
    <t>Effects of Nanoparticle Properties on Kartogenin Delivery and Interactions with Mesenchymal Stem Cells.</t>
  </si>
  <si>
    <t>Annals of biomedical engineering</t>
  </si>
  <si>
    <t>1573-9686 (Electronic)</t>
  </si>
  <si>
    <t>2090-2102</t>
  </si>
  <si>
    <t>Almeida B and Wang Y and Shukla A</t>
  </si>
  <si>
    <t>https://pubmed.ncbi.nlm.nih.gov/31807926/</t>
  </si>
  <si>
    <t>Clinical trials with mesenchymal stem cells (MSCs) have demonstrated potential to treat osteoarthritis, a debilitating disease that affects millions. However, these therapies are often less effective due to heterogeneous MSC differentiation. Kartogenin (KGN), a synthetic small molecule that induces chondrogenesis, has recently been explored to decrease this heterogeneity. KGN has been encapsulated in nanoparticles due to its hydrophobicity. To explore the effect of nanoparticle properties on KGN and MSC interactions, here we fabricated three nanoparticle formulations that vary in hydrophobicity, size, and surface charge using nanoprecipitation: KGN-loaded poly(lactic acid-co-glycolic acid) (PLGA) nanoparticles (hydrophobic surface, negative charge, ~â€‰167Â nm), PLGA-poly(ethylene glycol) (PEG) nanoparticles (hydrophilic surface, positive charge, ~â€‰297Â nm), and PLGA-PEG-hyaluronic acid (HA) nanoparticles (hydrophilic surface, negative charge, ~â€‰507Â nm). We observed differences in KGN loading, release, and suspension stability, with the PLGA particles exhibiting ~â€‰50% drug loading and PLGA-PEG-HA particles releasing the most KGN. All nanoparticles were found to interact with MSCs with evidence of increased uptake in PLGA-PEG and PLGA-PEG-HA compared with surface association of PLGA particles. Over short times (~â€‰7Â days), MSCs incubated with all KGN-loaded formulations exhibited a similar increase in sulfated glycosaminoglycans, characteristic of chondrogenic differentiation, compared with non-KGN loaded formulations.</t>
  </si>
  <si>
    <t>rayyan-684571004</t>
  </si>
  <si>
    <t>Establishment of a brain cell line (FuB-1) from mummichog (Fundulus heteroclitus) and its application to fish virology, immunity and nanoplastics toxicology.</t>
  </si>
  <si>
    <t>Ruiz-Palacios M and Almeida M and Martins MA and Oliveira M and Esteban MÃ_x0081_ and Cuesta A</t>
  </si>
  <si>
    <t>https://pubmed.ncbi.nlm.nih.gov/31791770/</t>
  </si>
  <si>
    <t>The marine fish mummichog (Fundulus heteroclitus), extensively used as research model, including in ecotoxicology, for over a century has been surpassed by other fish species. This fact may be associated with the lack of cell lines from this species, excellent models for the comprehension of fish physiology, immunology, toxicology and virology, that contribute to the reduction in the number of animals used in research. We have generated, for the first time, a brain-derived cell line from mummichog, FuB-1, and evaluated its application to the fields of fish virology, immunity and toxicology. First, FuB-1 cells show epithelial morphology and neural stem/astroglial origin. Secondly, FuB-1 cells effectively supports the replication of both spring viremia carp (SVCV) and infectious pancreatic necrosis (IPNV) viruses, but not nodavirus (NNV), indicating its potential use for fish virology. Related to this, FuB-1 cells infected with NNV up-regulate the transcription of genes related to the antiviral immune response, leading to cell resistance; while they are unaltered when infected with IPNV and SVCV, facilitating viral replication. Finally, FuB-1 cells were used for toxicological purposes and we demonstrated that exposure to either polystyrene nanoplastics (PS-100) or several human-usage pharmaceuticals are cytotoxic. Additionally, PS-100 particles increase the antioxidant catalase and glutathione S-transferase activities and decrease the total non-protein thiols in FuB-1 cells. However, PS-100 particles are able to reduce the cytotoxic effects induced by the pharmaceuticals. In conclusion, we have generated a cell line from mummichog, which might represent a valuable model for fish studies in the fields of virology, immunology and toxicology.</t>
  </si>
  <si>
    <t xml:space="preserve"> RAYYAN-INCLUSION: {"Querusche"=&gt;"Excluded", "Gabriel"=&gt;"Excluded"} | RAYYAN-LABELS: !,GAB: Abstract,QUE: Abstract | RAYYAN-EXCLUSION-REASONS: 2 - Population</t>
  </si>
  <si>
    <t>rayyan-684571005</t>
  </si>
  <si>
    <t>Interrelationship of microplastic pollution in sediments and oysters in a seaport environment of the eastern coast of Australia.</t>
  </si>
  <si>
    <t>Jahan S and Strezov V and Weldekidan H and Kumar R and Kan T and Sarkodie SA and He J and Dastjerdi B and Wilson SP</t>
  </si>
  <si>
    <t>https://pubmed.ncbi.nlm.nih.gov/31756867/</t>
  </si>
  <si>
    <t>Since the middle of the twentieth century, microplastics have emerged as a pollutant of concern. Sea ports are recipients of large amount of discharges through ballast water, ship traffic and other commercial activities, which may additionally add to the overall marine microplastic pollution. The aim of this study was to determine the interrelationship of microplastic pollution in the sediments and oysters at six major seaports (Port Jackson, Botany, Kembla, Newcastle, Yamba and Eden) of New South Wales (NSW). The results revealed the significant abundance of microplastic particles both in sediments and oysters in all the studied seaports which were estimated to be around 83-350 particles/kg dry weight in the sediments and 0.15-0.83 particles/g wet weight in the oysters. Although, the abundance of microplastics showed similar pattern in the sediments and oysters of the studied seaports, oysters had higher number of microplastics than sediments in all sea ports. Moreover, the results showed that the shapes, size and colours in the oysters did not necessarily match the main components in the sediments, although the polymer types matched well between each other. Black fibres between 0.1mm-0.5mm in size were the most abundant microplastics in oysters, whereas white spherules between 0.5mm-1mm in size were dominant in the sediments of NSW seaports. Moreover, the analysis of variance between microplastic abundance in sediment and oysters showed a non-significant positive linear relationship. Fourier Transform Infrared analysis further indicated that both sediments and oysters contained microplastics with two main polymers, polyethylene terephthalate and nylon, which suggests that the abundance of microplastics in the study ports was highly influenced by the port activities, mainly the intensive commercial fishing and fish processing activities along with intensive anthropogenic and industrial activities inside and surroundings the port environments.</t>
  </si>
  <si>
    <t>rayyan-684571006</t>
  </si>
  <si>
    <t>Nontoxic amphiphilic carbon dots as promising drug nanocarriers across the blood-brain barrier and inhibitors of Î²-amyloid.</t>
  </si>
  <si>
    <t>22387-22397</t>
  </si>
  <si>
    <t>Zhou Y and Liyanage PY and Devadoss D and Rios Guevara LR and Cheng L and Graham RM and Chand HS and Al-Youbi AO and Bashammakh AS and El-Shahawi MS and Leblanc RM</t>
  </si>
  <si>
    <t>https://pubmed.ncbi.nlm.nih.gov/31730144/</t>
  </si>
  <si>
    <t>The blood-brain barrier (BBB) is a main obstacle for drug delivery targeting the central nervous system (CNS) and treating Alzheimer's disease (AD). In order to enhance the efficiency of drug delivery without harming the BBB integrity, nanoparticle-mediated drug delivery has become a popular therapeutic strategy. Carbon dots (CDs) are one of the most promising and novel nanocarriers. In this study, amphiphilic yellow-emissive CDs (Y-CDs) were synthesized with an ultrasonication-mediated methodology using citric acid and o-phenylenediamine with a size of 3 nm that emit an excitation-independent yellow photoluminescence (PL). The content of primary amine and carboxyl groups on CDs was measured as 6.12 Ã— 10-5 and 8.13 Ã— 10-3 mmol mg-1, respectively, indicating the potential for small-molecule drug loading through bioconjugation. Confocal image analyses revealed that Y-CDs crossed the BBB of 5-day old wild-type zebrafish, most probably by passive diffusion due to the amphiphilicity of Y-CDs. And the amphiphilicity and BBB penetration ability didn't change when Y-CDs were coated with different hydrophilic molecules. Furthermore, Y-CDs were observed to enter cells to inhibit the overexpression of human amyloid precursor protein (APP) and Î²-amyloid (AÎ²) which is a major factor responsible for AD pathology. Therefore, data suggest that Y-CDs have a great potential as nontoxic nanocarriers for drug delivery towards the CNS as well as a promising inhibiting agent of AÎ²-related pathology of the AD.</t>
  </si>
  <si>
    <t>rayyan-684571007</t>
  </si>
  <si>
    <t>Microplastic ingestion by zooplankton in Terengganu coastal waters, southern South China Sea.</t>
  </si>
  <si>
    <t>Md Amin R and Sohaimi ES and Anuar ST and Bachok Z</t>
  </si>
  <si>
    <t>https://pubmed.ncbi.nlm.nih.gov/31707243/</t>
  </si>
  <si>
    <t>This study investigates the presence of microplastics in surface seawater and zooplankton at five different locations off the Terengganu coast in Malaysia, southern South China Sea. A total of 983 microplastic particles, with an average abundance of 3.3 particles L(-1) were found in surface seawater. An average of one plastic particle was detected in 130 individuals from 6 groups of zooplankton. These groups include fish larvae, cyclopoid, shrimps, polychaete, calanoid and chaetognath where they ingested 0.14, 0.13, 0.01, 0.007, 0.005 and 0.003 particle per individual, respectively. Microplastics in the form of fragments are the most common type of ingested microplastics that ranged between 0.02â€¯mm (cyclopoid) - 1.68â€¯mm (shrimp and zoea). Contrastingly, fibers, which are identified as polyamide are the main type of microplastics that dominate in seawater.</t>
  </si>
  <si>
    <t>rayyan-684571008</t>
  </si>
  <si>
    <t>Occurrence, distribution and size relationships of plastic debris along shores and sediment of northern Lake Victoria.</t>
  </si>
  <si>
    <t>Egessa R and Nankabirwa A and Basooma R and Nabwire R</t>
  </si>
  <si>
    <t>https://pubmed.ncbi.nlm.nih.gov/31677873/</t>
  </si>
  <si>
    <t>Plastic pollution has been reported in sediment, surface water and biota of freshwater systems especially in Europe, North and South America, and Asia with limited studies focussing on African great lakes. This study therefore investigated the occurrence, abundance and distribution of micro-, meso- and macro-plastic debris along shores and sediment of northern Lake Victoria. The abundance of micro-, meso- and macro-plastics measured as particles/kg dry sediment were in range of 0-1102, 0-218 and 0-100 respectively in shoreline sediment and 0-108, 0-33 and 0-77 respectively in lake sediment. The mean abundance of micro-, meso- and macro-plastic debris at fish landing beaches (75.2â€¯Â±â€¯50.0, 16.7â€¯Â±â€¯8.1 and 18.1â€¯Â±â€¯4.6 respectively) were higher than what was recorded at recreational beaches (1.5â€¯Â±â€¯0.6, 3.1â€¯Â±â€¯3.1 and 3.8â€¯Â±â€¯3.8 respectively). Similarly, mean abundance of micro-, meso- and macro-plastic debris in lake sediment were higher in areas of fish landing beaches (9.5â€¯Â±â€¯2.6, 2.1â€¯Â±â€¯1.5 and 7.7â€¯Â±â€¯4.5 respectively) than what was recorded in areas of recreational beaches (0.7â€¯Â±â€¯0.7, 0.2â€¯Â±â€¯0.1, and 0â€¯Â±â€¯0 respectively). Films, filaments, fragments, foam and pellets were the plastic types, with the shoreline sediment dominated by films (&gt;54%) while lake sediment was dominated by filaments (&gt;55%), across size groups (micro-, meso- and macro-plastics). Spearman's rank correlation indicated strong and significant correlation between abundance of micro- and meso-plastics for total plastic, film plastic and fragment plastic in shoreline sediment. Significant correlation between macroplastics in shoreline sediment and microplastics in lake sediment for total plastics was observed. The FTIR analysis revealed that polyethylene, polypropylene, Polyethylene Terephthalate, Polyamide (nylon), and polyvinyl chloride were the major polymers. These results demonstrated that fish landing beaches along Lake Victoria are hotspot areas for plastic pollution of the lake and should therefore be targeted for management of plastic pollution of Lake Victoria.</t>
  </si>
  <si>
    <t>rayyan-684571009</t>
  </si>
  <si>
    <t>Advances on assessing nanotoxicity in marine fish - the pros and cons of combining an ex vivo approach and histopathological analysis in gills.</t>
  </si>
  <si>
    <t>Mieiro CL and Martins M and da Silva M and Coelho JP and Lopes CB and da Silva AA and Alves J and Pereira E and Pardal M and Costa MH and Pacheco M</t>
  </si>
  <si>
    <t>https://pubmed.ncbi.nlm.nih.gov/31639587/</t>
  </si>
  <si>
    <t>The need to overcome logistic and ethical limitations of in vivo nanotoxicity evaluation in marine organisms is essential, mostly when dealing with fish. It is well established that medium/solvent conditions affect dispersion and agglomeration of nanoparticles (NPs), which represents a constraint towards a solid and realistic toxicity appraisal. In this way the pros and cons of an ex vivo approach, using a simplified exposure medium (seawater) and addressing gills histopathology, were explored. The nanotoxic potential of environmentally realistic concentrations of titanium dioxide NPs (TiO(2) NPs) was also assessed, disclosing the morpho-functional effects on the gills and the possible uptake/elimination processes. Excised gills of the Senegalese sole (Solea senegalensis) were directly exposed in artificial seawater to 20 and 200â€¯Î¼gâ€¯L(-1) TiO(2) NPs, for 2â€¯h and 4â€¯h. Semi-quantitative and quantitative histological analyses were applied. The normal morphology of the gill's epithelia was only slightly altered in the control, reflecting protective mechanisms against the artificiality of the experimental conditions, which, together with the absence of differences in the global histopathological index (I(h)), corroborated that the gill's morpho-functional features were not compromised, thereby validating the proposed ex vivo approach. TiO(2) NPs induced moderate severity and dissemination of histopathological lesions. After 2â€¯h, a series of compensatory mechanisms occurred in NP treatments, implying an efficient response of the innate defense system (increasing number of goblet cells) and effective osmoregulatory ability (chloride cells proliferation). After 4â€¯h, gills revealed signs of recovery (normalization of the number of chloride and goblet cells; similar I(h)), highlighting the tissue viability and effective elimination and/or neutralization of NPs. The uptake of the TiO(2) NPs seemed to be favored by the higher particle sizes. Overall, the proposed approach emerged as a high-throughput, reliable, accurate and ethically commendable methodology for nanotoxicity assessment in marine fish.</t>
  </si>
  <si>
    <t>rayyan-684571010</t>
  </si>
  <si>
    <t>Zebrafish, a model to develop nanotherapeutics that control neutrophils response during inflammation.</t>
  </si>
  <si>
    <t>14-23</t>
  </si>
  <si>
    <t>GarcÃ­a-LÃ³pez JP and Vilos C and FeijÃ³o CG</t>
  </si>
  <si>
    <t>https://pubmed.ncbi.nlm.nih.gov/31622693/</t>
  </si>
  <si>
    <t>Neutrophils are crucial modulators of the inflammation process, and their uncontrolled response worsens several chronic pathologies. The p38 mitogen-activated protein kinases (MAPKs) activity is critical for normal immune and inflammatory response through the regulation of pro-inflammatory cytokines synthesis. In this work, we study the effect of hybrid lipid-polymer nanoparticles loaded with the p38 MAPK inhibitor SB203580 in an acute and chronic inflammatory model in zebrafish containing a transgenic neutrophil cell line that constitutively expresses a green fluorescent protein. We identify the existence of at least two neutrophils subpopulation involved in the response during the acute inflammation triggered; a first-responder p38Î±-independent subset and a second-responder p38Î±-dependent subset. In the case of chronic inflammation, neutrophils recruited in the intestine only during the inflammation process, migrate in a p38Î±-dependent manner. Likewise, we establish that SB203580-loaded in NPs exerts their action during at least a double period than the inhibitor administers directly in both types of inflammation. Our results demonstrate the exceptional potential of the zebrafish as an inflammatory model for studying novel nanotherapeutics that selectively inhibit the neutrophils response, and to identify functional neutrophils subpopulations involved in the inflammation process.</t>
  </si>
  <si>
    <t>rayyan-684571011</t>
  </si>
  <si>
    <t>Decreased growth and survival in small juvenile fish, after chronic exposure to environmentally relevant concentrations of microplastic.</t>
  </si>
  <si>
    <t>254-259</t>
  </si>
  <si>
    <t>Naidoo T and Glassom D</t>
  </si>
  <si>
    <t>https://pubmed.ncbi.nlm.nih.gov/31590784/</t>
  </si>
  <si>
    <t>Glassfish, Ambassis dussumieri (Cuvier, 1828), was used as a sentinel species to investigate the effects of the ingestion of environmentally relevant microplastic concentrations on juvenile fish growth and survival. Both virgin plastic and plastic collected from an urban harbour were fed to small juvenile fish daily for 95â€¯days. Fish standard length, body depth and mass were recorded at intervals of 20â€¯days, while survival was continuously recorded. All fish were fed tropical flakes, measured at 1.7% of the body mass per tank. Overall, fish in in plastic treatments grew less in body length and body depth compared to those control treatments. Fish mass was also lower in the virgin plastic treatment than control fish; however, the growth in mass was not significantly lower than fish in the harbour plastic treatment. The survival probability of fish in both plastic fed treatments was also lower than fish in controls.</t>
  </si>
  <si>
    <t>rayyan-684571012</t>
  </si>
  <si>
    <t>Zebrafish behavioral phenomics employed for characterizing behavioral neurotoxicity caused by silica nanoparticles.</t>
  </si>
  <si>
    <t>Li X and Ji X and Wang R and Zhao J and Dang J and Gao Y and Jin M</t>
  </si>
  <si>
    <t>https://pubmed.ncbi.nlm.nih.gov/31574441/</t>
  </si>
  <si>
    <t>Nowadays, silica nanoparticles (SiNPs) as one of the most productive nano-powder, has been extensively applied in various filed. The potential harm of SiNPs has previously received severe attention. A bulk of researches have proven the adverse effect of SiNPs on the health of ecological organisms and human. However, neurotoxic impacts of SiNPs, still remain in the stage of exploration. The potential neurotoxic effects of SiNPs need to be further explored. And the toxic mechanism needs comprehensive clarification. Herein, the neurotoxicity of SiNPs of various concentrations (100, 300, 1000â€¯Î¼g/mL) on adult zebrafish was determined by behavioral phenotyping and confirmed by molecular biology techniques such as qPCR. Behavioral phenotype revealed observable effects of SiNPs on disturbing light/dark preference, dampening exploratory behavior, inhibiting memory capability. Furthermore, the relationship between neurotoxic symptom and the transcriptional alteration of autophagy- and parkinsonism-related genes was preliminarily assessed. Importantly, further investigations should be carried out to determine the effects of SiNPs to cause neurodegeneration in the brain as well as to decipher the specific neurotoxic mechanisms. In sum, this work comprehensively evaluated the neurotoxic effect of small-sized SiNPs on overall neurobehavioral profiles and indicated the potential for SiNPs to cause Parkinson's disease, which will provide a solid reference for the research on the neurotoxicity of SiNPs.</t>
  </si>
  <si>
    <t xml:space="preserve"> RAYYAN-INCLUSION: {"Querusche"=&gt;"Excluded", "Gabriel"=&gt;"Excluded"} | RAYYAN-LABELS: QUE: Title,GAB: Abstract | RAYYAN-EXCLUSION-REASONS: 3 - Intervention</t>
  </si>
  <si>
    <t>rayyan-684571013</t>
  </si>
  <si>
    <t>Impact of emerging, high-production-volume graphene-based materials on the bioavailability of benzo(a)pyrene to brine shrimp and fish liver cells.</t>
  </si>
  <si>
    <t>Environmental science. Nano</t>
  </si>
  <si>
    <t>2051-8153 (Print)</t>
  </si>
  <si>
    <t>2144-2161</t>
  </si>
  <si>
    <t>Rodd AL and Castilho CJ and Chaparro CE and Rangel-Mendez JR and Hurt RH and Kane AB</t>
  </si>
  <si>
    <t>https://pubmed.ncbi.nlm.nih.gov/31565225/</t>
  </si>
  <si>
    <t>With increasing commercialization of high volume, two-dimensional carbon nanomaterials comes a greater likelihood of environmental release. In aquatic environments, black carbon binds contaminants like aromatic hydrocarbons, leading to changes in their uptake, bioavailability, and toxicity. Engineered carbon nanomaterials can also adsorb pollutants onto their carbon surfaces, and nanomaterial physicochemical properties can influence this contaminant interaction. We used 2D graphene nanoplatelets and isometric carbon black nanoparticles to evaluate the influence of particle morphology and surface properties on adsorption and bioavailability of benzo(a)pyrene, a model aromatic hydrocarbon, to brine shrimp (Artemia franciscana) and a fish liver cell line (PLHC-1). Acellular adsorption studies show that while high surface area carbon black (P90) was most effective at a given concentration, 2D graphene nanoplatelets (G550) adsorbed more benzo(a)pyrene than carbon black with comparable surface area (M120). In both biological models, co-exposure to nanomaterials lead to reduced bioavailability, with G550 graphene nanoplatelets cause a greater reduction in bioavailability or response than the M120 carbon black nanoparticles. However, on a mass basis the high surface area P90 carbon black was most effective. The trends in bioavailability and adsorption were consistent across all biological and acellular studies, demonstrating the biological relevance of these results in different models of aquatic organisms. While adsorption is limited by surface area, 2D graphene nanoplatelets adsorb more benzo(a)pyrene than carbon black nanoparticles of similar surface area and charge, demonstrating that both surface area and shape play important roles in the adsorption and bioavailability of benzo(a)pyrene to carbon nanomaterials.</t>
  </si>
  <si>
    <t>PMC6764784</t>
  </si>
  <si>
    <t>rayyan-684571014</t>
  </si>
  <si>
    <t>The influence of surface coatings on the toxicity of silver nanoparticle in rainbow trout.</t>
  </si>
  <si>
    <t>Auclair J and Turcotte P and Gagnon C and Peyrot C and Wilkinson KJ and GagnÃ© F</t>
  </si>
  <si>
    <t>https://pubmed.ncbi.nlm.nih.gov/31505268/</t>
  </si>
  <si>
    <t>Silver nanoparticles (nAg) are often produced with different coatings that could influence bioavailability and toxicity in aquatic organisms. The purpose of this study was to examine the influence of 4 surface coatings of nAg of the same core size towards bioavailability and toxicity in juvenile rainbow trout (Oncorhynchus mykiss). Juveniles were exposed to 50â€¯Î¼g/L of 50â€¯nm diameter nAg for 96â€¯h at 15â€¯Â°C with the following coatings: branched polyethylenimine (bPEI), citrate, polyvinylpyrrolidone (PVP) and silicate (Si). The data revealed that the coatings influenced hepatic Ag loadings in the following trend PVPâ€¯&gt;â€¯citrateâ€¯&gt;â€¯bPEI and Si with estimated bioavailability factors of 28, 18, 6 and 2â€¯L/kg respectively. Hepatic Ag levels were significantly associated with DNA damage and inflammation as determined by arachidonate cyclooxygenase activity. The bPEI and citrate-coated nAg consistently produced the observed effects above in addition to increased mitochondrial electron transport activity and glutathione S-transferase activity. The absence of metallothionein and lipid peroxidation suggests that mechanisms other than the liberation of Ag(+) were at play. In conclusion, surface coatings were shown to significantly influence bioavailability and toxic properties of nAg to rainbow trout juveniles.</t>
  </si>
  <si>
    <t xml:space="preserve"> RAYYAN-INCLUSION: {"Querusche"=&gt;"Excluded", "Gabriel"=&gt;"Maybe"} | RAYYAN-LABELS: ?,QUE: Abstract | RAYYAN-EXCLUSION-REASONS: 3 - Intervention</t>
  </si>
  <si>
    <t>rayyan-684571015</t>
  </si>
  <si>
    <t>Efficacy of dietary Nano-selenium on growth, immune response, antioxidant, transcriptomic profile and resistance of Nile tilapia, Oreochromis niloticus against Streptococcus iniae infection.</t>
  </si>
  <si>
    <t>280-287</t>
  </si>
  <si>
    <t>Neamat-Allah ANF and Mahmoud EA and Abd El Hakim Y</t>
  </si>
  <si>
    <t>https://pubmed.ncbi.nlm.nih.gov/31499203/</t>
  </si>
  <si>
    <t>As recently applicable, there are few studies on the impact of using nano-selenium (nano-Se) on varied fish species. Where nothing reachable focused on its impact on tilapias so, the present analysis evaluated the efficacy of using nano-Se in tilapias on immune response, antioxidant defense compared by conventional Se form. 480 O. niloticus fingerlings were haphazardly grouped firstly into three groups with four replicates of each. The control one (CT) was fed on a basal diet. The second and third one supplemented with 0.7 mg/kg(-1) Se and nano-Se respectively for ten weeks. At the start day of the ninth week, two replicates from each group were injected by Streptococcus iniae where, the remaining replicates stand without challenge. Enhancement of growth performance measurements were noted in nano-Se compared to Se or CT groups. Existed anemia in S. iniae tilapias became alleviated by using nano-Se that also, improves the alteration of leucogram induced by challenge. Elevation of aminotransferases, alkaline phosphatase, lactate dehydrogenase (ALT, AST, ALP and LDH) and creatinine in Se and CT challenged replicates that seemed nearly normal by using nano-Se. Usage of nano-Se showed more powerful antioxidant activities than Se. There were an expansion of immunoglobulin M, lysozymes, glutathione peroxidase, nitric oxide, superoxide dismutase and catalase (IgM, LYZ, GPx, NO, SOD, CAT) and their related gene expression in nano-Se with contrast in Se or CT challenged groups. Nile tilapias challenged by S. iniae disclosed substantial expansion in the percentage of mortality in CT challenged fish (93.33%), followed by the group supplemented with Se (73.33%), whereas the lowermost one at fish supplemented by nano-Se (26.66%). The mortalities have been stopped from the 5(th), 12(th) and 14(th) days in, nano-Se, Se and CT respectively. It can be concluded that using of Se 0.7 mg/kg(-1)induce immunosuppressive, antioxidant, liver and kidneys negative impact on tilapias where the same dose from nano-Se was more potent immunomodulating and antioxidant. Also it is attend in counteracting the serious impact induced by S. iniae challenge.</t>
  </si>
  <si>
    <t>rayyan-684571016</t>
  </si>
  <si>
    <t>Analysis and Prevention of Microplastics Pollution in Water: Current Perspectives and Future Directions.</t>
  </si>
  <si>
    <t>ACS omega</t>
  </si>
  <si>
    <t>2470-1343 (Electronic)</t>
  </si>
  <si>
    <t>6709-6719</t>
  </si>
  <si>
    <t>PicÃ³ Y and BarcelÃ³ D</t>
  </si>
  <si>
    <t>https://pubmed.ncbi.nlm.nih.gov/31459797/</t>
  </si>
  <si>
    <t>The analysis, prevention, and removal of microplastics (MPs) pollution in water is identified as one major problem the world is currently facing. MPs can be directly released to water or formed by the degradation of bigger plastics. Nowadays, it is estimated that annually between 4 and 12 million tonnes of plastic go into the seas and oceans-with a forecast for them to outweigh the amount of fish in 2050. Based on the existing studies, the characterization of MPs in waters is still one of the remaining challenges because they can be easily confused with organic or other types of matter. Consequently, there is an urgent necessity to establish pathways for the chemical identification of the MP nature. In this perspective, the recent techniques and instrumentation for MP characterization (Raman and Fourier-transform infrared spectroscopies and microscopies, pyrolysis and thermal desorption gas chromatography, imaging techniques, etc.) are discussed including considerations to the multidimensionality of the problem. This perspective also summarizes and provides updated data on the sources and occurrence, transport and fate of MPs in aquatic ecosystems, as well as influencing conditions and factors affecting dispersal. Additionally, how engineering and biotechnological tools, such as advanced water treatments, would help to control, reduce, or even eliminate MP pollution in the near future is outlined.</t>
  </si>
  <si>
    <t>PMC6648735</t>
  </si>
  <si>
    <t>rayyan-684571017</t>
  </si>
  <si>
    <t>Anisotropic poly(lactic-co-glycolic acid) microparticles enable sustained release of a peptide for long-term inhibition of ocular neovascularization.</t>
  </si>
  <si>
    <t>451-460</t>
  </si>
  <si>
    <t>Kim J and Lima E Silva R and Shmueli RB and Mirando AC and Tzeng SY and Pandey NB and Ben-Akiva E and Popel AS and Campochiaro PA and Green JJ</t>
  </si>
  <si>
    <t>https://pubmed.ncbi.nlm.nih.gov/31374338/</t>
  </si>
  <si>
    <t>Leading causes of vision loss include neovascular age-related macular degeneration (NVAMD) and macular edema (ME), which both require frequent intravitreal injections for treatment. A safe, poly(lactic-co-glycolic acid) (PLGA)-based biodegradable polymeric microparticle (MP) delivery system was developed that encapsulates and protects a biomimetic peptide from degradation, allows sustained intraocular release through polymer hydrolysis, and demonstrates a prolonged anti-angiogenic effect in vivo in three different NVAMD animal models (a laser-induced choroidal neovascularization mouse model, a rhoVEGF transgenic mouse model, and a Tet/opsin/VEGF transgenic mouse model) following intravitreal administration. The role of copolymer composition and microparticle shape was explored and 85:15 lactide-to-glycolide PLGA formed into ellipsoidal microparticles was found to be effective at inhibiting neovascularization for at least 16â€¯weeks in vivo. Treatments were found to not only inhibit the growth of neovascularization, but also to cause regression of the neovasculature, reduce vascular leakage, and prevent exudative retinal detachment. These particulate devices are promising for the sustained release of biologics in the eye and may be useful for treating retinal diseases. STATEMENT OF SIGNIFICANCE: Devastating retinal diseases cause blindness in millions of people around the world. Current protein-based treatments have insufficient efficacy for many patients and also necessitate frequent intravitreal injections. Here, we demonstrate a new treatment consisting of a peptide encapsulated in biodegradable microparticles. We explore the effects of copolymer composition and physical shape of polymeric microparticles and find that both modulate peptide release. Efficacy of the treatment was validated in three different mouse models and the lead formulation was determined to be effective long-term, for at least 16â€¯weeks in vivo, following a single injection. Treatments inhibited and regressed neovascularization as well as reduced vascular leakage. Anisotropic polymeric microparticles are promising for the sustained release of biologics in the eye.</t>
  </si>
  <si>
    <t>PMC6939309</t>
  </si>
  <si>
    <t>rayyan-684571018</t>
  </si>
  <si>
    <t>Evaluation of single and combined effects of cadmium and micro-plastic particles on biochemical and immunological parameters of common carp (Cyprinus carpio).</t>
  </si>
  <si>
    <t>Banaee M and Soltanian S and Sureda A and Gholamhosseini A and Haghi BN and Akhlaghi M and Derikvandy A</t>
  </si>
  <si>
    <t>https://pubmed.ncbi.nlm.nih.gov/31325830/</t>
  </si>
  <si>
    <t>The growing accumulation of microplastics (MPs) in aquatic environments is a global concern. MPs are capable to interact with other environmental contaminants, including heavy metals, altering their toxicity. The aim of the study was to investigate the sub-lethal effects of cadmium chloride (Cd) alone and in combination with MPs on common carp (Cyprinus carpio). Multi-biomarkers, including plasma biochemical parameters and intrinsic immunological factors, were measured after 30 days of exposure. Exposure to Cd or NPs reduced the plasma activities of acetylcholinesterase (AChE) and gamma-glutamyl-transferase (GGT) and increased aspartate aminotransferase (AST), alanine aminotransferase (ALT), lactate dehydrogenase (LDH) and alkaline phosphatase (ALP). Exposure to both compounds enhanced the observed effects except for AST activity and ALP at the highest concentrations, whereas evidenced an antagonistic interaction in ALT. Plasma total protein, albumin, and globulin levels were decreased, and the levels of glucose, triglyceride, and cholesterol levels increased mainly in the Cd groups with no additional effects derived from the co-exposure to both stressors. Lysozyme and alternative complement (ACH50) activities and the levels of total immunoglobulins, and complement C3 and C4 in fish exposed to Cd and MPs were lower than those in the control group and this decrease was more significant by the mixture of both compounds. These findings showed that the exposure to Cd or MPs alone is toxic to fish altering the biochemical and immunological parameters. Moreover, these alterations are even greater when the Cd and the MPS are combined suggesting synergistic effects in increasing Cd toxicity and vice versa.</t>
  </si>
  <si>
    <t>rayyan-684571019</t>
  </si>
  <si>
    <t>First occurrence and composition assessment of microplastics in native mussels collected from coastal and offshore areas of the northern and central Adriatic Sea.</t>
  </si>
  <si>
    <t>24407-24416</t>
  </si>
  <si>
    <t>Gomiero A and Strafella P and Ã˜ysÃ¦d KB and Fabi G</t>
  </si>
  <si>
    <t>https://pubmed.ncbi.nlm.nih.gov/31230239/</t>
  </si>
  <si>
    <t>In recent years, the occurrence of microplastics in the aquatic environment has gathered increasing scientific interest. Several studies have shown that the ingestion of microplastics may negatively influence the physiology of marine organisms having different feeding strategies, particularly in those species which cannot discriminate between food sources. Recent studies highlighted the potential for such particles to accumulate in the food web, posing risks to human health via the consumption of seafood. Furthermore, early findings also indicated the role of microplastics as vectors of chemical pollutants either used as additives during synthesis of the plastics or adsorbed directly from seawater, i.e., PAHs, PCB, and surfactants. Despite the importance of microplastics in adsorption and transport of hydrophobic pollutants, little is known about their distribution and accumulation in marine food webs, or their direct and indirect harmful effects. The Adriatic Sea represents a semi-enclosed basin with a low water recirculation rate and high anthropogenic pressures associated with unsustainable fishing and inputs of contaminants. The body burden, accumulation rates, polymer composition, and recurring morphotypes of microplastics in native blue mussels (M. galloprovincialis) were examined. Organisms collected offshore were compared to those collected in coastal areas. Microplastics were recovered from the soft tissues of all analyzed mussels. Coastal organisms showed a load of 1.06-1.33 fragments g(-1) (wet weight) and 0.62-0.63 fibers g(-1) (wet weight) while offshore organisms showed an accumulation of 0.65-0.66 fragments g(-1) (wet weight) and 0.24-0.35 fibers g(-1) (wet weight). The size class distribution revealed a marked prevalence of smaller particles (20 Î¼m to 40 Î¼m range) and the most recurring polymer type in analyzed organisms was PE followed by PP, PET, and equal amounts of PS, PLY, and PVC. A significant site-, time-, and oceanographic-related distribution trend was observed. Based on the findings presented here, there is a clear need to implement a seafood safety monitoring program to better understand actual human health-related risks.</t>
  </si>
  <si>
    <t>rayyan-684571020</t>
  </si>
  <si>
    <t>Abundance and properties of microplastics found in commercial fish meal and cultured common carp (Cyprinus carpio).</t>
  </si>
  <si>
    <t>23777-23787</t>
  </si>
  <si>
    <t>Hanachi P and Karbalaei S and Walker TR and Cole M and Hosseini SV</t>
  </si>
  <si>
    <t>https://pubmed.ncbi.nlm.nih.gov/31209753/</t>
  </si>
  <si>
    <t>Microplastics (MPs) are environmental contaminants that are of increasing global concern. This study investigated the presence of MPs in four varieties of marine-derived commercial fish meal, followed by identification of their polymer composition using Fourier transform infrared (FTIR) spectroscopy. Exposure experiments were conducted on cultured common carp (Cyprinus carpio) by feeding four varieties of commercially available fish meal to determine relationships between abundance and properties of MPs found both in meal and in those transferred to cultured common carp. Mean particle sizes were 452â€‰Â±â€‰161Â Î¼m (Â± SD). Fragments were the predominant shape of MP found in fish meal (67%) and C. carpio gastrointestinal tract and gills (65%), and polypropylene and polystyrene were the most present plastic polymers found in fish meal (45% and 24%, respectively) and C. carpio (37% and 33%, respectively). Positive relationships were found between MP levels in fish meal and C. carpio. This study highlights that marine-derived fish meal may be a source of MPs which can be transferred to cultured fish, thus posing a concern for aquaculture.</t>
  </si>
  <si>
    <t>rayyan-684571021</t>
  </si>
  <si>
    <t>Rapid differential diagnosis of vaginal infections using gold nanoparticles coated with specific antibodies.</t>
  </si>
  <si>
    <t>Medical microbiology and immunology</t>
  </si>
  <si>
    <t>1432-1831 (Electronic)</t>
  </si>
  <si>
    <t>773-780</t>
  </si>
  <si>
    <t>Hashemi H and Varshosaz J and Fazeli H and Sharafi SM and Mirhendi H and Chadeganipour M and Yousefi H and Manoochehri K and Chermahini ZA and Jafarzadeh L and Dehghanisamani N and Dehghan P and Darani HY</t>
  </si>
  <si>
    <t>https://pubmed.ncbi.nlm.nih.gov/31183547/</t>
  </si>
  <si>
    <t>Vaginal infections caused by bacteria, Candida and Trichomonas vaginalis, affect millions of women annually worldwide. Symptoms and signs have limited value in differential diagnosis of three causes of vaginitis. Current laboratory methods for differential diagnosis are either expensive or time consuming. Therefore, in this work, development of a method based on gold nanoparticles has been investigated for rapid diagnosis of vaginal infections. Specific antibodies against three main causes of vaginal infections were raised in rabbits. The antibodies were then purified and conjugated to gold nanoparticles and used in an agglutination test for detection of vaginal infections. Finally, sensitivity and specificity of this test for diagnosis of vaginal infections were estimated using culture method as gold standard. Purification of antibodies from sera was confirmed by electrophoresis. Construction of nanoparticles was proved by TEM and FT-IR methods. Conjugation of antibodies to gold nanoparticles was confirmed using XPS method. Sensitivity and specificity of gold nanoparticles for diagnosis of Candida species were 100%, for Gardnerella were 100% and 93%, and for T. vaginalis was 53.3% and 100%, respectively. Gold nanoparticle-based method is a simple, rapid, accurate, and cost-effective test for differential laboratory diagnosis of vaginal infections.</t>
  </si>
  <si>
    <t>rayyan-684571022</t>
  </si>
  <si>
    <t>Anthropogenic particles ingestion in fish species from two areas of the western Mediterranean Sea.</t>
  </si>
  <si>
    <t>325-333</t>
  </si>
  <si>
    <t>Rios-Fuster B and Alomar C and Compa M and Guijarro B and Deudero S</t>
  </si>
  <si>
    <t>https://pubmed.ncbi.nlm.nih.gov/31180002/</t>
  </si>
  <si>
    <t>The Mediterranean Sea is one of the most polluted seas in terms of marine debris. To analyze the ingestion of anthropogenic particles in two areas, 197 gastrointestinal tracts from four fish species - Trachurus mediterraneus, Sardina pilchardus, Engraulis encrasicolus and Boops boops - were studied. 127 anthropogenic particles were identified in the gastrointestinal tract of 28% of the samples using visual sorting methods. Individuals from the peninsular coast showed higher ingestion occurrence (36%) than those from the Balearic Islands (12%). Significant differences in the ingestion of anthropogenic particles were found between species with Trachurus mediterraneus identified as the most affected species (43% of the individuals with mean values of 1.13â€¯Â±â€¯0.16 particles/individual), and Engraulis encrasicolus, the least affected (2.56% and 0.03â€¯Â±â€¯0.16 particles/individual). Moreover, the proportion of ingestion amongst species was similar in both areas, highlighting the importance of studying the same species at different locations as marine debris bioindicators.</t>
  </si>
  <si>
    <t>rayyan-684571023</t>
  </si>
  <si>
    <t>Microplastic contamination in an urban estuary: Abundance and distribution of microplastics and fish larvae in the Douro estuary.</t>
  </si>
  <si>
    <t>1071-1081</t>
  </si>
  <si>
    <t>Rodrigues SM and Almeida CMR and Silva D and Cunha J and Antunes C and Freitas V and Ramos S</t>
  </si>
  <si>
    <t>https://pubmed.ncbi.nlm.nih.gov/31096322/</t>
  </si>
  <si>
    <t>Estuaries are productive environments used by many fish as nursery grounds. The initial stages of fishes are highly vulnerable to (a)biotic factors, and anthropogenic pressures, influencing fish larvae assemblages along the estuary. Microplastics (MPsâ€¯&lt;â€¯5â€¯mm) are particularly dangerous to early life stages of fishes because their ingestion can induce gut blockage, limiting food intake or exposing organisms to contamination due to MPs capacity to absorb pollutants. Present work aimed to investigate the contamination of an urban impacted estuary (Douro estuary, NW Portugal) by MPs, and study the abundance and distribution of MPs and fish larvae in this estuary. Monthly sampling surveys were performed from December 2016 to December 2017, in nine stations along the estuary. Sub-surface planktonic horizontal trawls were performed to collect fish larvae and MPs. Planktonic samples were sorted, and fish larvae identified. MPs density was determined using a protocol optimized in our laboratory. A total of 1498 fish larvae belonging to 32 taxa were collected, with a mean density of 11.66 fish larvae 100â€¯m(-3). During the spring-summer period, it was observed the typical increase in the density and diversity of the larval assemblage. Diversity was generally low, with the high dominance of very few taxa, namely the common goby, Pomatoschistus microps. Different types of MPs were found, namely fibers, soft/hard plastic, colorful/transparent plastic, in a total of 2152 particles, with a mean density of 17.06 MPs 100â€¯m(-3). Hard MPs and fibers were the most predominant types, representing 83% of the total MPs collected. In some months the number of MPs surpassed the number of fish larvae, with an average ratio of 1.0 fish larvae:1.5 MPs. Such results are concerning, highlighting that a higher availability of MPs may facilitate their ingestion by fish and therefore increase possible impacts in these communities.</t>
  </si>
  <si>
    <t>rayyan-684571024</t>
  </si>
  <si>
    <t>Gut microbiota of aquatic organisms: A key endpoint for ecotoxicological studies.</t>
  </si>
  <si>
    <t>989-999</t>
  </si>
  <si>
    <t>Evariste L and Barret M and Mottier A and Mouchet F and Gauthier L and Pinelli E</t>
  </si>
  <si>
    <t>https://pubmed.ncbi.nlm.nih.gov/31091643/</t>
  </si>
  <si>
    <t>Gut microbial communities constitute a compartment of crucial importance in regulation of homeostasis of multiple host physiological functions as well as in resistance towards environmental pollutants. Many chemical contaminants were shown to constitute a major threat for gut bacteria. Changes in gut microbiome could lead to alteration of host health. The access to high-throughput sequencing platforms permitted a great expansion of this discipline in human health while data from ecotoxicological studies are scarce and particularly those related to aquatic pollution. The main purpose of this review is to summarize recent body of literature providing data obtained from microbial community surveys using high-throughput 16S rRNA sequencing technology applied to aquatic ecotoxicity. Effects of pesticides, PCBs, PBDEs, heavy metals, nanoparticles, PPCPs, microplastics and endocrine disruptors on gut microbial communities are presented and discussed. We pointed out difficulties and limits provided by actual methodologies. We also proposed ways to improve understanding of links between changes in gut bacterial communities and host fitness loss, along with further applications for this emerging discipline.</t>
  </si>
  <si>
    <t>rayyan-684571025</t>
  </si>
  <si>
    <t>Fluorometric determination of ciprofloxacin using molecularly imprinted polymer and polystyrene microparticles doped with europium(III)(DBM)(3)phen.</t>
  </si>
  <si>
    <t>Mikrochimica acta</t>
  </si>
  <si>
    <t>1436-5073 (Electronic)</t>
  </si>
  <si>
    <t>Li Z and Cui Z and Tang Y and Liu X and Zhang X and Liu B and Wang X and Draz MS and Gao X</t>
  </si>
  <si>
    <t>https://pubmed.ncbi.nlm.nih.gov/31065820/</t>
  </si>
  <si>
    <t>Austria</t>
  </si>
  <si>
    <t>The authors describe a microparticle-based system for the detection of the fluoroquinolone antibiotic ciprofloxacin. The method is using the tris(dibenzoylmethane)(1,10-phenanthroline)europium(III) luminophore in polystyrene microparticles along with a molecularly imprinted polymer (MIP) for ciprofloxacin. If ciprofloxacin is captured by the MIP, it quenches the fluorescence of the luminophores. Fluorescence drops linearly in the 0.5-100Â Î¼gÂ L(-1) ciprofloxacin concentration range, and the detection limit is 92Â ngÂ L(-1). The method was applied to the analysis of fish samples to assess the analytical performance of the probe. Recoveries ranged from 85.4 to 86.6%, and relative standard deviations between 2.1 and 3.9% (for nâ€‰=â€‰5). Graphical abstract Schematic presentation of a microparticle-based probe using the tris(dibenzoylmethane)(1,10-phenanthroline)europium(III) luminophore in polystyrene particles along with a molecularly imprinted polymer for ciprofloxacin. After removal of template, carboxylic groups left in the probe can bind to ciprofloxacin through hydrogen bonds.</t>
  </si>
  <si>
    <t>rayyan-684571026</t>
  </si>
  <si>
    <t>Microplastics biomonitoring in Australian urban wetlands using a common noxious fish (Gambusia holbrooki).</t>
  </si>
  <si>
    <t>65-74</t>
  </si>
  <si>
    <t>Su L and Nan B and Hassell KL and Craig NJ and Pettigrove V</t>
  </si>
  <si>
    <t>https://pubmed.ncbi.nlm.nih.gov/31022621/</t>
  </si>
  <si>
    <t>Biomonitoring microplastics in freshwater ecosystems has been insufficient in comparison with its practice in marine environments. It is an important first step to understand microplastic uptake in organisms when assessing risk in natural freshwater habitats. We conducted microplastic biomonitoring within the Greater Melbourne Area; where the microplastic baseline pollution in freshwater organisms was largely unknown. A common noxious fish species, Gambusia holbrooki, was targeted. Individuals (nâ€¯=â€¯180) from nine wetlands were analyzed. Uptake pathway, size, weight and gender were examined in relation to microplastic uptake in the body (presumed uptake via gut) and head (presumed uptake via gills). On average, 19.4% of fish had microplastics present in their bodies with an abundance of 0.6 items per individual (items/ind) and 7.2% of fish had microplastics in their heads with an abundance of 0.1 items/ind. Polyester was the dominant plastic type and fibers were the most common shape. The amount of microplastics in Gambusia holbrooki in current study is relatively low in a global comparison. The bodies of fish contained more microplastics on average than heads, and the size of microplastics detected in heads were smaller than those found in bodies. Microplastic uptake was directly proportional to size and weight. Furthermore, female individuals showed a tendency to ingest more microplastics than males. Laboratory experiments under controlled conditions are suggested to further explore such relationships. Our findings are important to understanding the potential ecological risks posed by microplastics to organisms in freshwater environments and provide suitable methodologies to conduct biomonitoring in future investigations.</t>
  </si>
  <si>
    <t>rayyan-684571027</t>
  </si>
  <si>
    <t>Analysis of Selected Endocrine Disrupters Fraction Including Bisphenols Extracted from Daily Products, Food Packaging and Treated Wastewater Using Optimized Solid-Phase Extraction and Temperature-Dependent Inclusion Chromatography.</t>
  </si>
  <si>
    <t>Kaleniecka A and Zarzycki PK</t>
  </si>
  <si>
    <t>https://pubmed.ncbi.nlm.nih.gov/30986984/</t>
  </si>
  <si>
    <t>The aim of this research is to demonstrate the concept and ability for the fast and preliminary screening of complex food and environmental samples for the presence of endocrine disrupters fractions, consisting of low-molecular mass micropollutants, particularly various bisphenols (A, B, C, E, F, S, Z, AF, AP, BP and FL). The developed analytical protocol for this research requires two main steps: (i) optimized solid phase extraction (SPE) for selective isolation, purification and pre-concentration of target fraction, and (ii) selective temperature-dependent inclusion chromatography for samples analysis via a HPLC-UV-VisDAD system using isocratic elution and internal standard quantification approach. The chromatographic experiment revealed that both Î²-CD and its hydroxypropyl derivative strongly interact with selected bisphenols. This is in contrast to the steroids and PAHs molecules investigated previously, where a strong interaction with Î²-cyclodextrin was observed. Integrated areas derived from acquired chromatographic profiles for each individual sample were used as the simple classification variable enabling samples comparison. We demonstrated that the proposed analytical protocol allows for fast estimation of EDC fractions in various daily use products, food and environmental samples. The materials of interest were selected due to the presence in surface water ecosystems of their residues, and finally, in raw wastewater including rice bags, plastic bags, cloths, sanitary towels, fish baits and various plastic foils from food products. Treated sewage water released directly to the environment from a municipal treatment plant (Jamno, Koszalin) was also investigated. It has been demonstrated that a whole range of low-molecular mass compounds, which may be detected using UV-Vis detector, can easily be emitted from various in daily use products. The presence of micropollutants in treated wastewater, water ecosystems and plastic waste utilization via technological wastewater treatment processes must be addressed, especially in terms of microplastic-based pollutants acting as endocrine disrupters. It is hoped that the proposed simple analytical protocol will be useful for fast sample classification or selection prior to advanced targeted analysis involving the more accurate quantification of specific analytes using e.g., mass spectrometry detectors.</t>
  </si>
  <si>
    <t>PMC6479962</t>
  </si>
  <si>
    <t>rayyan-684571028</t>
  </si>
  <si>
    <t>Effects of Programmed Local Delivery from a Micro/Nano-Hierarchical Surface on Titanium Implant on Infection Clearance and Osteogenic Induction in an Infected Bone Defect.</t>
  </si>
  <si>
    <t>Advanced healthcare materials</t>
  </si>
  <si>
    <t>2192-2659 (Electronic)</t>
  </si>
  <si>
    <t>e1900002</t>
  </si>
  <si>
    <t>Li D and Li Y and Shrestha A and Wang S and Wu Q and Li L and Guan C and Wang C and Fu T and Liu W and Huang Y and Ji P and Chen T</t>
  </si>
  <si>
    <t>https://pubmed.ncbi.nlm.nih.gov/30985090/</t>
  </si>
  <si>
    <t>The two major causes for implant failure are postoperative infection and poor osteogenesis. Initial period of osteointegration is regulated by immunocytes and osteogenic-related cells resulting in inflammatory response and tissue healing. The healing phase can be influenced by various environmental factors and biological cascade effect. To synthetically orchestrate bone-promoting factors on biomaterial surface, built is a dual delivery system coated on a titanium surface (abbreviated as AH-Sr-AgNPs). The results show that this programmed delivery system can release Ag(+) and Sr(2+) in a temporal-spatial manner to clear pathogens and activate preosteoblast differentiation partially through manipulating the polarization of macrophages. Both in vitro and in vivo assays show that AH-Sr-AgNPs-modified surface renders a microenvironment adverse for bacterial survival and favorable for macrophage polarization (M2), which further promotes the differentiation of preosteoblasts. Infected New Zealand rabbit femoral metaphysis defect model is used to confirm the osteogenic property of AH-Sr-AgNPs implants through micro-CT, histological, and histomorphometric analyses. These findings demonstrate that the programmed surface with dual delivery of Sr(2+) and Ag(+) has the potential of achieving an enhanced osteogenic outcome through favorable immunoregulation.</t>
  </si>
  <si>
    <t>rayyan-684571029</t>
  </si>
  <si>
    <t>Hyperspectral Imaging Based Method for Rapid Detection of Microplastics in the Intestinal Tracts of Fish.</t>
  </si>
  <si>
    <t>5151-5158</t>
  </si>
  <si>
    <t>Zhang Y and Wang X and Shan J and Zhao J and Zhang W and Liu L and Wu F</t>
  </si>
  <si>
    <t>https://pubmed.ncbi.nlm.nih.gov/30955331/</t>
  </si>
  <si>
    <t>Microplastics (MPs) in aquatic organisms are raising increasing concerns regarding their potential damage to ecosystems. To date, Raman and Fourier transform infrared spectroscopy techniques have been widely used for detection of MPs in aquatic organisms, which requires complex protocols of tissue digestion and MP separation and are time- and reagent-consuming. This novel approach directly separates, identifies, and characterizes MPs from the hyperspectral image (HSI) of the intestinal tract content in combination with a support vector machine classification model, instead of using the real digestion/separation protocols. The procedures of HSI acquisition (1 min) and data analysis (5 min) can be completed within 6 min plus the sample preparation and drying time (30 min) where necessary. This method achieved a promising efficiency (recall &gt;98.80%, precision &gt;96.22%) for identifying five types of MPs (particles &gt;0.2 mm). Moreover, the method was also demonstrated to be effective on field fish from three marine fish species, revealing satisfying detection accuracy (particles &gt;0.2 mm) comparable to Raman analysis. The present technique omits the digestion protocol (reagent free), thereby significantly reducing reagent consumption, saving time, and providing a rapid and efficient method for MP analysis.</t>
  </si>
  <si>
    <t xml:space="preserve"> RAYYAN-INCLUSION: {"Querusche"=&gt;"Excluded", "Gabriel"=&gt;"Excluded"} | RAYYAN-LABELS: QUE: Title,GAB: Abstract | RAYYAN-EXCLUSION-REASONS: 5 - Outcome,1 - Type of study</t>
  </si>
  <si>
    <t>rayyan-684571030</t>
  </si>
  <si>
    <t>Robust Bioengineered Apoferritin Nanoprobes for Ultrasensitive Detection of Infectious Pancreatic Necrosis Virus.</t>
  </si>
  <si>
    <t>5841-5849</t>
  </si>
  <si>
    <t>Chavan SG and Yagati AK and Mohammadniaei M and Min J and Lee MH</t>
  </si>
  <si>
    <t>https://pubmed.ncbi.nlm.nih.gov/30938982/</t>
  </si>
  <si>
    <t>Infectious pancreatic necrosis virus (IPNV) has been identified as a viral pathogen for many fish diseases that have become a huge hurdle for the growing fishing industry. Thus, in this work, we report a label-free impedance biosensor to quantify IPNV in real fish samples at point-of-care (POC) level. High specificity IPNV sensor with a detection limit of 2.69 TCID(50)/mL was achieved by conjugating IPNV antibodies to portable Au disk electrode chips using human heavy chain apoferritin (H-AFN) nanoprobes as a binding agent. H-AFN probes were bioengineered through PCR by incorporating pET-28b(+) resulting in 24 subunits of 6 Ã— his-tag and protein-G units on its outer surface to increase the sensitivity of the IPNV detection. The biosensor surface modifications were characterized by differential pulse voltammetry (DPV) and EIS methods for each modification step. The proposed nanoprobe based sensor showed three-fold enhancement in charge transfer resistance toward IPNV detection in comparison with the traditional linker approach when measured in a group of similar virus molecules. The portable sensor exhibited a linear range of 100-10000 TCID(50)/mL and sensitivity of 5.40 Ã— 10(-4) TCID(50)/mL in real-fish samples. The performance of the proposed IPNV sensor was fully validated using an enzyme-linked immunosorbent assay (ELISA) technique with a sensitivity of 3.02 Ã— 10(-4) TCID(50)/mL. Results from H-AFN nanoprobe based IPNV sensor indicated high selectivity, sensitivity, and stability could be a promising platform for the detection of similar fish viruses and other biological molecules of interest.</t>
  </si>
  <si>
    <t xml:space="preserve"> RAYYAN-INCLUSION: {"Querusche"=&gt;"Excluded", "Gabriel"=&gt;"Excluded"} | RAYYAN-LABELS: GAB: Abstract,QUE: Abstract | RAYYAN-EXCLUSION-REASONS: 3 - Intervention,1 - Type of study</t>
  </si>
  <si>
    <t>rayyan-684571031</t>
  </si>
  <si>
    <t>Microplastics in the surface sediments from the eastern waters of Java Sea, Indonesia.</t>
  </si>
  <si>
    <t>F1000Research</t>
  </si>
  <si>
    <t>2046-1402 (Electronic)</t>
  </si>
  <si>
    <t>Yona D and Sari SHJ and Iranawati F and Bachri S and Ayuningtyas WC</t>
  </si>
  <si>
    <t>https://pubmed.ncbi.nlm.nih.gov/30906537/</t>
  </si>
  <si>
    <t>Background: This study aimed to investigate the abundance of microplastics in the eastern water of Java Sea. The study areas are well known for the high population and high industrial activities that can contribute to the plastic pollution. Methods: Microplastics were sampled from the surface sediments at five different stations representing different local activities: fish landing area (St 1), mangrove forest (St 2), abandoned shrimp pond (St 3), river mouth (St 4) and open sea (St 5). Results: Three types of microplastics were found; the most common was plastic fragments (54.34Â±6.39%) followed by fibers (41.45Â±4.59%) and films (4.21Â±3.90%). The highest abundance of microplastics was observed in the mangrove area (896.96Â±160.28 particles/kg), dominated with fragments and fibers. Films were found in greatest quantities in the fish landing area, but compared to the other types of microplastics, the abundance was much lower (80.73Â±37.62 particles/kg). Domestic wastes and fisheries activities were the main causes of the high microplastics in the study areas. Conclusions: The results of this study showed that microplastic pollution is a serious problem that needs to be paid attention not only from the government but also from the local people. Plastics management waste is needed.</t>
  </si>
  <si>
    <t>PMC6426082</t>
  </si>
  <si>
    <t>rayyan-684571032</t>
  </si>
  <si>
    <t>Nanobiotechnology as an emerging approach to combat malaria: A systematic review.</t>
  </si>
  <si>
    <t>221-233</t>
  </si>
  <si>
    <t>Barabadi H and Alizadeh Z and Rahimi MT and Barac A and Maraolo AE and Robertson LJ and Masjedi A and Shahrivar F and Ahmadpour E</t>
  </si>
  <si>
    <t>https://pubmed.ncbi.nlm.nih.gov/30904586/</t>
  </si>
  <si>
    <t>Mosquitoes (Diptera; Culicidae) present a major threat to millions of people and animals worldwide, as they act as vectors for various pathogens, especially parasites and viruses. Resistance to insecticides, such as organophosphates and microbial control agents, and insufficient adherence to application guidelines are common reasons for insecticide treatment failure. Therefore, there is an urgent need for exploration of safer, cheaper, and more effective agents, with novel modes of action, to improve mosquito control. Biosynthesized nanoparticles (NPs) have recently been considered as a potential approach for combating vectors of malaria and also as a treatment for malaria. Here, we present current knowledge about the characterization and effectiveness of biogenic NPs against major vectors of malaria, including avian malaria (which may also provide useful insights on vectors of human malaria). This article is the first systematic review of the effects of biosynthesized nanoparticles on both malaria parasites (Plasmodium spp.) and relevant vectors.</t>
  </si>
  <si>
    <t>rayyan-684571033</t>
  </si>
  <si>
    <t>Development and Validation of an Efficient Method for Processing Microplastics in Biota Samples.</t>
  </si>
  <si>
    <t>1400-1408</t>
  </si>
  <si>
    <t>Yu Z and Peng B and Liu LY and Wong CS and Zeng EY</t>
  </si>
  <si>
    <t>https://pubmed.ncbi.nlm.nih.gov/30901099/</t>
  </si>
  <si>
    <t>The impacts of microplastics on aquatic ecosystems and biota are gaining attention globally. Although microplastics have been widely detected in biota, there currently are few standardized detection and identification methods. The present study developed a novel one-step digestion method which was evaluated with mussel and fish samples. This method employed nitric acid and hydrogen peroxide (HNO(3) :H(2) O(2) = 4:1 by volume) as digestion reagents, which completely digested biota samples &lt;5â€‰g weight within 30â€‰min at 50 Â°C. A density separation step was subsequently used to remove organic residues as necessary. The efficiency and suitability of this method were tested by spiking microplastics of 7 different types and of various sizes (1000, 900, 675, 300, 250, and 150 Î¼m) into mussel and gastrointestinal tracts of fish. The recoveries of microplastics ranged from 90 to 100%. No significant changes in weight, surface area, and particle size (t test, p &gt; 0.05) were observed for all tested polymers. Fourier transform infrared spectral analyses demonstrated that the method did not degrade any of the polymers except for polyethylene terephthalate. The method was demonstrated with mussel and fish samples collected from the Pearl River delta, south China, and was able to recover microplastics effectively. Overall, the present method is time-saving and easy to operate, with low procedural cross-contamination. The properties of microplastics recovered by the present method remained largely intact, greatly benefiting subsequent qualitative and quantitative analyses. Environ Toxicol Chem 2019;38:1400-1408. Â© 2019 SETAC.</t>
  </si>
  <si>
    <t>rayyan-684571034</t>
  </si>
  <si>
    <t>Liposome-encapsulated fish oil protein-tagged gold nanoparticles for intra-articular therapy in osteoarthritis.</t>
  </si>
  <si>
    <t>871-887</t>
  </si>
  <si>
    <t>Sarkar A and Carvalho E and D'souza AA and Banerjee R</t>
  </si>
  <si>
    <t>https://pubmed.ncbi.nlm.nih.gov/30895865/</t>
  </si>
  <si>
    <t>AIM: To provide multilayered combination therapies encompassing nanoparticles and organic peptides and to assess their efficacy in the treatment of arthritis. MATERIALS &amp; METHODS: Fish oil protein (FP) was isolated from fish oil glands and tagged with spherical gold nanoparticles (GNPs). Tagged GNPs were encapsulated in DPPC liposomes (FP-GNP-DPPC) and characterized. RESULTS &amp; CONCLUSION: FP increased the hydrophilicity of GNP, while encapsulation of FP-GNP within liposomes increased the hydrophobicity. In vitro release studies of FP-GNP-DPPC exhibited sustained release of FP in simulated synovial fluid. FP-GNP-DPPC injected into intra-articular joints of rats displayed anti-osteoarthritic effects in osteoarthritic rat model. This is the first study to report the anti-osteoarthritic activity of FP and DPPC encapsulated FP-GNP liposomes.</t>
  </si>
  <si>
    <t>rayyan-684571035</t>
  </si>
  <si>
    <t>Development of "CLAN" Nanomedicine for Nucleic Acid Therapeutics.</t>
  </si>
  <si>
    <t>e1900055</t>
  </si>
  <si>
    <t>Xu CF and Iqbal S and Shen S and Luo YL and Yang X and Wang J</t>
  </si>
  <si>
    <t>https://pubmed.ncbi.nlm.nih.gov/30884095/</t>
  </si>
  <si>
    <t>Nucleic acid-based macromolecules have paved new avenues for the development of therapeutic interventions against a spectrum of diseases; however, their clinical translation is limited by successful delivery to the target site and cells. Therefore, numerous systems have been developed to overcome delivery challenges to nucleic acids. From the viewpoint of clinical translation, it is highly desirable to develop systems with clinically validated materials and controllability in synthesis. With this in mind, a cationic lipid assisted PEG-b-PLA nanoparticle (CLAN) is designed that is capable of protecting nucleic acids via encapsulation inside the aqueous core, and delivers them to target cells, while maintaining or improving nucleic acid function. The system is formulated from clinically validated components (PEG-b-PLA and its derivatives) and can be scaled-up for large scale manufacturing, offering potential for its future use in clinical applications. Here, the development and working mechanisms of CLANs, the ways to improve its delivery efficacy, and its application in various disease treatments are summarized. Finally, a prospective for the further development of CLAN is also discussed.</t>
  </si>
  <si>
    <t>rayyan-684571036</t>
  </si>
  <si>
    <t>Preliminary study and first evidence of presence of microplastics and colorants in green mussel, Perna viridis (Linnaeus, 1758), from southeast coast of India.</t>
  </si>
  <si>
    <t>416-422</t>
  </si>
  <si>
    <t>S A N</t>
  </si>
  <si>
    <t>https://pubmed.ncbi.nlm.nih.gov/30803662/</t>
  </si>
  <si>
    <t>Pollution by microplastics (MPs) is currently a global problem in the coastal and marine environment. Transfer of MPs from land to sea and their inclusion in the food web has a significant adverse effect on the marine life and human health. The present study was carried out at the fishing harbour of Chennai, southeast coast of India. The possible MPs were isolated from the soft tissues of the commercially important bivalve Perna viridis and examined by microscopic and DXR Raman spectroscopic methods. The MPs were identified as to be polystyrene polymers in the soft tissues. This investigation revealed that size and color are the major factors affecting the bioavailability of MPs to bivalves in the study area. The presence of colorants in organisms revealed an anthropogenic origin through the use of a wide array of applications. Hence, coastal zones are a hotspot for pollution by MPs, and filter feeding bivalves are at the highest risk. Therefore, further studies are required to understand the accumulation rates and residence time of MPs across the food webs.</t>
  </si>
  <si>
    <t>rayyan-684571037</t>
  </si>
  <si>
    <t>Comprehensive Toxicity Assessment of PEGylated Magnetic Nanoparticles for in vivo applications.</t>
  </si>
  <si>
    <t>Colloids and surfaces. B, Biointerfaces</t>
  </si>
  <si>
    <t>1873-4367 (Electronic)</t>
  </si>
  <si>
    <t>253-259</t>
  </si>
  <si>
    <t>Caro C and Egea-Benavente D and Polvillo R and Royo JL and Pernia Leal M and GarcÃ­a-MartÃ­n ML</t>
  </si>
  <si>
    <t>https://pubmed.ncbi.nlm.nih.gov/30763790/</t>
  </si>
  <si>
    <t>Magnetic nanoparticles (MNPs) represent one of the greatest promises for the development of a new generation of diagnostic agents for magnetic resonance imaging, with improved specificity and safety. Indeed, during the last decade the number of studies published in this field has grown exponentially. However, the clinical translation achieved so far has been very limited. This situation is likely related to the fact that most studies are focused on the in vitro characterization of these new nanomaterials, and very few provide an exhaustive in vivo characterization, where key aspects, such as pharmacokinetics, bioavailability, and, most importantly, toxicity, are properly evaluated. In this work, we propose a protocol for the comprehensive assessment of the toxicity of MNPs, based on the use of zebrafish embryos as an intermediate screening step between cell culture assays and studies in rodents. MNPs with different cores, ferrite and manganese ferrite oxide, and sizes between 3 and 20â€‰nm, were evaluated. Cell viability at a concentration of 50â€‰Î¼g/mL of PEGylated MNPs was above 90 % in all cases. However, the exposure of zebrafish embryos to manganese based MNPs at concentrations above 100 Î¼g/mL showed a low survival rate (&lt;50 %). In contrast, no mortality (survival rate âˆ¼100 %) and normal hatching rate were obtained for the iron oxide MNPs. Based on these results, together with the physicochemical and magnetic properties (r(2)â€‰=â€‰153.6 mM(-1)Â·s(-1)), the PEGylated 20â€‰nm cubic shape iron oxide MNPs were selected and tested in mice, showing very good MRI contrast and, as expected, absence of toxicity.</t>
  </si>
  <si>
    <t xml:space="preserve"> RAYYAN-INCLUSION: {"Querusche"=&gt;"Excluded", "Gabriel"=&gt;"Maybe"} | RAYYAN-LABELS: QUE: Abstract | RAYYAN-EXCLUSION-REASONS: 3 - Intervention</t>
  </si>
  <si>
    <t>rayyan-684571038</t>
  </si>
  <si>
    <t>Ecotoxicological effects on Scenedesmus obliquus and Danio rerio Co-exposed to polystyrene nano-plastic particles and natural acidic organic polymer.</t>
  </si>
  <si>
    <t>21-28</t>
  </si>
  <si>
    <t>Liu Y and Wang Z and Wang S and Fang H and Ye N and Wang D</t>
  </si>
  <si>
    <t>https://pubmed.ncbi.nlm.nih.gov/30710827/</t>
  </si>
  <si>
    <t>The importance of attention to unravel the interaction of nano-plastic particles (NPs) with natural acidic organic polymer (NAOP) in freshwater environment should not be neglected. However, toxicological data available for the interaction between NPs and NAOP remain limited. Here, we investigate the toxicological effects of three model polystyrene (PS) NPs with different functional groups (unmodified, amino- and carboxyl-modified PS NPs) on two freshwater organisms of different trophic levels (Scenedesmus obliquus and Danio rerio) in the absence and presence of two classes of NAOP, namely fulvic acid and humic acid. The NAOP interaction with the NPs is shown to alter oxidative stress and disturb membrane function in S. obliquus cells to a certain extent. Combined oxidative stress responses to the NPs and NAOP in D. rerio as a function of their mixture levels showed inhibition, alleviation, and reinforce. Changes in cellular oxidative stress and membrane function depended on the concentration and types of both NPs and NAOP. Furthermore, the characterization parameters of the NPs were important for the explanation of the ecotoxicological mechanism of the NPs in the presence of NAOP. Our findings emphasized the critical role of NAOP in the fate and toxicity of plastic particles in freshwater environment.</t>
  </si>
  <si>
    <t>rayyan-684571039</t>
  </si>
  <si>
    <t>First record of microplastics ingestion by European hake MERLUCCIUS MERLUCCIUS from the Tyrrhenian Sicilian coast (Central Mediterranean Sea).</t>
  </si>
  <si>
    <t>517-519</t>
  </si>
  <si>
    <t>Mancuso M and Savoca S and Bottari T</t>
  </si>
  <si>
    <t>https://pubmed.ncbi.nlm.nih.gov/30706483/</t>
  </si>
  <si>
    <t>A sample of 67 European hake Merluccius merluccius were examined to highlight the ingestion of microplastics in the Tyrrhenian Sea. In all samples, 31 black fibres were found in the stomach contents corresponding to 46.3% of the specimens. The data presented here could be important for the implementation of the EU Marine Strategy Framework Directive in Mediterranean waters.</t>
  </si>
  <si>
    <t>rayyan-684571040</t>
  </si>
  <si>
    <t>Optogenetic Modulation and Reprogramming of Bacteriorhodopsin-Transfected Human Fibroblasts on Self-Assembled Fullerene C60 Nanosheets.</t>
  </si>
  <si>
    <t>Advanced biosystems</t>
  </si>
  <si>
    <t>2366-7478 (Print)</t>
  </si>
  <si>
    <t>e1800254</t>
  </si>
  <si>
    <t>Luo PW and Han HW and Yang CS and Shrestha LK and Ariga K and Hsu SH</t>
  </si>
  <si>
    <t>https://pubmed.ncbi.nlm.nih.gov/32627371/</t>
  </si>
  <si>
    <t>Fullerenes have unique biocompatibility and photoelectric properties and are candidate materials for biomedical applications. Several cell membrane proteins in nature such as bacteriorhodopsin also have photoelectric properties. Highly expressible bacteriorhodopsin (HEBR) is a novel light-sensitive opsin that has the potential to trigger neural activities through optogenetic modulation. Here, HEBR plasmids are delivered to human fibroblasts and the cells are exposed to C60 fullerene self-assembled 2D nanosheets. Results show that the above approach combined with light stimulation (3 s duration and three times per day) may promote reprogramming and differentiation of human fibroblasts into neural-like cells in 7 d without any neural induction medium. The special photoelectric properties of fullerenes as culture substrates and transfected HEBR on the cell membrane may provide a new optogenetic platform for regulating the location (C60 nanosheet) and time (frequency of light illumination) for human fibroblasts to become neural-like cells, and may be applied to improve neural regeneration in the future.</t>
  </si>
  <si>
    <t>rayyan-684571041</t>
  </si>
  <si>
    <t>Comparative toxicity of PEG and folate-derived blue-emitting silicon nanoparticles: in vitro and in vivo studies.</t>
  </si>
  <si>
    <t>375-385</t>
  </si>
  <si>
    <t>Calienni MN and Lillo CR and Prieto MJ and Gorojod RM and V Alonso SD and Kotler ML and Gonzalez MC and Montanari J</t>
  </si>
  <si>
    <t>https://pubmed.ncbi.nlm.nih.gov/30688554/</t>
  </si>
  <si>
    <t>AIM: Amino functionalization is a first step modification aiming to achieve biomedical applications of silicon nanoparticles, for example, for photodynamic therapy or radiotherapy. Nevertheless, toxicity and low quantum yields due to the positive charge of amino groups emerge as a problem that could be solved with subsequent derivatizations. MATERIALS &amp; METHODS: Folic and PEG-conjugated nanoparticles were obtained from amino-functionalized silicon nanoparticle (NH(2)SiNP). Cytotoxicity was determined on a tumor cell line at low and high concentrations. Four end points of in vivo toxicity were evaluated on zebrafish (Danio rerio). RESULTS: Folic acid functionalization reduced the cytotoxicity in comparison to amino and PEG-functionalized nanoparticles. In zebrafish, folic functionalization lowered toxicity in general while PEG increased it. CONCLUSION: Functionalization of NH(2)SiNP with folic acid reduced the toxic effects in vitro and in vivo. This could be useful for therapeutic applications. PEG functionalization did not lower the toxicity.</t>
  </si>
  <si>
    <t xml:space="preserve"> RAYYAN-INCLUSION: {"Querusche"=&gt;"Maybe", "Gabriel"=&gt;"Excluded"} | RAYYAN-LABELS: GAB: Abstract | RAYYAN-EXCLUSION-REASONS: 4 - Control</t>
  </si>
  <si>
    <t>rayyan-684571042</t>
  </si>
  <si>
    <t>Nanoplastics and marine organisms: What has been studied?</t>
  </si>
  <si>
    <t>Ferreira I and VenÃ¢ncio C and Lopes I and Oliveira M</t>
  </si>
  <si>
    <t>https://pubmed.ncbi.nlm.nih.gov/30685594/</t>
  </si>
  <si>
    <t>Nowadays, there is an increased awareness on the threat that marine litter may pose to the marine environment. This review describes the major concerns related to plastic pollution, namely in terms of toxicity of different types and sizes of nanoplastics (particles smaller than 100â€‰nm) to marine organisms, either producers or consumers. The available data show that nanoplastics may affect negatively organisms from different phyla with reported effects ranging from alterations in reproduction to lethality. Nevertheless, no information regarding marine vertebrates (e.g., fish) was found. Data show a high potential for bioaccumulation/biomagnification along marine food chains, since they can easily be retained inside organisms. The lack of standardized methodology for nanoplastics detection and the poor or inexistent legislation makes nanoplastics an environmental challenge.</t>
  </si>
  <si>
    <t>rayyan-684571043</t>
  </si>
  <si>
    <t>Zebrafish as a predictive screening model to assess macrophage clearance of liposomes in vivo.</t>
  </si>
  <si>
    <t>82-93</t>
  </si>
  <si>
    <t>Sieber S and Grossen P and Uhl P and Detampel P and Mier W and Witzigmann D and Huwyler J</t>
  </si>
  <si>
    <t>https://pubmed.ncbi.nlm.nih.gov/30659929/</t>
  </si>
  <si>
    <t>Macrophage recognition of nanoparticles is highly influenced by particle size and surface modification. Due to the lack of appropriate in vivo screening models, it is still challenging and time-consuming to characterize and optimize nanomedicines regarding this undesired clearance mechanism. Therefore, we validate zebrafish embryos as an emerging vertebrate screening tool to assess the macrophage sequestration of surface modified particulate formulations with varying particle size under realistic biological conditions. Liposomes with different PEG molecular weights (PEG350-PEG5000) at different PEG densities (3.0-10.0â€¯mol%) and particle sizes between 60 and 120â€¯nm were used as a well-established reference system showing various degrees of macrophage uptake. The results of in vitro experiments, zebrafish embryos, and in vivo rodent biodistribution studies were consistent, highlighting the validity of the newly introduced zebrafish macrophage clearance model. We hereby present a strategy for efficient, systematic and rapid nanomedicine optimization in order to facilitate the preclinical development of nanotherapeutics.</t>
  </si>
  <si>
    <t>rayyan-684571044</t>
  </si>
  <si>
    <t>The ocular pharmacokinetics and biodistribution of phospho-sulindac (OXT-328) formulated in nanoparticles: Enhanced and targeted tissue drug delivery.</t>
  </si>
  <si>
    <t>273-279</t>
  </si>
  <si>
    <t>Wen Z and Muratomi N and Huang W and Huang L and Ren J and Yang J and Persaud Y and Loloi J and Mallangada N and Kung P and Honkanen R and Rigas B</t>
  </si>
  <si>
    <t>https://pubmed.ncbi.nlm.nih.gov/30597269/</t>
  </si>
  <si>
    <t>We studied the pharmacokinetics, biodistribution and metabolism of phospho-sulindac (PS), a novel agent efficacious in the treatment of dry eye, formulated in nanoparticles (PS-NPs) following its topical administration to the eye of New Zealand White rabbits. The nanoparticles were spherical with effective diameterâ€¯=â€¯108.9â€¯Â±â€¯41.7â€¯nm, zeta potentialâ€¯=â€¯-21.70â€¯Â±â€¯3.78â€¯mV, drug loadingâ€¯=â€¯7%, and entrapment efficiencyâ€¯=â€¯46.4%. Of the total PS delivered topically to the eye, &gt;95% was retained in the anterior segment, predominantly in the cornea (C(max)â€¯=â€¯101.3â€¯Î¼M; T(max)â€¯=â€¯1â€¯h; T(1/2)â€¯=â€¯2.6â€¯h; area AUC(0-16h)â€¯=â€¯164.4â€¯ÂµMÂ·h) and conjunctiva (C(max)â€¯=â€¯89.4â€¯Î¼M; T(max)â€¯=â€¯0.25â€¯h; T(1/2)â€¯=â€¯3.1â€¯h; AUC(0-16h)â€¯=â€¯63.5â€¯ÂµMÂ·h), the tissues most affected by dry eye disease. No PS or its metabolites were detected in the systemic circulation. PS was metabolized to PS sulfide and PS sulfone; all three molecules were hydrolyzed to sulindac, which was converted to sulindac sulfide and sulindac sulfone. A solution formulation of PS provided lower PS levels in ocular tissues but higher levels of PS metabolites, compared to PS-NPs. Therefore, NPs represent an effective formulation for the topical ocular administration of PS for anterior segment diseases, such as dry eye disease.</t>
  </si>
  <si>
    <t>rayyan-684571045</t>
  </si>
  <si>
    <t>Microplastic pollution in rice-fish co-culture system: A report of three farmland stations in Shanghai, China.</t>
  </si>
  <si>
    <t>1209-1218</t>
  </si>
  <si>
    <t>Lv W and Zhou W and Lu S and Huang W and Yuan Q and Tian M and Lv W and He D</t>
  </si>
  <si>
    <t>https://pubmed.ncbi.nlm.nih.gov/30586807/</t>
  </si>
  <si>
    <t>Microplastics are emerging contaminants of increasing concern. Despite the occurrence of microplastics in farmland soils, the knowledge on microplastics in rice-fish co-culture ecosystems is limited. In this study, we investigated the distribution of microplastics in three rice-fish culture stations in Shanghai. During non-rice and rice-planting periods, microplastics in water, soils and aquatic animals (eel, loach and crayfish) were systematically assayed using methods of NaCl density extraction, H(2)O(2) digestion and micro-fourier transform infrared spectroscopy. Results showed that average microplastic abundances were 0.4â€¯Â±â€¯0.1â€¯itemsâ€¯L(-1), 10.3â€¯Â±â€¯2.2â€¯itemsâ€¯kg(-1), 1.7â€¯Â±â€¯0.5â€¯itemsâ€¯individual(-1) in water, soils and aquatic animal samples, respectively. We found an increasing trend in microplastic abundances in water, soil and animal samples from non-rice period to rice-planting period. Almost all of microplastics were found in digestive tracts of animals. Major microplastics were small (&lt;1â€¯mm) polyethylene and polypropylene fibers, with color of white and translucent. Size, shape, color and polymer type distributions of microplastics were similarly found in environmental and animal samples. Moreover, microplastic abundances in aquatic animals correlated to abundance in farmland soils. This study, for the first time, reveals the occurrence and characteristics of microplastic pollution in rice-fish culture ecosystem which suggests the potential ecological risks of microplastics in the agroecosystem.</t>
  </si>
  <si>
    <t>rayyan-684571046</t>
  </si>
  <si>
    <t>Pyr-GC/MS analysis of microplastics extracted from the stomach content of benthivore fish from the Texas Gulf Coast.</t>
  </si>
  <si>
    <t>91-95</t>
  </si>
  <si>
    <t>Peters CA and Hendrickson E and Minor EC and Schreiner K and Halbur J and Bratton SP</t>
  </si>
  <si>
    <t>https://pubmed.ncbi.nlm.nih.gov/30503493/</t>
  </si>
  <si>
    <t>Fish ingestion of microplastic has been widely documented throughout freshwater, marine, and estuarine species. While numerous studies have quantified and characterized microplastic particles, analytical methods for polymer identification are limited. This study investigated the applicability of pyr-GC/MS for polymer identification of microplastics extracted from the stomach content of marine fish from the Texas Gulf Coast. A total of 43 microplastic particles were analyzed, inclusive of 30 fibers, 3 fragments, and 10 spheres. Polyvinyl chloride (PVC) and polyethylene terephthalate (PET) were the most commonly identified polymers (44.1%), followed by nylon (9.3%), silicone (2.3%), and epoxy resin (2.3%). Approximately 42% of samples could not be classified into a specific polymer class, due to a limited formation of pyrolytic products, low product abundance, or a lack of comparative standards. Diethyl phthalate, a known plasticizer, was found in 16.3% of the total sample, including PVC (14.3%), silicone (14.3%), nylon (14.3%), and sample unknowns (57.2%).</t>
  </si>
  <si>
    <t>rayyan-684571047</t>
  </si>
  <si>
    <t>Ingestion of plastic by fish: A comparison of Thames Estuary and Firth of Clyde populations.</t>
  </si>
  <si>
    <t>McGoran AR and Cowie PR and Clark PF and McEvoy JP and Morritt D</t>
  </si>
  <si>
    <t>https://pubmed.ncbi.nlm.nih.gov/30503418/</t>
  </si>
  <si>
    <t>This study compared plastic ingestion between pelagic and benthic fish populations from two UK watersheds: the Thames Estuary and the Firth of Clyde. The alimentary canals of 876 individuals were examined. Of twenty-one estuarine species investigated, fourteen ingested plastics, including predator (fish) and prey (shrimp) species. Overall, 32% of organisms ingested plastic, mostly fibres (88% of total plastics). More flatfish (38%) ingested plastics than other benthic species (17%). In the Thames, more plastic was ingested by pelagic species (average number of plastic pieces ingested: 3.2) and flatfish (average number of plastic pieces ingested: 2.9) than by shrimp (average number of plastic pieces ingested: 1). More fish from the Clyde ingested plastic than similar Thames species (39% compared to 28% respectively); however, the average amount of plastic ingested did not differ between the sites.</t>
  </si>
  <si>
    <t>rayyan-684571048</t>
  </si>
  <si>
    <t>Ameliorative effect of dietary supplementation of copper oxide nanoparticles on inflammatory and immune reponses in commercial broiler under normal and heat-stress housing conditions.</t>
  </si>
  <si>
    <t>Journal of thermal biology</t>
  </si>
  <si>
    <t>0306-4565 (Print)</t>
  </si>
  <si>
    <t>235-246</t>
  </si>
  <si>
    <t>El-Kassas S and Abdo SE and El-Naggar K and Abdo W and Kirrella AAK and Nashar TO</t>
  </si>
  <si>
    <t>https://pubmed.ncbi.nlm.nih.gov/30509642/</t>
  </si>
  <si>
    <t>Heat stress (HS) is one of the most serious adverse conditions that affect poultry causing immunosuppression and decreasing production. In a novel approach, we investigated effects of supplementing copper oxide nanoparticles (CuO-NPs) on the immune response in two commercial broiler strains (Ross 308 and Cobb 500). At one day old, birds were divided into 3 groups with 3 replicates for each. The first group received diet supplemented with 100% of their recommended copper requirements as CuO while, in the second and third groups, birds were given diets supplemented with 100% and 50% of the recommended Cu requirements in the form of CuO-NPs, respectively. At age of 21â€¯day, each group was subdivided randomly into normal (24â€¯Â±â€¯2â€¯Â°C) and heat stressed (33â€¯Â±â€¯2â€¯Â°C for 5â€¯h per day for two successive weeks) groups. Under normal housing temperature, CuO-NPs, significantly enhanced the immune response in these birds, compared to CuO shown by the increased levels of phagocytic activity (PA), lysozyme serum activity, and by upregulating immune-modulator genes including NF-ÎºÎ², PGES, IL-1Î², TGF-1Î², IFN-Î³, BAX and CASP8. The responses were different between the two studied strains especially at the level of gene expression. In HS birds, supplementation of CuO-NPs reduced HS induced inflammatory conditions, as shown by lower gene expression levels, lower degenerative changes in the spleen, and altered heterophils/lymphocytes (H/L) ratio. We suggest CuO-NPs supplementation, especially in those chickens that received diet supplemented with 50% of their recommended Cu requirements, could be used under normal housing temperature to enhance the birds' immune response, and during HS to lower heat stress-induced degenerative changes depending on the magnitude of the HS.</t>
  </si>
  <si>
    <t>rayyan-684571049</t>
  </si>
  <si>
    <t>Emerging threats and persistent conservation challenges for freshwater biodiversity.</t>
  </si>
  <si>
    <t>Biological reviews of the Cambridge Philosophical Society</t>
  </si>
  <si>
    <t>1469-185X (Electronic)</t>
  </si>
  <si>
    <t>849-873</t>
  </si>
  <si>
    <t>Reid AJ and Carlson AK and Creed IF and Eliason EJ and Gell PA and Johnson PTJ and Kidd KA and MacCormack TJ and Olden JD and Ormerod SJ and Smol JP and Taylor WW and Tockner K and Vermaire JC and Dudgeon D and Cooke SJ</t>
  </si>
  <si>
    <t>https://pubmed.ncbi.nlm.nih.gov/30467930/</t>
  </si>
  <si>
    <t>In the 12 years since Dudgeon et al. (2006) reviewed major pressures on freshwater ecosystems, the biodiversity crisis in the world's lakes, reservoirs, rivers, streams and wetlands has deepened. While lakes, reservoirs and rivers cover only 2.3% of the Earth's surface, these ecosystems host at least 9.5% of the Earth's described animal species. Furthermore, using the World Wide Fund for Nature's Living Planet Index, freshwater population declines (83% between 1970 and 2014) continue to outpace contemporaneous declines in marine or terrestrial systems. The Anthropocene has brought multiple new and varied threats that disproportionately impact freshwater systems. We document 12 emerging threats to freshwater biodiversity that are either entirely new since 2006 or have since intensified: (i) changing climates; (ii) e-commerce and invasions; (iii) infectious diseases; (iv) harmful algal blooms; (v) expanding hydropower; (vi) emerging contaminants; (vii) engineered nanomaterials; (viii) microplastic pollution; (ix) light and noise; (x) freshwater salinisation; (xi) declining calcium; and (xii) cumulative stressors. Effects are evidenced for amphibians, fishes, invertebrates, microbes, plants, turtles and waterbirds, with potential for ecosystem-level changes through bottom-up and top-down processes. In our highly uncertain future, the net effects of these threats raise serious concerns for freshwater ecosystems. However, we also highlight opportunities for conservation gains as a result of novel management tools (e.g. environmental flows, environmental DNA) and specific conservation-oriented actions (e.g. dam removal, habitat protection policies, managed relocation of species) that have been met with varying levels of success. Moving forward, we advocate hybrid approaches that manage fresh waters as crucial ecosystems for human life support as well as essential hotspots of biodiversity and ecological function. Efforts to reverse global trends in freshwater degradation now depend on bridging an immense gap between the aspirations of conservation biologists and the accelerating rate of species endangerment.</t>
  </si>
  <si>
    <t>rayyan-684571050</t>
  </si>
  <si>
    <t>Effects of polystyrene microplastics on the composition of the microbiome and metabolism in larval zebrafish.</t>
  </si>
  <si>
    <t>646-658</t>
  </si>
  <si>
    <t>Wan Z and Wang C and Zhou J and Shen M and Wang X and Fu Z and Jin Y</t>
  </si>
  <si>
    <t>https://pubmed.ncbi.nlm.nih.gov/30448747/</t>
  </si>
  <si>
    <t>Microplastics are major pollutants in marine environment and may have health effects on aquatic organisms. In this study, we used two sizes (5 and 50â€¯Î¼m diameter) of fluorescent and virgin polystyrene microplastics to analyze the adverse effects on larval zebrafish. In our study, we evaluated the effects on larval zebrafish after exposure to 100 and 1000â€¯Î¼g/L of two sizes of polystyrene microplastics for 7 days. Our results show that polystyrene microplastics could cause alterations in the microbiome at the phylum and genus levels in larval zebrafish, including changes in abundance and diversity of the microbiome. In addition, metabolomic analysis suggested that exposure to polystyrene microplastics induced alterations of metabolic profiles in larval zebrafish, and differential metabolites were involved in energy metabolism, glycolipid metabolism, inflammatory response, neurotoxic response, nucleic acid metabolism, oxidative stress. Polystyrene microplastics also significantly decreased the activities of catalase and the content of glutathione. In addition, the results of gene transcription analysis showed that exposure to polystyrene microplastics induced changes in glycolysis-related genes and lipid metabolism-related genes, confirming that polystyrene microplastics disturbed glycolipid and energy metabolism. Taken together, the results obtained in the present study indicated that the potential effects of environmental microplastics on aquatic organisms should not be ignored.</t>
  </si>
  <si>
    <t>rayyan-684571051</t>
  </si>
  <si>
    <t>Prevention of radiation-induced bystander effects by agents that inactivate cell-free chromatin released from irradiated dying cells.</t>
  </si>
  <si>
    <t>Kirolikar S and Prasannan P and Raghuram GV and Pancholi N and Saha T and Tidke P and Chaudhari P and Shaikh A and Rane B and Pandey R and Wani H and Khare NK and Siddiqui S and D'souza J and Prasad R and Shinde S and Parab S and Nair NK and Pal K and Mittra I</t>
  </si>
  <si>
    <t>https://pubmed.ncbi.nlm.nih.gov/30442925/</t>
  </si>
  <si>
    <t>Radiation-induced bystander effect (RIBE) is a poorly understood phenomenon wherein non-targeted cells exhibit effects of radiation. We have reported that cell-free chromatin (cfCh) particles that are released from dying cells can integrate into genomes of surrounding healthy cells to induce DNA damage and inflammation. This raised the possibility that RIBE might be induced by cfCh released from irradiated dying cells. When conditioned media from BrdU-labeled irradiated cells were passed through filters of pore size 0.22â€‰Âµm and incubated with unexposed cells, BrdU-labeled cfCh particles could be seen to readily enter their nuclei to activate H2AX, active Caspase-3, NFÎºB, and IL-6. A direct relationship was observed with respect to activation of RIBE biomarkers and radiation dose in the range of 0.1-0â€‰Gy. We confirmed by FISH and cytogenetic analysis that cfCh had stably integrated into chromosomes of bystander cells and had led to extensive chromosomal instability. The above RIBE effects could be abrogated when conditioned media were pre-treated with agents that inactivate cfCh, namely, anti-histone antibody complexed nanoparticles (CNPs), DNase I and a novel DNA degrading agent Resveratrol-copper (R-Cu). Lower hemi-body irradiation with Î³-rays (0.1-50â€‰Gy) led to activation of H2AX, active Caspase-3, NFÎºB, and IL-6 in brain cells in a dose-dependent manner. Activation of these RIBE biomarkers could be abrogated by concurrent treatment with CNPs, DNase I and R-Cu indicating that activation of RIBE was not due to radiation scatter to the brain. RIBE activation was seen even when mini-beam radiation was delivered to the umbilical region of mice wherein radiation scatter to brain was negligible and could be abrogated by cfCh inactivating agents. These results indicate that cfCh released from radiation-induced dying cells are activators of RIBE and that it can be prevented by treatment with appropriate cfCh inactivating agents.</t>
  </si>
  <si>
    <t>PMC6238009</t>
  </si>
  <si>
    <t>rayyan-684571052</t>
  </si>
  <si>
    <t>Use of resources and microplastic contamination throughout the life cycle of grunts (Haemulidae) in a tropical estuary.</t>
  </si>
  <si>
    <t>1010-1021</t>
  </si>
  <si>
    <t>Silva JDB and Barletta M and Lima ARA and Ferreira GVB</t>
  </si>
  <si>
    <t>https://pubmed.ncbi.nlm.nih.gov/30373032/</t>
  </si>
  <si>
    <t>The distribution, feeding ecology and microplastic contamination were assessed in different ontogenetic phases of Haemulidae species inhabiting the Goiana Estuary, over a seasonal cycle. Pomadasys ramosus and Haemulopsis corvinaeformis are estuarine dependent species that use habitats with specific environmental conditions each season. Pomadasys ramosus was found in the upper and middle estuaries during the rainy season, when salinity showed the lowest values. Haemulopsis corvinaeformis was found in the lower estuary during the dry season, when salinity increased in the estuary. Juveniles of P.Â ramosus are zooplanktivores, feeding mainly on calanoid copepods. Sub-adults and adults are zoobenthivores, feeding on invertebrates associated to the bottom, mainly Polychaeta. Juveniles of H.Â corvinaeformis were not found in the main channel, but sub-adults and adults showed a zoobenthivore habit, feeding mainly on Anomalocardia flexuosa (Mollusca: Bivalvia). Dietary shifts along the life cycle and the spatio-temporal relationship between their distribution and the availability of microplastics along the estuary seem to have a strong influence in the ingestion of microfilaments. The highest average ingestion of microfilaments by P.Â ramosus coincided with the peak of ingestion of Polychaeta by sub-adults in the upper estuary during the late rainy season. For H.Â corvinaeformis the highest ingestion of microfilaments coincided with the peak of ingestion of A.Â flexuosa by adults in the lower estuary during the late dry season. Such contamination might be attributed to the time when these phases shifted to a more diverse diet and began to forage on benthic invertebrates. Research on microplastic contamination must consider species-specific behaviour, since the intake of microplastics is dependent on patterns of distribution and trophic guild within fish assemblages.</t>
  </si>
  <si>
    <t>rayyan-684571053</t>
  </si>
  <si>
    <t>Identification of microplastics in fish ponds and natural freshwater environments of the Carpathian basin, Europe.</t>
  </si>
  <si>
    <t>110-116</t>
  </si>
  <si>
    <t>BordÃ³s G and UrbÃ¡nyi B and Micsinai A and Kriszt B and Palotai Z and SzabÃ³ I and Hantosi Z and Szoboszlay S</t>
  </si>
  <si>
    <t>https://pubmed.ncbi.nlm.nih.gov/30359912/</t>
  </si>
  <si>
    <t>In the past few years, there has been a significant development in freshwater microplastic research. Pollution has been detected in lakes and rivers of several continents, but the number of papers is still marginal compared to the ones investigating marine environments. In this study, we present the first detection of microplastics (MPs) in Central and Eastern European (CEE) surface waters and, globally, the first detection in fish ponds. Samples were taken from different types of fish ponds and natural water bodies along a novel concept down to a particle size of 100â€¯Î¼m, then, after sample preparation, MPs were characterized using an FTIR microscope. 92% of the water samples contained MPs ranging from 3.52 to 32.05 particles/m(3). MPs were detected in 69% of the sediment samples ranging from 0.46 to 1.62 particles/kg. Dominant abundance of polypropylene (PP) and polyethylene was shown in water and PP and polystyrene in sediment samples. First results also indicate that fish ponds may act as a deposition area for MPs.</t>
  </si>
  <si>
    <t>rayyan-684571054</t>
  </si>
  <si>
    <t>Juvenile fish caging as a tool for assessing microplastics contamination in estuarine fish nursery grounds.</t>
  </si>
  <si>
    <t>3548-3559</t>
  </si>
  <si>
    <t>Kazour M and Jemaa S and El Rakwe M and Duflos G and Hermabassiere L and Dehaut A and Le Bihanic F and Cachot J and Cornille V and Rabhi K and Khalaf G and Amara R</t>
  </si>
  <si>
    <t>https://pubmed.ncbi.nlm.nih.gov/30324374/</t>
  </si>
  <si>
    <t>Estuaries serve as nursery grounds for many marine fish species. However, increasing human activities within estuaries and surrounding areas lead to significant habitat quality degradation for the juveniles. In recent years, plastic pollution has become a global environmental issue as plastic debris are found in all aquatic environments with potential adverse impacts on marine biota. Given the important ecological role of estuaries and implications of microplastics (MP) in ecosystems, here we assess the occurrence, number, size, and polymer types of MP ingested by wild and caged juvenile European flounder (Platichthys flesus). We deployed caged fish for 1Â month at five sites in three estuaries in the eastern English Channel. The Seine estuary, heavily impacted by manmade modifications and one of the most contaminated estuaries in Europe, was compared to two smaller estuaries (Canche and Liane) less impacted by industrial activities. We found that juvenile flounders (7-9Â cm) were vulnerable to plastic ingestion. Seventy-five percent of caged fish and 58% of wild caught fish had the presence of MP items in their digestive tract. Fibers (69%) dominated in the fish's digestive tract at all sites. An average of 2.04â€‰Â±â€‰1.93 MP items were ingested by feral juvenile flounder and 1.67â€‰Â±â€‰1.43 by caged juvenile flounder. For the caged fish, the three sites impacted by wastewater treatment plant (Liane, Le Havre harbor, and Rouen) were those with the highest percentage of individuals that has ingested MP items. Most of the isolated items were fibers and blue in color. Polymers identified by micro Raman spectroscopy were polycaprolactam, polyethylene terephthalate, and polyurethane. Although other environmental factors may have affected caged fish condition and mortality, we found no significant correlation with the number of ingested MP. However, the high occurrence of MP ingested by juvenile fish on nursery grounds raises concerns on their potential negative effects for fish recruitment success and population renewal. Finally, this study describes, for the first time, the feasibility of using caged juvenile fish as an assessing tool of MP contamination in estuarine nursery grounds.</t>
  </si>
  <si>
    <t>rayyan-684571055</t>
  </si>
  <si>
    <t>Microplastics in mussels and fish from the Northern Ionian Sea.</t>
  </si>
  <si>
    <t>30-40</t>
  </si>
  <si>
    <t>Digka N and Tsangaris C and Torre M and Anastasopoulou A and Zeri C</t>
  </si>
  <si>
    <t>https://pubmed.ncbi.nlm.nih.gov/30301041/</t>
  </si>
  <si>
    <t>Microplastic ingestion by marine organisms presents an emerging threat to marine ecosystems; microplastics in different marine species are currently reported worldwide. This study aims to assess microplastic ingestion in four, highly commercial, marine species from Greek waters in the Northern Ionian Sea (Mediterranean Sea). Microplastics were found in mussels (Mytilus galloprovincialis) and all three fish species (Sardina pilchardus, Pagellus erythrinus, Mullus barbatus) examined. The frequency of occurrence of ingested microplastics was 46.25% in mussels, while among fish species, S. pilchardus showed the highest frequency of microplastic ingestion (47.2%). Microplastic abundance ranged from 1.7-2 items/individual in mussels and from 1.5-1.9 items/individual in fish. The majority of ingested microplastics were fragments, while their color and size varied. Fourier Transform Infrared Spectroscopy (FT-IR) indicated polyethylene as the most common polymer type in mussels and fish. Results can be used to set baseline levels for the assessment of microplastic pollution in the Ionian Sea.</t>
  </si>
  <si>
    <t>rayyan-684571056</t>
  </si>
  <si>
    <t>Suspended microplastics in a highly polluted bay: Abundance, size, and availability for mesozooplankton.</t>
  </si>
  <si>
    <t>256-265</t>
  </si>
  <si>
    <t>Figueiredo GM and Vianna TMP</t>
  </si>
  <si>
    <t>https://pubmed.ncbi.nlm.nih.gov/30301037/</t>
  </si>
  <si>
    <t>Microplastic ingestion by mesozooplankton may be an important pathway for the microplastics to enter the food web. To determine microplastic abundance in Guanabara Bay, samples were collected by neustonic haul with a 64-Î¼m-net and oblique hauls using 64- and 200-Î¼m nets. Microplastic size and abundance as well as copepod, fish-larvae, and chaetognath sizes, densities, and preferential prey sizes were determined. Microplastic abundance was higher in samples collected with fine nets (average 4.8 microplastics m(-3), maximum 11 microplastics m(-3)) than in those collected with coarse net. Microplastic abundance in Guanabara Bay was higher than that in other marine ecosystems. Microplastics &gt;100â€¯Î¼m were too large to be ingested by copepods. However, for fish larvae and chaetognaths, the abundance of microplastics, at the corresponding prey size range, were, respectively, ~9000- and 14,400-folds lower than the preferential copepod prey, in the same size range. Thus, in Guanabara Bay, microplastics were available, but too diluted to be frequently ingested by fish larvae and chaetognaths.</t>
  </si>
  <si>
    <t>rayyan-684571057</t>
  </si>
  <si>
    <t>Microplastic testing in vitro: Realistic loading of pollutants, surfactant-free solid surface-dosing and bioanalytical detection using a sensitivity-optimized EROD assay.</t>
  </si>
  <si>
    <t>Toxicology in vitro : an international journal published in association with BIBRA</t>
  </si>
  <si>
    <t>1879-3177 (Electronic)</t>
  </si>
  <si>
    <t>194-201</t>
  </si>
  <si>
    <t>https://pubmed.ncbi.nlm.nih.gov/30291991/</t>
  </si>
  <si>
    <t>Microplastic particles (MPs) are emerging contaminants in aquatic environments, which are assumed to play a role as vectors for lipophilic pollutants, as the particles bear a potential for the accumulation of lipophilic contaminants from the water phase on the MPs' surface and subsequent release in contact with organisms. In an attempt to allow the bioanalytical detection and quantitatively estimate bioavailability of MP-bound pollutants under realistic conditions in vitro, a protocol was developed for water-based loading of lipophilic substances to MPs using a solid-phase extraction (SPE) approach and subsequent detection of the substances in a sensitivity-enhanced 7-ethoxyresorufin-O-deethylase (EROD) assay with RTL-W1 cells. Exemplarily, particles were loaded with benzo[k]fluoranthene (BkF), which was shown to bind to MPs with high affinity. Spiked particles were added to the surface of the culture medium, where they released low, but consistent amounts of BkF, which were quantified by EROD induction. Additionally, a geometrical model was developed for the estimation of numbers, surface areas and masses of MPs interacting with medium. The approach presented allows the experimental in vitro examination of the postulated function of MP as a pollutant vector in a highly sensitive animal-experimentation-free test system.</t>
  </si>
  <si>
    <t>rayyan-684571058</t>
  </si>
  <si>
    <t>Chitosan-eurycomanone nanoformulation acts on steroidogenesis pathway genes to increase the reproduction rate in fish.</t>
  </si>
  <si>
    <t>The Journal of steroid biochemistry and molecular biology</t>
  </si>
  <si>
    <t>1879-1220 (Electronic)</t>
  </si>
  <si>
    <t>237-247</t>
  </si>
  <si>
    <t>Bhat IA and Ahmad I and Mir IN and Bhat RAH and P GB and Goswami M and J K S and Sharma R</t>
  </si>
  <si>
    <t>https://pubmed.ncbi.nlm.nih.gov/30253226/</t>
  </si>
  <si>
    <t>The study was undertaken to explore the molecular mechanism of eurycomanone, a major compound of Eurycoma longifolia plant in increasing the reproductive processes in the male fish model. Chitosan-nanoconjugated eurycomanone nanoparticles with a significant particle size [130â€‰nm (CED1); 144.1â€‰nm (CED2)] and stable zeta potentials (+49.1â€‰mV and +30â€‰mV) were synthesized and evaluated against naked eurycomanone (ED1 and ED2). In present study, short-term and long-term experiments were conducted to evaluate the effect of nano-formulation on expression of endocrine-related genes, circulating hormone concentrations (Follicle stimulating hormone, FSH; luteinizing hormone, LH; progesterone, testosterone and 17-Î² estradiol) and reproductive capacity of male Clarias magur. In short-term experiment, the sampling of tissues was done on hourly basis after injection of eurycomanone either alone or with chitosan and long-term experiment was carried for 21 days and in this the injection was repeated after 7 days and 14 days. Treatments CED1 and CED2 showed controlled and sustained surge of the transcript level of selected genes (except aromatase) and serum hormones (except 17Î²-estradiol) compared to ED1 and ED2 groups. The transcript levels of aromatase and serum 17Î²-estradiol hormone showed the declining trend in the chitosan conjugated groups. The gonadosomatic index (GSI), reproductive capacity, intracellular calcium and selenium and cellular structure of testes were improved in CED1 and CED2 groups compared to other treatments. Furthermore, the effect of chitosan conjugated eurycomanone was evaluated in primary testicular cells and an increase in the mRNA expression level of endocrine-related genes was detected. This is the first report of the use of chitosan conjugated eurycomanone and present study elucidates the molecular mechanism of eurycomanone in increasing the reproductive output in animals.</t>
  </si>
  <si>
    <t>rayyan-684571059</t>
  </si>
  <si>
    <t>Studies of the effects of microplastics on aquatic organisms: What do we know and where should we focus our efforts in the future?</t>
  </si>
  <si>
    <t>1029-1039</t>
  </si>
  <si>
    <t>de SÃ¡ LC and Oliveira M and Ribeiro F and Rocha TL and Futter MN</t>
  </si>
  <si>
    <t>https://pubmed.ncbi.nlm.nih.gov/30248828/</t>
  </si>
  <si>
    <t>The effects of microplastics (MP) on aquatic organisms are currently the subject of intense research. Here, we provide a critical perspective on published studies of MP ingestion by aquatic biota. We summarize the available research on MP presence, behaviour and effects on aquatic organisms monitored in the field and on laboratory studies of the ecotoxicological consequences of MP ingestion. We consider MP polymer type, shape, size as well as group of organisms studied and type of effect reported. Specifically, we evaluate whether or not the available laboratory studies of MP are representative of the types of MPs found in the environment and whether or not they have reported on relevant groups or organisms. Analysis of the available data revealed that 1) despite their widespread detection in field-based studies, polypropylene, polyester and polyamide particles were under-represented in laboratory studies; 2) fibres and fragments (800-1600â€¯Î¼m) are the most common form of MPs reported in animals collected from the field; 3) to date, most studies have been conducted on fish; knowledge is needed about the effects of MPs on other groups of organisms, especially invertebrates. Furthermore, there are significant mismatches between the types of MP most commonly found in the environment or reported in field studies and those used in laboratory experiments. Finally, there is an overarching need to understand the mechanism of action and ecotoxicological effects of environmentally relevant concentrations of MPs on aquatic organism health.</t>
  </si>
  <si>
    <t>rayyan-684571060</t>
  </si>
  <si>
    <t>Corrigendum to "Microplastic in the gastrointestinal tract of fishes along the Saudi Arabian Red Sea coast" [Mar. Pollut. Bull. 131 (Part A) (2018) 1-808].</t>
  </si>
  <si>
    <t>https://pubmed.ncbi.nlm.nih.gov/30170742/</t>
  </si>
  <si>
    <t xml:space="preserve"> RAYYAN-INCLUSION: {"Querusche"=&gt;"Excluded", "Gabriel"=&gt;"Excluded"} | RAYYAN-LABELS: Correction,QUE: Title,GAB: Abstract | RAYYAN-EXCLUSION-REASONS: 1 - Type of study</t>
  </si>
  <si>
    <t>rayyan-684571061</t>
  </si>
  <si>
    <t>Ameliorative effects of Moringa oleifera on copper nanoparticle induced toxicity in Cyprinus carpio assessed by histology and oxidative stress markers.</t>
  </si>
  <si>
    <t>1361-6528 (Electronic)</t>
  </si>
  <si>
    <t>Noureen A and Jabeen F and Tabish TA and Zahoor MK and Ali M and Iqbal R and Yaqub S and Chaudhry AS</t>
  </si>
  <si>
    <t>https://pubmed.ncbi.nlm.nih.gov/30168446/</t>
  </si>
  <si>
    <t>Nanoparticles (NPs) enter the environment mainly through waste water effluents, accidental spillage, and industrial runoffs. This is worrying because NPs can enter the human body owing to their large aspect-to-size ratio and reactive surfaces that facilitate their penetration through biological barriers and thus can induce oxidative stress in host cells. Therefore, there is a growing concern about the toxicity of NPs, which needs to be addressed. Thus, this study investigated the ameliorative effects of Moringa oleifera seed extract (MOSE) in Cyprinus carpio exposed to copper nanoparticles (Cu-NPs). For the in vivo assessment of the shielding effects of MOSE, 240 samples of C. carpio (40-45 g) were randomly allocated to 24 experimental tanks (10 fish/tank of 40 L) 24 h prior to the start of this experiment. The experimental fish were faced with the water-born exposure of a pre-determined dose of 1.5 mg Cu-NPs/l along with pre- and post-treatment with different doses (100 or 200 or 300 mg l(-1)) of MOSE for 28 days. The MOSE showed significant ameliorative effect on the antioxidant defense, in response to the elevated levels of Cu-NP-induced oxidative stress. It also played a protective role as indicated by the suppression of the histological alterations in the gills and liver of fish exposed to the Cu-NPs. It was concluded that the Cu-NP-induced toxicity in C. carpio was ameliorated by the use of MOSE in this study. Moreover, the post-Cu-NP treatment stage showed more protective effects of MOSE than the pre-Cu-NP treatment phase. Further studies are suggested to determine the optimum dose and delivery method of MOSE for similar or different NP exposed fish.</t>
  </si>
  <si>
    <t>rayyan-684571062</t>
  </si>
  <si>
    <t>The Relationship between Dissolution Behavior and the Toxicity of Silver Nanoparticles on Zebrafish Embryos in Different Ionic Environments.</t>
  </si>
  <si>
    <t>Lee WS and Kim E and Cho HJ and Kang T and Kim B and Kim MY and Kim YS and Song NW and Lee JS and Jeong J</t>
  </si>
  <si>
    <t>https://pubmed.ncbi.nlm.nih.gov/30142912/</t>
  </si>
  <si>
    <t>A silver nanoparticle is one of the representative engineered nanomaterials with excellent optical, electrical, antibacterial properties. Silver nanoparticles are being increasingly used for medical products, water filters, and cosmetics, etc. However, silver nanoparticles are known to cause adverse effects on the ecosystem and human health. To utilize silver nanoparticles with minimized negative effects, it is important to understand the behavior of silver nanoparticles released to the environment. In this study, we compared toxicity behaviors of citrate-stabilized silver nanoparticles with polyethylene glycol coated silver nanoparticles in two different ionic environments, which are aquatic environments for developing zebrafish embryo. Depending on the composition of the ionic environment, citrate-stabilized silver nanoparticles and polyethylene glycol coated silver nanoparticles exhibited different behaviors in dissolution, aggregation, or precipitation, which governed the toxicity of silver nanoparticles on zebrafish embryos.</t>
  </si>
  <si>
    <t>PMC6165318</t>
  </si>
  <si>
    <t>rayyan-684571063</t>
  </si>
  <si>
    <t>Microplastics in Seafood and the Implications for Human Health.</t>
  </si>
  <si>
    <t>Current environmental health reports</t>
  </si>
  <si>
    <t>2196-5412 (Electronic)</t>
  </si>
  <si>
    <t>375-386</t>
  </si>
  <si>
    <t>Smith M and Love DC and Rochman CM and Neff RA</t>
  </si>
  <si>
    <t>https://pubmed.ncbi.nlm.nih.gov/30116998/</t>
  </si>
  <si>
    <t>PURPOSE OF REVIEW: We describe evidence regarding human exposure to microplastics via seafood and discuss potential health effects. RECENT FINDINGS: Shellfish and other animals consumed whole pose particular concern for human exposure. If there is toxicity, it is likely dependent on dose, polymer type, size, surface chemistry, and hydrophobicity. Human activity has led to microplastic contamination throughout the marine environment. As a result of widespread contamination, microplastics are ingested by many species of wildlife including fish and shellfish. Because microplastics are associated with chemicals from manufacturing and that sorb from the surrounding environment, there is concern regarding physical and chemical toxicity. Evidence regarding microplastic toxicity and epidemiology is emerging. We characterize current knowledge and highlight gaps. We also recommend mitigation and adaptation strategies targeting the life cycle of microplastics and recommend future research to assess impacts of microplastics on humans. Addressing these research gaps is a critical priority due to the nutritional importance of seafood consumption.</t>
  </si>
  <si>
    <t>PMC6132564</t>
  </si>
  <si>
    <t>rayyan-684571064</t>
  </si>
  <si>
    <t>Effects of microplastics on trophic parameters, abundance and metabolic activities of seawater and fish gut bacteria in mesocosm conditions.</t>
  </si>
  <si>
    <t>30067-30083</t>
  </si>
  <si>
    <t>Caruso G and PedÃ  C and Cappello S and Leonardi M and La Ferla R and Lo Giudice A and Maricchiolo G and Rizzo C and Maimone G and Rappazzo AC and Genovese L and Romeo T</t>
  </si>
  <si>
    <t>https://pubmed.ncbi.nlm.nih.gov/30109692/</t>
  </si>
  <si>
    <t>Plastic pollution is an emerging threat with severe implications on animals' and environmental health. Nevertheless, interactions of plastic particles with both microbial structure and metabolism are a new research challenge that needs to be elucidated yet. To improve knowledge on the effects played by microplastics on free-living and fish gut-associated microbial community in aquatic environments, a 90-day study was performed in three replicated mesocosms (control-CTRL, native polyvinyl chloride-MPV and weathered polyvinyl chloride-MPI), where sea bass specimens were hosted. In CTRL mesocosm, fish was fed with no-plastic-added food, whilst in MPV and MPI food was supplemented with native or exposed to polluted waters polyvinylchloride pellets, respectively. Particulate organic carbon (POC) and nitrogen, total and culturable bacteria, extracellular enzymatic activities, and microbial community substrate utilization profiles were analyzed. POC values were lower in MPI than MPV and CRTL mesocosms. Microplastics did not affect severely bacterial metabolism, although enzymatic activities decreased and microbes utilized a lower number of carbon substrates in MPI than MPV and CTRL. No shifts in the bacterial community composition of fish gut microflora were observed by denaturing gradient gel electrophoresis fingerprinting analysis.</t>
  </si>
  <si>
    <t xml:space="preserve"> RAYYAN-INCLUSION: {"Querusche"=&gt;"Excluded", "Gabriel"=&gt;"Maybe"} | RAYYAN-LABELS: QUE: Abstract | RAYYAN-EXCLUSION-REASONS: 2 - Population</t>
  </si>
  <si>
    <t>rayyan-684571065</t>
  </si>
  <si>
    <t>Assessment of microplastics derived from mariculture in Xiangshan Bay, China.</t>
  </si>
  <si>
    <t>1146-1156</t>
  </si>
  <si>
    <t>Chen M and Jin M and Tao P and Wang Z and Xie W and Yu X and Wang K</t>
  </si>
  <si>
    <t>https://pubmed.ncbi.nlm.nih.gov/30099319/</t>
  </si>
  <si>
    <t>Mariculture activities including enclosure, raft and cage cultures employ a variety of plastic gear such as fishing nets, buoyant material and net cages. The plastic gear poses a potential source of microplastics to the coastal environment, but relevant data on the impacts of mariculture are still limited. To this end, a semi-enclosed narrow bay (i.e., Xiangshan Bay, China) with a long-term mariculture history was investigated to assess how mariculture activities affect microplastics in seawater and sediment. The results indicated that mariculture-derived microplastics accounted for approximately 55.7% and 36.8% of the microplastics in seawater and sediment, respectively. The average microplastic abundances of seawater and sediment were 8.9â€¯Â±â€¯4.7 (meanâ€¯Â±â€¯SD, nâ€¯=â€¯18) items/m(3) seawater and 1739â€¯Â±â€¯2153 (nâ€¯=â€¯18) items/kg sediment, respectively. The types of mariculture-derived microplastics included polyethylene (PE) foam, PE nets, PE film, polypropylene (PP) rope, polystyrene (PS) foam and rubber. PE foam had the highest proportion (38.6%) in the seawater samples. High usage rates and the porous structure of PE foam led to the high abundance. The average microplastic sizes of seawater and sediment are 1.54â€¯Â±â€¯1.53â€¯mm and 1.33â€¯Â±â€¯1.69â€¯mm, respectively. The spatial variations in the abundance and size of microplastics implied that the mariculture-derived microplastics in Xiangshan Bay were transported along the Bay to the open sea. The results of this study indicate that mariculture activity can be a significant source of microplastics. Further research is required to investigate how the high microplastic abundance in mariculture zone affects marine organisms, especially cultured seafood.</t>
  </si>
  <si>
    <t>rayyan-684571066</t>
  </si>
  <si>
    <t>Biomechanical Evaluation of Nano-Zirconia Coatings on Ti-6Al-7Nb Implant Screws in Rabbit Tibias.</t>
  </si>
  <si>
    <t>Current medical science</t>
  </si>
  <si>
    <t>2523-899X (Electronic)</t>
  </si>
  <si>
    <t>530-537</t>
  </si>
  <si>
    <t>Hamad TI and Fatalla AA and Waheed AS and Azzawi ZGM and Cao YG and Song K</t>
  </si>
  <si>
    <t>https://pubmed.ncbi.nlm.nih.gov/30074223/</t>
  </si>
  <si>
    <t>The clinical success of dental implants can be improved by achieving optimum implant properties, such as their biomechanical and surface characteristics. Nano-structured coatings can play an important role in improving the implant surface. The purpose of the present study was to determine the most appropriate conditions for electrophoretic deposition (EPD) of nano-zirconia coatings on Ti-6Al-7Nb substrates and to evaluate the structural and biomechanical characteristics of these deposited coatings on the dental implants. EPD was used with different applied voltages and time periods to obtain a uniform layer of nano-zirconia on Ti-6Al-7Nb samples. The coated samples were weighed and the thickness of the product layer was measured. Surface analysis was performed by using optical microscopical examination, scanning electron microscope and X-ray diffraction phase analysis. For in vivo examination, 48 screw-designed implants (24 uncoated and 24 nano-zirconia coated) were implanted in both tibiae of 12 white New Zealand rabbits and evaluated biomechanically after 4- and 12-week healing intervals. Results revealed that the use of different conditions for EPD affected the final coating film properties. Increasing the applied voltage and coating time period increased the deposited nano-zirconia film thickness and weight. By selecting the appropriate coating conditions, and analyzing scanning electron microscopical examination and XRD patterns, this technique could produce a thin and continuous nano-zirconia layer with a uniform thickness of the Ti-6Al-7Nb samples. Mechanically, the nano-zirconia-coated implants showed a highly statistically significant difference in removal torque values, while histologically these coated implants enhanced and promoted osseointegration after 4 and 12 weeks of healing, compared with the uncoated ones. In conclusion, EPD is an effective technique for providing a high quality nano-zirconia coating film on dental implant surfaces. Moreover, the osseointegration of these coated dental implants is improved compared with that of uncoated ones.</t>
  </si>
  <si>
    <t>rayyan-684571067</t>
  </si>
  <si>
    <t>Comparative toxicity of silver nanoparticle and ionic silver in juvenile common carp (Cyprinus carpio): Accumulation, physiology and histopathology.</t>
  </si>
  <si>
    <t>373-381</t>
  </si>
  <si>
    <t>Khosravi-Katuli K and Shabani A and Paknejad H and Imanpoor MR</t>
  </si>
  <si>
    <t>https://pubmed.ncbi.nlm.nih.gov/30048952/</t>
  </si>
  <si>
    <t>Many studies have investigated the potential negative effects of silver on aquatic organisms, but most focused on short-term exposure in few species. Moreover, there are many uncertainties about differences in potential toxicity mechanisms and adverse effects of silver nanoparticles (AgNPs) and ionic form of silver (AgNO(3)). We investigated chronic effects of AgNPs and AgNO(3) on the juvenile common carp (Cyprinus carpio). AgNPs and AgNO(3) accumulated in the liver, gill and intestine, respectively and highest was related to AgNPs. Our results indicated, silver uptake was accompanied with histological alteration in the target organs such that different tissue lesions were observed in exposed groups. Superoxide dismutase (SOD), catalase (CAT) and lactate dehydrogenase (LDH) activity and also hsp70, ghrelin and IGF-1 genes expression were induced in both forms. After 7 days, highest hsp70 gene expression was observed in AgNO(3) treatment and highest ghrelin and IGF-1 gene expression was observed in AgNPs treatment. The results revealed that adverse effects of AgNPs on different aspects of the health of juvenile common carp, may not be solely a result of particle dissolution. In addition, the main toxic mechanism of AgNPs was probably related to the accumulation of silver followed by the molecular and oxidative stress response.</t>
  </si>
  <si>
    <t>rayyan-684571068</t>
  </si>
  <si>
    <t>Microplastics in marine sediments near Rothera Research Station, Antarctica.</t>
  </si>
  <si>
    <t>460-463</t>
  </si>
  <si>
    <t>Reed S and Clark M and Thompson R and Hughes KA</t>
  </si>
  <si>
    <t>https://pubmed.ncbi.nlm.nih.gov/30041337/</t>
  </si>
  <si>
    <t>Antarctica and surrounding waters are often considered pristine, but may be subject to local pollution from tourism, fishing and governmental research programme activities. In particular, the quantification of microplastic pollution within the Antarctic Treaty area (south of latitude 60Â°S) has received little attention. We examined microplastic particle concentrations in sediment samples from 20 locations up to 7â€¯km from Rothera Research Station. The highest concentrations of microplastic (&lt;5 particles 10â€¯ml(-1)) were recorded in sediment collected near the station sewage treatment plant outfall. The concentrations were similar to levels recorded in shallow and deep sea marine sediments outside Antarctica. The detected microplastics had characteristics similar to those commonly produced by clothes washing. We recommend further research on microplastics around Antarctic stations to inform policy discussions and the development of appropriate management responses.</t>
  </si>
  <si>
    <t>rayyan-684571069</t>
  </si>
  <si>
    <t>Disease-Triggered Drug Release Effectively Prevents Acute Inflammatory Flare-Ups, Achieving Reduced Dosing.</t>
  </si>
  <si>
    <t>e1800703</t>
  </si>
  <si>
    <t>Stubelius A and Sheng W and Lee S and Olejniczak J and Guma M and Almutairi A</t>
  </si>
  <si>
    <t>https://pubmed.ncbi.nlm.nih.gov/30009516/</t>
  </si>
  <si>
    <t>For conditions with inflammatory flare-ups, fast drug-release from a depot is crucial to reduce cell infiltration and prevent long-term tissue destruction. While this concept has been explored for chronic diseases, preventing acute inflammatory flares has not been explored. To address this issue, a preventative inflammation-sensitive system is developed and applied to acute gout, a condition where millions of inflammatory cells are recruited rapidly, causing excruciating and debilitating pain. Rapid drug release is first demonstrated from a pH-responsive acetalated dextran particle loaded with dexamethasone (AcDex-DXM), reducing proinflammatory cytokines in vitro as efficiently as free drug. Then, using the air pouch model of gout, mice are pretreated 24 h before inducing inflammation. AcDex-DXM reduces overall cell infiltration with decreased neutrophils, increases monocytes, and diminishes cytokines and chemokines. In a more extended prophylaxis model, murine joints are pretreated eight days before initiating inflammation. After quantifying cell infiltration, only AcDex-DXM reduces the overall joint inflammation, where neither free drug nor a conventional drug-depot achieves adequate anti-inflammatory effects. Here, the superior efficacy of disease-triggered drug-delivery to prevent acute inflammation is demonstrated over free drug and slow-release depots. This approach and results promise exciting treatment opportunities for multiple inflammatory conditions suffering from acute flares.</t>
  </si>
  <si>
    <t>PMC6165597</t>
  </si>
  <si>
    <t>rayyan-684571070</t>
  </si>
  <si>
    <t>Maternal transfer of nanoplastics to offspring in zebrafish (Danio rerio): A case study with nanopolystyrene.</t>
  </si>
  <si>
    <t>324-334</t>
  </si>
  <si>
    <t>Pitt JA and Trevisan R and Massarsky A and Kozal JS and Levin ED and Di Giulio RT</t>
  </si>
  <si>
    <t>https://pubmed.ncbi.nlm.nih.gov/29940444/</t>
  </si>
  <si>
    <t>Plastics are ubiquitous anthropogenic contaminants that are a growing concern in aquatic environments. The ecological implications of macroplastics pollution are well documented, but less is known about nanoplastics. The current study investigates the potential adverse effects of nanoplastics, which likely contribute to the ecological burden of plastic pollution. To this end, we examined whether a dietary exposure of adult zebrafish (Danio rerio) to polystyrene nanoparticles (PS NPs) could lead to the transfer of nanoplastics to the offspring, and whether nanoplastics exposure affects zebrafish physiology. Specifically, adult female and male zebrafish (F0 generation) were exposed to PS NPs via diet for one week and bred to produce the F1 generation. Four F1 groups were generated: control (unexposed females and males), maternal (exposed females), paternal (exposed males), and co-parental (exposed males and females). Co-parental PS NP exposure did not significantly affect reproductive success. Assessment of tissues from F0 fish revealed that exposure to PS NPs significantly reduced glutathione reductase activity in brain, muscle, and testes, but did not affect mitochondrial function parameters in heart or gonads. Assessment of F1 embryos and larvae revealed that PS NPs were present in the yolk sac, gastrointestinal tract, liver, and pancreas of the maternally and co-parentally exposed F1 embryos/larvae. Bradycardia was also observed in embryos from maternal and co-parental exposure groups. In addition, the activity of glutathione reductase and the levels of thiols were reduced in F1 embryos/larvae from maternal and/or co-parental exposure groups. Mitochondrial function and locomotor activity were not affected in F1 larvae. This study demonstrates that (i) PS NPs are transferred from mothers to offspring, and (ii) exposure to PS NPs modifies the antioxidant system in adult tissues and F1 larvae. We conclude that PS NPs could bioaccumulate and be passed on to the offspring, but this does not lead to major physiological disturbances.</t>
  </si>
  <si>
    <t>PMC7012458</t>
  </si>
  <si>
    <t>rayyan-684571071</t>
  </si>
  <si>
    <t>Microplastics in sub-surface waters of the Arctic Central Basin.</t>
  </si>
  <si>
    <t>Kanhai DK and GÃ¥rdfeldt K and Lyashevska O and HassellÃ¶v M and Thompson RC and O'Connor I</t>
  </si>
  <si>
    <t>https://pubmed.ncbi.nlm.nih.gov/29866573/</t>
  </si>
  <si>
    <t>Polar oceans, though remote in location, are not immune to the accumulation of plastic debris. The present study, investigated for the first time, the abundance, distribution and composition of microplastics in sub-surface waters of the Arctic Central Basin. Microplastic sampling was carried out using the bow water system of icebreaker Oden (single depth: 8.5â€¯m) and CTD rosette sampler (multiple depths: 8-4369â€¯m). Potential microplastics were isolated and analysed using Fourier Transform Infrared Spectroscopy (FT-IR). Bow water sampling revealed that the median microplastic abundance in near surface waters of the Polar Mixed Layer (PML) was 0.7â€¯particlesâ€¯m(-3). Regarding the vertical distribution of microplastics in the ACB, microplastic abundance (particlesâ€¯m(-3)) in the different water masses was as follows: Polar Mixed Layer (0-375)â€¯&gt;â€¯Deep and bottom waters (0-104)â€¯&gt;â€¯Atlantic water (0-95)â€¯&gt;â€¯Halocline i.e. Atlantic or Pacific (0-83).</t>
  </si>
  <si>
    <t>rayyan-684571072</t>
  </si>
  <si>
    <t>Plastic ingestion by Scyliorhinus canicula trawl captured in the North Sea.</t>
  </si>
  <si>
    <t>Smith LE</t>
  </si>
  <si>
    <t>https://pubmed.ncbi.nlm.nih.gov/29866570/</t>
  </si>
  <si>
    <t>The ingestion of plastic debris by marine organisms has been documented across a variety of taxa including; marine mammals, sea birds, sea turtles and some fish species. Fewer reports have described ingestion by sharks, in this study the gastrointestinal tracts of 20 small spotted catsharks (Scyliorhinus canicula) trawl captured in the North Sea were investigated. Macroplastics (&gt;20â€¯mm) were found in 2 individuals and microplastic (&lt;5â€¯mm) was found in one other individual, this is the first time that plastic ingestion has been reported in this species. These observations suggest that gastrointestinal analysis of commonly landed elasmobranch species is worthwhile, to further understanding on the organisms and habitats impacted by plastic pollution.</t>
  </si>
  <si>
    <t>rayyan-684571073</t>
  </si>
  <si>
    <t>Capture, swallowing, and egestion of microplastics by a planktivorous juvenile fish.</t>
  </si>
  <si>
    <t>566-573</t>
  </si>
  <si>
    <t>Ory NC and Gallardo C and Lenz M and Thiel M</t>
  </si>
  <si>
    <t>https://pubmed.ncbi.nlm.nih.gov/29758531/</t>
  </si>
  <si>
    <t>Microplastics (&lt;5â€¯mm) have been found in many fish species, from most marine environments. However, the mechanisms underlying microplastic ingestion by fish are still unclear, although they are important to determine the pathway of microplastics along marine food webs. Here we conducted experiments in the laboratory to examine microplastic ingestion (capture and swallowing) and egestion by juveniles of the planktivorous palm ruff, Seriolella violacea (Centrolophidae). As expected, fish captured preferentially black microplastics, similar to food pellets, whereas microplastics of other colours (blue, translucent, and yellow) were mostly co-captured when floating close to food pellets. Microplastics captured without food were almost always spit out, and were only swallowed when they were mixed with food in the fish's mouth. Food probably produced a 'gustatory trap' that impeded the fish to discriminate and reject the microplastics. Most fish (93% of total) egested all the microplastics after 7 days, on average, and 49 days at most, substantially longer than food pellets (&lt;2 days). No acute detrimental effects of microplastics on fish were observable, but potential sublethal effects of microplastics on the fish physiological and behavioural responses still need to be tested. This study highlights that visually-oriented planktivorous fish, many species of which are of commercial value and ecological importance within marine food webs, are susceptible to ingest microplastics resembling or floating close to their planktonic prey.</t>
  </si>
  <si>
    <t>rayyan-684571074</t>
  </si>
  <si>
    <t>Enantiospecific toxicity, distribution and bioaccumulation of chiral antidepressant venlafaxine and its metabolite in loach (Misgurnus anguillicaudatus) co-exposed to microplastic and the drugs.</t>
  </si>
  <si>
    <t>203-211</t>
  </si>
  <si>
    <t>Qu H and Ma R and Wang B and Yang J and Duan L and Yu G</t>
  </si>
  <si>
    <t>https://pubmed.ncbi.nlm.nih.gov/29706475/</t>
  </si>
  <si>
    <t>In present study, we investigated the enantioselective behaviors of the chiral antidepressant venlafaxine and its metabolite O-desmethylvenlafaxine in loach Misgurnus anguillicaudatus (M. anguillicaudatus), as well as effects of microplastic on toxicity, distribution and metabolism through a 40-day co-exposure. The contents of SOD and MDA in loach liver elevated when the loach was exposed to venlafaxine and O-desmethylvenlafaxine. Moreover, co-exposure with microplastic might lead to more adverse effect against loach. The distribution of venlafaxine and O-desmethylvenlafaxine were both detected in loach tissues and liver subcellular. The concentrations of venlafaxine and O-desmethylvenlafaxine were lower in water in microplastic-present treatment. Whilst, more contaminants were accumulated in liver through the "vehicle" (microplastic). Enantioselective behavior of venlafaxine and O-desmethylvenlafaxine occurred with R-enantiomers being preferentially degraded. With microplastic present, the bioaccumulation factor (BAF) of venlafaxine and O-desmethylvenlafaxine in loach tissue amplified more than 10 times. In liver subcellular structure, microplastic may help to transport more compounds into subtle areas and postpone the contaminants metabolism in organisms. The present study for the first time gained an insight into the potential ecological effects and environmental behaviors of combined pollutions of chiral pharmaceuticals and microplastic, which could supply important information for environment risk assessment of concurrent organic pollutants and microplastic.</t>
  </si>
  <si>
    <t>rayyan-684571075</t>
  </si>
  <si>
    <t>The effects of trophic transfer and environmental factors on microplastic uptake by plaice, Pleuronectes plastessa, and spider crab, Maja squinado.</t>
  </si>
  <si>
    <t>351-358</t>
  </si>
  <si>
    <t>Welden NA and Abylkhani B and Howarth LM</t>
  </si>
  <si>
    <t>https://pubmed.ncbi.nlm.nih.gov/29674213/</t>
  </si>
  <si>
    <t>Microplastic pollution is apparent throughout the marine environment from deep ocean sediments to coastal habitats. Most of this is believed to originate on land, although marine activities, such as fishing and shipping, also contribute to the release and redistribution of microplastic. The relative importance of these maritime plastic sources, the manner by which they are distributed in the environment, and their effect on uptake by marine organisms are yet to be fully quantified. In this study, the relative impact of fishing activities on microplastic uptake by demersal fish and crustaceans was explored. Local fishing intensity, proximity to land and mean water velocity are compared to microplastic uptake in plaice, Pleuronectes platessa, and spider crab, Maja squinado, from the Celtic Sea. Observations were also made of microplastic contamination in ingested sand eels, Ammodytes tobianus, to establish a potential route of trophic transfer. This study is the first to identify microplastic contamination in spider crab and to document trophic transfer in the wild. Individuals were sampled from sites of varied fishing intensity in the Celtic Sea, and their stomach contents examined for the presence of microplastic. Contamination was observed in 50% of P.Â platessa, 42.4% of M.Â squinado, and 44.4% of A.Â tobianus. Locations of highest plastic abundance varied between P.Â platessa and M. squinado, indicating that different factors influence the uptake of microplastic in these two taxa. No significant link was observed between fishing effort and microplastic abundance; however, proximity to land was linked to increased abundance in M.Â squinado and Observations of whole prey demonstrate ongoing trophic transfer from A.Â tobianus to P.Â platessa. The lack of significant difference in microplastic abundance between predator and prey suggests that microplastic is not retained by P.Â platessa.</t>
  </si>
  <si>
    <t>rayyan-684571076</t>
  </si>
  <si>
    <t>Microplastics in freshwater systems: A review on occurrence, environmental effects, and methods for microplastics detection.</t>
  </si>
  <si>
    <t>362-374</t>
  </si>
  <si>
    <t>Li J and Liu H and Paul Chen J</t>
  </si>
  <si>
    <t>https://pubmed.ncbi.nlm.nih.gov/29580559/</t>
  </si>
  <si>
    <t>The continuous increase in synthetic plastic production and poor management in plastic waste have led to a tremendous increase in the dumping into our aqueous environment. Consequently, microplastics commonly defined as sizes less than 5â€¯mm are produced and stay in both seawater and freshwater environment. The presence of microplastics as a new type of emerging contaminant has become a great issue of concerns from public and government authorities. The sources of microplastics to freshwater systems are many with the largest portion from wastewater treatment plants. The abundance of microplastics varies with the location, from above 1 million pieces per cubic meter to less than 1 piece in 100 cubic meters. Microplastics can cause several harmful physical effects on humans and living organisms through such mechanisms as entanglement and ingestion. The microplastics can act as carriers of various toxins such as additives from industrial production processes and persistent contaminants by the sorption in waters. Those toxins may cause great health problems to humans. A few studies on the fishes demonstrated that the microplastics and the associated toxins are bio-accumulated and cause such problems as intestinal damage and change in metabolic profiles. In studies of microplastics, fresh water is first sampled by the nets with typical mesh size of 330â€¯Î¼m for collection of microplastics. After the volume reducing process, the samples will then go through the purification process including density separation by such inorganic salts as sodium chloride and digestion process by oxidizing agents or enzymes. The sequence of these two processes (namely purification and digestion) is dependent on the sample type. The purified samples can be studied by several analytical methods. The commonly used methods for the qualification studies are FTIR spectroscopy, Raman spectroscopy, pyrolysis-GC/MS, and liquid chromatography. A tagging method can be used in the quantification study. Our literature study finds that there is still no universal accepted quantification and qualification tools of microplastics in fresh waters. More work is anticipated so as to obtain accurate information on microplastics in freshwater, which can then be used for the better assessment of the environmental risk.</t>
  </si>
  <si>
    <t>rayyan-684571077</t>
  </si>
  <si>
    <t>Plastic pollution in islands of the Atlantic Ocean.</t>
  </si>
  <si>
    <t>103-110</t>
  </si>
  <si>
    <t>Monteiro RCP and Ivar do Sul JA and Costa MF</t>
  </si>
  <si>
    <t>https://pubmed.ncbi.nlm.nih.gov/29550607/</t>
  </si>
  <si>
    <t>Marine plastic pollution is present in all oceans, including remote oceanic islands. Despite the increasing number of articles on plastic pollution in the last years, there is still a lack of studies in islands, that are biodiversity hotspots when compared to the surrounding ocean, and even other recognized highly biodiverse marine environments. Articles published in the peer reviewed literature (Nâ€¯=â€¯20) were analysed according to the presence of macro (&gt;5â€¯mm) and microplastics (&lt;5â€¯mm) on beaches and the marine habitats immediately adjacent to 31 islands of the Atlantic Ocean and Caribbean Sea. The first articles date from the 1980s, but most were published in the 2000s. Articles on macroplastics were predominant in this review (Nâ€¯=â€¯12). Beaches were the most studied environment, possibly due to easy access. The main focus of most articles was the spatial distribution of plastics associated with variables such as position of the beach in relation to wind and currents. Very few studies have analysed plastics colonization by organisms or the identification of persistent organic pollutants (POPs). Islands of the North/South Atlantic and Caribbean Sea were influenced by different sources of macroplastics, being marine-based sources (i.e., fishing activities) predominant in the Atlantic Ocean basin. On the other hand, in the Caribbean Sea, land-based sources were more common.</t>
  </si>
  <si>
    <t>rayyan-684571078</t>
  </si>
  <si>
    <t>Nanoparticles of volcanic ash as a carrier for toxic elements on the global scale.</t>
  </si>
  <si>
    <t>16-22</t>
  </si>
  <si>
    <t>Ermolin MS and Fedotov PS and Malik NA and Karandashev VK</t>
  </si>
  <si>
    <t>https://pubmed.ncbi.nlm.nih.gov/29471164/</t>
  </si>
  <si>
    <t>At present, there is concern about engineered nanoparticles in the environment, whereas natural nanoparticles (NPs) and their impact are often neglected. In our paper, we demonstrate the important role of nanoparticles of volcanic ash in transport of toxic elements on a global scale. A single volcanic eruption can eject millions of tons of ash. NPs of volcanic ash reach the upper troposphere and the stratosphere and may "travel" around the world for years affecting human health, environment, and even climate. So far, there is a gap in exposure assessment of volcanic ash NPs since their chemical composition remains largely unknown. Here we show for the first time that volcanic ash NPs can serve as an important carrier for potentially toxic elements. The concentrations of Ni, Zn, Cd, Ag, Sn, Se, Te, Hg, Tl, Pb, Bi in volcanic ash NPs (&lt;100â€¯nm) were found to be 10-500 times higher than total contents of these elements in bulk samples. This is valid for volcanoes from different regions of the world (Kamchatka, Far East of Russia and Andes, Chile). The work opens a new door into studies on biogeochemical impact of volcanic ash.</t>
  </si>
  <si>
    <t>rayyan-684571079</t>
  </si>
  <si>
    <t>Preparation and Biocompatibility Evaluation of PEG-PLL/RGD-PEG-DSPE/Phospholipid/CaP Nanoparticles.</t>
  </si>
  <si>
    <t>98-113</t>
  </si>
  <si>
    <t>Huang J and Zhang X and Wu Z and Wu Y and Wu X and Wang Y and Jiang H and Ma J and He Z</t>
  </si>
  <si>
    <t>https://pubmed.ncbi.nlm.nih.gov/29463368/</t>
  </si>
  <si>
    <t>(Arginine-Glycine-Aspartic)-methoxy polyethylene glycol-(1,2-distearoyl-sn-glycero-3-phosphoethanolaMine-N) (abbreviation: RGD-PEG2000-DSPE or RGD-PD) was successfully synthesized and verified by 1H-NMR and MALDI-TOF MS. Polyethylene glycol-poly-L-lysine/RGD-PD/phospholipid/calcium phosphate nanoparticles (PEG-PLL/RGD-PD/PL/CaP NPs or MNPs) were prepared using a novel, simple method conducted at room temperature. Transmission electron microscopy (TEM) analysis showed that the MNPs were spheres of uniform size, with a diameter of âˆ¼30 nm, and smooth surface. Thermogravimetric analysis (TGA) revealed that the PEG-PLL/RGD-PD/PL micelle was packed in the CaP shell. MNPs had little effect on hemolysis, coagulation, cardiac oxidative stress, inflammatory response and DNA damage, indicating negligible cytotoxicity in vitro and in vivo. Experiments in Zebrafish indicated that the MNPs neither affected the survival rate and heartbeat rate, nor induced malformation and apoptosis during embryogenesis. In conclusion, these results demonstrate that the newly-developed MNPs have good biocompatibility and a great potential as drug and gene carrier.</t>
  </si>
  <si>
    <t xml:space="preserve"> RAYYAN-INCLUSION: {"Querusche"=&gt;"Excluded", "Gabriel"=&gt;"Excluded"} | RAYYAN-LABELS: QUE: Title,GAB: Abstract | RAYYAN-EXCLUSION-REASONS: 3 - Intervention,1 - Type of study</t>
  </si>
  <si>
    <t>rayyan-684571080</t>
  </si>
  <si>
    <t>High intake rates of microplastics in a Western Atlantic predatory fish, and insights of a direct fishery effect.</t>
  </si>
  <si>
    <t>706-717</t>
  </si>
  <si>
    <t>Ferreira GVB and Barletta M and Lima ARA and Morley SA and Justino AKS and Costa MF</t>
  </si>
  <si>
    <t>https://pubmed.ncbi.nlm.nih.gov/29453186/</t>
  </si>
  <si>
    <t>Microplastic contamination was investigated in the gut contents of an economically important estuarine top predator, Cynoscion acoupa, according to spatiotemporal and ontogenetic use of a tropical estuary. Microplastic contamination was found in more than half of the analysed fish. Ingested microplastics were classified by type, colour and length with most of the particles consisting of filaments (&lt;5â€¯mm). Longer filaments were more frequently ingested in the upper estuary and smaller filaments in the lower estuary, as a result of differences in hydrodynamic forces and proximity to the probable input sources. The river is likely an important source of filaments to the estuary and filaments ingested in the upper estuary showed little sign of weathering, when compared with those from the lower estuary, which are subject to intense weathering and consequent break-up of particles to smaller sizes. Most filaments, of all colours, accumulated in adults of C.Â acoupa, which are more susceptible to contamination through both direct ingestion and trophic transference as they shift their feeding mode to piscivory. Moreover, the highest ingestion of filaments in adults occurred in the lower estuary, during the late rainy season, likely associated with the intense fishing activities in this habitat, which results in a greater input of filaments from fishing gear, which are mainly blue in colour. Overall, 44% of the ingested filaments were blue, 20% purple, 13% black, 10% red and 12% white. The next most common colour, the purple filaments, are most likely blue filaments whose colour has weathered to purple. Red filaments were proportionally more ingested in the lower estuary, indicating a coastal/oceanic source. White and black filaments were more commonly ingested in the inner estuary, suggesting that they have a riverine origin and/or were actively ingested by juveniles and sub-adults, which inhabit the inner estuary and have zooplankton as an important food resource.</t>
  </si>
  <si>
    <t>rayyan-684571081</t>
  </si>
  <si>
    <t>Effects of ZnO nanoparticles in the Caspian roach (Rutilus rutilus caspicus).</t>
  </si>
  <si>
    <t>30-41</t>
  </si>
  <si>
    <t>Khosravi-Katuli K and Lofrano G and Pak Nezhad H and Giorgio A and Guida M and Aliberti F and Siciliano A and Carotenuto M and Galdiero E and Rahimi E and Libralato G</t>
  </si>
  <si>
    <t>https://pubmed.ncbi.nlm.nih.gov/29331836/</t>
  </si>
  <si>
    <t>Most studies investigating the toxicity of zinc oxide nanoparticles (ZnO NPs) focused on the effect of size, whereas exposure concentration and duration remained poorly understood. In this study, the effect of acute and sub-acute exposures of ZnO NPs on Zn compartmentalization and biomarkers' expression were investigated in Rutilus rutilus caspicus (Caspian roach) considering various exposure scenarios: i) the assessment of the concentration-response curves and median lethal concentration (LC(50)); ii) the assessment of the effects of organisms exposed at LC(50) value and one tenth of LC(50) value of ZnO NPs suspensions for 4â€¯d and 28â€¯d, respectively; iii) the assessment of 14â€¯d depuration period. The same concentrations of ZnSO(4) were investigated. The highest Zn accumulation was detected in gill after sub-acute exposure (4.8â€¯mg/L; 28â€¯d) followed by liver, kidney and muscle. In gill, liver and muscle, Zn from Zn NPs accumulated higher concentrations. Depuration (14â€¯d) decreased Zn content in each organ, but no complete removal occurred except for muscle. Biomarkers' activity was significantly over expressed after treatments, but depuration brought back their values to background levels and most effects were related to acute concentrations (48â€¯mg/L; 4â€¯d) and in presence of ZnSO(4). Histopathological analyses showed that the exposure to ZnO NPs increased lesions in gill, liver and kidney, with a direct proportionality between alterations and Zn accumulated in the target organs. After depuration, lesions regressed for both ZnO NPs and ZnSO(4), but not in a complete way. These data could contribute to increase the knowledge about ZnO NPs risk assessment in aquatic vertebrates, suggesting that the size of ZnO NPs can influence biomarker and histopathological effects.</t>
  </si>
  <si>
    <t>rayyan-684571082</t>
  </si>
  <si>
    <t>Microplastics cause neurotoxicity, oxidative damage and energy-related changes and interact with the bioaccumulation of mercury in the European seabass, Dicentrarchus labrax (Linnaeus, 1758).</t>
  </si>
  <si>
    <t>49-57</t>
  </si>
  <si>
    <t>Barboza LGA and Vieira LR and Branco V and Figueiredo N and Carvalho F and Carvalho C and Guilhermino L</t>
  </si>
  <si>
    <t>https://pubmed.ncbi.nlm.nih.gov/29287173/</t>
  </si>
  <si>
    <t>Microplastics pollution is a global paradigm that raises concern in relation to environmental and human health. This study investigated toxic effects of microplastics and mercury in the European seabass (Dicentrarchus labrax), a marine fish widely used as food for humans. A short-term (96â€¯h) laboratory bioassay was done by exposing juvenile fish to microplastics (0.26 and 0.69â€¯mg/L), mercury (0.010 and 0.016â€¯mg/L) and binary mixtures of the two substances using the same concentrations, through test media. Microplastics alone and mercury alone caused neurotoxicity through acetylcholinesterase (AChE) inhibition, increased lipid oxidation (LPO) in brain and muscle, and changed the activities of the energy-related enzymes lactate dehydrogenase (LDH) and isocitrate dehydrogenase (IDH). All the mixtures caused significant inhibition of brain AChE activity (64-76%), and significant increase of LPO levels in brain (2.9-3.4 fold) and muscle (2.2-2.9 fold) but not in a concentration-dependent manner; mixtures containing low and high concentrations of microplastics caused different effects on IDH and LDH activity. Mercury was found to accumulate in the brain and muscle, with bioaccumulation factors of 4-7 and 25-40, respectively. Moreover, in the analysis of mercury concentrations in both tissues, a significant interaction between mercury and microplastics was found. The decay of mercury in the water increased with microplastics concentration, and was higher in the presence of fish than in their absence. Overall, these results indicate that: microplastics influence the bioaccumulation of mercury by D. labrax juveniles; microplastics, mercury and their mixtures (ppb range concentrations) cause neurotoxicity, oxidative stress and damage, and changes in the activities of energy-related enzymes in juveniles of this species; mixtures with the lowest and highest concentrations of their components induced different effects on some biomarkers. These findings and other published in the literature raise concern regarding high level predators and humans consuming fish being exposed to microplastics and heavy metals, and highlight the need of more research on the topic.</t>
  </si>
  <si>
    <t>rayyan-684571083</t>
  </si>
  <si>
    <t>Assessment tools for microplastics and natural fibres ingested by fish in an urbanised estuary.</t>
  </si>
  <si>
    <t>552-561</t>
  </si>
  <si>
    <t>Halstead JE and Smith JA and Carter EA and Lay PA and Johnston EL</t>
  </si>
  <si>
    <t>https://pubmed.ncbi.nlm.nih.gov/29220787/</t>
  </si>
  <si>
    <t>Microplastics and fibres occur in high concentrations along urban coastlines, but the occurrence of microplastic ingestion by fishes in these areas requires further investigation. Herein, the ingestion of debris (i.e., synthetic and natural fibres and synthetic fragments of various polymer types) by three benthic-foraging fish species Acanthopagrus australis (yellowfin bream), Mugil cephalus (sea mullet) and Gerres subfasciatus (silverbiddy) in Sydney Harbour, Australia has been quantified and chemically speciated by vibrational spectroscopy to identify the polymer type. Ingested debris were quantified using gut content analysis, and identified using attenuated total reflectance Fourier transform infrared (ATR-FTIR) and Raman microspectroscopies in combination with principal component analysis (PCA). The occurrence of debris ingestion at the time of sampling ranged from 21 to 64% for the three species, and the debris number ranged from 0.2 to 4.6 items per fish for the different species, with âˆ¼53% of debris being microplastic. There was a significant difference in the amount of debris ingested among species; however, there was no difference among species when debris counts were standardised to fish weight or gut content weight, indicating that these species ingest a similar concentration of debris relative to their ingestion rate of other material. ATR-FTIR microspectroscopy successfully identified 72% of debris. Raman spectroscopy contributed an additional 1% of successful identification. In addition, PCA was used to non-subjectively classify the ATR-FTIR spectra resulting in the identification of an additional 9% of the debris. The most common microplastics found were polyester (PET), acrylic-polyester blend, and rayon (semi-synthetic) fibres. The potential of using Raman microspectroscopy for debris identification was investigated and provided additional information about the nature of the debris as well as the presence of specific dyes (and hence potential toxicity).</t>
  </si>
  <si>
    <t>rayyan-684571084</t>
  </si>
  <si>
    <t>Neurotrophin-conjugated nanoparticles prevent retina damage induced by oxidative stress.</t>
  </si>
  <si>
    <t>Cellular and molecular life sciences : CMLS</t>
  </si>
  <si>
    <t>1420-9071 (Electronic)</t>
  </si>
  <si>
    <t>1255-1267</t>
  </si>
  <si>
    <t>Giannaccini M and Usai A and Chiellini F and Guadagni V and Andreazzoli M and Ori M and Pasqualetti M and Dente L and Raffa V</t>
  </si>
  <si>
    <t>https://pubmed.ncbi.nlm.nih.gov/29098325/</t>
  </si>
  <si>
    <t>Glaucoma and other optic neuropathies are characterized by a loss of retinal ganglion cells (RGCs), a cell layer located in the posterior eye segment. Several preclinical studies demonstrate that neurotrophins (NTs) prevent RGC loss. However, NTs are rarely investigated in the clinic due to various issues, such as difficulties in reaching the retina, the very short half-life of NTs, and the need for multiple injections. We demonstrate that NTs can be conjugated to magnetic nanoparticles (MNPs), which act as smart drug carriers. This combines the advantages of the self-localization of the drug in the retina and drug protection from fast degradation. We tested the nerve growth factor and brain-derived neurotrophic factor by comparing the neuroprotection of free versus conjugated proteins in a model of RGC loss induced by oxidative stress. Histological data demonstrated that the conjugated proteins totally prevented RGC loss, in sharp contrast to the equivalent dose of free proteins, which had no effect. The overall data suggest that the nanoscale MNP-protein hybrid is an excellent tool in implementing ocular drug delivery strategies for neuroprotection and therapy.</t>
  </si>
  <si>
    <t xml:space="preserve"> RAYYAN-INCLUSION: {"Querusche"=&gt;"Excluded", "Gabriel"=&gt;"Excluded"} | RAYYAN-LABELS: GAB: Abstract,QUE: Abstract | RAYYAN-EXCLUSION-REASONS: 2 - Population,3 - Intervention</t>
  </si>
  <si>
    <t>PMC5843686</t>
  </si>
  <si>
    <t>rayyan-684571085</t>
  </si>
  <si>
    <t>Neutrophil-Particle Interactions in Blood Circulation Drive Particle Clearance and Alter Neutrophil Responses in Acute Inflammation.</t>
  </si>
  <si>
    <t>10797-10807</t>
  </si>
  <si>
    <t>Fromen CA and Kelley WJ and Fish MB and Adili R and Noble J and Hoenerhoff MJ and Holinstat M and Eniola-Adefeso O</t>
  </si>
  <si>
    <t>https://pubmed.ncbi.nlm.nih.gov/29028303/</t>
  </si>
  <si>
    <t>Although nano- and microparticle therapeutics have been studied for a range of drug delivery applications, the presence of these particles in blood flow may have considerable and understudied consequences to circulating leukocytes, especially neutrophils, which are the largest human leukocyte population. The objective of this work was to establish if particulate drug carriers in circulation interfere with normal neutrophil adhesion and migration. Circulating blood neutrophils in vivo were found to be capable of rapidly binding and sequestering injected carboxylate-modified particles of both 2 and 0.5 Î¼m diameter within the bloodstream. These neutrophil-particle associations within the vasculature were found to suppress neutrophil interactions with an inflamed mesentery vascular wall and hindered neutrophil adhesion. Furthermore, in a model of acute lung injury, intravenously administered drug-free particles reduced normal neutrophil accumulation in the airways of C57BL/6 mice between 52% and 60% versus particle-free mice and between 93% and 98% in BALB/c mice. This suppressed neutrophil migration resulted from particle-induced neutrophil diversion to the liver. These data indicate a considerable acute interaction between injected particles and circulating neutrophils that can drive variations in neutrophil function during inflammation and implicate neutrophil involvement in the clearance process of intravenously injected particle therapeutics. Such an understanding will be critical toward both enhancing designs of drug delivery carriers and developing effective therapeutic interventions in diseases where neutrophils have been implicated.</t>
  </si>
  <si>
    <t>PMC5709153</t>
  </si>
  <si>
    <t>rayyan-684571086</t>
  </si>
  <si>
    <t>Xyloglucan from Hymenaea courbaril var. courbaril seeds as encapsulating agent of l-ascorbic acid.</t>
  </si>
  <si>
    <t>1559-1566</t>
  </si>
  <si>
    <t>Farias MDP and Albuquerque PBS and Soares PAG and de SÃ¡ DMAT and Vicente AA and Carneiro-da-Cunha MG</t>
  </si>
  <si>
    <t>https://pubmed.ncbi.nlm.nih.gov/28987799/</t>
  </si>
  <si>
    <t>This study evaluated the l-ascorbic acid (AA) encapsulation in microparticles of xyloglucan (XAA) extracted from Hymenaea courbaril seeds by spray drying (SD) and its application in tilapia fish burgers. The encapsulation efficiency was 96.34Â±1.6% and the retention of the antioxidant activity was of 89.48Â±0.88% after 60days at 25Â°C. SEM images showed microspheres with diameters ranging from 4.4 to 34.0Î¼m. FTIR spectrum confirmed the presence of AA in xyloglucan microparticles, which was corroborated by DSC and TGA. The release of ascorbic acid was found to be pH-dependent. The application of XAA in tilapia fish burger did not change the pH after heating and the ascorbic acid retention was greater compared to its free form. The results indicate that xyloglucan can be used to encapsulate AA by SD and suggest that XAA was able to reduce undesirable organoleptic changes in fish burgers.</t>
  </si>
  <si>
    <t>rayyan-684571087</t>
  </si>
  <si>
    <t>In vitro assessment of the antimicrobial activity of silver and zinc oxide nanoparticles against fish pathogens.</t>
  </si>
  <si>
    <t>Acta veterinaria Scandinavica</t>
  </si>
  <si>
    <t>1751-0147 (Electronic)</t>
  </si>
  <si>
    <t>Shaalan MI and El-Mahdy MM and Theiner S and El-Matbouli M and Saleh M</t>
  </si>
  <si>
    <t>https://pubmed.ncbi.nlm.nih.gov/28732514/</t>
  </si>
  <si>
    <t>BACKGROUND: Antibiotic resistance is a global issue that threatens public health. The excessive use of antibiotics contributes to this problem as the genes of antibiotic resistance can be transferred between the bacteria in humans, animals and aquatic organisms. Metallic nanoparticles could serve as future substitutes for some conventional antibiotics because of their antimicrobial activity. The aim of this study was to evaluate the antimicrobial effects of silver and zinc oxide nanoparticles against major fish pathogens and assess their safety in vitro. Silver nanoparticles were synthesized by chemical reduction and characterized with UV-Vis spectroscopy, transmission electron microscopy and zeta sizer. The concentrations of silver and zinc oxide nanoparticles were measured using inductively coupled plasma-mass spectrometry. Subsequently, silver and zinc oxide nanoparticles were tested for their antimicrobial activity against Aeromonas hydrophila, Aeromonas salmonicida subsp. salmonicida, Edwardsiella ictaluri, Edwardsiella tarda, Francisella noatunensis subsp. orientalis, Yersinia ruckeri and Aphanomyces invadans and the minimum inhibitory concentrations were determined. MTT assay was performed on eel kidney cell line (EK-1) to determine the cell viability after incubation with nanoparticles. The interaction between silver nanoparticles and A. salmonicida was investigated by transmission electron microscopy. RESULTS: The tested nanoparticles exhibited marked antimicrobial activity. Silver nanoparticles inhibited the growth of both A. salmonicida and A. invadans at a concentration of 17Â Âµg/mL. Zinc oxide nanoparticles inhibited the growth of A. salmonicida, Y. ruckeri and A. invadans at concentrations of 15.75, 31.5 and 3.15Â Âµg/mL respectively. Silver nanoparticles showed higher cell viability when compared to zinc oxide nanoparticles in the MTT assay. Transmission electron microscopy showed the attachment of silver nanoparticles to the bacterial membrane and disruption of its integrity. CONCLUSIONS: This is the first study on inhibitory effects of silver and zinc oxide nanoparticles towards A. salmonicida and A. invadans. Moreover, zinc oxide nanoparticles inhibited the growth of Y. ruckeri. In low concentrations, silver nanoparticles were less cytotoxic than zinc oxide nanoparticles and represent an alternative antimicrobial compound against A. hydrophila, A. salmonicida and A. invadans.</t>
  </si>
  <si>
    <t xml:space="preserve"> RAYYAN-INCLUSION: {"Querusche"=&gt;"Excluded", "Gabriel"=&gt;"Excluded"} | RAYYAN-LABELS: GAB: Title,QUE: Abstract | RAYYAN-EXCLUSION-REASONS: 2 - Population</t>
  </si>
  <si>
    <t>PMC5521072</t>
  </si>
  <si>
    <t>rayyan-684571088</t>
  </si>
  <si>
    <t>Targeted delivery of geranylgeranylacetone to mitochondria by triphenylphosphonium modified nanoparticles: a promising strategy to prevent aminoglycoside-induced hearing loss.</t>
  </si>
  <si>
    <t>1800-1809</t>
  </si>
  <si>
    <t>Wang Z and Kuang X and Shi J and Guo W and Liu H</t>
  </si>
  <si>
    <t>https://pubmed.ncbi.nlm.nih.gov/28650045/</t>
  </si>
  <si>
    <t>Prevention of hair cell death is an important target for the prevention of hearing loss. Here, we report the engineering of biodegradable poly(lactic-co-glycolic acid) nanoparticles (PLGA NPs) decorated with triphenylphosphonium (TPP) cations as a robust mitochondrial delivery platform, with the aim of preserving mitochondrial integrity and shutting off the initiation of cell death. Geranylgeranylacetone (GGA), a 70 kDa heat shock protein (HSP70) inducer, was used as a therapeutic molecule to attenuate gentamicin (Gen) induced hearing loss. The diameter of the mitochondria-targeting NPs is 145 nm and the encapsulation efficiency is 80.6%. Lysosomal escape and mitochondrial targeting studies indicated the promising therapeutic potential of TPP modified NPs. Finally, the zebrafish lateral line model was applied to verify the efficacy of the GGA loaded targeting NPs for preventing gentamicin-induced death hair cell. The results showed that the prepared targeted NPs provided significant protection: the survival of hair cells increased from 36% to 69% under acute exposure and from 20% to 62% under chronic exposure. In addition, targeted NPs exhibited significantly improved efficiency in alleviating gentamicin-induced hair cell damage compared with free drugs and untargeted NPs, supporting the hypothesis of mitochondrial targeting delivery in the treatment of aminoglycoside-induced hearing loss. These TPP modified NPs demonstrated promise for the treatment of mitochondrial dysfunction.</t>
  </si>
  <si>
    <t xml:space="preserve"> RAYYAN-INCLUSION: {"Querusche"=&gt;"Maybe", "Gabriel"=&gt;"Excluded"} | RAYYAN-LABELS: GAB: Abstract | RAYYAN-EXCLUSION-REASONS: 3 - Intervention</t>
  </si>
  <si>
    <t>rayyan-684571089</t>
  </si>
  <si>
    <t>Trophic transference of microplastics under a low exposure scenario: Insights on the likelihood of particle cascading along marine food-webs.</t>
  </si>
  <si>
    <t>154-159</t>
  </si>
  <si>
    <t>Santana MFM and Moreira FT and Turra A</t>
  </si>
  <si>
    <t>https://pubmed.ncbi.nlm.nih.gov/28595982/</t>
  </si>
  <si>
    <t>Microplastics are emergent pollutants in marine environments, whose risks along food-web still need to be understood. Within this knowledge gap, MPs transference and persistence along trophic levels are key processes. We assessed the potential occurrence of these processes considering a less extreme scenario of exposure than used previously, with microplastics present only in the hemolymph of prey (the mussel Perna perna) and absent in the gut cavity. Predators were the crab Callinectes ornatus and the puffer fish Spheoeroides greeleyi. Transference of microplastics occurred from prey to predators but without evidences of particle persistence in their tissues after 10days of exposure. This suggests a reduced likelihood of trophic cascading of particles and, consequently, a reduced risk of direct impacts of microplastics on higher trophic levels. However, the contact with microplastics along food-webs is still concerning, modulated by the concentration of particles in prey and predators' depuration capacity and rate.</t>
  </si>
  <si>
    <t xml:space="preserve"> RAYYAN-INCLUSION: {"Querusche"=&gt;"Maybe", "Gabriel"=&gt;"Excluded"} | RAYYAN-LABELS: GAB: Abstract | RAYYAN-EXCLUSION-REASONS: 1 - Type of study</t>
  </si>
  <si>
    <t>rayyan-684571090</t>
  </si>
  <si>
    <t>Genotoxic and mutagenic assessment of iron oxide (maghemite-Î³-Fe(2)O(3)) nanoparticle in the guppy Poecilia reticulata.</t>
  </si>
  <si>
    <t>305-314</t>
  </si>
  <si>
    <t>Qualhato G and Rocha TL and de Oliveira Lima EC and E Silva DM and Cardoso JR and Koppe Grisolia C and de SabÃ³ia-Morais SMT</t>
  </si>
  <si>
    <t>https://pubmed.ncbi.nlm.nih.gov/28551207/</t>
  </si>
  <si>
    <t>The environmental risk of nanomaterials (NMs) designed and used in nanoremediation process is of emerging concern, but their ecotoxic effects to aquatic organism remains unclear. In this study, the citrate-coated (maghemite) nanoparticles (IONPs) were synthesized and its genotoxic and mutagenic effects were investigated in the female guppy Poecilia reticulata. Fish were exposed to IONPs at environmentally relevant iron concentration (0.3Â mgÂ L(-1)) during 21 days and the animals were collected at the beginning of the experiment and after 3, 7, 14 and 21 days of exposure. The genotoxicity and mutagenicity were evaluated in terms of DNA damage (comet assay), micronucleus (MN) test and erythrocyte nuclear abnormalities (ENA) frequency. Results showed differential genotoxic and mutagenic effects of IONPs in the P.Â reticulata according to exposure time. The IONP induced DNA damage in P.Â reticulata after acute (3 and 7 days) and long-term exposure (14 and 21 days), while the mutagenic effects were observed only after long-term exposure. The DNA damage and the total ENA frequency increase linearly over the exposure time, indicating a higher induction rate of clastogenic and aneugenic effects in P.Â reticulata erythrocytes after long-term exposure to IONPs. Results indicated that the P.Â reticulata erythrocytes are target of ecotoxicity of IONPs.</t>
  </si>
  <si>
    <t>rayyan-684571091</t>
  </si>
  <si>
    <t>Rapid and Efficient Method for the Detection of Microplastic in the Gastrointestinal Tract of Fishes.</t>
  </si>
  <si>
    <t>4522-4530</t>
  </si>
  <si>
    <t>Roch S and Brinker A</t>
  </si>
  <si>
    <t>https://pubmed.ncbi.nlm.nih.gov/28358493/</t>
  </si>
  <si>
    <t>The rising evidence of microplastic pollution impacts on aquatic organisms in both marine and freshwater ecosystems highlights a pressing need for adequate and comparable detection methods. Available tissue digestion protocols are time-consuming (&gt;10 h) and/or require several procedural steps, during which materials can be lost and contaminants introduced. This novel approach comprises an accelerated digestion step using sodium hydroxide and nitric acid in combination to digest all organic material within 1 h plus an additional separation step using sodium iodide which can be used to reduce mineral residues in samples where necessary. This method yielded a microplastic recovery rate of â‰¥95%, and all tested polymer types were recovered with only minor changes in weight, size, and color with the exception of polyamide. The method was also shown to be effective on field samples from two benthic freshwater fish species, revealing a microplastic burden comparable to that indicated in the literature. As a consequence, the present method saves time, minimizes the loss of material and the risk of contamination, and facilitates the identification of plastic particles and fibers, thus providing an efficient method to detect and quantify microplastics in the gastrointestinal tract of fishes.</t>
  </si>
  <si>
    <t>rayyan-684571092</t>
  </si>
  <si>
    <t>DNA polyplexes with dendritic glycopolymer-entrapped gold nanoparticles.</t>
  </si>
  <si>
    <t>74-81</t>
  </si>
  <si>
    <t>RumschÃ¶ttel J and Kosmella S and Prietzel C and Appelhans D and Koetz J</t>
  </si>
  <si>
    <t>https://pubmed.ncbi.nlm.nih.gov/28319816/</t>
  </si>
  <si>
    <t>Polyplexes, composed of Salmon DNA and very small gold nanoparticles embedded into a dendritic glycopolymer architecture of sugar-modified poly(ethyleneimine) (PEI-Mal) with a molar mass of about 25,000g/mol, were characterized by dynamic light scattering (DLS), zeta potential measurements, micro differential scanning calorimetry (Î¼-DSC) and transmission electron microscopy (TEM). The PEI-Mal-entrapped gold nanoparticles of about 2nm in diameter influence the polyplex formation of the hyperbranched PEI containing bulky maltose, and in consequence the DNA is more compactized in the inner part of spherical polyplex particles of about 150nm in diameter. The resulting more compact core-shell polyplex particles with embedded gold nanoparticles in the outer polymer shell will be used as components in forthcoming gene delivery experiments.</t>
  </si>
  <si>
    <t>rayyan-684571093</t>
  </si>
  <si>
    <t>Developmental and reproductive toxicity of PVP/PEI-coated silver nanoparticles to zebrafish.</t>
  </si>
  <si>
    <t>Orbea A and GonzÃ¡lez-Soto N and Lacave JM and Barrio I and Cajaraville MP</t>
  </si>
  <si>
    <t>https://pubmed.ncbi.nlm.nih.gov/28274763/</t>
  </si>
  <si>
    <t>Cellular and molecular mechanisms of toxicity of silver nanoparticles (NPs) and their toxicity to fish embryos after waterborne exposure have been widely investigated, but much less information is available regarding the effect of Ag NPs on physiological functions such as growth or reproduction. In this work, the effects of waterborne exposure of adult zebrafish (Danio rerio) to PVP/PEI coated Ag NPs (~5nm) on reproduction (fecundity) were investigated. Moreover, the development of the embryos after parental exposure was compared with the development of embryos after direct waterborne exposure to the NPs. For this, two experiments were run: 1) embryos from unexposed parents were treated for 5days with Ag NPs (10Î¼gAgL(-1)-10mgAgL(-1)) and development was monitored, and 2) selected breeding zebrafish were exposed for 3weeks to 100ngAgL(-1) (environmentally relevant concentration) or to 10Î¼gAgL(-1) of Ag NPs, fecundity was scored and development of resulting embryos was monitored up to 5days. Waterborne exposure of embryos to Ag NPs resulted in being highly toxic (LC50 at 120h=50Î¼gAgL(-1)), causing 100% mortality during the first 24h of exposure at 0.1mgAgL(-1). Exposure of adults, even at the environmentally relevant silver concentration, caused a significant reduction of fecundity by the second week of treatment and resulting embryos showed a higher prevalence of malformations than control embryos. Exposed adult females presented higher prevalence of vacuolization in the liver. These results show that Ag NPs at an environmentally relevant concentration are able to affect population level parameters in zebrafish.</t>
  </si>
  <si>
    <t>rayyan-684571094</t>
  </si>
  <si>
    <t>Microplastic litter composition of the Turkish territorial waters of the Mediterranean Sea, and its occurrence in the gastrointestinal tract of fish.</t>
  </si>
  <si>
    <t>286-294</t>
  </si>
  <si>
    <t>GÃ¼ven O and GÃ¶kdaÄŸ K and JovanoviÄ‡ B and KÄ±deyÅŸ AE</t>
  </si>
  <si>
    <t>https://pubmed.ncbi.nlm.nih.gov/28117186/</t>
  </si>
  <si>
    <t>Microplastic pollution of marine environment is receiving increased publicity over the last few years. The present survey is, according to our knowledge, the survey with the largest sample size analyzed, to date. In total, 1337 specimens of fish were examined for the presence of plastic microlitter representing 28 species and 14 families. In addition, samples of seawater and sediment were also analyzed for the quantification of microplastic in the same region. Samples of water/sediment were collected from 18 locations along the Mediterranean coast of Turkey. 94% of all collected plastic microlitter from the sea was in the size range between 0.1 and 2.5Â mm, while the occurrence of other sizes was rare. The quantity of microplastic particles in surface water samples ranged from 16Â 339 to 520Â 213 per km(2). Fish were collected from 10 locations from which 8 were either shared with or situated in the proximity of water/sediment sampling locations. A total of 1822 microplastic particles were extracted from stomach and intestines of fish. Majority of ingested particles were represented by fibers (70%) and hard plastic (20.8%), while the share of other groups: nylon (2.7%), rubber (0.8%) and miscellaneous plastic (5.5%) were low. The blue color of plastic was the most dominant color. 34% of all examined fish had microplastic in the stomach. On average, fish which had microplastic contained 1.80 particles per stomach. 41% of all fish had microplastic in the intestines with an average of 1.81 particles per fish. 771 specimens contained microplastic in either stomach and/or intestines representing 58% of the total sample with an average of 2.36 particles per fish. Microplastic was found in all species/families that had sample size of at least 2 individuals. The number of particles present in either stomach or intestines ranged between 1 and 35. Ingested microplastic had an average diameter Â±SD of 656Â Â±Â 803Â Î¼m, however particles as small as 9Â Î¼m were detected. The trophic level of fish species had no influence whatsoever on the amount of ingested microplastic. Pelagic fish ingested more microplastic than demersal species. In general, fish that ingested higher number of microplastic particles originated from the sites that also had a higher particle count in the seawater and sediment.</t>
  </si>
  <si>
    <t>rayyan-684571095</t>
  </si>
  <si>
    <t>Morphology of the filtration apparatus of three planktivorous fishes and relation with ingested anthropogenic particles.</t>
  </si>
  <si>
    <t>182-191</t>
  </si>
  <si>
    <t>Collard F and Gilbert B and Eppe G and Roos L and CompÃ¨re P and Das K and Parmentier E</t>
  </si>
  <si>
    <t>https://pubmed.ncbi.nlm.nih.gov/28065554/</t>
  </si>
  <si>
    <t>Anthropogenic particles (APs), including microplastics, are ingested by a wide variety of marine organisms. Exposure of Clupeiformes (e.g. herrings, anchovies, sardines) is poorly studied despite their economic and ecological importance. This study aims to describe the morphology of the filtration apparatus of three wild-caught Clupeiformes (Sardina pilchardus, Clupea harengus and Engraulis encrasicolus) and to relate the results to ingested APs. Consequently, the species with the more efficient filtration apparatus will be more likely to ingest APs. We hypothesized that sardines were the most exposed species. The filtration area and particle retention threshold were determined in the three species, with sardines displaying the highest filtration area and the closest gill rakers. Sardines ingested more fibers and smaller fragments, confirming that it is the most efficient filtering species. These two results lead to the conclusion that, among the three studied, the sardine is the species most exposed to APs.</t>
  </si>
  <si>
    <t>rayyan-684571096</t>
  </si>
  <si>
    <t>PEG-b-PCL polymeric nano-micelle inhibits vascular angiogenesis by activating p53-dependent apoptosis in zebrafish.</t>
  </si>
  <si>
    <t>6517-6531</t>
  </si>
  <si>
    <t>Zhou T and Dong Q and Shen Y and Wu W and Wu H and Luo X and Liao X and Wang G</t>
  </si>
  <si>
    <t>https://pubmed.ncbi.nlm.nih.gov/27980407/</t>
  </si>
  <si>
    <t>Micro/nanoparticles could cause adverse effects on cardiovascular system and increase the risk for cardiovascular disease-related events. Nanoparticles prepared from poly(ethylene glycol) (PEG)-b-poly(Îµ-caprolactone) (PCL), namely PEG-b-PCL, a widely studied biodegradable copolymer, are promising carriers for the drug delivery systems. However, it is unknown whether polymeric PEG-b-PCL nano-micelles give rise to potential complications of the cardiovascular system. Zebrafish were used as an in vivo model to evaluate the effects of PEG-b-PCL nano-micelle on cardiovascular development. The results showed that PEG-b-PCL nano-micelle caused embryo mortality as well as embryonic and larval malformations in a dose-dependent manner. To determine PEG-b-PCL nano-micelle effects on embryonic angiogenesis, a critical process in zebrafish cardiovascular development, growth of intersegmental vessels (ISVs) and caudal vessels (CVs) in flk1-GFP transgenic zebrafish embryos using fluorescent stereomicroscopy were examined. The expression of fetal liver kinase 1 (flk1), an angiogenic factor, by real-time quantitative polymerase chain reaction (qPCR) and in situ whole-mount hybridization were also analyzed. PEG-b-PCL nano-micelle decreased growth of ISVs and CVs, as well as reduced flk1 expression in a concentration-dependent manner. Parallel to the inhibitory effects on angiogenesis, PEG-b-PCL nano-micelle exposure upregulated p53 pro-apoptotic pathway and induced cellular apoptosis in angiogenic regions by qPCR and terminal deoxynucleotidyl transferase dUTP nick end labeling (TUNEL) apoptosis assay. This study further showed that inhibiting p53 activity, either by pharmacological inhibitor or RNA interference, could abrogate the apoptosis and angiogenic defects caused by PEG-b-PCL nano-micelles, indicating that PEG-b-PCL nano-micelle inhibits angiogenesis by activating p53-mediated apoptosis. This study indicates that polymeric PEG-b-PCL nano-micelle could pose potential hazards to cardiovascular development.</t>
  </si>
  <si>
    <t>PMC5147414</t>
  </si>
  <si>
    <t>rayyan-684571097</t>
  </si>
  <si>
    <t>Detection of lead nanoparticles in game meat by single particle ICP-MS following use of lead-containing bullets.</t>
  </si>
  <si>
    <t>Analytical and bioanalytical chemistry</t>
  </si>
  <si>
    <t>1618-2650 (Electronic)</t>
  </si>
  <si>
    <t>1877-1885</t>
  </si>
  <si>
    <t>Kollander B and Widemo F and Ã…gren E and Larsen EH and Loeschner K</t>
  </si>
  <si>
    <t>https://pubmed.ncbi.nlm.nih.gov/27966171/</t>
  </si>
  <si>
    <t>This study investigated whether game meat may contain nanoparticles of lead from ammunition. Lead nanoparticles in the range 40 to 750Â nm were detected by ICP-MS in single particle mode in game shot with lead-containing bullets. The median diameter of the detected nanoparticles was around 60Â nm. The particle mass concentration ranged from 290 to 340Â ng/g meat and the particle number concentrations from 27 to 50 million particles/g meat. The size limit of detection strongly depended on the level of dissolved lead and was in the range of 40 to 80Â nm. In game meat sampled more than 10Â cm away from the wound channel, no lead particles with a diameter larger than 40Â nm were detected. In addition to dissolved lead in meat that originated from particulates, the presence of lead nano particles in game meat represents a hitherto unattended source of lead with a largely unknown toxicological impact to humans. Graphical Abstract Detection of lead nanoparticles in game meat by single particle ICP-MS following use of leadcontaining bullets.</t>
  </si>
  <si>
    <t>rayyan-684571098</t>
  </si>
  <si>
    <t>Xylem Surfactants Introduce a New Element to the Cohesion-Tension Theory.</t>
  </si>
  <si>
    <t>Plant physiology</t>
  </si>
  <si>
    <t>1532-2548 (Electronic)</t>
  </si>
  <si>
    <t>1177-1196</t>
  </si>
  <si>
    <t>Schenk HJ and Espino S and Romo DM and Nima N and Do AY and Michaud JM and Papahadjopoulos-Sternberg B and Yang J and Zuo YY and Steppe K and Jansen S</t>
  </si>
  <si>
    <t>https://pubmed.ncbi.nlm.nih.gov/27927981/</t>
  </si>
  <si>
    <t>Vascular plants transport water under negative pressure without constantly creating gas bubbles that would disable their hydraulic systems. Attempts to replicate this feat in artificial systems almost invariably result in bubble formation, except under highly controlled conditions with pure water and only hydrophilic surfaces present. In theory, conditions in the xylem should favor bubble nucleation even more: there are millions of conduits with at least some hydrophobic surfaces, and xylem sap is saturated or sometimes supersaturated with atmospheric gas and may contain surface-active molecules that can lower surface tension. So how do plants transport water under negative pressure? Here, we show that angiosperm xylem contains abundant hydrophobic surfaces as well as insoluble lipid surfactants, including phospholipids, and proteins, a composition similar to pulmonary surfactants. Lipid surfactants were found in xylem sap and as nanoparticles under transmission electron microscopy in pores of intervessel pit membranes and deposited on vessel wall surfaces. Nanoparticles observed in xylem sap via nanoparticle-tracking analysis included surfactant-coated nanobubbles when examined by freeze-fracture electron microscopy. Based on their fracture behavior, this technique is able to distinguish between dense-core particles, liquid-filled, bilayer-coated vesicles/liposomes, and gas-filled bubbles. Xylem surfactants showed strong surface activity that reduces surface tension to low values when concentrated as they are in pit membrane pores. We hypothesize that xylem surfactants support water transport under negative pressure as explained by the cohesion-tension theory by coating hydrophobic surfaces and nanobubbles, thereby keeping the latter below the critical size at which bubbles would expand to form embolisms.</t>
  </si>
  <si>
    <t>PMC5291718</t>
  </si>
  <si>
    <t>rayyan-684571099</t>
  </si>
  <si>
    <t>Redox and pH Dual Responsive Polymer Based Nanoparticles for In Vivo Drug Delivery.</t>
  </si>
  <si>
    <t>Ang CY and Tan SY and Teh C and Lee JM and Wong MF and Qu Q and Poh LQ and Li M and Zhang Y and Korzh V and Zhao Y</t>
  </si>
  <si>
    <t>https://pubmed.ncbi.nlm.nih.gov/27918645/</t>
  </si>
  <si>
    <t>Responsive nanomaterials have emerged as promising candidates as drug delivery vehicles in order to address biomedical diseases such as cancer. In this work, polymer-based responsive nanoparticles prepared by a supramolecular approach are loaded with doxorubicin (DOX) for the cancer therapy. The nanoparticles contain disulfide bonds within the polymer network, allowing the release of the DOX payload in a reducing environment within the endoplasm of cancer cells. In addition, the loaded drug can also be released under acidic environment. In vitro anticancer studies using redox and pH dual responsive nanoparticles show excellent performance in inducing cell death and apoptosis. Zebrafish larvae treated with DOX-loaded nanoparticles exhibit an improved viability as compared with the cases treated with free DOX by the end of a 3 d treatment. Confocal imaging is utilized to provide the daily assessment of tumor size on zebrafish larva models treated with DOX-loaded nanoparticles, presenting sustainable reduction of tumor. This work demonstrates the development of functional nanoparticles with dual responsive properties for both in vitro and in vivo drug delivery in the cancer therapy.</t>
  </si>
  <si>
    <t xml:space="preserve"> RAYYAN-INCLUSION: {"Querusche"=&gt;"Maybe", "Gabriel"=&gt;"Excluded"} | RAYYAN-LABELS: GAB: Abstract | RAYYAN-EXCLUSION-REASONS: 2 - Population</t>
  </si>
  <si>
    <t>rayyan-684571100</t>
  </si>
  <si>
    <t>Plastic debris and microplastics along the beaches of the Strait of Hormuz, Persian Gulf.</t>
  </si>
  <si>
    <t>1057-1062</t>
  </si>
  <si>
    <t>Naji A and Esmaili Z and Khan FR</t>
  </si>
  <si>
    <t>https://pubmed.ncbi.nlm.nih.gov/27894723/</t>
  </si>
  <si>
    <t>Currently little is known about the prevalence of plastics and microplastics (MPs) in the Persian Gulf. Five sampling stations were selected along the Strait of Hormuz (Iran) that exhibited different levels of industrialization and urbanization, and included a marine protected area. Debris was observed and sediments were collected for MPs extraction via fluidization/floatation methodology. The order of MP abundance (par/kg) generally reflected the level of anthropogenic activity: Bostanu (1258Â±291)&gt;Gorsozan (122Â±23)&gt;Khor-e-Yekshabeh (26Â±6)&gt;Suru (14Â±4)&gt;Khor-e-Azini (2Â±1). Across all sites fibers dominated (83%, 11% film, 6% fragments). FT-IR analysis showed polyethylene (PE), nylon, and PET (polyethylene terephthalate) were the commonly recovered polymers. Likely sources include beach debris, discarded fishing gear, and urban and industrial outflows that contain fibers from clothes. This study provides a 'snapshot' of MP pollution and longitudinal studies are required to fully understand plastic contamination in the region.</t>
  </si>
  <si>
    <t>rayyan-684571101</t>
  </si>
  <si>
    <t>A high-performance protocol for extraction of microplastics in fish.</t>
  </si>
  <si>
    <t>485-494</t>
  </si>
  <si>
    <t>Karami A and Golieskardi A and Choo CK and Romano N and Ho YB and Salamatinia B</t>
  </si>
  <si>
    <t>https://pubmed.ncbi.nlm.nih.gov/27836345/</t>
  </si>
  <si>
    <t>So far, several classes of digesting solutions have been employed to extract microplastics (MPs) from biological matrices. However, the performance of digesting solutions across different temperatures has never been systematically investigated. In the first phase of the present study, we measured the efficiency of different oxidative agents (NaClO or H(2)O(2)), bases (NaOH or KOH), and acids [HCl or HNO(3); concentrated and diluted (5%)] in digesting fish tissues at room temperature (RT, 25Â°C), 40, 50, or 60Â°C. In the second phase, the treatments that were efficient in digesting the biological materials (&gt;95%) were evaluated for their compatibility with eight major plastic polymers (assessed through recovery rate, Raman spectroscopy analysis, and morphological changes). Among the tested solutions, NaClO, NaOH, and diluted acids did not result in a satisfactory digestion efficiency at any of the temperatures. The H(2)O(2) treatment at 50Â°C efficiently digested the biological materials, although it decreased the recovery rate of nylon-6 (NY6) and nylon-66 (NY66) and altered the colour of polyethylene terephthalate (PET) fragments. Similarly, concentrated HCl and HNO(3) treatments at RT fully digested the fish tissues, but also fully dissolved NY6 and NY66, and reduced the recovery rate of most or all of the polymers, respectively. Potassium hydroxide solution fully eliminated the biological matrices at all temperatures. However, at 50 and 60Â°C, it degraded PET, reduced the recovery rate of PET and polyvinyl chloride (PVC), and changed the colour of NY66. According to our results, treating biological materials with a 10% KOH solution and incubating at 40Â°C was both time and cost-effective, efficient in digesting biological materials, and had no impact on the integrity of the plastic polymers. Furthermore, coupling this treatment with NaI extraction created a promising protocol to isolate MPs from whole fish samples.</t>
  </si>
  <si>
    <t>rayyan-684571102</t>
  </si>
  <si>
    <t>Staphylococcus aureus and Escherichia coli dual-species biofilms on nanohydroxyapatite loaded with CHX or ZnO nanoparticles.</t>
  </si>
  <si>
    <t>491-497</t>
  </si>
  <si>
    <t>Barros J and Grenho L and Fontenente S and Manuel CM and Nunes OC and Melo LF and Monteiro FJ and Ferraz MP</t>
  </si>
  <si>
    <t>https://pubmed.ncbi.nlm.nih.gov/27706907/</t>
  </si>
  <si>
    <t>Implant-associated infections are caused by surface-adhering microorganisms persisting as biofilms, resistant to host defense and antimicrobial agents. Given the limited efficacy of traditional antibiotics, novel strategies may rely on the prevention of such infections through the design of new biomaterials. In this work, two antimicrobial agents applied to nanohydroxyapatite materials-namely, chlorhexidine digluconate (CHX) and zinc oxide (ZnO) nanoparticles-were compared concerning their ability to avoid single- or dual-species biofilms of Staphylococcus aureus and Escherichia coli. The resulting biofilms were quantified by the enumeration of colony-forming units and examined by confocal microscopy using both Live/Dead staining and bacterial-specific fluorescent in situ hybridization. The sessile population arrangement was also observed by scanning electron microscopy. Both biomaterials showed to be effective in impairing bacterial adhesion and proliferation for either single- or dual-species biofilms. Furthermore, a competitive interaction was observed for dual-species biofilms wherein E. coli exhibited higher proliferative capacity than S. aureus, an inverse behavior from the one observed in single-species biofilms. Therefore, either nanoHA-CHX or nanoHA-ZnO surfaces appear as promising alternatives to antibiotics for the prevention of devices-related infections avoiding the critical risk of antibiotic-resistant strains emergence. Â© 2016 Wiley Periodicals, Inc. J Biomed Mater Res Part A: 105A: 491-497, 2017.</t>
  </si>
  <si>
    <t>rayyan-684571103</t>
  </si>
  <si>
    <t>Occurrence of plastic debris in the stomach of the invasive crab Eriocheir sinensis.</t>
  </si>
  <si>
    <t>306-311</t>
  </si>
  <si>
    <t>WÃ³jcik-Fudalewska D and Normant-Saremba M and AnastÃ¡cio P</t>
  </si>
  <si>
    <t>https://pubmed.ncbi.nlm.nih.gov/27717574/</t>
  </si>
  <si>
    <t>The Chinese mitten crab is known as a pest causing damage to fishing gears and fish. On the other hand, this highly invasive species is considered a delicacy by Asian migrants and therefore commercially fished and sold in many countries. The ingestion of plastic by the Chinese mitten crab Eriocheir sinensis from the Baltic coastal waters (Poland) and the Tagus Estuary (Portugal) was studied based on stomach content analysis. As many as 13% of the 302 analysed males and females (38.07-89.07mm carapace width) from both regions, contained microplastic in the form of strands and balls. Most of them were transparent. Ingested plastic particles were identified as fragments of fishing gears. Contamination with plastic may have a negative impact on this species as well as on higher trophic levels feeding on crabs.</t>
  </si>
  <si>
    <t>rayyan-684571104</t>
  </si>
  <si>
    <t>Microplastic fragments and microbeads in digestive tracts of planktivorous fish from urban coastal waters.</t>
  </si>
  <si>
    <t>Tanaka K and Takada H</t>
  </si>
  <si>
    <t>https://pubmed.ncbi.nlm.nih.gov/27686984/</t>
  </si>
  <si>
    <t>We investigated microplastics in the digestive tracts of 64 Japanese anchovy (Engraulis japonicus) sampled in Tokyo Bay. Plastic was detected in 49 out of 64 fish (77%), with 2.3 pieces on average and up to 15 pieces per individual. All of the plastics were identified by Fourier transform infrared spectroscopy. Most were polyethylene (52.0%) or polypropylene (43.3%). Most of the plastics were fragments (86.0%), but 7.3% were beads, some of which were microbeads, similar to those found in facial cleansers. Eighty percent of the plastics ranged in size from 150â€‰Î¼m to 1000â€‰Î¼m, smaller than the reported size range of floating microplastics on the sea surface, possibly because the subsurface foraging behavior of the anchovy reflected the different size distribution of plastics between surface waters and subsurface waters. Engraulis spp. are important food for many humans and other organisms around the world. Our observations further confirm that microplastics have infiltrated the marine ecosystem, and that humans may be exposed to them. Because microplastics retain hazardous chemicals, increase in fish chemical exposure by the ingested plastics is of concern. Such exposure should be studied and compared with that in the natural diet.</t>
  </si>
  <si>
    <t>PMC5043373</t>
  </si>
  <si>
    <t>rayyan-684571105</t>
  </si>
  <si>
    <t>Relative importance of microplastics as a pathway for the transfer of hydrophobic organic chemicals to marine life.</t>
  </si>
  <si>
    <t>56-65</t>
  </si>
  <si>
    <t>Bakir A and O'Connor IA and Rowland SJ and Hendriks AJ and Thompson RC</t>
  </si>
  <si>
    <t>https://pubmed.ncbi.nlm.nih.gov/27661728/</t>
  </si>
  <si>
    <t>It has been hypothesised that, if ingested, plastic debris could act as vector for the transfer of chemical contaminants from seawater to organisms, yet modelling suggest that, in the natural environment, chemical transfer would be negligible compared to other routes of uptake. However, to date, the models have not incorporated consideration of the role of gut surfactants, or the influence of pH or temperature on desorption, whilst experimental work has shown that these factors can enhance desorption of sorbed contaminants several fold. Here, we modelled the transfer of sorbed organic contaminants dichlorodiphenyltrichloroethane (DDT), phenanthrene (Phe) and bis-2-ethylhexyl phthalate (DEHP) from microscopic particles of polyvinylchloride (PVC) and polyethylene (PE) to a benthic invertebrate, a fish and a seabird using a one-compartment model OMEGA (Optimal Modelling for EcotoxicoloGical Applications) with different conditions of pH, temperature and gut surfactants. Environmental concentrations of contaminants at the bottom and the top of published ranges were considered, in combination with ingestion of either 1 or 5% by weight of plastic. For all organisms, the combined intake from food and water was the main route of exposure for Phe, DEHP and DDT with a negligible input from plastic. For the benthic invertebrate, predictions including the presence of contaminated plastic resulted in very small increases in the internal concentrations of DDT and DEHP, while the net change in the transfer of Phe was negligible. While there may be scenarios in which the presence of plastic makes a more important contribution, our modelling study suggests that ingestion of microplastic does not provide a quantitatively important additional pathway for the transfer of adsorbed chemicals from seawater to biota via the gut.</t>
  </si>
  <si>
    <t>rayyan-684571106</t>
  </si>
  <si>
    <t>Histopathological effects following short-term coexposure of Cyprinus carpio to nanoparticles of TiO2 and CuO.</t>
  </si>
  <si>
    <t>Mansouri B and Maleki A and Davari B and Johari SA and Shahmoradi B and Mohammadi E and Shahsavari S</t>
  </si>
  <si>
    <t>https://pubmed.ncbi.nlm.nih.gov/27650436/</t>
  </si>
  <si>
    <t>The aim of this research was to investigate the coexposure of nanoparticles of titanium dioxide (TiO2) and copper oxide (CuO) on the alterations of the gill, intestine, kidney, and liver tissues of carps (Cyprinus carpio). In this study, carps (length 23Â Â±Â 1.5Â cm; weight 13Â Â±Â 1.3Â g) were divided into six groups of 15 each and exposed to 2.5 and 5.0Â mgÂ L(-1) of CuO nanoparticles (NPs), 10.0Â mgÂ L(-1) of TiO2 NPs, and 2.5 and 5.0Â mgÂ L(-1) of CuO NPs + 10.0Â mgÂ L(-1) of TiO2 NP mixture. Fish were sampled for histopathological studies after hematoxylin-eosin staining. Results indicated that the more kinds of histopathology anomalies observed with CuO NP and TiO2 NP mixture were broadly of the same type as CuO NPs and TiO2 NPs alone, but the severity or incidence of injuries of gill, intestine, liver, and kidney of carps in the mixture of CuO NPs + TiO2 NPs was higher than that of each NP alone. Moreover, behavioral changes in carps exposed to CuO NP and TiO2 NP mixture such as hyperactivity, loss of balance, and convulsions were higher than those to CuO NPs and TiO2 NPs alone. In conclusion, the presence of TiO2 NPs enhanced the effects of NPs of copper oxide in terms of histopathological changes in carps.</t>
  </si>
  <si>
    <t>rayyan-684571107</t>
  </si>
  <si>
    <t>Reduction of Atherosclerotic Lesions by the Chemotherapeutic Agent Carmustine Associated to Lipid Nanoparticles.</t>
  </si>
  <si>
    <t>433-443</t>
  </si>
  <si>
    <t>Daminelli EN and Martinelli AE and Bulgarelli A and Freitas FR and MaranhÃ£o RC</t>
  </si>
  <si>
    <t>https://pubmed.ncbi.nlm.nih.gov/27628679/</t>
  </si>
  <si>
    <t>PURPOSE: After injection in the bloodstream, a lipid nanoparticle (LDE) resembling low-density lipoprotein (LDL) concentrates in atherosclerotic lesions of cholesterol-fed rabbits. Here, rabbits with atherosclerosis were treated with carmustine, an antiproliferative agent used in cancer chemotherapy, associated to LDE to investigate the effects on the lesions. METHODS: Twenty-seven male New Zealand rabbits were fed a 1Â % cholesterol diet for 8Â weeks. After 4Â weeks nine animals were treated with intravenous saline solution, nine with intravenous LDE alone, and nine with intravenous LDE-carmustine (4Â mg/kg, weekly for 4Â weeks). RESULTS: LDE-carmustine reduced lesion size by 90Â % compared to the controls. LDE-carmustine reduced the presence of macrophages, vascular smooth muscle cells, and regulatory T cells in the arterial intima, as well as the presence of matrix metallopeptidase-9, interleukin-1Î² and TNF-Î± and lipoprotein receptors, namely LDL-receptor, LDL-related protein-1, scavenger receptor class B member 1. When injected alone, without association to carmustine, LDE was not different from injected saline solution. CONCLUSIONS: LDE-carmustine treatment resulted in marked reduction of lesion area, of the invasion of the arterial intima by macrophages and vascular smooth muscle cells and pro-inflammatory factors. Therefore, this new formulation shows great potential for therapy of atherosclerotic cardiovascular disease.</t>
  </si>
  <si>
    <t>rayyan-684571108</t>
  </si>
  <si>
    <t>One-pot fabrication of silver nanocrystals using Nicandra physalodes: A novel route for mosquito vector control with moderate toxicity on non-target water bugs.</t>
  </si>
  <si>
    <t>95-101</t>
  </si>
  <si>
    <t>Govindarajan M and Khater HF and Panneerselvam C and Benelli G</t>
  </si>
  <si>
    <t>https://pubmed.ncbi.nlm.nih.gov/27473981/</t>
  </si>
  <si>
    <t>Mosquitoes (Diptera: Culicidae) as vectors for important diseases and parasites causing millions of deaths every year. The use of synthetic pesticides against Culicidae leads to resistance and environmental concerns. Therefore, eco-friendly control tools are a priority. In this research, Nicandra physalodes-mediated synthesis of silver nanoparticles (Ag NPs) was conducted, in order to control larval populations of three important mosquito vectors, Anopheles stephensi, Aedes aegypti and Culex quinquefasciatus. Biofabricated Ag NPs were characterized using UV-vis spectrophotometry, XRD, FTIR spectroscopy, SEM, and TEM analyses. Ag NPs were highly toxic against the three mosquito vectors. Maximum efficacy was detected against A. stephensi (LC50=12.39Î¼g/mL), followed by Ae. aegypti (LC50=13.61Î¼g/mL) and Cx. quinquefasciatus (LC50=14.79Î¼g/mL). Interestingly, Ag NPs were safer for the non-target aquatic organism Diplonychus indicus sharing the same aquatic habitats of mosquito larvae. LC50 and LC90 values were 1032.81 and 19,076.59Î¼g/mL, respectively. Overall, our results highlight that N. physalodes-fabricated Ag NPs are a promising for development of eco-friendly larvicides against mosquito vectors, with negligible toxicity against non-target aquatic water bugs.</t>
  </si>
  <si>
    <t>rayyan-684571109</t>
  </si>
  <si>
    <t>Effects of subchronic exposure to zinc nanoparticles on tissue accumulation, serum biochemistry, and histopathological changes in tilapia (Oreochromis niloticus).</t>
  </si>
  <si>
    <t>1213-1225</t>
  </si>
  <si>
    <t>Kaya H and Duysak M and Akbulut M and YÄ±lmaz S and GÃ¼rkan M and Arslan Z and Demir V and AteÅŸ M</t>
  </si>
  <si>
    <t>https://pubmed.ncbi.nlm.nih.gov/27464841/</t>
  </si>
  <si>
    <t>Zinc nanoparticles (ZnNPs) are among the least investigated NPs and thus their toxicological effects are not known. In this study, tilapia (Oreochromis niloticus) were exposed to 1 and 10 mg/L suspensions of small size (SS, 40-60 nm) and large size (LS, 80-100 nm) ZnNPs for 14 days under semi-static conditions. Total Zn levels in the intestine, liver, kidney, gill, muscle tissue, and brain were measured. Blood serum glucose (GLU), glutamic oxaloacetic transaminase (GOT), glutamic pyruvic transaminase (GPT), and lactate dehydrogenase (LDH) were examined to elucidate the physiological disturbances induced by ZnNPs. Organ pathologies were examined for the gills, liver, and kidney to identify injuries associated with exposure. Significant accumulation was observed in the order of intestine, liver, kidney, and gills. Zn levels exhibited time- and concentration-dependent increase in the organs. Accumulation in kidney was also dependent on particle size; NPs SS-ZnNPs were trapped more effectively than LS-ZnNPs. No significant accumulation occurred in the brain (pâ€‰&gt;â€‰0.05) while Zn levels in muscle tissue increased only marginally (pâ€‰â‰¥â€‰0.05). Significant disturbances were noted in serum GOT and LDH (pâ€‰&lt;â€‰0.05). The GPT levels fluctuated and were not statistically different from those of controls (pâ€‰&gt;â€‰0.05). Histopathological tubular deformations and mononuclear cell infiltrations were observed in kidney sections. In addition, an increase in melano-macrophage aggregation intensity was identified on the 7th day in treatments exposed to LS-ZnNPs. Mononuclear cell infiltrations were identified in liver sections for all treatments. Both ZnNPs caused basal hyperplasia in gill sections. Fusions appeared in the gills after the 7th day in fish treated with 10 mg/L suspensions of SS-ZnNPs. In addition, separations in the secondary lamella epithelia were observed. The results indicated that exposure to ZnNPs could lead to disturbances in blood biochemistry and cause histopathological injuries in the tissues of O. niloticus. Â© 2016 Wiley Periodicals, Inc. Environ Toxicol 32: 1213-1225, 2017.</t>
  </si>
  <si>
    <t>PMC5274611</t>
  </si>
  <si>
    <t>rayyan-684571110</t>
  </si>
  <si>
    <t>Differences in toxicity of anionic and cationic PAMAM and PPI dendrimers in zebrafish embryos and cancer cell lines.</t>
  </si>
  <si>
    <t>Bodewein L and Schmelter F and Di Fiore S and Hollert H and Fischer R and Fenske M</t>
  </si>
  <si>
    <t>https://pubmed.ncbi.nlm.nih.gov/27288734/</t>
  </si>
  <si>
    <t>Dendrimers are an emerging class of polymeric nanoparticles with beneficial biomedical applications like early diagnostics, in vitro gene transfection or controlled drug delivery. However, the potential toxic impact of exposure on human health or the environment is often inadequately defined. Thus, polyamidoamine (PAMAM) dendrimers of generations G3.0, 3.5, 4.0, 4.5 and 5.0 and polypropylenimine (PPI) dendrimers G3.0, 4.0 and 5.0 were tested in zebrafish embryos for 96h and human cancer cell lines for 24h, to assess and compare developmental in vivo toxicity with cytotoxicity. The zebrafish embryo toxicity of cationic PAMAM and PPI dendrimers increased over time, with EC50 values ranging from 0.16 to just below 1.7Î¼M at 24 and 48hpf. The predominant effects were mortality, plus reduced heartbeat and blood circulation for PPI dendrimers. Apoptosis in the embryos increased in line with the general toxicity concentration-dependently. Hatch and dechorionation of the embryos increased the toxicity, suggesting a protective role of the chorion. Lower generation dendrimers were more toxic in the embryos whereas the toxicity in the HepG2 and DU145 cell lines increased with increasing generation of cationic PAMAMs and PPI dendrimers. HepG2 were less sensitive than DU145 cells, with IC50 valuesâ‰¥402Î¼M (PAMAMs) and â‰¤240Î¼M (PPIs) for HepG2 and â‰¤13.24Î¼M (PAMAMs) and â‰¤12.84Î¼M (PPIs) for DU145. Neither in fish embryos nor cells toxicity thresholds were determinable for anionic PAMAM G3.5 and G4.5. The study demonstrated that the cytotoxicity underestimated the in-vivo toxicity of the dendrimers in the fish embryos.</t>
  </si>
  <si>
    <t xml:space="preserve"> RAYYAN-INCLUSION: {"Querusche"=&gt;"Maybe", "Gabriel"=&gt;"Excluded"} | RAYYAN-LABELS: ?,GAB: Abstract | RAYYAN-EXCLUSION-REASONS: 3 - Intervention</t>
  </si>
  <si>
    <t>rayyan-684571111</t>
  </si>
  <si>
    <t>InÂ Vivo PET Imaging of HDL in MultipleÂ AtherosclerosisÂ Models.</t>
  </si>
  <si>
    <t>JACC. Cardiovascular imaging</t>
  </si>
  <si>
    <t>1876-7591 (Electronic)</t>
  </si>
  <si>
    <t>950-61</t>
  </si>
  <si>
    <t>PÃ©rez-Medina C and Binderup T and Lobatto ME and Tang J and Calcagno C and Giesen L and Wessel CH and Witjes J and Ishino S and Baxter S and Zhao Y and Ramachandran S and Eldib M and SÃ¡nchez-GaytÃ¡n BL and Robson PM and Bini J and Granada JF and Fish KM and Stroes ES and Duivenvoorden R and Tsimikas S and Lewis JS and Reiner T and Fuster V and KjÃ¦r A and Fisher EA and Fayad ZA and Mulder WJ</t>
  </si>
  <si>
    <t>https://pubmed.ncbi.nlm.nih.gov/27236528/</t>
  </si>
  <si>
    <t>OBJECTIVES: The goal of this study was to develop and validate a noninvasive imaging tool to visualize the in vivo behavior of high-density lipoprotein (HDL) by using positron emission tomography (PET), with an emphasis on itsÂ plaque-targeting abilities. BACKGROUND: HDL is a natural nanoparticle that interacts with atherosclerotic plaque macrophages to facilitate reverse cholesterol transport. HDL-cholesterol concentration in blood is inversely associated with risk of coronary heart disease and remains one of the strongest independent predictors of incident cardiovascular events. METHODS: Discoidal HDL nanoparticles were prepared by reconstitution of its components apolipoprotein A-I (apoÂ A-I)Â and the phospholipid 1,2-dimyristoyl-sn-glycero-3-phosphocholine. For radiolabeling with zirconium-89 ((89)Zr),Â theÂ chelator deferoxamine B was introduced by conjugation to apo A-I or as a phospholipid-chelator (1,2-distearoyl-sn-glycero-3-phosphoethanolamine-deferoxamine B). Biodistribution and plaque targeting of radiolabeled HDL were studied in established murine, rabbit, and porcine atherosclerosis models by using PET combined withÂ computed tomography (PET/CT) imaging or PET combined with magnetic resonance imaging. ExÂ vivo validation wasÂ conducted by radioactivity counting, autoradiography, and near-infrared fluorescence imaging. Flow cytometric assessment of cellular specificity in different tissues was performed in the murine model. RESULTS: We observed distinct pharmacokinetic profiles for the two (89)Zr-HDL nanoparticles. Both apo A-I- and phospholipid-labeled HDL mainly accumulated in the kidneys, liver, and spleen, with some marked quantitative differences in radioactivity uptake values. Radioactivity concentrations in rabbit atherosclerotic aortas were 3- to 4-fold higher than in control animals at 5 days' post-injection for both (89)Zr-HDL nanoparticles. In the porcine model, increased accumulation of radioactivity was observed in lesions by using inÂ vivo PET imaging. Irrespective of the radiolabel's location, HDL nanoparticles were able to preferentially target plaque macrophages and monocytes. CONCLUSIONS: (89)Zr labeling of HDL allows study of its inÂ vivo behavior by using noninvasive PET imaging, including visualization of its accumulation in advanced atherosclerotic lesions. The different labeling strategies provide insight on the pharmacokinetics and biodistribution of HDL's main components (i.e., phospholipids, apo A-I).</t>
  </si>
  <si>
    <t>PMC5589956</t>
  </si>
  <si>
    <t>rayyan-684571112</t>
  </si>
  <si>
    <t>Plastic waste in the marine environment: A review of sources, occurrence and effects.</t>
  </si>
  <si>
    <t>333-349</t>
  </si>
  <si>
    <t>Li WC and Tse HF and Fok L</t>
  </si>
  <si>
    <t>https://pubmed.ncbi.nlm.nih.gov/27232963/</t>
  </si>
  <si>
    <t>This review article summarises the sources, occurrence, fate and effects of plastic waste in the marine environment. Due to its resistance to degradation, most plastic debris will persist in the environment for centuries and may be transported far from its source, including great distances out to sea. Land- and ocean-based sources are the major sources of plastic entering the environment, with domestic, industrial and fishing activities being the most important contributors. Ocean gyres are particular hotspots of plastic waste accumulation. Both macroplastics and microplastics pose a risk to organisms in the natural environment, for example, through ingestion or entanglement in the plastic. Many studies have investigated the potential uptake of hydrophobic contaminants, which can then bioaccumulate in the food chain, from plastic waste by organisms. To address the issue of plastic pollution in the marine environment, governments should first play an active role in addressing the issue of plastic waste by introducing legislation to control the sources of plastic debris and the use of plastic additives. In addition, plastics industries should take responsibility for the end-of-life of their products by introducing plastic recycling or upgrading programmes.</t>
  </si>
  <si>
    <t>rayyan-684571113</t>
  </si>
  <si>
    <t>Image-guided thermal therapy with a dual-contrast magnetic nanoparticle formulation: A feasibility study.</t>
  </si>
  <si>
    <t>International journal of hyperthermia : the official journal of European Society for           Hyperthermic Oncology, North American Hyperthermia Group</t>
  </si>
  <si>
    <t>1464-5157 (Electronic)</t>
  </si>
  <si>
    <t>543-57</t>
  </si>
  <si>
    <t>Attaluri A and Seshadri M and Mirpour S and Wabler M and Marinho T and Furqan M and Zhou H and De Paoli S and Gruettner C and Gilson W and DeWeese T and Garcia M and Ivkov R and Liapi E</t>
  </si>
  <si>
    <t>https://pubmed.ncbi.nlm.nih.gov/27151045/</t>
  </si>
  <si>
    <t>PURPOSE/OBJECTIVE: The aim of this study was to develop and investigate the properties of a magnetic iron oxide nanoparticle-ethiodised oil formulation for image-guided thermal therapy of liver cancer. MATERIALS AND METHODS: The formulation comprises bionised nano-ferrite (BNF) nanoparticles suspended in ethiodised oil, emulsified with polysorbate 20 (BNF-lip). Nanoparticle size was measured via photon correlation spectroscopy and transmission electron microscopy. In vivo thermal therapy capability was tested in two groups of male Foxn1(nu) mice bearing subcutaneous HepG2 xenograft tumours. Group I (nâ€‰=â€‰12) was used to screen conditions for group II (nâ€‰=â€‰48). In group II, mice received one of BNF-lip (nâ€‰=â€‰18), BNF alone (nâ€‰=â€‰16), or PBS (nâ€‰=â€‰14), followed by alternating magnetic field (AMF) hyperthermia, with either varied duration (15 or 20â€‰min) or amplitude (0, 16, 20, or 24â€‰kA/m). Image-guided fluoroscopic intra-arterial injection of BNF-lip was tested in New Zealand white rabbits (nâ€‰=â€‰10), bearing liver VX2 tumours. The animals were subsequently imaged with CT and 3 T MRI, up to 7 days post-injection. The tumours were histopathologically evaluated for distribution of BNF-lip. RESULTS: The BNF showed larger aggregate diameters when suspended in BNF-lip, compared to clear solution. The BNF-lip formulation produced maximum tumour temperatures with AMF &gt;20â€‰kA/m and showed positive X-ray visibility and substantial shortening of T1 and T2 relaxation time, with sustained intratumoural retention up to 7 days post-injection. On pathology, intratumoural BNF-lip distribution correlated well with CT imaging of intratumoural BNF-lip distribution. CONCLUSION: The BNF-lip formulation has favourable thermal and dual imaging capabilities for image-guided thermal therapy of liver cancer, suggesting further exploration for clinical applications.</t>
  </si>
  <si>
    <t>PMC4936948</t>
  </si>
  <si>
    <t>rayyan-684571114</t>
  </si>
  <si>
    <t>Plastic ingestion by fish in the Southern Hemisphere: A baseline study and review of methods.</t>
  </si>
  <si>
    <t>286-291</t>
  </si>
  <si>
    <t>Cannon SME and Lavers JL and Figueiredo B</t>
  </si>
  <si>
    <t>https://pubmed.ncbi.nlm.nih.gov/27058965/</t>
  </si>
  <si>
    <t>Plastic ingestion is well documented among marine birds and sea turtles but fewer studies have investigated ingestion in fish, particularly in the Southern Hemisphere. We investigated the frequency of plastic ingestion in 21 species of fish and one species of cephalopod. The overall occurrence of plastic ingestion was 0.3%. Two micro-plastic items were recovered from the gastrointestinal tract of a single Antarctic toothfish (Dissostichus mawsoni). Ingestion rates were similar to other studies of fish conducted in both the Northern and Southern Hemispheres, however comparisons across species and locations are challenging due to the lack of consistency in the identification and classification of plastic debris. In response, we propose a standardised sampling protocol based on the available literature to provide a stronger basis for comparisons among existing and future studies of plastic ingestion in fish.</t>
  </si>
  <si>
    <t>rayyan-684571115</t>
  </si>
  <si>
    <t>Toxicity evaluation of copper oxide bulk and nanoparticles in Nile tilapia, Oreochromis niloticus, using hematological, bioaccumulation and histological biomarkers.</t>
  </si>
  <si>
    <t>1225-36</t>
  </si>
  <si>
    <t>Abdel-Khalek AA and Badran SR and Marie MA</t>
  </si>
  <si>
    <t>https://pubmed.ncbi.nlm.nih.gov/26947705/</t>
  </si>
  <si>
    <t>The increased industrial applications of nanoparticles (NPs) augment the possibility of their deposition into aquatic ecosystems and threatening the aquatic life. So, this study aimed to provide a comparable toxicological effects of nano-CuO and bulk CuO on a common freshwater fish, Oreochromis niloticus. Fish were exposed to two selected doses (1/10 and 1/20 of the LC50/96Â h) of both nano-/bulk CuO for 30Â days. Based on the studied hematological parameters (RBCs count, hemoglobin content and hematocrit%), the two selected concentrations of CuO in their nano- and bulk sizes were found to induce significant decrease in all studied parameters. But, nano-CuO-treated fish showed the maximum decrease in all recorded parameters among the all studied groups especially at the low concentration of 1/20 LC50/96Â h. Hematological status was also confirmed using the calculated blood indices (MCV, MHC and MCHC). In case of bulk CuO-treated groups, the significant decrease in the studied hematological parameters was not followed by any change in MCV and MCH (normocytic anemia), while fish that exposed to NPs showed a significant increase in all calculated blood parameters reflecting erythrocytes swelling which is related to the intracellular osmotic disorders (macrocytic anemia). Regarding metal bioaccumulation factor, the results showed that CuO NPs had more efficiency to internalize fish tissues (liver, kidneys, gills, skin and muscle). The accumulation pattern of Cu metal was ensured by histopathological investigation of liver, kidneys and gills. The histopathological analysis revealed various alterations that varied between adaptation responses and permanent tissue damage.</t>
  </si>
  <si>
    <t>rayyan-684571116</t>
  </si>
  <si>
    <t>Inhibition of hIAPP Amyloid Aggregation and Pancreatic Î²-Cell Toxicity by OH-Terminated PAMAM Dendrimer.</t>
  </si>
  <si>
    <t>1615-26</t>
  </si>
  <si>
    <t>Gurzov EN and Wang B and Pilkington EH and Chen P and Kakinen A and Stanley WJ and Litwak SA and Hanssen EG and Davis TP and Ding F and Ke PC</t>
  </si>
  <si>
    <t>https://pubmed.ncbi.nlm.nih.gov/26808649/</t>
  </si>
  <si>
    <t>Human islet amyloid polypeptide (hIAPP, or amylin) forms amyloid deposits in the islets of Langerhans, a phenomenon that is associated with type-2 diabetes impacting millions of people worldwide. Accordingly, strategies against hIAPP aggregation are essential for the prevention and eventual treatment of the disease. Here, it is shown that generation-3 OH-terminated poly(amidoamine) dendrimer, a polymeric nanoparticle, can effectively halt the aggregation of hIAPP and shut down hIAPP toxicity in pancreatic MIN6 and NIT-1 cells as well as in mouse islets. This finding is supported by high-throughput dynamic light scattering experiment and thioflavin T assay, where the rapid evolution of hIAPP nucleation and elongation processes is halted by the addition of the dendrimer up to 8 h. Discrete molecular dynamics simulations further reveal that hIAPP residues bound strongly with the dendrimer near the c-terminal portion of the peptide, where the amyloidogenic sequence (residues 22-29) locates. Furthermore, simulations of hIAPP dimerization reveal that binding with the dendrimer significantly reduces formation of interpeptide contacts and hydrogen bonds, thereby prohibiting peptide self-association and amyloidosis. This study points to a promising nanomedicinal strategy for combating type-2 diabetes and may have broader implications for targeting neurological disorders whose distinct hallmark is also amyloid fibrillation.</t>
  </si>
  <si>
    <t>rayyan-684571117</t>
  </si>
  <si>
    <t>Zebrafish as a model system for characterization of nanoparticles against cancer.</t>
  </si>
  <si>
    <t>862-77</t>
  </si>
  <si>
    <t>Evensen L and Johansen PL and Koster G and Zhu K and Herfindal L and Speth M and Fenaroli F and Hildahl J and Bagherifam S and Tulotta C and Prasmickaite L and MÃ¦landsmo GM and Snaar-Jagalska E and Griffiths G</t>
  </si>
  <si>
    <t>https://pubmed.ncbi.nlm.nih.gov/26648525/</t>
  </si>
  <si>
    <t>Therapeutic nanoparticles (NPs) have great potential to deliver drugs against human diseases. Encapsulation of drugs in NPs protects them from being metabolized, while they are delivered specifically to a target site, thereby reducing toxicity and other side-effects. However, non-specific tissue accumulation of NPs, for example in macrophages, especially in the spleen and liver is a general problem with many NPs being developed for cancer therapy. To address the problem of non-specific tissue accumulation of NPs we describe the development of the zebrafish embryo as a transparent vertebrate system for characterization of NPs against cancer. We show that injection of human cancer cells results in tumor-like structures, and that subsequently injected fluorescent NPs, either made of polystyrene or liposomes can be imaged in real-time. NP biodistribution and general in vivo properties can be easily monitored in embryos having selective fluorescent labeling of specific tissues. We demonstrate in vitro, by using optical tweezer micromanipulation, microscopy and flow cytometry that polyethylene glycol (PEG) coating of NPs decreases the level of adhesion of NPs to macrophages, and also to cancer cells. In vivo in zebrafish embryos, PEG coating resulted in longer NP circulation times, decreased macrophage uptake, and reduced adhesion to the endothelium. Importantly, liposomes were observed to accumulate passively and selectively in tumor-like structures comprised of human cancer cells. These results show that zebrafish embryo is a powerful system for microscopy-based screening of NPs on the route to preclinical testing.</t>
  </si>
  <si>
    <t>rayyan-684571118</t>
  </si>
  <si>
    <t>Microplastics in Arctic polar waters: the first reported values of particles in surface and sub-surface samples.</t>
  </si>
  <si>
    <t>Lusher AL and Tirelli V and O'Connor I and Officer R</t>
  </si>
  <si>
    <t>https://pubmed.ncbi.nlm.nih.gov/26446348/</t>
  </si>
  <si>
    <t>Plastic, as a form of marine litter, is found in varying quantities and sizes around the globe from surface waters to deep-sea sediments. Identifying patterns of microplastic distribution will benefit an understanding of the scale of their potential effect on the environment and organisms. As sea ice extent is reducing in the Arctic, heightened shipping and fishing activity may increase marine pollution in the area. Microplastics may enter the region following ocean transport and local input, although baseline contamination measurements are still required. Here we present the first study of microplastics in Arctic waters, south and southwest of Svalbard, Norway. Microplastics were found in surface (top 16â€‰cm) and sub-surface (6â€‰m depth) samples using two independent techniques. Origins and pathways bringing microplastic to the Arctic remain unclear. Particle composition (95% fibres) suggests they may either result from the breakdown of larger items (transported over large distances by prevailing currents, or derived from local vessel activity), or input in sewage and wastewater from coastal areas. Concurrent observations of high zooplankton abundance suggest a high probability for marine biota to encounter microplastics and a potential for trophic interactions. Further research is required to understand the effects of microplastic-biota interaction within this productive environment.</t>
  </si>
  <si>
    <t>PMC4597356</t>
  </si>
  <si>
    <t>rayyan-684571119</t>
  </si>
  <si>
    <t>PEG-PLA nanoparticles facilitate siRNA knockdown in adult zebrafish heart.</t>
  </si>
  <si>
    <t>Developmental biology</t>
  </si>
  <si>
    <t>1095-564X (Electronic)</t>
  </si>
  <si>
    <t>196-202</t>
  </si>
  <si>
    <t>Diao J and Wang H and Chang N and Zhou XH and Zhu X and Wang J and Xiong JW</t>
  </si>
  <si>
    <t>https://pubmed.ncbi.nlm.nih.gov/26327645/</t>
  </si>
  <si>
    <t>The remarkable regenerative capacity of the zebrafish has made it an important model organism for studying heart regeneration. However, current loss-of-function studies are limited by a lack of conditional-knockout and effective gene-knockdown methods for the adult heart. Here, we report a novel siRNA knockdown method facilitated by poly(ethylene glycol)-b-poly(D,L-lactide) (PEG-PLA) nanoparticles. The siRNA-encapsulated nanoparticles successfully entered cells and resulted in remarkable gene-specific knockdown in the adult heart. This effect was demonstrated by down-regulation of the Aldh1a2 and Dusp6 proteins after intrapleural delivery of nanoparticle-encapsulated siRNAs. Furthermore, siRNA-mediated knockdown of Aldh1a2 was sufficient to inhibit myocardial proliferation and decrease the numbers of Gata4-positive cardiomyocytes after ventricular resection. Therefore, the results of this work demonstrate that nanoparticle-facilitated siRNA delivery provides an alternative tool for loss-of-function studies of genes in the adult heart in particular and other organs in general in the adult zebrafish.</t>
  </si>
  <si>
    <t>rayyan-684571120</t>
  </si>
  <si>
    <t>Fenugreek hydrogel-agarose composite entrapped gold nanoparticles for acetylcholinesterase based biosensor for carbamates detection.</t>
  </si>
  <si>
    <t>143-50</t>
  </si>
  <si>
    <t>Kestwal RM and Bagal-Kestwal D and Chiang BH</t>
  </si>
  <si>
    <t>https://pubmed.ncbi.nlm.nih.gov/26320646/</t>
  </si>
  <si>
    <t>A biosensor was fabricated to detect pesticides in food samples. Acetylcholinesterase was immobilized in a novel fenugreek hydrogel-agarose matrix with gold nanoparticles. Transparent thin films with superior mechanical strength and stability were obtained with 2% fenugreek hydrogel and 2% agarose. Immobilization of acetylcholinesterase on the membrane resulted in high enzyme retention efficiency (92%) and a significantly prolonged shelf life of the enzyme (half-life, 55 days). Transmission electron microscopy revealed that, gold nanoparticles (10-20 nm in diameter) were uniformly dispersed in the fenugreek hydrogel-agarose-acetylcholinesterase membrane. This immobilized enzyme-gold nanoparticle dip-strip system detected various carbamates, including carbofuran, oxamyl, methomyl, and carbaryl, with limits of detection of 2, 21, 113, and 236 nM (S/N = 3), respectively. Furthermore, the fabricated biosensor exhibited good testing capabilities when used to detect carbamates added to various fruit and vegetable samples.</t>
  </si>
  <si>
    <t>rayyan-684571121</t>
  </si>
  <si>
    <t>Eco-friendly control of malaria and arbovirus vectors using the mosquitofish Gambusia affinis and ultra-low dosages of Mimusops elengi-synthesized silver nanoparticles: towards an integrative approach?</t>
  </si>
  <si>
    <t>20067-83</t>
  </si>
  <si>
    <t>Subramaniam J and Murugan K and Panneerselvam C and Kovendan K and Madhiyazhagan P and Kumar PM and Dinesh D and Chandramohan B and Suresh U and Nicoletti M and Higuchi A and Hwang JS and Kumar S and Alarfaj AA and Munusamy MA and Messing RH and Benelli G</t>
  </si>
  <si>
    <t>https://pubmed.ncbi.nlm.nih.gov/26300364/</t>
  </si>
  <si>
    <t>Mosquito-borne diseases represent a deadly threat for millions of people worldwide. However, the use of synthetic insecticides to control Culicidae may lead to high operational costs and adverse non-target effects. Plant-borne compounds have been proposed for rapid extracellular synthesis of mosquitocidal nanoparticles. Their impact against biological control agents of mosquito larval populations has been poorly studied. We synthesized silver nanoparticles (AgNP) using the aqueous leaf extract of Mimusops elengi as a reducing and stabilizing agent. The formation of AgNP was studied using different biophysical methods, including UV-vis spectrophotometry, TEM, XRD, EDX and FTIR. Low doses of AgNP showed larvicidal and pupicidal toxicity against the malaria vector Anopheles stephensi and the arbovirus vector Aedes albopictus. AgNP LC50 against A. stephensi ranged from 12.53 (I instar larvae) to 23.55Â ppm (pupae); LC50 against A. albopictus ranged from 11.72Â ppm (I) to 21.46Â ppm (pupae). In the field, the application of M. elengi extract and AgNP (10â€‰Ã—â€‰LC50) led to 100Â % larval reduction after 72Â h. In adulticidal experiments, AgNP showed LC50 of 13.7Â ppm for A. stephensi and 14.7Â ppm for A. albopictus. The predation efficiency of Gambusia affinis against A. stephensi and A. albopictus III instar larvae was 86.2 and 81.7Â %, respectively. In AgNP-contaminated environments, predation was 93.7 and 88.6Â %, respectively. This research demonstrates that M. elengi-synthesized AgNP may be employed at ultra-low doses to reduce larval populations of malaria and arbovirus vectors, without detrimental effects on predation rates of mosquito natural enemies, such as larvivorous fishes.</t>
  </si>
  <si>
    <t>rayyan-684571122</t>
  </si>
  <si>
    <t>Nanoparticles in the fight against mosquito-borne diseases: bioactivity of Bruguiera cylindrica-synthesized nanoparticles against dengue virus DEN-2 (in vitro) and its mosquito vector Aedes aegypti (Diptera: Culicidae).</t>
  </si>
  <si>
    <t>4349-61</t>
  </si>
  <si>
    <t>Murugan K and Dinesh D and Paulpandi M and Althbyani AD and Subramaniam J and Madhiyazhagan P and Wang L and Suresh U and Kumar PM and Mohan J and Rajaganesh R and Wei H and Kalimuthu K and Parajulee MN and Mehlhorn H and Benelli G</t>
  </si>
  <si>
    <t>https://pubmed.ncbi.nlm.nih.gov/26290219/</t>
  </si>
  <si>
    <t>Mosquitoes are blood-feeding insects serving as the most important vectors for spreading human pathogens and parasites. Dengue is a viral disease mainly vectored through the bite of Aedes mosquitoes. Its transmission has recently increased in urban and semi-urban areas of tropical and subtropical regions worldwide, becoming a major international public health concern. There is no specific treatment for dengue. Its prevention and control solely depend on effective vector control measures. Mangrove plants have been used in Indian traditional medicine for a wide array of purposes. In this research, we proposed a method for biosynthesis of antiviral and mosquitocidal silver nanoparticles (AgNP) using the aqueous extract of Bruguiera cylindrica leaves. AgNP were characterized using a variety of biophysical analyses, including UV-visible spectrophotometry, Fourier-transform infrared spectroscopy, scanning electron microscopy, and energy-dispersive X-ray spectroscopy. Bruguiera cilyndrica aqueous extract and green-synthesized AgNP were tested against the primary dengue vector Aedes aegypti. AgNP were the most effective. LC50 values ranged from 8.93Â ppm (larva I) to 30.69Â ppm (pupa). In vitro experiments showed that 30Â Î¼g/ml of AgNP significantly inhibited the production of dengue viral envelope (E) protein in vero cells and downregulated the expression of dengue viral E gene. Concerning nontarget effects, we observed that the predation efficiency of Carassius auratus against A. aegypti was not affected by exposure at sublethal doses of AgNP. Predation in the control was 71.81Â % (larva II) and 50.43Â % (larva III), while in an AgNP-treated environment, predation was boosted to 90.25 and 76.81Â %, respectively. Overall, this study highlights the concrete potential of green-synthesized AgNP in the fight against dengue virus. Furthermore, B. cylindrica-synthesized AgNP can be employed at low doses to reduce larval and pupal population of A. aegypti, without detrimental effects of predation rates of mosquito predators, such as C. auratus.</t>
  </si>
  <si>
    <t>rayyan-684571123</t>
  </si>
  <si>
    <t>Nanomedicines for dental applications-scope and future perspective.</t>
  </si>
  <si>
    <t>International journal of pharmaceutical investigation</t>
  </si>
  <si>
    <t>2230-973X (Print)</t>
  </si>
  <si>
    <t>121-3</t>
  </si>
  <si>
    <t>Narang RS and Narang JK</t>
  </si>
  <si>
    <t>https://pubmed.ncbi.nlm.nih.gov/26258052/</t>
  </si>
  <si>
    <t>Nanotechnology is directed at manipulating matter at the nanometer level and the application of the same to medicine is called nanomedicine. Over the past few years researchers have developed various nanomedicines for diagnosis, prevention as well as cure of various ailments both locally and systemically. In dentistry, drug loaded nanopharmaceuticals based on nanomaterials have been utilized extensively over the past few years to cure dental problems and facilitate attainment of a near-perfect oral hygiene. Although various drug delivery systems have already been investigated for treating periodontitis, research is currently focused on nanodelivery systems for efficient targeted delivery of drugs to the periodontal pocket. In this context a few nanodelivery systems explored include nanocomposite hydrogels, nanoparticles, nanoemulsion etc. A number of herbal and synthetic drugs examples of which include trichlosan, tetracycline, Harungana madagascariensis leaf extract, minocycline, metronidazole, chlorhexidine have been encapsulated into nanodelivery systems for treating periodontitis. A few examples of polymers investigated as matrices for the delivery of drugs to the periodontal pocket include chitosan, Poly lactic-co-glycolic acid copolymer, poly e caprolactone, polylactic acid, polypropylene, cellulose acetate propionate and ethyl vinyl acetate. In the near future also nanotechnology is expected to find its application in all the specializations of dentistry ranging from diagnosis and treatment of oral cancers to development of colloidal suspension containing millions of active analgesic micron-size dental robots resulting in anesthesia in patients. In the light of the above facts the current editorial focuses on the applications of nanotechnology based nanomedicines which cannot be undermined in the improvement of dental health and hygiene both, in the current as well as in future scenario.</t>
  </si>
  <si>
    <t>PMC4522860</t>
  </si>
  <si>
    <t>rayyan-684571124</t>
  </si>
  <si>
    <t>First evidence of presence of plastic debris in stomach of large pelagic fish in the Mediterranean Sea.</t>
  </si>
  <si>
    <t>358-61</t>
  </si>
  <si>
    <t>Romeo T and Pietro B and PedÃ  C and Consoli P and Andaloro F and Fossi MC</t>
  </si>
  <si>
    <t>https://pubmed.ncbi.nlm.nih.gov/25936574/</t>
  </si>
  <si>
    <t>This study focuses, for the first time, on the presence of plastic debris in the stomach contents of large pelagic fish (Xiphias gladius, Thunnus thynnus and Thunnus alalunga) caught in the Mediterranean Sea between 2012 and 2013. Results highlighted the ingestion of plastics in the 18.2% of samples. The plastics ingested were microplastics (&lt;5mm), mesoplastics (5-25mm) and macroplastics (&gt;25mm). These preliminary results represent an important initial phase in exploring two main ecotoxicological aspects: (a) the assessment of the presence and impact of plastic debris on these large pelagic fish, and (b) the potential effects related to the transfer of contaminants on human health.</t>
  </si>
  <si>
    <t>rayyan-684571125</t>
  </si>
  <si>
    <t>Titanium dioxide nanoparticles enhance mortality of fish exposed to bacterial pathogens.</t>
  </si>
  <si>
    <t>JovanoviÄ‡ B and Whitley EM and Kimura K and Crumpton A and PaliÄ‡ D</t>
  </si>
  <si>
    <t>https://pubmed.ncbi.nlm.nih.gov/25884347/</t>
  </si>
  <si>
    <t>Nano-TiO2 is immunotoxic to fish and reduces the bactericidal function of fish neutrophils. Here, fathead minnows (Pimephales promelas) were exposed to low and high environmentally relevant concentration of nano-TiO2 (2 ng g(-1) and 10 Î¼g g(-1) body weight, respectively), and were challenged with common fish bacterial pathogens, Aeromonas hydrophila or Edwardsiella ictaluri. Pre-exposure to nano-TiO2 significantly increased fish mortality during bacterial challenge. Nano-TiO2 concentrated in the kidney and spleen. Phagocytosis assay demonstrated that nano-TiO2 has the ability to diminish neutrophil phagocytosis of A. hydrophila. Fish injected with TiO2 nanoparticles displayed significant histopathology when compared to control fish. The interplay between nanoparticle exposure, immune system, histopathology, and infectious disease pathogenesis in any animal model has not been described before. By modulating fish immune responses and interfering with resistance to bacterial pathogens, manufactured nano-TiO2 has the potential to affect fish survival in a disease outbreak.</t>
  </si>
  <si>
    <t>rayyan-684571126</t>
  </si>
  <si>
    <t>Biodegradable polymeric micelle-encapsulated doxorubicin suppresses tumor metastasis by killing circulating tumor cells.</t>
  </si>
  <si>
    <t>5270-80</t>
  </si>
  <si>
    <t>Deng S and Wu Q and Zhao Y and Zheng X and Wu N and Pang J and Li X and Bi C and Liu X and Yang L and Liu L and Su W and Wei Y and Gong C</t>
  </si>
  <si>
    <t>https://pubmed.ncbi.nlm.nih.gov/25721713/</t>
  </si>
  <si>
    <t>Circulating tumor cells (CTCs) play a crucial role in tumor metastasis, but it is rare for any chemotherapy regimen to focus on killing CTCs. Herein, we describe doxorubicin (Dox) micelles that showed anti-metastatic activity by killing CTCs. Dox micelles with a small particle size and high encapsulation efficiency were obtained using a pH-induced self-assembly method. Compared with free Dox, Dox micelles exhibited improved cytotoxicity, apoptosis induction, and cellular uptake. In addition, Dox micelles showed a sustained release behavior in vitro, and in a transgenic zebrafish model, Dox micelles exhibited a longer circulation time and lower extravasation from blood vessels into surrounding tissues. Anti-tumor and anti-metastatic activities of Dox micelles were investigated in transgenic zebrafish and mouse models. In transgenic zebrafish, Dox micelles inhibited tumor growth and prolonged the survival of tumor-bearing zebrafish. Furthermore, Dox micelles suppressed tumor metastasis by killing CTCs. In addition, improved anti-tumor and anti-metastatic activities were also confirmed in mouse tumor models, where immunofluorescent staining of tumors indicated that Dox micelles induced more apoptosis and showed fewer proliferation-positive cells. There were decreased side effects in transgenic zebrafish and mice after administration of Dox micelles. In conclusion, Dox micelles showed stronger anti-tumor and anti-metastatic activities and decreased side effects both in vitro and in vivo, which may have potential applications in cancer therapy.</t>
  </si>
  <si>
    <t xml:space="preserve"> RAYYAN-INCLUSION: {"Querusche"=&gt;"Excluded", "Gabriel"=&gt;"Excluded"} | RAYYAN-LABELS: ?,GAB: Abstract,QUE: Abstract | RAYYAN-EXCLUSION-REASONS: 2 - Population,3 - Intervention</t>
  </si>
  <si>
    <t>rayyan-684571127</t>
  </si>
  <si>
    <t>The English Channel: Contamination status of its transitional and coastal waters.</t>
  </si>
  <si>
    <t>529-50</t>
  </si>
  <si>
    <t>Tappin AD and Millward GE</t>
  </si>
  <si>
    <t>https://pubmed.ncbi.nlm.nih.gov/25649837/</t>
  </si>
  <si>
    <t>The chemical contamination (organic compounds, metals, radionuclides, microplastics, nutrients) of English Channel waters has been reviewed, focussing on the sources, concentrations and impacts. River loads were only reliable for Pb, whereas atmospheric loads appeared robust for Cd, Pb, Hg, PCB-153 and Î³-HCH. Temporal trends in atmospheric inputs were decreasing. Contaminant concentrations in biota were relatively constant or decreasing, but not for Cd, Hg and HBCDD, and deleterious impacts on fish and copepods were reported. However, data on ecotoxicological effects were generally sparse for legacy and emerging contaminants. Intercomparison of activity concentrations of artificial radionuclides in sediments and biota on both Channel coasts was hindered by differences in methodological approaches. Riverine phosphate loads decreased with time, while nitrate loads remained uniform. Increased biomass of algae, attributable to terrestrial inputs of nutrients, has affected benthic production and shellfisheries. A strategic approach to the identification of contaminant impacts on marine biota is recommended.</t>
  </si>
  <si>
    <t>rayyan-684571128</t>
  </si>
  <si>
    <t>Multiscale approach to investigate self-assembly of telodendrimer based nanocarriers for anticancer drug delivery.</t>
  </si>
  <si>
    <t>4270-80</t>
  </si>
  <si>
    <t>Jiang W and Luo J and Nangia S</t>
  </si>
  <si>
    <t>https://pubmed.ncbi.nlm.nih.gov/25532019/</t>
  </si>
  <si>
    <t>Delivery of poorly soluble anticancer drugs can be achieved by employing polymeric drug delivery systems, capable of forming stable self-assembled nanocarriers with drug encapsulated within their hydrophobic cores. Computational investigations can aid the design of efficient drug-delivery platforms; however, simulations of nanocarrier self-assembly process are challenging due to high computational cost associated with the large system sizes (millions of atoms) and long time scales required for equilibration. In this work, we overcome this challenge by employing a multiscale computational approach in conjunction with experiments to analyze the role of the individual building blocks in the self-assembly of a highly tunable linear poly(ethylene glycol)-b-dendritic oligo(cholic acid) block copolymer called telodendrimer. The multiscale approach involved developing a coarse grained description of the telodendrimer, performing simulations over several microseconds to capture the self-assembly process, followed by reverse mapping of the coarse grained system to atomistic representation for structural analysis. Overcoming the computational bottleneck allowed us to run multiple self-assembly simulations and determine average size, drug-telodendrimer micellar stoichiometry, optimal drug loading capacity, and atomistic details such hydrogen-bonding and solvent accessible area of the nanocarrier. Computed results are in agreement with the experimental data, highlighting the success of the multiscale approach applied here.</t>
  </si>
  <si>
    <t>PMC4760677</t>
  </si>
  <si>
    <t>rayyan-684571129</t>
  </si>
  <si>
    <t>Fate of microplastics in the marine isopod Idotea emarginata.</t>
  </si>
  <si>
    <t>13451-8</t>
  </si>
  <si>
    <t>HÃ¤mer J and Gutow L and KÃ¶hler A and Saborowski R</t>
  </si>
  <si>
    <t>https://pubmed.ncbi.nlm.nih.gov/25289587/</t>
  </si>
  <si>
    <t>Plastic pollution is an emerging global threat for marine wildlife. Many species of birds, reptiles, and fishes are directly impaired by plastics as they can get entangled in ropes and drown or they can ingest plastic fragments which, in turn, may clog their stomachs and guts. Microplastics of less than 1 mm can be ingested by small invertebrates, but their fate in the digestive organs and their effects on the animals are yet not well understood. We embedded fluorescent microplastics in artificial agarose-based food and offered the food to marine isopods, Idotea emarginata. The isopods did not distinguish between food with and food without microplastics. Upon ingestion, the microplastics were present in the stomach and in the gut but not in the tubules of the midgut gland which is the principal organ of enzyme-secretion and nutrient resorption. The feces contained the same concentration of microplastics as the food which indicates that no accumulation of microplastics happens during the gut passage. Long-term bioassays of 6 weeks showed no distinct effects of continuous microplastic consumption on mortality, growth, and intermolt duration. I. emarginata are able to prevent intrusion of particles even smaller than 1 Î¼m into the midgut gland which is facilitated by the complex structure of the stomach including a fine filter system. It separates the midgut gland tubules from the stomach and allows only the passage of fluids and chyme. Our results indicate that microplastics, as administered in the experiments, do not clog the digestive organs of isopods and do not have adverse effects on their life history parameters.</t>
  </si>
  <si>
    <t>rayyan-684571130</t>
  </si>
  <si>
    <t>[Experimental evaluation of efficiency of bioprophylactic complex aimed at reduction of toxic effects caused by copper oxide nanoparticles].</t>
  </si>
  <si>
    <t>Meditsina truda i promyshlennaia ekologiia</t>
  </si>
  <si>
    <t>1026-9428 (Print)</t>
  </si>
  <si>
    <t>26-30</t>
  </si>
  <si>
    <t>Loginova NV</t>
  </si>
  <si>
    <t>https://pubmed.ncbi.nlm.nih.gov/25282811/</t>
  </si>
  <si>
    <t>rus</t>
  </si>
  <si>
    <t>Russia (Federation)</t>
  </si>
  <si>
    <t>In subchronic intoxication via repeated intraperitoneal injection of copper oxide nanoparticles (diameter 20 nm, 19 times in dose of 10 mg/kg of rats, 3 times per week), findings are that oral intake of bioprotectors complex (pectine, polyvitamin and polymineral preparation, sodium glutaminate, glycine, acetylcysteine and fish oil preparation with high content of unsaturated fatty acids of omega-3 group) decreases copper accumulation in viscera (including statistically significantly in spleen) and slows development of pathologic changes in liver, brain and kidneys. With that, genotoxic effect of nanocopper also decreases--according to lower fragmentation of genome DNA in liver and spleen cells.</t>
  </si>
  <si>
    <t>rayyan-684571131</t>
  </si>
  <si>
    <t>Study of nano-hydroxyapatite/zirconia stabilized with yttria in bone healing: histopathological study in rabbit model.</t>
  </si>
  <si>
    <t>Polish journal of pathology : official journal of the Polish Society of Pathologists</t>
  </si>
  <si>
    <t>1233-9687 (Print)</t>
  </si>
  <si>
    <t>40-7</t>
  </si>
  <si>
    <t>Abedi G and Jahanshahi A and Fathi MH and Haghdost IS and Veshkini A</t>
  </si>
  <si>
    <t>https://pubmed.ncbi.nlm.nih.gov/25119008/</t>
  </si>
  <si>
    <t>Poland</t>
  </si>
  <si>
    <t>Acceleration of bone healing has always been a major challenge in orthopedic surgery, the aim of this study was an evaluation of the biological effects of zirconia-stabilized yttria on bone healing, using an in vivo model. Nano-hydroxyapatite powder with zirconia-stabilized yttria were inserted in rabbit tibia and then histologically analyzed and compared with non-treated controls so thirty six. New Zealand white male rabbits randomly divided into two groups of 18 rabbits each. A cortical hole of 4 mm diameter and 8 mm depth in each tibia was drilled. In group I, the defect was left empty, whereas in group II, the bone defect was packed with nano-hydroxyapatite/5% zirconia stabilized with yttria. Histological evaluations were performed at two, four and six weeks after the implantation. Microscopic changes on two groups along with the time course were scored and statistical analysis showed that the average scores in group II were significantly higher than the other groups (p &lt; 0.05). Histological analysis was shown to be significantly improved by the nano-hydroxyapatite/5% zirconia stabilized with yttria compared with the control group, suggesting that this biomaterial promote the healing of cortical bone, presumably by acting as an osteoconductive.</t>
  </si>
  <si>
    <t>rayyan-684571132</t>
  </si>
  <si>
    <t>Pharmacokinetics of gelatin sponge microparticles in a rabbit VX2 liver tumor model of hepatic arterial chemoembolization.</t>
  </si>
  <si>
    <t>Tumour biology : the journal of the International Society for Oncodevelopmental           Biology and Medicine</t>
  </si>
  <si>
    <t>1423-0380 (Electronic)</t>
  </si>
  <si>
    <t>10905-10</t>
  </si>
  <si>
    <t>Zhang YW and Ao J and Liu Y and Qiao MX and Yang XL and Tang SX and Li C and Xu K</t>
  </si>
  <si>
    <t>https://pubmed.ncbi.nlm.nih.gov/25085588/</t>
  </si>
  <si>
    <t>The objective of this study is to investigate pharmacokinetics of gelatin sponge microparticles (GSMs) combined with epirubicin in a rabbit VX2 liver tumor model of hepatic arterial chemoembolization (TACE). Eighteen successful models of VX2 in New Zealand white rabbits was established, which were divided into three groups randomly: HAI group (n = 6), the epirubicin solution (epirubicin 10 mg mixed with saline 10 ml into the hepatic artery); GSMs-TACE group (n = 6), GSMs (20 mg) mixed with epirubicin solution (1 mg/ml); c-TACE group (n = 6), epirubicin (10 mg) mixed with lipiodol (10 ml). Each rabbit was administrated epirubicin at dose adjusted for a 1 mg/kg. Samples were collected from femoral vein at 5, 10, 20, 30, 40, 60, 90, and 120 min after therapy after 120 min; rabbit was killed, and tumor and peritumoral normal liver tissue was cised. Epirubicin concentrations in plasma and tumor were measured. The epirubicin concentration in plasma was significantly lower in GSMs-TACE group than in HAI group. C max in there groups after administration was 28.77 Â± 7.15 Î¼g/ml in c-TACE group, 83.84 Â± 32.28 Î¼g/ml in GSMs-TACE group, and 238.46 Â± 23.44 Î¼g/ml in HAI group at 5 min, respectively. The epirubicin concentration in tumor tissue was 53.06 Â± 16.9 Î¼g/g in c-TACE group, 44.49 Â± 16.80 Î¼g/g in the GSMs-TACE group, and 18.32 Â± 8.30 Î¼g/g in HAI group, respectively. Epirubicin concentration of GSMs-TACE group was significantly higher than that of HAI group (P &lt; 0.05). The area under the curve (AUC) at 0-120 min in c-TACE, GSMs-TACE, and HAI groups were 1,815 Â± 889.88, 3,416 Â± 799.90, and 11,899 Â± 2,717.17 Î¼g min/ml, respectively. The AUC was lower in GSMs-TACE group than in HAI group (P &lt; 0.05). Compared with HAI, GSMs-TACE has higher epirubicin concentrations in tumor and lower concentrations in plasma. The results show that GSMs-TACE has a feature of slow drug release-it may be one of the mechanisms of GSMs-TACE for HCC.</t>
  </si>
  <si>
    <t>rayyan-684571133</t>
  </si>
  <si>
    <t>Mechanism of TiO2 nanoparticle-induced neurotoxicity in zebrafish (Danio rerio).</t>
  </si>
  <si>
    <t>163-75</t>
  </si>
  <si>
    <t>Sheng L and Wang L and Su M and Zhao X and Hu R and Yu X and Hong J and Liu D and Xu B and Zhu Y and Wang H and Hong F</t>
  </si>
  <si>
    <t>https://pubmed.ncbi.nlm.nih.gov/25059219/</t>
  </si>
  <si>
    <t>Zebrafish (Danio rerio) has been used historically for evaluating the toxicity of environmental and aqueous toxicants, and there is an emerging literature reporting toxic effects of manufactured nanoparticles (NPs) in zebrafish embryos. Few researches, however, are focused on the neurotoxicity on adult zebrafish after subchronic exposure to TiO2 NPs. This study was designed to evaluate the morphological changes, alterations of neurochemical contents, and expressions of memory behavior-related genes in zebrafish brains caused by exposures to 5, 10, 20, and 40 Î¼g/L TiO2 NPs for 45 consecutive days. Our data indicated that spatial recognition memory and levels of norepinephrine, dopamine, and 5-hydroxytryptamine were significantly decreased and NO levels were markedly elevated, and over proliferation of glial cells, neuron apoptosis, and TiO2 NP aggregation were observed after low dose exposures of TiO2 NPs. Furthermore, the low dose exposures of TiO2 NPs significantly activated expressions of C-fos, C-jun, and BDNF genes, and suppressed expressions of p38, NGF, CREB, NR1, NR2ab, and GluR2 genes. These findings imply that low dose exposures of TiO2 NPs may result in the brain damages in zebrafish, provide a developmental basis for evaluating the neurotoxicity of subchronic exposure, and raise the caution of aquatic application of TiO2 NPs.</t>
  </si>
  <si>
    <t>rayyan-684571134</t>
  </si>
  <si>
    <t>Fluorescent nanohybrids based on quantum dot-chitosan-antibody as potential cancer biomarkers.</t>
  </si>
  <si>
    <t>11403-12</t>
  </si>
  <si>
    <t>Mansur AA and Mansur HS and Soriano-AraÃºjo A and Lobato ZI</t>
  </si>
  <si>
    <t>https://pubmed.ncbi.nlm.nih.gov/24956063/</t>
  </si>
  <si>
    <t>Despite undeniable advances in medicine in recent decades, cancer is still one of the main challenges faced by scientists and professionals in the health sciences as it remains one of the world's most devastating diseases with millions of fatalities and new cases every year. Thus, in this work, we endeavored to synthesize and characterize novel multifunctional immunoconjugates composed of quantum dots (QDs) as the fluorescent inorganic core and antibody-modified polysaccharide as the organic shell, focusing on their potential applications for in vitro diagnosis of non-Hodgkin lymphoma (NHL) cancer tumors. Chitosan was covalently conjugated with anti-CD20 polyclonal antibody (pAbCD20) via formation of amide bonds between amines and carboxyl groups. In the sequence, these biopolymer-antibody immunoconjugates were utilized as direct capping ligands for biofunctionalization of CdS QDs (CdS/chitosan-pAbCD20) using a single-step process in aqueous medium at room temperature. The nanostructures were characterized by UV-vis spectroscopy, photoluminescence spectroscopy (PL), FTIR, and transmission electron microscopy (TEM) with selected area electron diffraction. The TEM images associated with the UV-vis optical absorption results indicated formation of ultrasmall nanocrystals with average diameters in the range of 2.5-3.0 nm. Also, the PL results demonstrated that the immunoconjugates exhibited "green" fluorescent activity under ultraviolet excitation. Moreover, using in vitro laser light scattering immunoassay (LIA), the QDs/immunoconjugates have shown binding affinity against antigen CD20 (aCD20) expressed by lymphocyte-B cancer cells. In summary, innovative fluorescent nanoimmunoconjugate templates were developed with promising perspectives to be used in the future for detection and imaging of cancer tumors.</t>
  </si>
  <si>
    <t xml:space="preserve"> RAYYAN-INCLUSION: {"Querusche"=&gt;"Excluded", "Gabriel"=&gt;"Excluded"} | RAYYAN-LABELS: GAB: Title,QUE: Title | RAYYAN-EXCLUSION-REASONS: 3 - Intervention,1 - Type of study</t>
  </si>
  <si>
    <t>rayyan-684571135</t>
  </si>
  <si>
    <t>Development and bioorthogonal activation of palladium-labile prodrugs of gemcitabine.</t>
  </si>
  <si>
    <t>Journal of medicinal chemistry</t>
  </si>
  <si>
    <t>1520-4804 (Electronic)</t>
  </si>
  <si>
    <t>5395-404</t>
  </si>
  <si>
    <t>Weiss JT and Dawson JC and Fraser C and Rybski W and Torres-SÃ¡nchez C and Bradley M and Patton EE and Carragher NO and Unciti-Broceta A</t>
  </si>
  <si>
    <t>https://pubmed.ncbi.nlm.nih.gov/24867590/</t>
  </si>
  <si>
    <t>Bioorthogonal chemistry has become one of the main driving forces in current chemical biology, inspiring the search for novel biocompatible chemospecific reactions for the past decade. Alongside the well-established labeling strategies that originated the bioorthogonal paradigm, we have recently proposed the use of heterogeneous palladium chemistry and bioorthogonal Pd(0)-labile prodrugs to develop spatially targeted therapies. Herein, we report the generation of biologically inert precursors of cytotoxic gemcitabine by introducing Pd(0)-cleavable groups in positions that are mechanistically relevant for gemcitabine's pharmacological activity. Cell viability studies in pancreatic cancer cells showed that carbamate functionalization of the 4-amino group of gemcitabine significantly reduced (&gt;23-fold) the prodrugs' cytotoxicity. The N-propargyloxycarbonyl (N-Poc) promoiety displayed the highest sensitivity to heterogeneous palladium catalysis under biocompatible conditions, with a reaction half-life of less than 6 h. Zebrafish studies with allyl, propargyl, and benzyl carbamate-protected rhodamines confirmed N-Poc as the most suitable masking group for implementing in vivo bioorthogonal organometallic chemistry.</t>
  </si>
  <si>
    <t>PMC4078945</t>
  </si>
  <si>
    <t>rayyan-684571136</t>
  </si>
  <si>
    <t>The biocompatibility evaluation of mPEG-PLGA-PLL copolymer and different LA/GA ratio effects for biocompatibility.</t>
  </si>
  <si>
    <t>Journal of biomaterials science. Polymer edition</t>
  </si>
  <si>
    <t>1568-5624 (Electronic)</t>
  </si>
  <si>
    <t>943-64</t>
  </si>
  <si>
    <t>He Z and Wang Q and Sun Y and Shen M and Zhu M and Gu M and Wang Y and Duan Y</t>
  </si>
  <si>
    <t>https://pubmed.ncbi.nlm.nih.gov/24811211/</t>
  </si>
  <si>
    <t>Biomaterial poly(lactic-co-glycolic acid) (PLGA), a FDA-approved material for clinical application, showed broad prospects in the past, but gradually can no longer meet present clinical developments and requirements, which we synthesized monomethoxy(polyethylene glycol)-poly(D,L-lactic-co-glycolic acid)-poly(L-lysine) (mPEG-PLGA-PLL) (PEAL) and have had some relevant reports. But studies on biocompatibility and the impacts of LA and GA ratio (LA/GA=60/40, 70/30, and 80/20) in main material have not yet been reported. Hemolysis experiment indicates that the hemolysis rate of PEAL extraction medium is less than 5%. Whole blood clotting time (CT), plasma recalcification time, activated partial thromboplastin time, prothrombin time evaluations, and dynamic CT assay show that the anticoagulant time of PEAL copolymer for blood is longer than that under negative and positive control. Protein adsorption assay indicates that PEAL films adsorb less protein than PLGA films (p&lt;0.01); but comparing with expanded polytetrafluoroethylene, the aforementioned difference is not significant (p&gt;0.05). Complement activation test shows that PEAL surface does not induce complement activation. CCK8 measurement shows that the relative growth rates of Huh7, L02, and L929 cells co-incubated with PEAL nanoparticles (NPs) are more than 90%. PEAL NPs co-incubated with 5% foetal bovine serum or 2% bovine serum albumin, through dynamic light scattering assay, remain stable. Different concentrations of PEAL NPs co-incubated with zebrafish embryos at 6-72â€‰h post fertilization show that comparing with negative control, 10, 100, or 500â€‰Î¼M of NPs for embryos development has no significant effects (p&gt;0.05), only 1000 or 2000â€‰Î¼M of NPs has some effects (p&lt;0.05). It is concluded that the PEAL copolymer, with excellent biocompatibility, proves to be a high-safety dose as drug carrier and implant candidate in vivo.</t>
  </si>
  <si>
    <t>rayyan-684571137</t>
  </si>
  <si>
    <t>Gait synchronization in Caenorhabditis elegans.</t>
  </si>
  <si>
    <t>6865-70</t>
  </si>
  <si>
    <t>Yuan J and Raizen DM and Bau HH</t>
  </si>
  <si>
    <t>https://pubmed.ncbi.nlm.nih.gov/24778261/</t>
  </si>
  <si>
    <t>Collective motion is observed in swarms of swimmers of various sizes, ranging from self-propelled nanoparticles to fish. The mechanisms that govern interactions among individuals are debated, and vary from one species to another. Although the interactions among relatively large animals, such as fish, are controlled by their nervous systems, the interactions among microorganisms, which lack nervous systems, are controlled through physical and chemical pathways. Little is known, however, regarding the mechanism of collective movements in microscopic organisms with nervous systems. To attempt to remedy this, we studied collective swimming behavior in the nematode Caenorhabditis elegans, a microorganism with a compact nervous system. We evaluated the contributions of hydrodynamic forces, contact forces, and mechanosensory input to the interactions among individuals. We devised an experiment to examine pair interactions as a function of the distance between the animals and observed that gait synchronization occurred only when the animals were in close proximity, independent of genes required for mechanosensation. Our measurements and simulations indicate that steric hindrance is the dominant factor responsible for motion synchronization in C. elegans, and that hydrodynamic interactions and genotype do not play a significant role. We infer that a similar mechanism may apply to other microscopic swimming organisms and self-propelled particles.</t>
  </si>
  <si>
    <t>PMC4024909</t>
  </si>
  <si>
    <t>rayyan-684571138</t>
  </si>
  <si>
    <t>Biodegradable nanoassemblies of piperlongumine display enhanced anti-angiogenesis and anti-tumor activities.</t>
  </si>
  <si>
    <t>4325-37</t>
  </si>
  <si>
    <t>Liu Y and Chang Y and Yang C and Sang Z and Yang T and Ang W and Ye W and Wei Y and Gong C and Luo Y</t>
  </si>
  <si>
    <t>https://pubmed.ncbi.nlm.nih.gov/24622772/</t>
  </si>
  <si>
    <t>Piperlongumine (PL) shows an inhibitory effect on tumor growth; however, lipophilicity has restricted its further applications. Nanotechnology provides an effective method to overcome the poor water solubility of lipophilic drugs. Polymeric micelles with small particle size can passively target tumors by the enhanced permeability and retention (EPR) effect, thus improving their anti-tumor effects. In this study, to improve the water solubility and anti-tumor activity of PL, PL encapsulated polymeric micelles (PL micelles) were prepared by a solid dispersion method. The prepared PL micelles showed a small particle size and high encapsulation efficiency, which could be lyophilized into powder, and the re-dissolved PL micelles are homogenous and stable in water. In addition, a sustained release behavior of PL micelles was observed in vitro. Encapsulation of PL into polymeric micelles could increase the cytotoxicity, cellular uptake, reactive oxygen species (ROS) and oxidized glutathione (GSSG), and reduce glutathione (GSH) levels in vitro. Encapsulation of PL into polymeric micelles enhanced its inhibitory effect on neovascularization both in vitro and in vivo. Compared with free PL, PL micelles showed a stronger inhibitory effect on the proliferation, migration, invasion and tube formation of human umbilical vein endothelial cells (HUVECs). Additionally, in a transgenic zebrafish model, embryonic angiogenesis was inhibited by PL micelles. Furthermore, PL micelles were more effective in inhibiting tumor growth and prolonging survival in a subcutaneous CT-26 murine tumor model in vivo. Therefore, our data revealed that the encapsulation of PL into biodegradable polymeric micelles enhanced its anti-angiogenesis and anti-tumor activities both in vitro and in vivo.</t>
  </si>
  <si>
    <t>rayyan-684571139</t>
  </si>
  <si>
    <t>Characterization of the interaction of a mono-6-thio-Î²-cyclodextrin-capped CdTe quantum dots-methylene blue/methylene green system with herring sperm DNA using a spectroscopic approach.</t>
  </si>
  <si>
    <t>Luminescence : the journal of biological and chemical luminescence</t>
  </si>
  <si>
    <t>1522-7243 (Electronic)</t>
  </si>
  <si>
    <t>884-92</t>
  </si>
  <si>
    <t>Shen Y and Liu S and Wang L and Yin P and He Y</t>
  </si>
  <si>
    <t>https://pubmed.ncbi.nlm.nih.gov/24619578/</t>
  </si>
  <si>
    <t>Novel, water-soluble CdTe quantum dots (QDs) capped with Î²-cyclodextrin (Î²-CD) and ~ 4.0 nm in diameter were synthesized in aqueous solution, and characterized using transmission electron microscopy (TEM). A fluorescence-sensing system based on the photoinduced electron transfer (PET) of (mono-6-thio-Î²-CD)-CdTe QDs was then designed to measure the interaction of phenothiazine dyes [methylene blue (MB) and methylene green (MG)] with herring sperm DNA (hsDNA). This fluorescence-sensing system was based on a fluorescence "OFF-ON" mode. First, MB/MG adsorbed on the surface of (mono-6-thio-Î²-CD)-CdTe QDs effectively quenches the fluorescence of (mono-6-thio-Î²-CD)-CdTe QDs through PET. Then, addition of hsDNA restores the fluorescence intensity of (mono-6-thio-Î²-CD)-CdTe QDs, because hsDNA can bind with MB/MG and remove it from the as-prepared (mono-6-thio-Î²-CD)-CdTe QDs. In addition, detailed reaction mechanisms of the (mono-6-thio-Î²-CD)-CdTe QDs-MB/MG-hsDNA solution system were studied using optical methods, by comparison with the TGA-CdTe QDs-MB/MG-hsDNA solution system.</t>
  </si>
  <si>
    <t xml:space="preserve"> RAYYAN-INCLUSION: {"Querusche"=&gt;"Excluded", "Gabriel"=&gt;"Excluded"} | RAYYAN-LABELS: QUE: Title,GAB: Abstract | RAYYAN-EXCLUSION-REASONS: 2 - Population,1 - Type of study</t>
  </si>
  <si>
    <t>rayyan-684571140</t>
  </si>
  <si>
    <t>Optimization and in vivo toxicity evaluation of G4.5 PAMAM dendrimer-risperidone complexes.</t>
  </si>
  <si>
    <t>e90393</t>
  </si>
  <si>
    <t>Prieto MJ and del Rio Zabala NE and Marotta CH and CarreÃ±o Gutierrez H and ArÃ©valo ArÃ©valo R and Chiaramoni NS and del Valle Alonso S</t>
  </si>
  <si>
    <t>https://pubmed.ncbi.nlm.nih.gov/24587349/</t>
  </si>
  <si>
    <t>Risperidone is an approved antipsychotic drug belonging to the chemical class of benzisoxazole. This drug has low solubility in aqueous medium and poor bioavailability due to extensive first-pass metabolism and high protein binding (&gt;90%). Since new strategies to improve efficient treatments are needed, we studied the efficiency of anionic G4.5 PAMAM dendrimers as nanocarriers for this therapeutic drug. To this end, we explored dendrimer-risperidone complexation dependence on solvent concentration, pH and molar relationship. The best dendrimer-risperidone incorporation (46 risperidone molecules per dendrimer) was achieved with a mixture of chloroform:methanol 50âˆ¶50 v/v solution pH 3. In addition, to explore the possible effects of this complex, in vivo studies were carried out in the zebrafish model. Changes in the development of dopaminergic neurons and motoneurons were studied using tyrosine hydroxylase and calretinin, respectively. Physiological changes were studied through histological sections stained with hematoxylin-eosin to observe possible morphological brain changes. The most significant changes were observed when larvae were treated with free risperidone, and no changes were observed when larvae were treated with the complex.</t>
  </si>
  <si>
    <t>PMC3938724</t>
  </si>
  <si>
    <t>rayyan-684571141</t>
  </si>
  <si>
    <t>Gold-nanoparticle based electrochemical DNA sensor for the detection of fish pathogen Aphanomyces invadans.</t>
  </si>
  <si>
    <t>312-7</t>
  </si>
  <si>
    <t>Kuan GC and Sheng LP and Rijiravanich P and Marimuthu K and Ravichandran M and Yin LS and Lertanantawong B and Surareungchai W</t>
  </si>
  <si>
    <t>https://pubmed.ncbi.nlm.nih.gov/24209346/</t>
  </si>
  <si>
    <t>Epizootic ulcerative syndrome (EUS) is a devastating fish disease caused by the fungus, Aphanomyces invadans. Rapid diagnosis of EUS is needed to control and treat this highly invasive disease. The current diagnostic methods for EUS are labor intensive. We have developed a highly sensitive and specific electrochemical genosensor towards the 18S rRNA and internal transcribed spacer regions of A. invadans. Multiple layers of latex were synthesized with the help of polyelectrolytes, and labeled with gold nanoparticles to enhance sensitivity. The gold-latex spheres were functionalized with specific DNA probes. We describe here the novel application of this improved platform for detection of PCR product from real sample of A. invadans using a premix sandwich hybridization assay. The premix assay was easier, more specific and gave higher sensitivity of one log unit when compared to the conventional method of step-by-step hybridization. The limit of detection was 0.5 fM (4.99 zmol) of linear target DNA and 1 fM (10 amol) of PCR product. The binding positions of the probes to the PCR amplicons were optimized for efficient hybridization. Probes that hybridized close to the 5' or 3' terminus of the PCR amplicons gave the highest signal due to minimal steric hindrance for hybridization. The genosensor is highly suitable as a surveillance and diagnostic tool for EUS in the aquaculture industry.</t>
  </si>
  <si>
    <t>rayyan-684571142</t>
  </si>
  <si>
    <t>Gooseneck barnacles (Lepas spp.) ingest microplastic debris in the North Pacific Subtropical Gyre.</t>
  </si>
  <si>
    <t>e184</t>
  </si>
  <si>
    <t>Goldstein MC and Goodwin DS</t>
  </si>
  <si>
    <t>https://pubmed.ncbi.nlm.nih.gov/24167779/</t>
  </si>
  <si>
    <t>Substantial quantities of small plastic particles, termed "microplastic," have been found in many areas of the world ocean, and have accumulated in particularly high densities on the surface of the subtropical gyres. While plastic debris has been documented on the surface of the North Pacific Subtropical Gyre (NPSG) since the early 1970s, the ecological implications remain poorly understood. Organisms associated with floating objects, termed the "rafting assemblage," are an important component of the NPSG ecosystem. These objects are often dominated by abundant and fast-growing gooseneck barnacles (Lepas spp.), which predate on plankton and larval fishes at the sea surface. To assess the potential effects of microplastic on the rafting community, we examined the gastrointestinal tracts of 385 barnacles collected from the NPSG for evidence of plastic ingestion. We found that 33.5% of the barnacles had plastic particles present in their gastrointestinal tract, ranging from one plastic particle to a maximum of 30 particles. Particle ingestion was positively correlated to capitulum length, and no blockage of the stomach or intestines was observed. The majority of ingested plastic was polyethylene, with polypropylene and polystyrene also present. Our results suggest that barnacle ingestion of microplastic is relatively common, with unknown trophic impacts on the rafting community and the NPSG ecosystem.</t>
  </si>
  <si>
    <t>PMC3807592</t>
  </si>
  <si>
    <t>rayyan-684571143</t>
  </si>
  <si>
    <t>Histopathology of fathead minnow (Pimephales promelas) exposed to hydroxylated fullerenes.</t>
  </si>
  <si>
    <t>755-63</t>
  </si>
  <si>
    <t>JovanoviÄ‡ B and Whitley EM and PaliÄ‡ D</t>
  </si>
  <si>
    <t>https://pubmed.ncbi.nlm.nih.gov/23883179/</t>
  </si>
  <si>
    <t>Hydroxylated fullerenes are reported to be very strong antioxidants, acting to quench reactive oxygen species, thus having strong potential for important and widespread applications in innovative therapies for a variety of disease processes. However, their potential for toxicological side effects is still largely controversial and unknown. Effects of hydroxylated fullerenes C60(OH)24 on the fathead minnow (Pimephales promelas) were investigated microscopically after a 72-hour (acute) exposure by intraperitoneal injection of 20 ppm of hydroxylated fullerenes per gram of body mass. Cumulative, semi-quantitative histopathologic evaluation of brain, liver, anterior kidney, posterior kidney, skin, coelom, gills and the vestibuloauditory system revealed significant differences between control and hydroxylated fullerene-treated fish. Fullerene-treated fish had much higher cumulative histopathology scores. Histopathologic changes included loss of cellularity in the interstitium of the kidney, a primary site of haematopoiesis in fish, and loss of intracytoplasmic glycogen in liver. In the coelom, variable numbers of leukocytes, including many macrophages and fewer heterophils and rodlet cells, were admixed with the nanomaterial. These findings raise concern about in vivo administration of hydroxylated fullerenes in experimental drugs and procedures in human medicine, and should be investigated in more detail.</t>
  </si>
  <si>
    <t>PMC4245156</t>
  </si>
  <si>
    <t>rayyan-684571144</t>
  </si>
  <si>
    <t>Microplastic ingestion by zooplankton.</t>
  </si>
  <si>
    <t>6646-55</t>
  </si>
  <si>
    <t>Cole M and Lindeque P and Fileman E and Halsband C and Goodhead R and Moger J and Galloway TS</t>
  </si>
  <si>
    <t>https://pubmed.ncbi.nlm.nih.gov/23692270/</t>
  </si>
  <si>
    <t>Small plastic detritus, termed "microplastics", are a widespread and ubiquitous contaminant of marine ecosystems across the globe. Ingestion of microplastics by marine biota, including mussels, worms, fish, and seabirds, has been widely reported, but despite their vital ecological role in marine food-webs, the impact of microplastics on zooplankton remains under-researched. Here, we show that microplastics are ingested by, and may impact upon, zooplankton. We used bioimaging techniques to document ingestion, egestion, and adherence of microplastics in a range of zooplankton common to the northeast Atlantic, and employed feeding rate studies to determine the impact of plastic detritus on algal ingestion rates in copepods. Using fluorescence and coherent anti-Stokes Raman scattering (CARS) microscopy we identified that thirteen zooplankton taxa had the capacity to ingest 1.7-30.6 Î¼m polystyrene beads, with uptake varying by taxa, life-stage and bead-size. Post-ingestion, copepods egested faecal pellets laden with microplastics. We further observed microplastics adhered to the external carapace and appendages of exposed zooplankton. Exposure of the copepod Centropages typicus to natural assemblages of algae with and without microplastics showed that 7.3 Î¼m microplastics (&gt;4000 mL(-1)) significantly decreased algal feeding. Our findings imply that marine microplastic debris can negatively impact upon zooplankton function and health.</t>
  </si>
  <si>
    <t>rayyan-684571145</t>
  </si>
  <si>
    <t>Nanoporous silica coatings as a drug delivery system for ciprofloxacin: outcome of variable release rates in the infected middle ear of rabbits.</t>
  </si>
  <si>
    <t>Otology &amp; neurotology : official publication of the American Otological Society,           American Neurotology Society [and] European Academy of Otology and Neurotology</t>
  </si>
  <si>
    <t>1537-4505 (Electronic)</t>
  </si>
  <si>
    <t>1138-45</t>
  </si>
  <si>
    <t>Hesse D and Ehlert N and LÃ¼enhop T and Smoczek A and Glage S and Behrens P and MÃ¼ller PP and Esser KH and Lenarz T and Stieve M and Bleich A and Prenzler NK</t>
  </si>
  <si>
    <t>https://pubmed.ncbi.nlm.nih.gov/23598698/</t>
  </si>
  <si>
    <t>HYPOTHESIS: The present study was performed to examine the impact of the release rate of ciprofloxacin from prostheses coated with nanoporous silica layers on the outcome of an acute bacterial infection of the middle ear of rabbits. BACKGROUND: Middle ear prostheses are often implanted in an infectious environment because of chronic otitis media and cholesteatoma. Bacterial colonization leads to healing disorders after surgery and may lead to the extrusion of the implants. Nanoporous silica layers appear promising as a drug delivery system for antibiotics placed on implants. Before clinical applications can be envisioned, it is necessary to find an optimal release rate. METHODS: White New Zealand rabbits were provided unilaterally with either a "slow release" or a "burst release" ciprofloxacin-containing middle ear Bioverit II prosthesis. After implantation, the middle ears were infected with a solution of Pseudomonas aeruginosa. Afterwards, animals were monitored clinically and, after 3 months, sacrificed to perform necropsy and microbiologic examinations. RESULTS: In the "slow release" group, 7 of 12 animals had to be euthanized preterm because of their poor clinical condition compared with 2 of 12 animals of the "burst release" group (p &lt; 0.05). Clinical and microbiologic examination also showed a better outcome for animals of the burst release group. CONCLUSION: A burst release of ciprofloxacin from middle ear implants is important to combat a perioperative infection with Ps. aeruginosa in the middle ear model of the rabbit.</t>
  </si>
  <si>
    <t>rayyan-684571146</t>
  </si>
  <si>
    <t>Gold nanoparticles disrupt zebrafish eye development and pigmentation.</t>
  </si>
  <si>
    <t>275-88</t>
  </si>
  <si>
    <t>Kim KT and Zaikova T and Hutchison JE and Tanguay RL</t>
  </si>
  <si>
    <t>https://pubmed.ncbi.nlm.nih.gov/23549158/</t>
  </si>
  <si>
    <t>Systematic toxicological study is still required to fully understand the hazard potentials of gold nanoparticles (AuNPs). Because their biomedical applications are rapidly evolving, we investigated developmental toxicity of AuNPs in an in vivo embryonic zebrafish model at exposure concentration ranges from 0.08 to 50mg/l. Exposure of zebrafish embryos to 1.3 nm AuNPs functionalized with a cationic ligand, N,N,N-trimethylammoniumethanethiol (TMAT-AuNPs), resulted in smaller malpigmented eyes. We determined that TMAT-AuNPs caused a significant increase of cell death in the eye, which was correlated with an increase in gene expression of p53 and bax. Expression patterns of key transcription factors regulating eye development (pax6a, pax6b, otx2, and rx1) and pigmentation (sox10) were both repressed in a concentration-dependent manner in embryos exposed to TMAT-AuNPs. Reduced spatial localization of pax6a, rx1, sox10, and mitfa was observed in embryos by whole-mount in situ hybridization. The swimming behavior of embryos exposed to sublethal concentrations of TMAT-AuNPs showed hypoactivity, and embryos exhibited axonal growth inhibition. Overall, these results demonstrated that TMAT-AuNPs disrupt the progression of eye development and pigmentation that continues to behavioral and neuronal damage in the developing zebrafish.</t>
  </si>
  <si>
    <t>PMC3663565</t>
  </si>
  <si>
    <t>rayyan-684571147</t>
  </si>
  <si>
    <t>Novel nanosomes for gene delivery to Plasmodium falciparum-infected red blood cells.</t>
  </si>
  <si>
    <t>Gopalakrishnan AM and Kundu AK and Mandal TK and Kumar N</t>
  </si>
  <si>
    <t>https://pubmed.ncbi.nlm.nih.gov/23525038/</t>
  </si>
  <si>
    <t>Malaria threatens millions of people annually and is a burden to human health and economic development. Unfortunately in terms of disease control, no effective vaccines are available and the efficacy of treatment is limited by drug resistance. Genetic manipulation in Plasmodium falciparum is hampered due to the absence of robust methods for genetic analyses. Electroporation-based transfection methods have allowed the study of gene function in P. falciparum, with low efficiency. A lipid nanoparticle was developed that allowed nuclear targeting of pDNA with increased efficiency in reporter assay, compared to traditional electroporation method. This method has for the first time, facilitated transfection using both circular and linear DNA in P. falciparum thereby serving as an alternative to electroporation with an increase in transfection efficiency. Availability of a robust method for functional genomic studies in these organisms may be a catalyst for discovery of novel targets for developing drugs and vaccines.</t>
  </si>
  <si>
    <t>PMC3607119</t>
  </si>
  <si>
    <t>rayyan-684571148</t>
  </si>
  <si>
    <t>Generation of intracellular reactive oxygen species and genotoxicity effect to exposure of nanosized polyamidoamine (PAMAM) dendrimers in PLHC-1 cells in vitro.</t>
  </si>
  <si>
    <t>61-72</t>
  </si>
  <si>
    <t>Naha PC and Byrne HJ</t>
  </si>
  <si>
    <t>https://pubmed.ncbi.nlm.nih.gov/23454648/</t>
  </si>
  <si>
    <t>Polyamidoamine (PAMAM) dendrimers have previously been demonstrated to elicit systematically variable cyto- and eco-toxic responses, promising as the basis for structure-activity relationships governing nanotoxicological responses. In this study, increased production of intracellular reactive oxygen species (ROS), genotoxicity and apoptosis due to in vitro exposure of fish hepatocellular carcinoma cells to dendrimer generations G4, G5 and G6 is demonstrated. A PAMAM dendrimer generation dependent increase in ROS and genotoxicity was observed, consistent with our previous studies. The toxicological responses correlate well with the nanoparticle surface chemistry, specifically, the number of surface amino groups per generation. Although ROS production initially increases approximately linearly, it saturates at higher doses. Notably, normalized to the molar dose of surface amino groups, the dose-dependent ROS production for different generations overlap exactly, indicating that the response is due to these functional units. The genotoxicity response is also well correlated to the number of surface amino groups and therefore generation of PAMAM dendrimers. The observed genotoxicity, related to DNA damage, is related to the generation and dose dependent production of intracellular ROS, at low levels. At the higher ROS levels, increased DNA damage is associated with the onset of necrosis.</t>
  </si>
  <si>
    <t xml:space="preserve"> RAYYAN-INCLUSION: {"Querusche"=&gt;"Maybe", "Gabriel"=&gt;"Excluded"} | RAYYAN-LABELS: ?,GAB: Abstract | RAYYAN-EXCLUSION-REASONS: 2 - Population</t>
  </si>
  <si>
    <t>rayyan-684571149</t>
  </si>
  <si>
    <t>Spontaneous ultra fast synthesis of gold nanoparticles using Punica granatum for cancer targeted drug delivery.</t>
  </si>
  <si>
    <t>208-16</t>
  </si>
  <si>
    <t>Ganeshkumar M and Sathishkumar M and Ponrasu T and Dinesh MG and Suguna L</t>
  </si>
  <si>
    <t>https://pubmed.ncbi.nlm.nih.gov/23434714/</t>
  </si>
  <si>
    <t>Rapid synthesis of mono-dispersed gold nanoparticles through economically feasible green chemistry approach is highly desirable. In this study, we have developed a method to synthesize mono-dispersed gold nanoparticles (PAuNPs) by mixing gold solution with fruit peel extract of Punica granutum without using any surfactant or external energy. In this method, physiologically stable, biocompatible PAuNPs were formed within 60s. Casein, being a biocompatible polymer, is used to couple the prepared PAuNPs for functionalization of folic acid, which is highly expressed in cancer cells. These functionalized PAuNPs could be used for targeted drug delivery for cancer with enhanced therapeutic efficacy and minimal side effects. PAuNPs were characterized by UV, IR, TEM, Particle size analyzer and zeta potential measurement. In vitro stability of the PAuNPs was also analyzed. Hemocompatibility of PAuNPs was evaluated in human blood samples and found that the particles were hemocompatible. The toxicity of the PAuNPs, 5-Fu and 5Fu@PAuNPs was analyzed in zebrafish embryos. The in vitro cytotoxicity of free 5-Fu, 5Fu@PAuNPs-Fa was investigated against MCF-7 cells (breast cancer) and observed that the amount of 5-Fu required to achieve 50% of growth of inhibition (Ic50) was much lower when compared to free 5-Fu.</t>
  </si>
  <si>
    <t>rayyan-684571150</t>
  </si>
  <si>
    <t>Ecotoxicological assessment of silica and polystyrene nanoparticles assessed by a multitrophic test battery.</t>
  </si>
  <si>
    <t>Casado MP and Macken A and Byrne HJ</t>
  </si>
  <si>
    <t>https://pubmed.ncbi.nlm.nih.gov/23202535/</t>
  </si>
  <si>
    <t>The acute ecotoxicity of different diameters of silica and polyethyleneimine polystyrene (PS-PEI) nanoparticles (NPs) was assessed on a test battery of aquatic organisms representing different trophic levels. Daphnia magna, Thamnocephalus platyurus, Pseudokirchneriella subcapitata and Vibrio fischeri, were employed in a series of standard acute ecotoxicity tests and work was complemented with two cytotoxicological end points on a rainbow trout gonadal cell line (RTG-2). Physico-chemical characterization of the NPs was performed in the different test media employed, using dynamic light scattering (DLS) and zeta potentiometry. In contrast to silica NPs exposure, for which no effect was observed for concentrations up to 1000 Î¼g ml(-1) for all in vivo aquatic organisms tested, significant toxicity was detected after exposure to PS-PEI NPs at concentrations from 0.40 Î¼g ml(-1) to 416.5 Î¼g ml(-1). Differing sensitivities for each NP diameter for the different organisms were observed as: P. subcapitataâ‰¥D. magna&gt;T. platyurus&gt;V. fischeri. The effects observed were dependent in some cases on the NP size, a higher effect being observed for the larger NPs. Finally, cytotoxicity studies showed an effect at the highest concentrations for both sets of NPs which was greater in the case of the PS-PEI NPs. However, as agglomeration and sedimentation of the nanoparticles was observed at these concentrations, the cytotoxicity studies were found not to be a reliable ecotoxicity test model.</t>
  </si>
  <si>
    <t>rayyan-684571151</t>
  </si>
  <si>
    <t>Silver nanoparticles cause oxidative damage and histological changes in medaka (Oryzias latipes) after 14 days of exposure.</t>
  </si>
  <si>
    <t>165-73</t>
  </si>
  <si>
    <t>Wu Y and Zhou Q</t>
  </si>
  <si>
    <t>https://pubmed.ncbi.nlm.nih.gov/23097154/</t>
  </si>
  <si>
    <t>Silver nanoparticles (AgNPs) can exert negative effects on cell lines and embryos of freshwater fish. However, information on their distribution and long-term toxicity in adult species is limited. In the present study, a subchronic (14-d) toxicity test was designed to evaluate the bioaccumulation of AgNPs and their effects on the antioxidant defense system and histology of adult medaka. Purified AgNPs were well dispersed in water, and stability was maintained during the exposure period. After 14 d of exposure, a significant accumulation of Ag in the AgNP-dosed group was observed in the gill and intestinal tissues, with the highest levels found in the liver. Biochemical analysis indicated a dose-related decrease in the activity of lactate dehydrogenase and antioxidant enzymes in the liver, but not in the gills. However, dose-dependent increases in glutathione depletion and lipid peroxidation in the liver and gills were observed. Exposure to a graded dose of AgNPs also resulted in varying degrees of histological lesions in the tissues. Toxicological endpoints combined with metal distribution analysis suggested that AgNPs induced tissue-specific toxicity and that the liver is the organ most damaged by the Ag that might have been released from NPs. The oxidative damage caused by AgNPs may be associated with a large number of histological changes in the fish.</t>
  </si>
  <si>
    <t>rayyan-684571152</t>
  </si>
  <si>
    <t>Effects of particle size and coating on nanoscale Ag and TiOâ‚‚ exposure in zebrafish (Danio rerio) embryos.</t>
  </si>
  <si>
    <t>1315-24</t>
  </si>
  <si>
    <t>Osborne OJ and Johnston BD and Moger J and Balousha M and Lead JR and Kudoh T and Tyler CR</t>
  </si>
  <si>
    <t>https://pubmed.ncbi.nlm.nih.gov/23035978/</t>
  </si>
  <si>
    <t>Manufactured metal (oxide) nanoparticles are entering the aquatic environment with little understanding on their potential health impacts for exposed organisms. Adopting an integrative approach, we investigated effects of particle size and coating on biological responses for two of the most commonly used metal (oxide) nanoscale particles, silver (Ag) and titanium dioxide (TiOâ‚‚) in zebrafish embryos. Titanium dioxide nanoparticles (nominally, 4 nm, 10 nm, 30 nm and 134 nm) had little or no toxicity on the endpoints measured. Ag both in nano form (10 nm and 35 nm) and its larger counterpart (600-1600 nm) induced dose-dependent lethality and morphological defects, occurring predominantly during gastrula stage. Of the silver material tested 10 nm nanoparticles appeared to be the most toxic. Coating Ag nanoparticles with citrate or fulvic acid decreased toxicity significantly. In situ hybridisation analysis identified the yolk syncytial layer (YSL) as a target tissue for Ag-nano toxicity where there was a significant induction of the heavy metal stress response gene, metallothionein 2 (Mt2) at sub-lethal exposures. Coherent Anti-stroke Raman Scattering (CARS) microscopy provided no evidence for silver particles crossing the chorionic membrane in exposed embryos. Collectively, our data suggest that silver ions play a major role in the toxicity of Ag nanoparticles.</t>
  </si>
  <si>
    <t>rayyan-684571153</t>
  </si>
  <si>
    <t>New naphthalimide modified polyethylenimine nanoparticles as fluorescent probe for DNA detection.</t>
  </si>
  <si>
    <t>Spectrochimica acta. Part A, Molecular and biomolecular spectroscopy</t>
  </si>
  <si>
    <t>1873-3557 (Electronic)</t>
  </si>
  <si>
    <t>359-65</t>
  </si>
  <si>
    <t>Liang S and Yu H and Xiang J and Yang W and Chen X and Liu Y and Gao C and Yan G</t>
  </si>
  <si>
    <t>https://pubmed.ncbi.nlm.nih.gov/22789528/</t>
  </si>
  <si>
    <t>A new naphthalimide modified polyethylenimine (PEI) nanoparticles (called NPEI-NPs) was synthesized and applied as fluorescent probe for rapid, selective and sensitive fluorometric detection of trace DNA. The synthesis involved the covalent modification of PEI with 4-butylamino-N-carboxymethyl-1,8-naphthalimide(BACMN) for getting amphiphilic polymer. Then the amphiphilic polymer was self-assembled in water to give the NPEI-NPs. NPEI-NPs was soluble in water and emitted fluorescence at 545 nm with exciting at 460 nm. The fluorescence spectra resulting from the interaction between NPEI-NPs and DNA indicated that the fluorescence of NPEI-NPs increased in the present of DNA. Therefore, a fluorescence enhancement method was developed for the determination of trace fish sperm DNA (fsDNA) and calf thymus DNA (ctDNA). Under the optimal conditions, the calibration curves were linear over the concentration ranges of 0.05-2.8 Î¼g/mL for fsDNA and 0.08-3.0Î¼g/mL for ctDNA. The detection limits for fsDNA and ctDNA were 1.6 and 2.0 ng/mL, respectively. The proposed method has been employed to quantify DNA in synthetic samples with the satisfactory results.</t>
  </si>
  <si>
    <t>rayyan-684571154</t>
  </si>
  <si>
    <t>Uptake of silver nanoparticles and toxicity to early life stages of Japanese medaka (Oryzias latipes): effect of coating materials.</t>
  </si>
  <si>
    <t>59-66</t>
  </si>
  <si>
    <t>Kwok KW and Auffan M and Badireddy AR and Nelson CM and Wiesner MR and Chilkoti A and Liu J and Marinakos SM and Hinton DE</t>
  </si>
  <si>
    <t>https://pubmed.ncbi.nlm.nih.gov/22634717/</t>
  </si>
  <si>
    <t>Silver nanoparticles (AgNPs) with antimicrobial properties are perhaps the most deployed engineered nanomaterials in consumer products. Almost all AgNPs are coated with organic materials to enhance their dispersion in water. Contributions of coatings to the toxicity of NPs have received little attention. Studies using AgNPs with one of three different coating materials (citrate (Cit), gum arabic (GA), and polyvinylpyrrolidone (PVP)) showed significantly different toxicity. GA AgNP proved to be the most toxic, while PVP and Cit AgNP exhibited similar and lower toxicity. However, all AgNPs were about three to ten times less toxic than AgNO(3) when their toxicities were compared on a mass-concentration basis. Evidence for NP-specific toxicity was observed with longer time for initiation of toxicity and increased incidence of resultant spinal flexure of medaka exposed to AgNPs, compared to AgNO(3). Hyperspectral imaging of 6 Î¼m paraffin sections of fish exposed to AgNPs revealed AgNPs and their aggregates in tissues of fish. Gill distribution was ubiquitous, while small amounts were found in other organs, including the liver and brain. AgNPs were observed regularly in the gut lumen, but rarely in mural elements and mesentery. These results suggest that while ingestion was common, gills were the principal sites of AgNP uptake. In conclusion, AgNPs is a source of toxic Ag ions, while itself contribute partially to its toxicity to fish, and which interact with skin surface and were taken up via the gills.</t>
  </si>
  <si>
    <t>rayyan-684571155</t>
  </si>
  <si>
    <t>Magnetic micelles as a potential platform for dual targeted drug delivery in cancer therapy.</t>
  </si>
  <si>
    <t>113-22</t>
  </si>
  <si>
    <t>Huang C and Tang Z and Zhou Y and Zhou X and Jin Y and Li D and Yang Y and Zhou S</t>
  </si>
  <si>
    <t>https://pubmed.ncbi.nlm.nih.gov/22406331/</t>
  </si>
  <si>
    <t>The magnetic nanomicelles as a potential platform for dual targeted (folate-mediated and magnetic-guided) drug delivery were developed to enhance the efficiency and veracity of drug delivering to tumor site. The magnetic nanocarriers were synthesized based on superparamagnetic iron oxide nanoparticles (SPIONs), biocompatible Pluronic F127 and poly(dl-lactic acid) (F127-PLA) copolymer chemically conjugated with tumor-targeting ligand-folic acid (FA) via a facile chemical conjugation method. Doxorubicin hydrochloride (DOXÂ·HCl) was selected as a model anticancer drug to investigate the in vitro drug release and antiproliferative effect of tumor cells in vitro and in vivo in the presence or absence of an external magnetic filed (MF) with strength of 0.1T. The Alamar blue assay exhibited that these magnetic nanomicelles possessed remarkable cell-specific targeting in vitro. Additionally this smart system enabling folate receptor-mediated uptake into tumor cells, showed strong responsiveness to MF. The primary in vivo tumor model study, which was carried out in VX2 tumor-bearing male New Zealand white rabbits, demonstrated that the nanomicelles could be guided into tumor site more efficiently by application of MF, and further represented significant therapeutic efficiency to solid tumor.</t>
  </si>
  <si>
    <t>rayyan-684571156</t>
  </si>
  <si>
    <t>Effects of chronic nanoparticulate silver exposure to adult and juvenile sheepshead minnows (Cyprinodon variegatus).</t>
  </si>
  <si>
    <t>160-7</t>
  </si>
  <si>
    <t>Griffitt RJ and Brown-Peterson NJ and Savin DA and Manning CS and Boube I and Ryan RA and Brouwer M</t>
  </si>
  <si>
    <t>https://pubmed.ncbi.nlm.nih.gov/21994144/</t>
  </si>
  <si>
    <t>The use of nanoparticulate silver (AgNP) is increasingly widespread and recently has been shown to have a plausible release route into aquatic environments. To date, relatively little research has examined the effects of AgNP on estuarine fish. The authors present data indicating that chronic exposure to low levels of AgNP induces significant adverse effects in both juvenile and adult sheepshead minnows (Cyprinodon variegarus; SHMs). Chronic exposure to low levels of AgNP produced significant increases in tissue burdens in both juvenile and adult SHMs, resulting in significant thickening of epithelia gill tissue and in dramatically altered gene expression profiles. The results do not appear to be attributable to the release of silver ions through particle dissolution. The alteration in gene expression was greatest in adult gonads, but no evidence of AgNP-related dysfunction was found at the tissue level. In contrast, the authors found a significant effect on gill morphology, but very little evidence of effect on gill transcription profiles.</t>
  </si>
  <si>
    <t>rayyan-684571157</t>
  </si>
  <si>
    <t>Titanium dioxide nanoparticles produce phototoxicity in the developing zebrafish.</t>
  </si>
  <si>
    <t>670-9</t>
  </si>
  <si>
    <t>Bar-Ilan O and Louis KM and Yang SP and Pedersen JA and Hamers RJ and Peterson RE and Heideman W</t>
  </si>
  <si>
    <t>https://pubmed.ncbi.nlm.nih.gov/21830861/</t>
  </si>
  <si>
    <t>Exposure of humans and other organisms to nanomaterials is increasing exponentially. It is important, but difficult, to predict the biological consequences of these exposures. We hypothesized that the unique chemical properties that make nanoparticles useful might also be the key in predicting their biological impact. To investigate this, we chose titanium dioxide nanoparticles (TiO(2)NPs) and developing zebrafish embryos as model systems. TiO(2)NPs absorb photons to generate electron-hole pairs that react with water and oxygen to form cytotoxic reactive oxygen species (ROS). Here, we show that the exposure of zebrafish embryos to TiO(2)NPs produces malformation and death, but only if the fish are also illuminated. TiO(2)NPs are taken up into the developing fish, but the egg chorion is a barrier to uptake until the embryos hatch. Chemical probes and a transgenic reporter line confirm photo-dependent production of ROS in vivo, and the addition of an ROS scavenger rescues fish embryos from toxicity. To our knowledge, this is the first study to show a photo-dependent toxic response in a whole organism from exposure to TiO(2)NPs. Of further significance, our study highlights the relationship between the property of the material that makes it useful and the biological effect that is produced. This concept should serve as a guide for future nanotoxicological studies aiming to identify potential hazardous effects on organisms.</t>
  </si>
  <si>
    <t>rayyan-684571158</t>
  </si>
  <si>
    <t>Dietary toxicity of single-walled carbon nanotubes and fullerenes (C60) in rainbow trout (Oncorhynchus mykiss).</t>
  </si>
  <si>
    <t>98-108</t>
  </si>
  <si>
    <t>Fraser TW and Reinardy HC and Shaw BJ and Henry TB and Handy RD</t>
  </si>
  <si>
    <t>https://pubmed.ncbi.nlm.nih.gov/21417691/</t>
  </si>
  <si>
    <t>The objective of this investigation was to compare the toxicity of two manufactured carbon nanomaterials (CNs) to determine if shape influenced toxicity. Juvenile rainbow trout Oncorhynchus mykiss were fed a control diet (no CN addition), or a diet supplemented with 500 mg single-walled carbon nanotubes (SWCNT) kg(-1) or 500 mg C(60) kg(-1) for six weeks. Fish growth, haematology, tissue ion concentrations, histopathology, osmoregulation, and biochemistry were evaluated. At week 4, but not on weeks 2 and 6, significant elevation in brain TBARS (an indication of lipid peroxidation) was observed in fish exposed to SWCNTs (16.2 Â± 1.38 nmol mg(-1) protein) compared to the control (9.11 Â± 0.81 nmol mg(-1) protein) and fish exposed to C(60) (8.28 Â± 0.56 nmol mg(-1) protein). No other significant treatment-related differences were observed. Results indicate that dietary exposure to SWCNTs and C(60) in rainbow trout did not result in overt toxicity.</t>
  </si>
  <si>
    <t>rayyan-684571159</t>
  </si>
  <si>
    <t>Disruption of zebrafish (Danio rerio) reproduction upon chronic exposure to TiOâ‚‚ nanoparticles.</t>
  </si>
  <si>
    <t>461-7</t>
  </si>
  <si>
    <t>Wang J and Zhu X and Zhang X and Zhao Z and Liu H and George R and Wilson-Rawls J and Chang Y and Chen Y</t>
  </si>
  <si>
    <t>https://pubmed.ncbi.nlm.nih.gov/21239038/</t>
  </si>
  <si>
    <t>As common engineered nanomaterials, TiO(2) nanoparticles (nTiO(2)) are usually perceived as non-toxic, and have already been widely used in many products and applications. Such a perception might have been shaped by some short-term studies that revealed no/low toxicity of nTiO(2) to cells and eco-relevant organisms. However, given the ultimate release of nTiO(2) into the aquatic environment, which can act as a sink for engineered nanoparticles, their long-term impact on the environment and human health is still a concern and deserves more research efforts. Here, for the first time, we demonstrate that chronic exposure of zebrafish to 0.1 mg L(-1) nTiO(2), can significantly impair zebrafish reproduction. For instance, there was a 29.5% reduction in the cumulative number of zebrafish eggs after 13 weeks of nTiO(2) exposure. Thus, we provided timely information on indicating a serious risk of reproductive impairment of environments contaminated with low levels of nTiO(2) on aquatic organisms, leading to alterations in population dynamics and aquatic ecosystem balance, and thus warrants a careful scrutiny on toxicity assessment of nTiO(2), especially their long-term impact.</t>
  </si>
  <si>
    <t>rayyan-684571160</t>
  </si>
  <si>
    <t>Analysis of early embryonic great-vessel microcirculation in zebrafish using high-speed confocal Î¼PIV.</t>
  </si>
  <si>
    <t>Biorheology</t>
  </si>
  <si>
    <t>1878-5034 (Electronic)</t>
  </si>
  <si>
    <t>305-21</t>
  </si>
  <si>
    <t>Chen CY and Patrick MJ and Corti P and Kowalski W and Roman BL and Pekkan K</t>
  </si>
  <si>
    <t>https://pubmed.ncbi.nlm.nih.gov/22433571/</t>
  </si>
  <si>
    <t>In the developing cardiovascular system, hemodynamic vascular loading is critical for angiogenesis and cardiovascular adaptation. Normal zebrafish embryos with transgenically-labeled endothelial and red blood cells provide an excellent in vivo model for studying the fluid-flow induced vascular loading. To characterize the developmental hemodynamics of early embryonic great-vessel microcirculation in the zebrafish embryo, two complementary studies (experimental and numerical) are presented. Quantitative comparison of the wall shear stress (WSS) at the first aortic arch (AA1) of wild-type zebrafish embryos during two consecutive developmental stages is presented, using time-resolved confocal micro-particle image velocimetry (Î¼PIV). Analysis showed that there was significant WSS difference between 32 and 48 h post-fertilization (hpf) wild-type embryos, which correlates with normal arch morphogenesis. The vascular distensibility of the arch wall at systole and the acceleration/deceleration rates of time-lapse phase-averaged streamwise blood flow curves were also analyzed. To estimate the influence of a novel intermittent red-blood cell (RBC) loading on the endothelium, a numerical two-phase, volume of fluid (VOF) flow model was further developed with realistic in vivo conditions. These studies showed that near-wall effects and cell clustering increased WSS augmentation at a minimum of 15% when the distance of RBC from arch vessel wall was less than 3 Î¼m or when RBC cell-to-cell distance was less than 3 Î¼m. When compared to a smooth wall, the WSS augmentation increased by a factor of ~1.4 due to the roughness of the wall created by the endothelial cell profile. These results quantitatively highlight the contribution of individual RBC flow patterns on endothelial WSS in great-vessel microcirculation and will benefit the quantitative understanding of mechanotransduction in embryonic great vessel biology, including arteriovenous malformations (AVM).</t>
  </si>
  <si>
    <t xml:space="preserve"> RAYYAN-INCLUSION: {"Querusche"=&gt;"Excluded", "Gabriel"=&gt;"Excluded"} | RAYYAN-LABELS: ?,GAB: Abstract,QUE: Abstract | RAYYAN-EXCLUSION-REASONS: 3 - Intervention,1 - Type of study</t>
  </si>
  <si>
    <t>rayyan-684571161</t>
  </si>
  <si>
    <t>Shape effect of carbon nanovectors on angiogenesis.</t>
  </si>
  <si>
    <t>574-82</t>
  </si>
  <si>
    <t>Chaudhuri P and Harfouche R and Soni S and Hentschel DM and Sengupta S</t>
  </si>
  <si>
    <t>https://pubmed.ncbi.nlm.nih.gov/20043662/</t>
  </si>
  <si>
    <t>Physically diverse carbon nanostructures are increasingly being studied for potential applications in cancer chemotherapy. However, limited knowledge exists on the effect of their shape in tuning the biological outcomes when used as nanovectors for drug delivery. In this study, we evaluated the effect of doxorubicin-conjugated single walled carbon nanotubes (CNT-Dox) and doxorubicin-conjugated spherical polyhydroxylated fullerenes or fullerenols (Ful-Dox) on angiogenesis. We report that CNTs exert a pro-angiogenic effect in vitro and in vivo. In contrast, the fullerenols or doxorubicin-conjugated fullerenols exerted a dramatically opposite antiangiogenic activity in zebrafish and murine tumor angiogenesis models. Dissecting the angiogenic phenotype into discrete cellular steps revealed that fullerenols inhibited endothelial cell proliferation, while CNTs attenuated the cytotoxic effect of doxorubicin on the endothelial cells. Interestingly, CNT promoted endothelial tubulogenesis, a late step during angiogenesis. Further, mechanistic studies revealed that CNTs, but not fullerenols, induced integrin clustering and activated focal adhesion kinase and downstream phosphoinositide-3-kinase (PI3K) signaling in endothelial cells, which can explain the distinct angiogenic outcomes. The results of the study highlight the function of physical parameters of nanoparticles in determining their activity in biological settings.</t>
  </si>
  <si>
    <t>rayyan-684571162</t>
  </si>
  <si>
    <t>Use of magnetic resonance imaging contrast agents to detect transplanted liver cells.</t>
  </si>
  <si>
    <t>Topics in magnetic resonance imaging : TMRI</t>
  </si>
  <si>
    <t>1536-1004 (Electronic)</t>
  </si>
  <si>
    <t>113-20</t>
  </si>
  <si>
    <t>Puppi J and Modo M</t>
  </si>
  <si>
    <t>https://pubmed.ncbi.nlm.nih.gov/20010066/</t>
  </si>
  <si>
    <t>Liver transplantation saves the lives of millions of patients every year. The advent of cell rather than organ transplantation could potentially further improve the success of this approach. However, one problem facing the delivery and the monitoring of cell transplants is their noninvasive in vivo visualization. Noninvasive imaging is needed for this. To distinguish transplanted cells from the host liver, it is necessary to either tag these using exogenous contrast agents (eg, iron oxide nanoparticles) or insert a reporter gene that could selectively identify transplanted cells. Nevertheless, these approaches face significant challenges such as providing sufficient signal-to-noise, cellular toxicity, or unequivocal detection. Preclinical studies are currently under way to refine these approaches with initial clinical trials being on the horizon for the next few years. A gradual refinement of these approaches and a robust clinical implementation promise a significant step in ensuring greater efficacy of cell transplants for the diseased liver.</t>
  </si>
  <si>
    <t>rayyan-684571163</t>
  </si>
  <si>
    <t>Multispectral fluorescence imaging.</t>
  </si>
  <si>
    <t>Journal of nuclear medicine : official publication, Society of Nuclear Medicine</t>
  </si>
  <si>
    <t>1535-5667 (Electronic)</t>
  </si>
  <si>
    <t>1563-6</t>
  </si>
  <si>
    <t>Zhou L and El-Deiry WS</t>
  </si>
  <si>
    <t>https://pubmed.ncbi.nlm.nih.gov/19759119/</t>
  </si>
  <si>
    <t>Multispectral fluorescence imaging (MSFI) is a rapidly growing field with broad applications in both preclinical and clinical settings. Application of this novel technology in small-animal imaging and microscopy produces enhanced sensitivity and reliable quantification and resolves multiple simultaneous signals. MSFI flow cytometry can quantify multiple fluorescent parameters with morphologic or subcellular spatial details on millions of cells. MSFI has the potential to improve the accuracy of disease detection or differentiation and intrasurgical metastatic diagnosis, guide neurosurgeries, and monitor treatment response.</t>
  </si>
  <si>
    <t>rayyan-684571164</t>
  </si>
  <si>
    <t>Accumulation and fragmentation of plastic debris in global environments.</t>
  </si>
  <si>
    <t>Philosophical transactions of the Royal Society of London. Series B, Biological           sciences</t>
  </si>
  <si>
    <t>1471-2970 (Electronic)</t>
  </si>
  <si>
    <t>1985-98</t>
  </si>
  <si>
    <t>Barnes DK and Galgani F and Thompson RC and Barlaz M</t>
  </si>
  <si>
    <t>https://pubmed.ncbi.nlm.nih.gov/19528051/</t>
  </si>
  <si>
    <t>One of the most ubiquitous and long-lasting recent changes to the surface of our planet is the accumulation and fragmentation of plastics. Within just a few decades since mass production of plastic products commenced in the 1950s, plastic debris has accumulated in terrestrial environments, in the open ocean, on shorelines of even the most remote islands and in the deep sea. Annual clean-up operations, costing millions of pounds sterling, are now organized in many countries and on every continent. Here we document global plastics production and the accumulation of plastic waste. While plastics typically constitute approximately 10 per cent of discarded waste, they represent a much greater proportion of the debris accumulating on shorelines. Mega- and macro-plastics have accumulated in the highest densities in the Northern Hemisphere, adjacent to urban centres, in enclosed seas and at water convergences (fronts). We report lower densities on remote island shores, on the continental shelf seabed and the lowest densities (but still a documented presence) in the deep sea and Southern Ocean. The longevity of plastic is estimated to be hundreds to thousands of years, but is likely to be far longer in deep sea and non-surface polar environments. Plastic debris poses considerable threat by choking and starving wildlife, distributing non-native and potentially harmful organisms, absorbing toxic chemicals and degrading to micro-plastics that may subsequently be ingested. Well-established annual surveys on coasts and at sea have shown that trends in mega- and macro-plastic accumulation rates are no longer uniformly increasing: rather stable, increasing and decreasing trends have all been reported. The average size of plastic particles in the environment seems to be decreasing, and the abundance and global distribution of micro-plastic fragments have increased over the last few decades. However, the environmental consequences of such microscopic debris are still poorly understood.</t>
  </si>
  <si>
    <t>PMC2873009</t>
  </si>
  <si>
    <t>rayyan-684571165</t>
  </si>
  <si>
    <t>[Lymph node image with ultrasmall superparamagnetic iron oxide and comparison with pathological result].</t>
  </si>
  <si>
    <t>139-45</t>
  </si>
  <si>
    <t>Xue HD and Lei J and Li Z and Wang DT and Zhou WX and Dai W and Jin ZY</t>
  </si>
  <si>
    <t>https://pubmed.ncbi.nlm.nih.gov/19507589/</t>
  </si>
  <si>
    <t>OBJECTIVE: To assess the characteristics of enhanced magnetic resonance image with ultrasmall superparamagnetic iron oxide (USPIO) in the inflammatory and tumor metastatic rabbit model, and explore its relevance with histologic ultrastructural findings. METHODS: Totally 36 New Zealand white rabbits were randomly divided into lymphadenitis group and metastatic group. Complete Freund's adjuvant was injected into the bilateral dorsal footpads of 18 rabbits to set up ipsilateral lymphadenitis model. The other 18 rabbits received a subcutaneous implantation of VX2 tumor cell suspension (1.5 x 10(7) cells/ml) in both thighs to set up metastatic lymph node model. Magnetic resonance scan were performed 24 hours before and after USPIO (90 micromol Fe/kg) injection. T2 values of each lymph node were measured and lymph node T2 enhancement rate was calculated as well. HE staining, Prussian blue staining, and electronic microscopy were performed to observe the pathological microstructure changes and the distribution of the iron particle in lymph node. Relationship between lymph nodes USPIO enhancement and its microstructures were further analyzed. Results Thirty-six lymph nodes in lymphadenitis group showed different degrees of reactive hyperplasia. Twenty-six lymph nodes in metastatic group were invaded by tumor cell. Non-enhanced scan showed mild difference between T2 signal intensity of the two pathological lymph node types. After USPIO enhancement, inflammatory lymph nodes showed distinct T2 signal reduction at the center, and metastatic lymph nodes showed homogenous and faint T2 signal reduction. Enhancement rate of benign and malignant lymph nodes were 57.39% and 29.45% respectively (P &lt; 0.01). HE staining and Prussian blue staining indicated USPIO particles located mainly in the macrophages at inflammatory lymphatic medulla, while paracortical area and cortical area contained relatively much less USPIO particles due to less macrophages distribution. MRI findings were correlated with the pathological results. Electronic microscopy also verified that the majority of USPIO particles were located in the numerous cytophagic bubbles of macrophages. Lymph nodes metastasis including 4 lymph nodes with completed structure destruction due to entire tumor infiltration, 19 lymph nodes with partially lymph node structure destruction but reduced USPIO-contained macrophage numbers or reduced USPIO particles in macrophages, and 3 lymph nodes with only localized foci tumor metastasis at subcapsular area. Conclusions USPIO enhancement pattern of different lymph nodes is closely related to distribution and functional status of the intra-node macrophages. It may affect the accuracy of the lymph node property diagnosis based on USPIO enhanced image.</t>
  </si>
  <si>
    <t>rayyan-684571166</t>
  </si>
  <si>
    <t>[Preliminary studies on repairing osteochondral defects in the rabbit knee joint by using porous PA66/n-HA combination mesenchymal stem cells].</t>
  </si>
  <si>
    <t>Sheng wu yi xue gong cheng xue za zhi = Journal of biomedical engineering = Shengwu           yixue gongchengxue zazhi</t>
  </si>
  <si>
    <t>1001-5515 (Print)</t>
  </si>
  <si>
    <t>1349-53</t>
  </si>
  <si>
    <t>Wu J and Yang T and Liu Y and Guo T and Mu Y and Li Y</t>
  </si>
  <si>
    <t>https://pubmed.ncbi.nlm.nih.gov/19166207/</t>
  </si>
  <si>
    <t>We have investigated the effects of repairing knee osteochondral defects in rabbit by using porous polyamide 66/nano-Hydroxyapatite (PA66/n-HA) combination bone marrow mesenchymal stem cells (MSCs). Eighteen 6-month-old New Zealand rabbits were used to produce the models of 4 mm x 4 mm osteochondral defect in the middle trochlea groove of femur. These models were randomly divided into 3 groups: PA66/n-HA + MSCs Group (Group A), PA66/n-HA group (Group B) and Operation control-group (Group C) in which operation for osteochondral defects was performed but neither material nor cells were implanted. The materials in Group A were seeded with MSCs (5 x 10(5)) in vitro before being implanted in to defects. The materials in groups A and B were 0.5 - 0.8 mm lower than normal cartilage. The animals were killed 1 and 4 months after operation. We assessed the effects by means of macroscopic observation, HE staining, toluidine blue staining, immunohistochemistry assay for type I and type II collagen. Group A displayed a little effect at the 1 month, but at the 4th month, Group A showed better results,compared to Groups B and C. At this time point, the repair tissue of Group A was regular; it presented more metachromatic substance visualized by toluidine blue staining, and it expressed type II collagen(+ +) and type I collagen(+). These results demonstrate that the repair tissue in Group A is nearly hyaline cartilage. So we presume that porous PA66/n-HA provides biomechanical support, and at the same time, MSCs enhance the repair effects.</t>
  </si>
  <si>
    <t>rayyan-684571167</t>
  </si>
  <si>
    <t>In vivo and in vitro evaluation of flexible, cottonwool-like nanocomposites as bone substitute material for complex defects.</t>
  </si>
  <si>
    <t>1775-84</t>
  </si>
  <si>
    <t>Schneider OD and Weber F and Brunner TJ and Loher S and Ehrbar M and Schmidlin PR and Stark WJ</t>
  </si>
  <si>
    <t>https://pubmed.ncbi.nlm.nih.gov/19121610/</t>
  </si>
  <si>
    <t>The easy clinical handling and applicability of biomaterials has become a focus of materials research due to rapidly increasing time and cost pressures in the public health sector. The present study assesses the in vitro and in vivo performance of a flexible, mouldable, cottonwool-like nanocomposite based on poly(lactide-co-glycolide) and amorphous tricalcium phosphate nanoparticles (PLGA/TCP 60:40). Immersion in simulated body fluid showed exceptional in vitro bioactivity for TCP-containing fibres (mass gain: 18%, 2 days, HAp deposition). Bone regeneration was quantitatively investigated by creating four circular non-critical-size calvarial defects in New Zealand White rabbits. The defects were filled with the easy applicable cottonwool-like PLGA/TCP fibres or PLGA alone. Porous bovine-derived mineral (Bio-Oss) was used as a positive control and cavities left empty served as a negative control. The area fraction of newly formed bone (4 weeks implantation) was significantly increased for TCP-containing fibres compared to pure PLGA (histological and micro-computed tomographic analysis). A spongiosa-like structure of the newly formed bone tissue was observed for PLGA/TCP nanocomposites, whereas Bio-Oss-treated defects afforded a solid cortical bone.</t>
  </si>
  <si>
    <t>rayyan-684571168</t>
  </si>
  <si>
    <t>Crosslinked, Glassy Styrenic Surfactants Stabilize Quantum Dots Against Environmental Extremes.</t>
  </si>
  <si>
    <t>Journal of materials chemistry</t>
  </si>
  <si>
    <t>0959-9428 (Print)</t>
  </si>
  <si>
    <t>6324-6327</t>
  </si>
  <si>
    <t>Shibasaki Y and Kim BS and Young AJ and McLoon AL and Ekker SC and Taton TA</t>
  </si>
  <si>
    <t>https://pubmed.ncbi.nlm.nih.gov/27917026/</t>
  </si>
  <si>
    <t>Semiconductor, quantum dot (QD) nanoparticles (including CdSe/ZnS, CdTe/ZnS, and CdSe) were encapsulated within cross-linked shells of amphiphilic polystyrene-block-poly(acrylic acid) block copolymer. Transmission electron microscopy revealed that each particle was surrounded by a uniform, layer of copolymer, and that the average diameter of the resulting QD-core micelles was between 25 and 50 nm, depending on the conditions of particle assembly. Overall, we found that aqueous suspensions of these QDs were substantially more stable to heat and pH than particles with other surface preparations; we argue that the enhanced stability is due to the uniform, hydrophobic coating of polystyrene around each particle and the reinforcement of this layer by shell-cross-linking. The biocompatibility of these particles was investigated by microinjection of particle suspension into live zebrafish embryos. The particles permanently stained the fish vasculature, but did not interfere with the normal development of the fish. We propose that QDs encapsulated in cross-linked block-copolymer shells allow QDs to be used in biological or biotechnological protocols requiring harsh reaction conditions.</t>
  </si>
  <si>
    <t>PMC5129847</t>
  </si>
  <si>
    <t>rayyan-684571169</t>
  </si>
  <si>
    <t>Comparison of molecular and histological changes in zebrafish gills exposed to metallic nanoparticles.</t>
  </si>
  <si>
    <t>404-15</t>
  </si>
  <si>
    <t>Griffitt RJ and Hyndman K and Denslow ND and Barber DS</t>
  </si>
  <si>
    <t>https://pubmed.ncbi.nlm.nih.gov/19073994/</t>
  </si>
  <si>
    <t>Research has demonstrated that metallic nanoparticles produce toxicity in aquatic organisms that is due largely to effects of particulates as opposed to release of dissolved ions. The present research examined the interplay of nanoparticle composition and dissolution on response of the zebrafish gill following exposure to toxic (nanocopper or nanosilver) or nontoxic (nano-TiO2) nanometals. Female zebrafish were exposed to 48-h no observable effects concentration of nanocopper and nanosilver or to soluble Cu and Ag that matched the concentration of dissolved metals released during nanoparticle exposure. Both nanocopper and nanosilver exposures increased metal content associated with gill tissue, though silver concentrations were much higher following nanosilver exposures suggesting that intact silver nanoparticles are associated with the gill. Morphological and transcriptional responses of the gills differed among various nanomaterials and between nanoparticulate and soluble species. Nanocopper increased mean gill filament width by three to fourfold between 24 and 48 h, whereas nanosilver did not alter gill filament width at either time point. Global gene expression analysis demonstrates that the exposure to each nanometal or soluble metal produces a distinct gene expression profile at both 24 and 48 h, suggesting that each exposure is producing biological response by a different mechanism. The differences in responses among the exposures indicates that each particle is having a distinct biological effect that does not appear to be driven solely by release of soluble metal ions into the water column. Based on these results, care should be taken when inferring toxicity of nanomaterials from data on a different material.</t>
  </si>
  <si>
    <t>rayyan-684571170</t>
  </si>
  <si>
    <t>[Inhibitive effect of local perfusion of tanshinone II A nanoparticles on MMP-2 secretion].</t>
  </si>
  <si>
    <t>Sichuan da xue xue bao. Yi xue ban = Journal of Sichuan University. Medical science           edition</t>
  </si>
  <si>
    <t>1672-173X (Print)</t>
  </si>
  <si>
    <t>94-7</t>
  </si>
  <si>
    <t>Liang L and Li WH and Wu R and Xie Q and Xiong SB and Li B and Zeng Z</t>
  </si>
  <si>
    <t>https://pubmed.ncbi.nlm.nih.gov/18390210/</t>
  </si>
  <si>
    <t>OBJECTIVE: To test the effect of Tanshinone II A nanoparticles on the expression of MMP-2. METHODS: Thirty five male New Zealand white rabbits were randomly divided into three groups. In group A (15 rabbits), the carotid arteries of the rabbits were stripped. In group B (5 rabbits) and C (15 rabbits), nanoparticles and Tanshinone II A nanoparticles were perfused respectively in the denudated arteries of the rabbits. The neointimal areas and the IOD values of MMP-2 secretion were measured. RESULTS: A significant reduction of neointimal hyperplasia in group C was found compared to the other two groups in terms of the intimal area and the intima-media ratio. Group C had significant lower IOD values than group A. CONCLUSION: Local administration of nanoparticles with incorporated Tanshinone I A not only inhibits neointimal hyperplasia but also inhibits the expression of MMP-2 in stripped arteries.</t>
  </si>
  <si>
    <t>rayyan-684571171</t>
  </si>
  <si>
    <t>[The effects of lipiodol-hydroxyapatite nanoparticle on apoptosis, proliferation, and angiogenesis in hepatic tumor: experiment with rabbits].</t>
  </si>
  <si>
    <t>409-13</t>
  </si>
  <si>
    <t>Sun ZG and Chen XP and Huang ZY and Yang GH and Guan J and Hu DY and Mu LD and Xia XG and Li GP and Zhang WG and Li Z</t>
  </si>
  <si>
    <t>https://pubmed.ncbi.nlm.nih.gov/17456384/</t>
  </si>
  <si>
    <t>OBJECTIVE: To investigate the effects of lipiodol-hydroxyapatite nanoparticle (lipi-nHAP) on the growth, necrosis, apoptosis, proliferation, and angiogenesis of hepatic tumor. METHODS: Ultrasound-emulsification was used to make lipi-nHAP Eighty New Zealand white rabbits underwent implantation of carcinoma cells of the line VX2 into the left lobe of liver. Two weeks later the rabbits underwent catheterization into the gastroduodenal artery so that, and then the rabbits were randomly divided into four equal groups to receive infusion via the hepatic artery of different drugs: physiological saline (Group A), lipiodol (Group B), adriamycin + lipiodol (Group C), and lipi-nHAP (Group D). Seven and 14 days after the treatment the size of tumor was observed by spiral CT scan, and the volume and growth rate of tumor were calculated. Two weeks after the treatment 8 rabbits from each group were killed and their liver tumors were taken out and the survival rates of remaining rabbits were observed. The necrosis rate of the liver tumor was assessed by measuring the area of the tumor and the necrosis. The apoptotic rate was examined by TUNEL method. Mcrovessel density (MVD) was examined by immunohistochemistry anti-CD31 antibody. Anti-proliferating cell nuclear antigen (PCNA) monoclonal antibody was used to detect the expression of PCNA so as to calculate the proliferation index of the cells. RESULTS: The tumor volume and growth rate of Group D 7 and 14 days after treatment were both significantly lower than those of other groups (all P &lt; 0.05) and the necrosis rate and apoptotic index of Group D were both significantly higher than those of other groups (all P &lt; 0.05). The values of MVD were higher in Groups C and D compared with those of Group A. Compared with those in other groups, the values of MVD and expression level of PCNA were significantly lower in group D (all P &lt; 0.05). The survival time of Group D was longer than those of other groups (all P &lt; 0.05). CONCLUSION: lipi-nHAP can suppress the growth of tumor, increase the tumor's necrosis rate and apoptotic index, inhibit the development of neovascularization, decrease the expression level of PCNA of residual tumor, and prolong the surviving time of the animals with hepatic tumor. It may become an effective embolization material to treat liver cancer.</t>
  </si>
  <si>
    <t xml:space="preserve"> RAYYAN-INCLUSION: {"Querusche"=&gt;"Excluded", "Gabriel"=&gt;"Excluded"} | RAYYAN-LABELS: GAB: Title,QUE: Title | RAYYAN-EXCLUSION-REASONS: 2 - Population</t>
  </si>
  <si>
    <t>rayyan-684571172</t>
  </si>
  <si>
    <t>Portable dynamic light scattering instrument and method for the measurement of blood platelet suspensions.</t>
  </si>
  <si>
    <t>Physics in medicine and biology</t>
  </si>
  <si>
    <t>0031-9155 (Print)</t>
  </si>
  <si>
    <t>3747-58</t>
  </si>
  <si>
    <t>Maurer-Spurej E and Brown K and Labrie A and Marziali A and Glatter O</t>
  </si>
  <si>
    <t>https://pubmed.ncbi.nlm.nih.gov/16861778/</t>
  </si>
  <si>
    <t>No routine test exists to determine the quality of blood platelet transfusions although every year millions of patients require platelet transfusions to survive cancer chemotherapy, surgery or trauma. A new, portable dynamic light scattering instrument is described that is suitable for the measurement of turbid solutions of large particles under temperature-controlled conditions. The challenges of small sample size, short light path through the sample and accurate temperature control have been solved with a specially designed temperature-controlled sample holder for small diameter, disposable capillaries. Efficient heating and cooling is achieved with Peltier elements in direct contact with the sample capillary. Focusing optical fibres are used for light delivery and collection of scattered light. The practical use of this new technique was shown by the reproducible measurement of latex microspheres and the temperature-induced morphological changes of human blood platelets. The measured parameters for platelet transfusions are platelet size, number of platelet-derived microparticles and the response of platelets to temperature changes. This three-dimensional analysis provides a high degree of confidence for the determination of platelet quality. The experimental data are compared to a matrix and facilitate automated, unbiased quality testing.</t>
  </si>
  <si>
    <t>rayyan-684571173</t>
  </si>
  <si>
    <t>A quantitative, randomized study evaluating three methods of mesenchymal stem cell delivery following myocardial infarction.</t>
  </si>
  <si>
    <t>European heart journal</t>
  </si>
  <si>
    <t>0195-668X (Print)</t>
  </si>
  <si>
    <t>1114-22</t>
  </si>
  <si>
    <t>Freyman T and Polin G and Osman H and Crary J and Lu M and Cheng L and Palasis M and Wilensky RL</t>
  </si>
  <si>
    <t>https://pubmed.ncbi.nlm.nih.gov/16510464/</t>
  </si>
  <si>
    <t>AIMS: Mesenchymal stem cells (MSCs), rare bone marrow-derived stem cell precursors of non-haematopoietic tissues, have shown promise in potentially repairing infarcted myocardium. These and similar cell types are being tested clinically, but understanding of delivery and subsequent biodistribution is lacking. This study was designed to quantitatively compare MSC engraftment rates after intravenous (IV), intracoronary (IC), or endocardial (EC) delivery in a porcine myocardial infarction (MI) model. METHODS AND RESULTS: Allogeneic, male MSCs were cultured from porcine bone marrow aspirates. Iridium nanoparticles were added during culturing and internalized by the MSCs. An MI was induced in female swine (27-40 kg in size) by prolonged balloon occlusion of the mid-left anterior descending artery. Animals (n = 6 per group) were randomized to one of three delivery methods. Cellular engraftment was determined 14+/-3 days post-delivery by measuring ex-vivo the iridium nanoparticle concentration in the infarct. Confirmation of cellular engraftment utilized both DiI and fluorescence in situ hybridization (FISH) labelling techniques. During MSC infusion, no adverse events were noted. However, following IC infusion, half of the pigs exhibited decreased blood flow distal to the infusion site. At 14 days, the mean number of engrafted cells within the infarct zone was significantly greater (P&lt; or =0.01) following IC infusion than either EC injection or IV infusion and EC engraftment was greater than IV engraftment (P&lt; or =0.01). There was less systemic delivery to the lungs following [EC vs. IV (P = 0.02), EC vs. IC (P = 0.06)]. Both DiI and FISH labelling demonstrated the presence of engrafted male MSCs within the female infarcted tissue. CONCLUSION: IC and EC injection of MSCs post-MI resulted in increased engraftment within infarcted tissue when compared with IV infusion, and IC was more efficient than EC. However, IC delivery was also associated with a higher incidence of decreased coronary blood flow. EC delivery into acutely infarcted myocardial tissue was safe and well tolerated and was associated with decreased remote organ engraftment with compared with IC and IV deliveries.</t>
  </si>
  <si>
    <t>rayyan-684571174</t>
  </si>
  <si>
    <t>Dendrimer FISH detection of single-copy intervals in acute promyelocytic leukemia.</t>
  </si>
  <si>
    <t>Molecular and cellular probes</t>
  </si>
  <si>
    <t>0890-8508 (Print)</t>
  </si>
  <si>
    <t>114-20</t>
  </si>
  <si>
    <t>Mora JR and Knoll JH and Rogan PK and Getts RC and Wilson GS</t>
  </si>
  <si>
    <t>https://pubmed.ncbi.nlm.nih.gov/16460913/</t>
  </si>
  <si>
    <t>Acute promyelocytic leukemia (AML-M3) is characterized by a translocation between chromosomes 15 and 17 [t(15;17)]. The detection of t(15;17) at the single cell level, is commonly done by fluorescence in situ hybridization (FISH) using recombinant locus specific genomic probes greater than 14 kilobases kb in length. To allow a more thorough study of t(15;17), we designed small (0.9-3.6 kb), target-specific, single-copy probes from the human genome sequence. A novel detection approach was evaluated using moieties possessing more fluorophores, DNA dendrimers (up to 375 fluorophores per dendrimer). Two detection approaches were evaluated using the dendrimers: (1) dendrimers modified with anti-biotin antibodies for detection of biotinylated bound probes, and (2) dendrimers modified with 45-base long oligonucleotides designed from the single-copy probes, for direct detection of the target region. The selectivity of the probes was confirmed via indirect labeling with biotin/digoxigenin by nick translation, with detection efficiencies between 50 and 90%. Furthermore, the scFISH probes were successfully detected on metaphase cells with anti-biotin dendrimer conjugates and on interphase cells with 45-base modified dendrimers. Our results bring up the possibility to detect target regions of less than 1 kb, which will be a great contribution to high-resolution analysis of genomic sequences.</t>
  </si>
  <si>
    <t>rayyan-684571175</t>
  </si>
  <si>
    <t>[Experimental studies of the value of SPIO for MRI of bone marrow before and after whole body irradiation].</t>
  </si>
  <si>
    <t>1438-9029 (Print)</t>
  </si>
  <si>
    <t>547-53</t>
  </si>
  <si>
    <t>Daldrup-Link HE and ReinlÃ¤nder C and Link TM and Richter KJ and KÃ¶nemann S and Rummeny EJ</t>
  </si>
  <si>
    <t>https://pubmed.ncbi.nlm.nih.gov/11482316/</t>
  </si>
  <si>
    <t>PURPOSE: Evaluation of the value of superparamagnetic iron oxides (SPIO; Endorem) for MRI-derived quantifications of the permeability of the blood-bone marrow barrier and the phagocytic activity of reticuloendothelial system (RES) bone marrow cells before and after TBI. METHODS: 12 New Zealand white rabbits underwent MRI of the lumbar spine and os sacrum using T1-weighted spinecho (SE) and T2-weighted Turbo-SE (TSE) sequences before and after injection of SPIO (Endorem). Four animals each were examined without irradiation, after 4 Gy total body irradiation (TBI), and after 12 Gy TBI. Changes in bone marrow signal intensities (SI) after contrast agent injection were quantified as delta SI(%) = SIpost-SIpre)/SIpre) x 100% and these data were correlated with bone marrow histopathology. RESULTS: Histopathology of the bone marrow revealed a radiation-induced decline of all hematopoetic cell lines. SPIO were phagocytosed by bone marrow RES cells and caused a significant bone marrow signal decline on postcontrast T2-weighted images (p &lt; 0.05). delta SI(%) data for T2-weighted images were significantly higher for the irradiated bone marrow as compared to non-irradiated controls (p &lt; 0.05). Dynamic T1-weighted images directly after contrast medium injection were not able to characterize the permeability of the blood-bone marrow barrier. CONCLUSION: Hematopoetic bone marrow can be labelled with SPIO. Irradiation does not impair the phagocytic activity of bone marrow RES cells. However, the bone marrow enhancement with SPIO is smaller as compared to previous results obtained by our group with USPIO.</t>
  </si>
  <si>
    <t>rayyan-684571176</t>
  </si>
  <si>
    <t>The plastic brain: neurotoxicity of micro- and nanoplastics</t>
  </si>
  <si>
    <t>PARTICLE AND FIBRE TOXICOLOGY</t>
  </si>
  <si>
    <t>1743-8977</t>
  </si>
  <si>
    <t>Prust, M and Meijer, J and Westerink, RHS and Prust, Minne and Meijer, Jonelle and Westerink, Remco H. S.</t>
  </si>
  <si>
    <t>Given the global abundance and environmental persistence, exposure of humans and (aquatic) animals to micro- and nanoplastics is unavoidable. Current evidence indicates that micro- and nanoplastics can be taken up by aquatic organism as well as by mammals. Upon uptake, micro- and nanoplastics can reach the brain, although there is limited information regarding the number of particles that reaches the brain and the potential neurotoxicity of these small plastic particles. Earlier studies indicated that metal and metal-oxide nanoparticles, such as gold (Au) and titanium dioxide (TiO2) nanoparticles, can also reach the brain to exert a range of neurotoxic effects. Given the similarities between these chemically inert metal(oxide) nanoparticles and plastic particles, this review aims to provide an overview of the reported neurotoxic effects of micro- and nanoplastics in different species and in vitro. The combined data, although fragmentary, indicate that exposure to micro- and nanoplastics can induce oxidative stress, potentially resulting in cellular damage and an increased vulnerability to develop neuronal disorders. Additionally, exposure to micro- and nanoplastics can result in inhibition of acetylcholinesterase activity and altered neurotransmitter levels, which both may contribute to the reported behavioral changes. Currently, a systematic comparison of the neurotoxic effects of different particle types, shapes, sizes at different exposure concentrations and durations is lacking, but urgently needed to further elucidate the neurotoxic hazard and risk of exposure to micro- and nanoplastics.</t>
  </si>
  <si>
    <t>RAYYAN-INCLUSION: {"Querusche"=&gt;"Excluded", "Gabriel"=&gt;"Excluded"} | RAYYAN-LABELS: !,GAB: Abstract,QUE: Abstract | RAYYAN-EXCLUSION-REASONS: 1 - Type of study</t>
  </si>
  <si>
    <t>rayyan-684571177</t>
  </si>
  <si>
    <t>Combined effects of nanoplastics and copper on the freshwater alga        Raphidocelis subcapitata</t>
  </si>
  <si>
    <t>179-187</t>
  </si>
  <si>
    <t>Bellingeri, A and Bergami, E and Grassi, G and Faleri, C and Redondo-Hasselerharm, P and Koelmans, AA and Corsi, I and Bellingeri, A. and Bergami, E. and Grassi, G. and Faleri, C. and Redondo-Hasselerharm, P. and Koelmans, A. A. and Corsi, I.</t>
  </si>
  <si>
    <t>Nanoplastics are recognized as able to interact with other pollutants including heavy metals, and with natural organic matter, with implications for the potential risks to biota. We investigated the interaction of carboxylated polystyrene nanoparticles (PS-COOH NPs) with copper (Cu) and algal exudates (EPS) and how such interaction could affect Cu toxicity towards the freshwater microalga Raphidocelis subcapitata. PS-COOH NPs behavior in the presence of Cu and EPS was determined by dynamic light scattering (DLS), while PS-COOH NPs surface interaction with Cu ions and EPS was investigated by fluorimetric analysis. ICP-MS was used to test Cu ion adsorption to PS-COOH NPs in the presence and absence of algae. The interaction between PS-COOH NPs and the algal cell wall was assessed by fluorescence microscopy. Short- and long-term toxicity tests were carried out in parallel to assess the impact of PS-COOH NPs on algal growth. Results showed altered nanoparticle surface charge and hydrodynamic diameter following algal EPS exposure, supporting the hypothesis of a protein corona formation. In contrast, no absorption of Cu ions was observed on PS-COOH NPs, either in the presence or absence of algae. No differences on algal growth inhibition were observed between exposure to Cu only, and to Cu in combination with PS-COOH NPs, in short-term as well as long-term tests. However, after 72 h of exposure, the adsorption of PS-COOH NPs to algal cell walls appeared to correspond to morphological alterations, revealing potential disturbances in the mitotic cycle. Our findings confirm the ability of PS-COOH NPs to interact with EPS as shown for other nanomaterials. Environmentally realistic exposure scenarios are thus needed for evaluating nanoplastic toxicity, as nanoparticles will not maintain their pristine nature once released into natural media. Prolonged exposure and use of different end-points such as cell morphological changes and EPS production seem more reliable for the investigation of nanoplastic/algal cell interactions which can drive food chain transfer of nanoplastics and ultimately toxicity.</t>
  </si>
  <si>
    <t>rayyan-684571178</t>
  </si>
  <si>
    <t>Nano-plastics and their analytical characterisation and fate in the        marine</t>
  </si>
  <si>
    <t>Gangadoo, S and Owen, S and Rajapaksha, P and Plaisted, K and Cheeseman, S and Haddara, H and Truong, VK and Ngo, ST and Vu, VV and Cozzolino, D and Elbourne, A and Crawford, R and Latham, K and Chapman, J and Gangadoo, Sheeana and Owen, Stephanie and Rajapaksha, Piumie and Plaisted, Katie and Cheeseman, Samuel and Haddara, Hajar and Vi Khanh Truong and Son Tung Ngo and Van V Vu and Cozzolino, Daniel and Elbourne, Aaron and Crawford, Russell and Latham, Kay and Chapman, James</t>
  </si>
  <si>
    <t>Polymer contamination is a major pollutant in all waterways and a significant concern of the 21st Century, gaining extensive research, media, and public attention. The polymer pollution problem is so vast; plastics are now observed in some of the Earth's most remote regions such as the Mariana trench. These polymers enter the waterways, migrate, breakdown; albeit slowly, and then interact with the environment and the surrounding biodiversity. It is these biodiversity and ecosystem interactions that are causing the most nervousness, where health researchers have demonstrated that plastics have entered the human food chain, also showing that plastics are damaging organisms, animals, and plants. Many researchers have focused on reviewing the macro and micro-forms of these polymer contaminants, demonstrating a lack of scientific data and also a lack of investigation regarding nano-sized polymers. It is these nano-polymers that have the greatest potential to cause the most harm to our oceans, waterways, and wildlife. This review has been especially ruthless in discussing nano-sized polymers, their ability to interact with organisms, and the potential for these nano-polymers to cause environmental damage in the marine environment. This review details the breakdown of macro-, micro-, and nano-polymer contamination, examining the sources, the interactions, and the fates of all of these polymer sizes in the environment. The main focus of this review is to perform a comprehensive examination of the literature of the interaction of nanoplastics with organisms, soils, and waters; followed by the discussion of toxicological issues. A significant focus of the review is also on current analytical characterisation techniques for nanoplastics, which will enable researchers to develop protocols for nanopolymer analysis and enhance understanding of nanoplastics in the marine environment.</t>
  </si>
  <si>
    <t>rayyan-684571179</t>
  </si>
  <si>
    <t>Microplastic and other anthropogenic microparticles in water and        sediments of Lake Simcoe</t>
  </si>
  <si>
    <t>180-189</t>
  </si>
  <si>
    <t>Felismino, MEL and Helm, PA and Rochman, CM and Felismino, Miguel Eduardo L. and Helm, Paul A. and Rochman, Chelsea M.</t>
  </si>
  <si>
    <t>Microplastics (plastic particles &lt;5 mm in size) have been reported in ecosystems worldwide and have been shown to cause adverse negative impacts on organisms. This study provides the first report of microplastics and other anthropogenic microparticles in the surface waters and sediments of Lake Simcoe in Ontario, Canada, a popular recreational and fishing lake. Surface waters (low volume grabs and manta trawls) and sediments were sampled from eight sites to determine microparticle abundances and character (size, morphology, material identity). Concentrations ranged from 0 to 0.7 particles/L in surface water grab samples, 0.4-1.3 particles/m(3) in manta trawl samples, and 8.3-1070 particles/kg in sediment samples. Spectroscopic analysis confirmed that 72% of particles were anthropogenic, with 64% unambiguously identified as microplastics. However, confirmed microplastic concentrations were approximately 6-7 times lower than unadjusted counts in sediments, demonstrating the importance of verifying and adjusting reported values. Fibers were only quantified and characterized in surface water grab samples and sediments, and were the most common morphology, accounting for 82% and 89% of anthropogenic particles, respectively. Fragments were most common in manta trawl samples (75%, excluding fibers) and consisted predominantly of polyethylene (41%) and polypropylene (22%). The influence of proximity to urban centers and prevailing winds on the distribution of microplastics was apparent in surface water manta trawls. Microplastics and other anthropogenic microparticles are present in Lake Simcoe but at lower abundances than at locations impacted by larger population centers in other large freshwater lakes such as Lakes Ontario and Erie of the Great Lakes. Crown Copyright (C) 2020 Published by Elsevier B.V. on behalf of International Association for Great Lakes Research. All rights reserved.</t>
  </si>
  <si>
    <t>rayyan-684571180</t>
  </si>
  <si>
    <t>Mixture Toxicity of Nickel and Microplastics with Different Functional        Groups on Daphnia magna</t>
  </si>
  <si>
    <t>12852-12858</t>
  </si>
  <si>
    <t>Kim, D and Chae, Y and An, YJ and Kim, Dokyung and Chae, Yooeun and An, Youn-Joo</t>
  </si>
  <si>
    <t>In recent years, discarded plastic has become an increasingly prevalent pollutant in aquatic ecosystems. These plaftic wastes decompose into microplastics, which pose not only a direct threat to aquatic organisms but also an indirect threat via adsorption of other aquatic pollutants. In this study, we investigated the toxicities of variable and fixed combinations of two types of microplastics [one coated with a carboxyl group (PS-COOH) and the other lacking this functional group (PS)] with the heavy metal nickel (Ni) on Daphnia magna and calculated mixture toxicity using a toxic unit model. We found that toxicity of Ni in combination with either of the two microplastics differed from that of Ni alone. Furthermore, in general, we observed that immobilization of D. magna exposed to Ni combined with PS-COOH was higher than that of D. magna exposed to Ni combined with PS. Collectively, the results of our study indicate that the toxic effects of microplastics and pollutants may vary depending on the specific properties of the pollutant and microplastic functional groups, and further research on the mixture toxicity of various combinations of microplastics and pollutants is warranted.</t>
  </si>
  <si>
    <t xml:space="preserve"> RAYYAN-INCLUSION: {"Querusche"=&gt;"Excluded", "Gabriel"=&gt;"Maybe"} | RAYYAN-LABELS: QUE: Title | RAYYAN-EXCLUSION-REASONS: 2 - Population</t>
  </si>
  <si>
    <t>rayyan-684571181</t>
  </si>
  <si>
    <t>Increasing the Accessibility for Characterizing Microplastics:        Introducing New Application-Based and Spectral Libraries of Plastic        Particles (SLoPP and SLoPP-E)</t>
  </si>
  <si>
    <t>2443-2451</t>
  </si>
  <si>
    <t>Munno, K and De Frond, H and O'Donnell, B and Rochman, CM and Munno, Keenan and De Frond, Hannah and O'Donnell, Bridget and Rochman, Chelsea M.</t>
  </si>
  <si>
    <t>As smaller particle sizes are increasingly included in microplastic research, it is critical to chemically characterize microparticles to identify whether particles are indeed microplastics. To increase the accessibility of methods for characterizing microparticles via Raman spectroscopy, we created an application-based library of Raman spectroscopy parameters specific to microplastics based on color, morphology, and size. We also created two spectral libraries that are representative of microplastics found in environmental samples. Here, we present SLoPP, a spectral library of plastic particles, consisting of 148 reference spectra, including a diversity of polymer types, colors, and morphologies. To account for the effects of aging on microplastics and associated changes to Raman spectra, we present a spectral library of plastic particles aged in the environment (SLoPP-E). SLoPP-E includes 113 spectra, including a diversity of types, colors, and morphologies. The microplastics used to make SLoPP-E include environmental samples obtained across a range of matrices, geographies, and time. Our libraries increase the likelihood of spectral matching for a broad range of microplastics because our libraries include plastics containing a range of additives and pigments that are not generally included in commercial libraries. When used in combination with commercial libraries of over 24 000 spectra, 63% of the top 5 matches across all particles tested (product and environmental) are from SLoPP and SLoPP-E. These tools were developed to improve the accessibility of microplastics research in response to a growing and multidisciplinary field, as well as to enhance data quality and consistency.</t>
  </si>
  <si>
    <t xml:space="preserve"> RAYYAN-INCLUSION: {"Querusche"=&gt;"Excluded", "Gabriel"=&gt;"Excluded"} | RAYYAN-LABELS: !,QUE: Title,GAB: Abstract | RAYYAN-EXCLUSION-REASONS: 1 - Type of study</t>
  </si>
  <si>
    <t>rayyan-684571182</t>
  </si>
  <si>
    <t>Toxicity and biomarkers of micro-plastic in aquatic environment: a        review</t>
  </si>
  <si>
    <t>13-25</t>
  </si>
  <si>
    <t>Suman, KH and Haque, MN and Uddin, MJ and Begum, MS and Sikder, MH and Suman, Kamrul Hassan and Haque, Md Niamul and Uddin, Md Jamal and Begum, Most Shirina and Sikder, Mahmudul Hasan</t>
  </si>
  <si>
    <t>Microplastics (MPs; &lt;5 mm) are found in all aquatic environments. Due to harmful impacts, MPs pose a great threat to the aquatic ecology. Therefore, this review aims to provide an overview of the risk, bioavailability, and toxicity of MPs in aquatic organisms. Various factors affecting MPs bioavailability and level of risks at cellular and molecular level on aquatic organisms are comprehensively discussed. More specifically biomarkers for antioxidant response (superoxide dismutase, catalase, glutathione peroxidase, reductase, and glutathione S-transferase), neurotoxic impairment (acetylcholinesterase), lysosomal activity alteration, and genotoxicity have been discussed in detail. Biomarkers are powerful tool in the monitoring programme, but the collection of literature on biomarkers for MPs is limited. Thus, here we demonstrate how to evaluate MPs impact, in monitoring programme, on organisms using biomarkers in aquatic environment. This review would broaden the existing knowledge on the toxic effect and biomarkers of MPs and offer research priorities for future studies.</t>
  </si>
  <si>
    <t>rayyan-684571183</t>
  </si>
  <si>
    <t>Mild toxicity of polystyrene and polymethylmethacrylate microplastics in        Paracentrotus lividus early life stages</t>
  </si>
  <si>
    <t>Thomas, PJ and Oral, R and Pagano, G and Tez, S and Toscanesi, M and Ranieri, P and Trifuoggi, M and Lyons, DM and Thomas, Philippe J. and Oral, Rahime and Pagano, Giovanni and Tez, Serkan and Toscanesi, Maria and Ranieri, Pasquale and Trifuoggi, Marco and Lyons, Daniel M.</t>
  </si>
  <si>
    <t>The vast category of microplastics in the marine environment, encompassing among other aspects their persistence, degradation and impact on biota, has become an important topic of research. In spite of environmental health concerns, much work has yet to be done on understanding the potential roles of polymer sources, composition and particle sizes in causing adverse effects which have already been observed in a number of biota. The present study was aimed at adding to current knowledge by verifying if, and to what extent, embryogenesis in the sea urchin species Paracentrotus lividus is adversely affected by polystyrene and polymethylmethacrylate virgin microparticles over a size range 1-230 mu m and at concentrations of 0.1-10 mg L-1. Developing embryos which came in contact with the microplastics only after fertilisation did not display a significant increase of developmental defects. Unlike embryo exposures, when P. lividus sperm were exposed to the microplastics or their leachates, modest, yet significant effects were observed, both in terms of decreased fertilisation rate and increase of transmissible damage to offspring. Further, it was noted that larvae more readily ingested polymethylmethacrylate than polystyrene microparticles after 3 days which may represent a route for enhancing the toxicity of the former compared to the latter. Overall, these findings provide evidence for lesser sensitivity of P. lividus early life stages to microplastics compared to other urchins such as Sphaerechinus granularis. In turn, the more robust response of P. lividus highlights the importance of choosing an appropriate test species with the highest sensitivity when investigating mildly harmful materials.</t>
  </si>
  <si>
    <t>rayyan-684571184</t>
  </si>
  <si>
    <t>Resolving the effects of environmental micro- and nanoplastics exposure        in biota: A knowledge gap analysis</t>
  </si>
  <si>
    <t>Thomas, PJ and Perono, G and Tommasi, F and Pagano, G and Oral, R and Buric, P and Kovacic, I and Toscanesi, M and Trifuoggi, M and Lyons, DM and Thomas, Philippe J. and Perono, Genevieve and Tommasi, Franca and Pagano, Giovanni and Oral, Rahime and Buric, Petra and Kovacic, Ines and Toscanesi, Maria and Trifuoggi, Marco and Lyons, Daniel M.</t>
  </si>
  <si>
    <t>The pervasive spread of microplastics (MPs) and nanoplastics (NPs) has raised significant concerns on their toxicity in both aquatic and terrestrial environments. These polymer-based materials have implications for plants, wildlife and human health, threatening food chain integrity and ultimate ecosystem resilience. An extensive &amp; ndash; and growing &amp; ndash; body of literature is available on MP- and NP-associated effects, including in a number of aquatic biota, with as yet limited reports in terrestrial environments. Effects range from no detectable, or very low level, biological effects to more severe outcomes such as (but not limited to) increased mortality rates, altered immune and inflammatory responses, oxidative stress, genetic damage and dysmetabolic changes. A well-established exposure route to MPs and NPs involves ingestion with subsequent incorporation into tissues. MP and NP exposures have also been found to lead to genetic damage, including effects related to mitotic anomalies, or to transmissible damage from sperm cells to their offspring, especially in echinoderms. Effects on the proteome, transcriptome and metabolome warrant ad hoc investigations as these integrated &amp; ldquo;omics &amp; rdquo; workflows could provide greater insight into molecular pathways of effect. Given their different physical structures, chemical identity and presumably different modes of action, exposure to different types of MPs and NPs may result in different biological effects in biota, thus comparative investigations of different MPs and NPs are required to ascertain the respective effects. Furthermore, research on MP and NP should also consider their ability to act as vectors for other toxicants, and possible outcomes of exposure may even include effects at the community level, thus requiring investigations in mesocosm models.        (c) 2021 Elsevier B.V. All rights reserved.</t>
  </si>
  <si>
    <t>rayyan-684571185</t>
  </si>
  <si>
    <t>Photodegradation Elevated the Toxicity of Polystyrene Microplastics to        Grouper (Epinephelus moara) through Disrupting Hepatic Lipid Homeostasis</t>
  </si>
  <si>
    <t>6202-6212</t>
  </si>
  <si>
    <t>Wang, X and Zheng, H and Zhao, J and Luo, XX and Zhenyu, W and Xing, BS and Wang, Xiao and Zheng, Hao and Zhao, Jian and Luo, Xianxiang and Zhenyu, Wang and Xing, Baoshan</t>
  </si>
  <si>
    <t>Microplastics (MPs) have caused increasing global concerns due to their detrimental effects on marine ecosystems. However, the role of photodegradation in altering toxicity of MPs to marine organisms is poorly understood. We therefore investigated the photolytic transformation of pristine polystyrene fragments (P-PS) by 60-day ultraviolet (UV) irradiation, and compared the toxicity of P-PS, photodegraded PS (PD-PS), and commercially available polystyrene microbeads (C-PS) to juvenile grouper (Epinephelus moara). Photodegradation reduced the size from similar to 55.9 mu m of P-PS to similar to 38.6 mu m of PD-PS, even produced nanoparticles (similar to 75 nm) with a yield of 7.03 +/- 0.37% (w/w), and induced surface oxidation and formation of persistent free radicals (e.g., CO center dot, COO center dot). Also, endogenous pollutants (chemical additives and polymer fragments) were leached out. Thus, PD-PS had the highest growth inhibition and lipidosis-driven hepatic lesions of grouper, followed by P-PS and C-PS, which was mainly explained by increased hepatic bioaccumulation of MPs/NPs and released endogenous toxicants. Furthermore, oxidative stress-triggered mitochondrial depolarization, suppression of fatty acid oxidation and transport, and promotion of inflammation were identified as the key mechanisms for the enhanced hepatotoxicity after photodegradation. This work provides new insight into the potential hazard and harm of MPs in marine environments after photodegradation.</t>
  </si>
  <si>
    <t>rayyan-684571186</t>
  </si>
  <si>
    <t>Microplastics in the environment: Challenges in analytical chemistry A        review</t>
  </si>
  <si>
    <t>Silva, AB and Bastos, AS and Justino, CIL and da Costa, JAP and Duarte, AC and Rocha-Santos, TAP and Silva, Ana B. and Bastos, Ana S. and Justino, Celine I. L. and da Costa, Jo Ao P. and Duarte, Armando C. and Rocha-Santos, Teresa A. P.</t>
  </si>
  <si>
    <t>Microplastics can be present in the environment as manufactured microplastics (known as primary microplastics) or resulting from the continuous weathering of plastic litter, which yields progressively smaller plastic fragments (known as secondary microplastics). Herein, we discuss the numerous issues associated with the analysis of microplastics, and to a less extent of nanoplastics, in environmental samples (water, sediments, and biological tissues), from their sampling and sample handling to their identification and quantification. The analytical quality control and quality assurance associated with the validation of analytical methods and use of reference materials for the quantification of microplastics are also discussed, as well as the current challenges within this field of research and possible routes to overcome such limitations. (C) 2018 Elsevier B.V. All rights reserved.</t>
  </si>
  <si>
    <t>rayyan-684571187</t>
  </si>
  <si>
    <t>Insights on Ecotoxicological Effects of Microplastics in Marine        Ecosystems: The EPHEMARE Project</t>
  </si>
  <si>
    <t>Regoli, F and Albentosa, M and Avio, CG and Batel, A and Bebianno, MJ and Begout, ML and Beiras, R and Bellas, J and Blust, R and Bour, A and Braunbeck, T and Cachot, J and Carteny, CC and Cormier, B and Cousin, X and Cuesta, A and Esteban, MA and Faimali, M and Gambardella, C and Garaventa, F and Gorbi, S and Guilhermino, L and Hylland, K and Keiter, SH and Kopke, K and Morin, B and Pacheco, A and Pittura, L and Town, RM and Vieira, LR and Regoli, Francesco and Albentosa, Marina and Avio, Carlo Giacomo and Batel, Annika and Bebianno, Maria Joao and Begout, Marie-Laure and Beiras, Ricardo and Bellas, Juan and Blust, Ronny and Bour, Agathe and Braunbeck, Thomas and Cachot, Jerome and Carteny, Camilla Catarci and Cormier, Bettie and Cousin, Xavier and Cuesta, Alberto and Angeles Esteban, Maria and Faimali, Marco and Gambardella, Chiara and Garaventa, Francesca and Gorbi, Stefania and Guilhermino, Lucia and Hylland, Ketil and Keiter, Steffen H. and Kopke, Kathrin and Morin, Benedicte and Pacheco, Alexandre and Pittura, Lucia and Town, Raewyn M. and Vieira, Luis R.</t>
  </si>
  <si>
    <t xml:space="preserve"> RAYYAN-INCLUSION: {"Querusche"=&gt;"Excluded", "Gabriel"=&gt;"Excluded"} | RAYYAN-LABELS: !,GAB: Title,QUE: Title | RAYYAN-EXCLUSION-REASONS: 1 - Type of study</t>
  </si>
  <si>
    <t>rayyan-684571188</t>
  </si>
  <si>
    <t>A novel thermoanalytical method for quantifying microplastics in marine        sediments</t>
  </si>
  <si>
    <t>Lin, J and Xu, XP and Yue, BY and Li, Y and Zhou, QZ and Xu, XM and Liu, JZ and Wang, QQ and Wang, JH and Lin, Jia and Xu, Xiang-Po and Yue, Bei-Ying and Li, Yan and Zhou, Qian-Zhi and Xu, Xiao-Ming and Liu, Jin-Zhong and Wang, Qin-Qing and Wang, Jiang-Hai</t>
  </si>
  <si>
    <t>Microplastic pollution in marine environments is of particular concern on its risk to the ecosystem. To assess and manage microplastic contaminants, their quantitative detection in environmental samples is a high priority. However, uncertainties of current methods still exist when estimating their abundances, particularly with fine-grained (&lt;1mm) microplastics. This work reports a novel thermoanalytical method for quantifying microplastics by measuring the contents of microplastic-derived carbon (MPC) in samples under the premise of nearly eliminating the limit of their particle appearances. After validating the method via samples with the spiked microplastics, we have conducted a case study on sediment core H43 that spanned 1925-2009 CE from the Yellow Sea for further illustrating the high reliability and practicability of this method for quantifying microplastics in natural samples. Our results have demonstrated that the proposed method may be a promising technique to determine the mass-related concentrations of the total microplastics in marine sediments for evaluating their pollution status and quantitative contribution to marine carbon storage. (C) 2020 Elsevier B.V. All rights reserved.</t>
  </si>
  <si>
    <t>rayyan-684571189</t>
  </si>
  <si>
    <t>Algal Growth at Environmentally Relevant Concentrations of Suspended        Solids: Implications for Microplastic Hazard Assessment</t>
  </si>
  <si>
    <t>Gorokhova, E and Ek, K and Reichelt, S and Gorokhova, Elena and Ek, Karin and Reichelt, Sophia</t>
  </si>
  <si>
    <t>Hazard assessment of microplastic is challenging because standard toxicity testing is targeting soluble (at least partially) chemicals. Adverse effects can occur when test organisms are exposed to turbid environments in the presence of various particulate matter (PM), both natural, such as clay and cellulose, and anthropogenic, such as microplastic. It is, therefore, relevant to compare responses to PM exposure between the microplastic and other suspended solids present at ecologically relevant concentrations. This comparison is possible when reference materials are included in the testing of microplastic hazard potential. Here, we evaluated growth inhibition in unicellular alga Raphidocelis subcapitata exposed to different PM (microplastic, kaolin, and cellulose; 10, 100, and 1,000 mg/L); algae without added solids were used as a control. Also, aggregate formation in the exposure systems was analyzed using particle size distribution (PSD) data. At 10-100 mg/L, no adverse growth effects were observed in any treatments; moreover, algal growth was significantly stimulated in kaolin and cellulose treatments compared to the control. However, at 1,000 mg/L, all tested materials exerted growth inhibition, with no significant differences among the materials. Comparing PSD s across the treatments showed that both PM concentration and size of the particle aggregates were significant growth predictors for all materials tested. Therefore, at high concentrations, both natural and anthropogenic materials have a similar capacity to cause growth inhibition. Linking effects in unicellular organisms to microplastic fragments remains a challenge since plastics incorporate chemicals that may leach and elicit specific effects relative to the particulates. The use of reference materials in hazard assessment of plastic litter is needed to delineate these effects.</t>
  </si>
  <si>
    <t>rayyan-684571190</t>
  </si>
  <si>
    <t>Microplastic pollution in water and sediment in a textile industrial        area</t>
  </si>
  <si>
    <t>Deng, H and Wei, R and Luo, WY and Hu, LL and Li, BW and Di, YN and Shi, HH and Deng, Hua and Wei, Ren and Luo, Wenya and Hu, Lingling and Li, Bowen and Di, Ya'nan and Shi, Huahong</t>
  </si>
  <si>
    <t>Microplastics pollution in the environment is closely determined by the surrounding industrial and human activities. In present study, we investigated microplastics in water and sediment samples collected from a textile industrial area in Shaoxing city, China. The abundance of microplastics varied from 2.1 to 71.0 items/L in surface water samples, and from 16.7 to 1323.3 items/kg (dw) in sediment samples. The polymer type was dominated by polyester both in water (95%) and sediment (79%) samples. The majority of the detected microplastics was predominantly colored fibers smaller than 1 mm in diameter. The high level of microplastic pollution detected in local freshwater and sediment environments was attributed to the production and trading activities of textile industries, for which severe regulations should be envisaged in the future to effectively reduce the local microplastic pollution. (C) 2019 Elsevier Ltd. All rights reserved.</t>
  </si>
  <si>
    <t>rayyan-684571191</t>
  </si>
  <si>
    <t>A New Contaminant Superhighway? A Review of Sources, Measurement        Techniques and Fate of Atmospheric Microplastics</t>
  </si>
  <si>
    <t>Mbachu, O and Jenkins, G and Pratt, C and Kaparaju, P and Mbachu, Oluchi and Jenkins, Graham and Pratt, Chris and Kaparaju, Prasad</t>
  </si>
  <si>
    <t>Microplastic pollution is a significant and growing environmental issue. Recent studies have evaluated the atmosphere as an important pathway of microplastic contamination. Airborne microplastics can be transported long distances and accumulate in various terrestrial and aquatic environmental matrices, where they represent a threat to the biosphere. This review systematically summarizes the existing knowledge on airborne microplastics, including the different sampling and analytical techniques, occurrence and sources. We investigate the different sample collection techniques from street dust to indoor and outdoor air and examined sample preparation, pre-treatment and characterization techniques. We further explored the key factors with respect to their occurrence in the environment such as concentration levels, polymer composition, size distribution, shape and colour characteristics. The sources of airborne microplastics were also summarized. The results show that microplastics are ubiquitous in all atmospheric compartments including street dust and indoor and outdoor air at various concentrations, which is influenced by the community's lifestyle choices, anthropogenic activities and meteorological conditions. Various forms of microplastics including spherules, film, fragments, fibres and granules were identified with fibrous microplastics being the most dominant. Additionally, microplastics of 20 different polymers and varying colour characteristic have been reported in studies focusing on airborne microplastic contamination. The size distribution of microplastics varied among the studied air compartments; however, they were mostly distributed towards the smaller size ranges, less than 1 mm. Our review highlights a need to consider atmospheric pathways in addition to soil and water migration dispersion processes for any holistic assessments of microplastic threats to the biosphere. Moreover, standardization of airborne microplastic sampling methods is needed to optimize the effectiveness of future work in this area.</t>
  </si>
  <si>
    <t>rayyan-684571192</t>
  </si>
  <si>
    <t>Microplastics do not affect the feeding rates of a marine predator</t>
  </si>
  <si>
    <t>Cunningham, EM and Cuthbert, RN and Coughlan, NE and Kregting, L and Cairnduff, V and Dick, JTA and Cunningham, Eoghan M. and Cuthbert, Ross N. and Coughlan, Neil E. and Kregting, Louise and Cairnduff, Victoria and Dick, Jaimie T. A.</t>
  </si>
  <si>
    <t>Microplastics may affect the physiology, behaviour and populations of aquatic and terrestrial fauna through many mechanisms, such as direct consumption and sensory disruption. However, the majority of experimental studies have employed questionably high dosages of microplastics that have little environmental relevance. Predation, in particular, is a key trophic interaction that structures populations and communities and influences ecosystem functioning, but rarely features in microplastic research. Here, we quantify the effects of low (similar to 65-114 MP/L) and high (similar to 650-1140 MP/L) microplastic concentrations on the feeding behaviour of a ubiquitous and globally representative key marine predator, the shore crab, Carcinus maenas. We used a functional response approach (predator consumption across prey densities) to determine crab consumption rates towards a key marine community prey species, the blue mussel Mytilus edulis, under low and high microplastic concentrations with acute (8h) and chronic (120h) microplastic exposure times. For both the acute and chronic microplastic exposure experiments, proportional prey consumption by crabs did not differ with respect to microplastic concentration, but significantly decreased over increasing prey densities. The crabs thus displayed classical, hyperbolic Type fl functional responses in all experimental groups, characterised by high consumption rates at low prey densities. Crab attack rates, handling times and maximum feeding rates (i.e. functional response curves) were not significantly altered under lower or higher microplastics concentrations, or by acute or chronic microplastic exposures. Here, we show that functional response analyses could be widely employed to ascertain microplastic impacts on consumer-resource interactions. Furthermore, we suggest that future studies should adopt both acute and chronic microplastic exposure regimes, using environmentally-relevant microplastic dosages and types as well as elevated future scenarios of microplastic concentrations. (C) 2021 Elsevier B.V. All rights reserved.</t>
  </si>
  <si>
    <t>rayyan-684571193</t>
  </si>
  <si>
    <t>Hazardous or not Are adult and juvenile individuals of Potamopyrgus        antipodarum affected by non-buoyant microplastic particles?</t>
  </si>
  <si>
    <t>383-391</t>
  </si>
  <si>
    <t>Imhof, HK and Laforsch, C and Imhof, Hannes K. and Laforsch, Christian</t>
  </si>
  <si>
    <t>Microplastic has been ubiquitously detected in freshwater ecosystems. A variety of freshwater organisms were shown to ingest microplastic particles, while a high potential for adverse effects are expected. However, studies addressing the effect of microplastic in freshwater species are still scarce compared to studies on marine organisms. In order to gain further insights into possible adverse effects of micro plastic particles on freshwater invertebrates and to set the base for further experiments we exposed the mud snail (Potampoyrgus antipodarum) to a large range of common and environmentally relevant non buoyant polymers (polyamide, polyethylene terephthalate, polycarbonate, polystyrene, polyvinyl chloride). The impact of these polymers was tested by performing two exposure experiments with irregular shaped microplastic particles with a broad size distribution in a low (30%) and a high micro plastic dose (70%) in the food.        First, possible effects on adult P. antipodarum were assessed by morphological and life-history parameters. Second, the effect of the same mixture on the development of juvenile P. antipodarum until maturity was analyzed.        Adult P. antipodarum showed no morphological changes after the exposure to the microplastic particles, even if supplied in a high dose. Moreover, although P. antipodarum is an established model organism and reacts especially sensitive to endocrine active substances no effects on embryogenesis were detected. Similarly, the juvenile development until maturity was not affected.        Considering, that most studies showing effects on marine and freshwater invertebrates mostly exposed their experimental organisms to very small (&lt;= 20 mu m) polystyrene microbeads, we anticipate that these effects may be highly dependent on the chemical composition of the polymer itself and the size and shape of the particles. Therefore, more studies are necessary to enable the identification of harmful synthetic polymers as some of them may be problematic and should be declared as hazardous whereas others may have relatively moderate or no effects. (C) 2016 Elsevier Ltd. All rights reserved.</t>
  </si>
  <si>
    <t>rayyan-684571194</t>
  </si>
  <si>
    <t>Research on ecotoxicology of microplastics on freshwater aquatic        organisms</t>
  </si>
  <si>
    <t>ENVIRONMENTAL POLLUTANTS AND BIOAVAILABILITY</t>
  </si>
  <si>
    <t>2639-5932</t>
  </si>
  <si>
    <t>131-137</t>
  </si>
  <si>
    <t>Ma, P and Wang, MW and Liu, H and Chen, YF and Xia, JH and Ma, Piao and Wang, Mu Wei and Liu, Hui and Chen, Yu Feng and Xia, Jihong</t>
  </si>
  <si>
    <t>As a new type of pollutant, microplastics are an emerging scientific and social concern in the environment and are widely distributed in the aquatic environment and organism. Nowadays, researches on microplastic pollution mainly focus on the marine environment. As a bridge for the migration of microplastics from the terrestrial environment to the marine environment, the freshwater environment has been deserved more attention. Published articles on microplastics in freshwater environments were reviewed in this paper, and four typical behaviors of microplastics were summarized: biological ingestion, biological attachment, adsorption of pollutants and release of plasticizers. In addition, the progress in research and results on the ecological toxicity of microplastics to freshwater organisms was also analyzed. Finally, emphasis on future research on the toxicity of microplastics to freshwater aquatics organisms was made throughout this review as a tool in microplastic risk assessment research.</t>
  </si>
  <si>
    <t>rayyan-684571195</t>
  </si>
  <si>
    <t>Abundance, characteristics and seasonal variation of microplastics in        Indian white shrimps (Fenneropenaeus indicus) from coastal waters off        Cochin, Kerala, India</t>
  </si>
  <si>
    <t>Daniel, DB and Ashraf, PM and Thomas, SN and Daniel, Damaris Benny and Ashraf, P. Muhamed and Thomas, Saly N.</t>
  </si>
  <si>
    <t>The microplastic contamination of seafood species is increasingly becoming a global concern due to its potential influence on food safety and human health. This study investigated the presence and seasonal variation of microplastics in a commercially important marine shrimp species, Fenneropenaeus indicus, from the coastal waters of Cochin, India. The soft tissues of 330 shrimps were examined over a period of 12 months, from March 2018 to February 2019. A total of 128 microplastics were detected, of which 83% were fibres. An average (mean +/- SD) of 0.39 +/- 0.6 microplastics/shrimp (0.04 +/- 0.07 microplastics/g wet weight) was obtained from the shrimps sampled. Microplastic contamination was significantly higher in July-August (Monsoon season) compared with othermonths. This study reports microplastic contamination in F. indicus for the first time. Results also suggest that consumption of peeled but undeveined or whole dried white shrimps can be one of the ways of the human uptake of microplastics, especially during the monsoon season. (c) 2020 Elsevier B.V. All rights reserved.</t>
  </si>
  <si>
    <t>rayyan-684571196</t>
  </si>
  <si>
    <t>Polystyrene nanoparticles may affect cell mitosis and compromise early        embryo development in mammals</t>
  </si>
  <si>
    <t>THERIOGENOLOGY</t>
  </si>
  <si>
    <t>0093-691X</t>
  </si>
  <si>
    <t>18-23</t>
  </si>
  <si>
    <t>Barbato, V and Talevi, R and Gualtieri, R and Pallotta, MM and Di Nardo, M and Costanzo, V and Catapano, G and Capriglione, T and Barbato, V. and Talevi, R. and Gualtieri, R. and Pallotta, M. M. and Di Nardo, M. and Costanzo, V. and Catapano, G. and Capriglione, T.</t>
  </si>
  <si>
    <t>A great interest surrounds the development of nanoparticles (NPs) for biomedical applications such as drug delivery and cancer therapy. However, the interplay between nanoscale materials and biological systems and the associated hazards have not been completely clarified yet. In this study, bovine oviductal epithelial cells (BOECs) and embryos were used as in vitro models to investigate whether cell mitosis and early mammalian embryo development could be affected by the exposure to polystyrene (PS) nanoparticles. Analysis of the karyotype performed on BOECs exposed to PS-NPs did not show chromosomal anomalies compared to the control, although more tetraploid metaphase plates were observed in the former. In vitro fertilization experiments designed to understand whether exposure to PS-NPs could affect pre-implantation development showed that incubation with PS-NPs decreased 8-cell embryo and blastocyst rate in dose-dependent fashion. The quality of the blastocysts in terms of mean cell percent blastomeres with fragmented DNA was the same in exposed blastocysts compared to controls. These results show that the exposure to PS-NPs may impair development. In turn, this may affect the rate of mitosis in embryos and yield a lower developmental competence to reach the blastocyst stage. This suggests that release in the environment and the subsequent accumulation of PS-NPs into living organisms should be carefully monitored to prevent cytotoxic effects that may compromise their reproduction rates. (C) 2020 Elsevier Inc. All rights reserved.</t>
  </si>
  <si>
    <t>rayyan-684571197</t>
  </si>
  <si>
    <t>Source Apportionment of Marine Microplastics: First Step Towards        Managing Microplastic Pollution</t>
  </si>
  <si>
    <t>CHEMICAL ENGINEERING &amp; TECHNOLOGY</t>
  </si>
  <si>
    <t>0930-7516</t>
  </si>
  <si>
    <t>906-912</t>
  </si>
  <si>
    <t>Kumar, AS and Varghese, GK and Kumar, Ashwini Suresh and Varghese, George Kuttiparichel</t>
  </si>
  <si>
    <t>Monthly sampling from August 2018 to December 2019 was carried out in the beach sediments of Calicut to understand the monthly accumulation and deposition pattern of microplastics (MP). The average abundance in terms of items per kg dry sediment during monsoon months was higher than that of non-monsoon months. The sources and pathways of the sampled microplastics were identified using an existing forensic framework. The pathways of pellets and fibers were seen as drainage outlet and harbor, respectively. Exactly identified sources include polycarbonate urethane (PCU) fragments from foam, polypropylene (PP) and polyethylene (PE)+PP films from paints of boats, and PE and PE+PP from fishing nets. The MP concentration in recreational areas was consistently higher except during flood periods.</t>
  </si>
  <si>
    <t>rayyan-684571198</t>
  </si>
  <si>
    <t>Profiles of bacterial assemblages from microplastics of tropical coastal        environments</t>
  </si>
  <si>
    <t>313-320</t>
  </si>
  <si>
    <t>Curren, E and Leong, SCY and Curren, Emily and Leong, Sandric Chee Yew</t>
  </si>
  <si>
    <t>Plastic waste is a global issue of an increasing concern in aquatic ecosystems. Microplastics form a large proportion of plastic pollution in marine environments. Although microplastics are prevalent, their distribution along the coasts of tropical regions is not well studied. Microplastic pieces (1-5 mm) were collected fromtwo distinct regions along the coastlines of Singapore, from the northern coast in the Johor Strait and the southern coast in the Singapore Strait. Microplastics were present in concentrations ranging from 9.20-59.9 particles per kg of dry sand sediment. The majority of microplastics identified were foam particles (55%) and fragments (35%). Microplastics were significantly more abundant on heavily populated beaches compared to pristine beaches. High throughput sequencing was used to profile the communities of bacteria on the surfaces of microplastic particles. The structure of the microbial communities was primarily characterised by Proteobacteria and Bacteroidetes and were distinct across sites. Hydrocarbon-degrading genera such as Erythrobacter were dominant in areas with heavy shipping and pollution. Potential pathogenic genera such as Vibrio and Pseudomonas were also identified. This study highlights the diverse bacterial assemblages present on marine microplastic surfaces and the importance of understanding the bacterial plastisphere. (C) 2018 Elsevier B.V. All rights reserved.</t>
  </si>
  <si>
    <t>rayyan-684571199</t>
  </si>
  <si>
    <t>Microplastics in Freshwater Environments: Sources, Fates and Toxicity</t>
  </si>
  <si>
    <t>Ding, RR and Tong, L and Zhang, WC and Ding, Runrun and Tong, Ling and Zhang, Weicheng</t>
  </si>
  <si>
    <t>Plastic debris at micro- and nanoscales has been detected in widespread aquatic environments. Accordingly, microplastics primarily pose serious threats to freshwater ecosystems, causing physical and histophysiological damage similar to that in marine environments. The sources, fates, and toxicities of microplastics in freshwater ecosystems are detailed in this review. Additionally, microplastics serve as vehicles, and therefore, the action modes of the combined toxicity of microplastics with other pollutants in biota are discussed in freshwater environments. Finally, the knowledge gaps regarding microplastics that exist between laboratory and realistic environmental studies, such as the sizes, shapes, colors, "ages," and types of microplastics, are identified for extrapolating laboratory findings to natural aquatic ecosystems. To establish management strategies and assess the environmental risks of MPs in freshwater systems, the sources, fates, and toxicities of microplastics in freshwater environments, particularly in drinking water source areas, should be considered seriously and require future in-depth investigation.</t>
  </si>
  <si>
    <t>rayyan-684571200</t>
  </si>
  <si>
    <t>Microplastics and other anthropogenic particles in the surface waters of        the Chesapeake Bay</t>
  </si>
  <si>
    <t>Bikker, J and Lawson, J and Wilson, S and Rochman, CM and Bikker, J. and Lawson, J. and Wilson, S. and Rochman, C. M.</t>
  </si>
  <si>
    <t>Microplastics are a ubiquitous environmental contaminant whose distributions have been correlated with land-use and population density. Although there are numerous studies quantifying microplastics in the environment, local studies help inform sources, pathways, and policy. Here, we measure the concentration of microplastics in the surface waters across the Chesapeake Bay - the largest estuary in the USA. Thirty surface water samples from throughout the Chesapeake Bay were collected with a manta trawl. Samples were manually processed for microplastics and other anthropogenic particles. Fourier-transform infrared spectroscopy (FTIR) was used to determine the chemical composition of the particles. Higher concentrations were found near major cities and where larger rivers or tributaries met the Chesapeake Bay. Fragments, films, and fibres were the most common morphologies found, and polyethylene and polypropylene were the most common plastic types. These results can be used to inform mitigation strategies for microplastic pollution in the Chesapeake Bay region.</t>
  </si>
  <si>
    <t>rayyan-684571201</t>
  </si>
  <si>
    <t>Impacts of Temperature and Selected Chemical Digestion Methods on        Microplastic Particles</t>
  </si>
  <si>
    <t>91-98</t>
  </si>
  <si>
    <t>Munno, K and Helm, PA and Jackson, DA and Rochman, C and Sims, A and Munno, Keenan and Helm, Paul A. and Jackson, Donald A. and Rochman, Chelsea and Sims, Alina</t>
  </si>
  <si>
    <t>Alkaline and wet peroxide oxidation chemical digestion techniques used to extract microplastics from organic matrices were assessed for recoveries and for impacts on ability to identify polymer types. Methods using wet peroxide oxidation generated enough heat to result in the complete loss of some types of microplastic particles, and boiling tests confirmed that temperatures &gt;70 degrees C were responsible for the losses. Fourier transform infrared spectroscopy (FT-IR) confirmed minimal alteration of the recovered polymers by the applied methods. (C) 2017 SETAC</t>
  </si>
  <si>
    <t>rayyan-684571202</t>
  </si>
  <si>
    <t>Neuronal damage induced by nanopolystyrene particles in nematode        Caenorhabditis elegans</t>
  </si>
  <si>
    <t>2591-2601</t>
  </si>
  <si>
    <t>Qu, M and Kong, Y and Yuan, YJ and Wang, DY and Qu, Man and Kong, Yan and Yuan, Yujie and Wang, Dayong</t>
  </si>
  <si>
    <t>The potential adverse effects of nanoplastics have gradually gained significant attention. Herein, we employed Caenorhabditis elegans to investigate the possible neurotoxic effects of nanopolystyrene particles on the development and function of D-type GABAergic motor neurons. Nanopolystyrene (1000 mu g L-1) induced the neurodegeneration of D-type motor neurons in wild-type nematodes, and nanopolystyrene (&gt;= 100 mu g L-1) further induced the neurodegeneration phenotype in nematodes with a mutation in sod-3, encoding a Mn-SOD or acs-22, which governs the functional state of the intestinal barrier. Meanwhile, nanopolystyrene (&gt;= 10 mu g L-1) decreased head thrash and body bend, and nanopolystyrene (&gt;= 100 mu g L-1) altered forward and backward movements in wild-type nematodes. Moreover, nanopolystyrene (&gt;= 1 mu g L-1) decreased head thrash and body bend and nanopolystyrene (&gt;= 10 mu g L-1) affected forward and backward movements in sod-3 or acs-22 mutant nematodes. Along with the neurotoxicity observed in nanopolystyrene-exposed nematodes, nanopolystyrene exposure induced a dynamic autophagy induction. RNAi knockdown of lgg-1 encoding a key regulator of autophagy induced susceptibility to the neurotoxic effects of nanopolystyrene particles on the development and function of D-type motor neurons, implying the association of dynamic autophagy induction with the neurotoxicity induced by nanopolystyrene particles. Our results highlight the potential neurotoxicity of long-term nanoplastic exposure in organisms.</t>
  </si>
  <si>
    <t>rayyan-684571203</t>
  </si>
  <si>
    <t>Synthetic fibers in atmospheric fallout: A source of microplastics in        the environment?</t>
  </si>
  <si>
    <t>290-293</t>
  </si>
  <si>
    <t>Dris, R and Gasperi, J and Saad, M and Mirande, C and Tassin, B and Dris, Rachid and Gasperi, Johnny and Saad, Mohamed and Mirande, Cecile and Tassin, Bruno</t>
  </si>
  <si>
    <t>Sources, pathways and reservoirs of microplastics, plastic particles smaller than 5 mm, remain poorly documented in an urban context. While some studies pointed out wastewater treatment plants as a potential pathway of microplastics, none have focused on the atmospheric compartment. In this work, the atmospheric fallout of microplastics was investigated in two different urban and sub-urban sites. Microplastics were collected continuously with a stainless steel funnel. Samples were then filtered and observed with a stereomicroscope. Fibers accounted for almost all the microplastics collected. An atmospheric fallout between 2 and 355 particles/m(2)/day was highlighted. Registered fluxes were systematically higher at the urban than at the sub-urban site. Chemical characterization allowed to estimate at 29% the proportion of these fibers being all synthetic (made with petrochemicals), or a mixture of natural and synthetic material. Extrapolation using weight and volume estimates of the collected fibers, allowed a rough estimation showing that between 3 and 10 tons of fibers are deposited by atmospheric fallout at the scale of the Parisian agglomeration every year (2500 km(2)). These results could serve the scientific community working on the different sources of microplastic in both continental and marine environments. (C) 2016 Elsevier Ltd. All rights reserved.</t>
  </si>
  <si>
    <t>rayyan-684571204</t>
  </si>
  <si>
    <t>You Are What You Eat, Microplastics in Porbeagle Sharks From the North        East Atlantic: Method Development and Analysis in Spiral Valve Content        and Tissue</t>
  </si>
  <si>
    <t>Maes, T and de Jel, JV and Vethaak, AD and Desender, M and Bendell, VA and van Velzen, M and Leslie, HA and Maes, Thomas and de Jel, Jael van Diemen and Vethaak, A. Dick and Desender, Marieke and Bendell, Victoria A. and van Velzen, Martin and Leslie, Heather A.</t>
  </si>
  <si>
    <t>Researchers worldwide are studying the environmental distribution and impacts of manufactured or environmentally fragmented small pieces of plastics, so called microplastics (&lt;5 mm). These microplastics eventually build up in the marine environment, threatening marine ecosystems. The magnitude, fate and effects of these microplastics across the food web are largely unknown. Here, we measured digested microplastics in a top predator and critically endangered species, the NorthEast Atlantic Porbeagle shark (Lamna nasus), and compared this with general health conditions. A method for quantifying microplastics in spiral valves of porbeagle sharks was developed. Microplastics were detected in all spiral valves, up to 10.4 particles per g wet weight (w.w.) content and 9.5 particles per g w.w. tissue. This equates to individual microplastics loads as high as 3850 particles per spiral valve, most likely a result of trophic transfer. No statistically significant correlations were found between the average number of plastic particles in spiral valve content and tissue and the Condition and Hepatosomatic Index of porbeagle sharks. The results of this research show that North-East Atlantic porbeagle sharks ingest and digest microplastics and that there is a potential for microplastic biomonitoring using this species. More research is needed to detect possible health effects of microplastic contamination in these apex predators.</t>
  </si>
  <si>
    <t>rayyan-684571205</t>
  </si>
  <si>
    <t>Synthesis and modification of polyurethane for immobilization of        Thermomyces lanuginosus (TLL) lipase for ethanolysis of fish oil in        solvent free system</t>
  </si>
  <si>
    <t>JOURNAL OF MOLECULAR CATALYSIS B-ENZYMATIC</t>
  </si>
  <si>
    <t>1381-1177</t>
  </si>
  <si>
    <t>163-169</t>
  </si>
  <si>
    <t>Cipolatti, EP and Moreno-Pereza, S and Souza, LTDA and Valerio, A and Guisan, JM and de Araujo, PHH and Sayer, C and Ninow, JL and de Oliveira, D and Pessela, BC and Pereira Cipolatti, Eliane and Moreno-Pereza, Sonia and de Andrade Souza, Livia Tereza and Valerio, Alexsandra and Guisan, Jose M. and de Araujo, Pedro H. H. and Sayer, Claudia and Ninow, Jorge L. and de Oliveira, Debora and Costa Pessela, Benevides</t>
  </si>
  <si>
    <t>We report the synthesis of polyurethane (PU) with polyethylene glycol (PEG) by miniemulsion polymerization as technique to produce a support for enzyme immobilization and stabilization. In order to study the influence of molar weight and concentration of PEG in the enzyme-support interaction, different PEG (400, 4000 and 6000 Da) was used during the synthesis of PU-PEG support to immobilize Thermomyces lanuginosus lipase (TLL). The enzymatic derivatives were effectively used in the production of polyunsaturated fatty acids (PUFAs), particularly derivative TLL-PU-PEG6000. This derivative showed the best results in terms of K-m (0.183 mM) and V-max (45.79 mmol/min/mL), calculated by Lineweaver-Burk plot (double reciprocal plot) and catalytic efficient (250.22), 100% of yield immobilization and recovered activity, reaching the highest values to the ethyl esters production (260 mM ethyl esters. U-1) making this derivative a potential low cost catalyst for ethanolysis reactions in solvent free system. (C) 2015 Elsevier B.V. All rights reserved.</t>
  </si>
  <si>
    <t>rayyan-684571206</t>
  </si>
  <si>
    <t>Production of new nanobiocatalysts via immobilization of lipase B from        C. antarctica on polyurethane nanosupports for application on food and        pharmaceutical industries</t>
  </si>
  <si>
    <t>2957-2963</t>
  </si>
  <si>
    <t>Cipolatti, EP and Valerio, A and Henriques, RO and Pinto, MCC and Lorente, GF and Manoel, EA and Guisan, JM and Ninow, JL and de Oliveira, D and Pessela, BC and Cipolatti, Eliane Pereira and Valerio, Alexsandra and Henriques, Rosana Oliveira and Cerqueira Pinto, Martina Costa and Lorente, Gloria Fernandez and Manoel, Evelin Andrade and Guisan, Jose M. and Ninow, Jorge L. and de Oliveira, Debora and Pessela, Benevides Costa</t>
  </si>
  <si>
    <t>Nanobiocatalysts were produced via immobilization of CalB lipase on polyurethane (PU) based nanoparticles and their application on the synthesis of important industrial productswas evaluated. Nanoparticles of polyurethane functionalizedwith poly(ethylene glycol) (PU-PEG) were synthetized through miniemulsion polymerization and the addition of crosslinking agentswere evaluated. The nanoparticleswere employed as support for CalB and the kinetic parameterswere reported. The performance of newbiocatalystswas evaluated on the hydrolysis reaction of p-NPB and on the enantioselective hydrolysis of (R,S)-mandelic acid. The esterification reactionwas evaluated on the production of ethyl esters of Omega-3. The effect of poly( ethylene glycol) molar mass (400, 4000 or 6000 Da)on the biocatalyst activitywas also analyzed. The PU-PEG6000-CalB showed the highest value of the kinetic parameters, highlighting the high reaction rate. The addition of trehalose as crosslinking agent improved the thermal stability of the biocatalysts. PU-PEG400-CalB was the most active nanobiocatalyst, exhibiting a ethyl esters production of 43.72 and 16.83 mM.U -1 using EPA and DHA, respectively. The nanobiocatalyst was also applied in enantiomeric resolution ofmandelic acid, showing promising enantiomeric ratios. The results obtained in this work present alternative and sustainable routes for the synthesis of important compounds used on food and pharmaceutical industries. (c) 2020 Elsevier B.V. All rights reserved.</t>
  </si>
  <si>
    <t>rayyan-684571207</t>
  </si>
  <si>
    <t>The Impact of Microplastic Particles on Population Dynamics of Predator        and Prey: Implication of the Lotka-Volterra Model</t>
  </si>
  <si>
    <t>Huang, Q and Lin, YY and Zhong, QY and Ma, F and Zhang, YX and Huang, Qi and Lin, Yuyang and Zhong, Qiyin and Ma, Fei and Zhang, Yixin</t>
  </si>
  <si>
    <t>Microplastic particles are widely distributed in a variety of ecosystems and can be transferred to predators along a food chain after being ingested by prey. However, how microplastic particles affect prey and predator populations is not fully understood. In this study, using the Lotka-Volterra model, we theoretically investigated predator-prey population dynamics in terms of toxicological response intensity (strength to population growth rate) to microplastic particles, and examined the negative effects on prey feeding ability and predator performance due to microplastic particles. Results of numerical simulations indicate the critical properties of the predator-prey system in response to microplastic particles: (i) predators are more vulnerable than prey under exposure to microplastic particles; (ii) the effect of microplastic particles on prey and predator population growths can be negligible when toxicological response intensities of prey and predator are small; (iii) this system is prey dependent for predator functional response, whose stability highly relies on the density of prey; (iv) the reduced feeding capacity of prey and predator induced by microplastic particles does not significantly affect the population dynamics of the predator-prey system. Moreover, our analysis suggests that dynamic Lotka-Volterra models can play a vital role in predicting ecological impacts of microplastic particles on predator-prey population dynamics.</t>
  </si>
  <si>
    <t>rayyan-684571208</t>
  </si>
  <si>
    <t>Characteristics of Plastic Pollution in the Environment: A Review</t>
  </si>
  <si>
    <t>Li, PH and Wang, XD and Su, M and Zou, XY and Duan, LL and Zhang, HW and Li, Penghui and Wang, Xiaodan and Su, Min and Zou, Xiaoyan and Duan, Linlin and Zhang, Hongwu</t>
  </si>
  <si>
    <t>Plastics are ubiquitous in the environment and have become a hot topic in academic circles. Extensive studies have focused on analytical methods, source, abundance, transport, fate, degradation of plastics in the environment and threats to natural surroundings, wildlife or even human health. However, characteristics of plastic pollution, which are critical to understand this emerging problem, remain unknown up to now. Here, this paper reviews the major characteristics of plastic pollution in the environment to enhance present understanding of this issue. These characteristics, including diversity, persistence, global issues, combined pollution and threats to organisms and human health, are critically summarized in this work. Further, "plastic cycle" in the environment, namely, aquatic, atmospheric, and terrestrial system, is also discussed in this review. Finally, we highlight current challenges of plastic pollution posed to the public and also recommend the research trends in future work.</t>
  </si>
  <si>
    <t>rayyan-684571209</t>
  </si>
  <si>
    <t>Microplastic Extraction from Marine Vertebrate Digestive Tracts,        Regurgitates and Scats: A Protocol for Researchers from All Experience        Levels</t>
  </si>
  <si>
    <t>BIO-PROTOCOL</t>
  </si>
  <si>
    <t>Lusher, AL and Hernandez-Milian, G and Lusher, Amy L. and Hernandez-Milian, Gema</t>
  </si>
  <si>
    <t>It is essential to provide a protocol for the separation and identification of microplastics in marine vertebrates (mammals, birds, turtles and fish) that is easy to follow and adaptable depending on research infrastructure. Digesting organic material is an effective way to analyze samples for microplastics. Presented here is an optimized protocol which uses potassium hydroxide (KOH) for processing samples of digestive tracts, scats and regurgitates. KOH is a cheap, effective and simple alkaline digestant that allows extraction of plastics from the sample matrix. Samples are first digested, then filtered before visual and chemical analysis of remaining particle. This allows size, shape, color and polymer of each particle to be ascertained. This protocol has been harmonized with other protocols for the collection of different samples (e.g., diet, parasites, other pathologies). The implementation of this protocol at different levels of economic and/or laboratory resources make information on microplastic incidence available to the entire research community.</t>
  </si>
  <si>
    <t>rayyan-684571210</t>
  </si>
  <si>
    <t>Handle with Care-Microplastic Particles in Intestine Samples of Seals        from German Waters</t>
  </si>
  <si>
    <t>Philipp, C and Unger, B and Fischer, EK and Schnitzler, JG and Siebert, U and Philipp, Carolin and Unger, Bianca and Fischer, Elke K. and Schnitzler, Joseph G. and Siebert, Ursula</t>
  </si>
  <si>
    <t>The Marine Strategy Framework Directive (MSFD) aims to reduce the marine debris burden in the marine environment by 2020. This requires an assessment of the actual situation, which includes the occurrence as well as the caused impacts. Information on both is scarce when it comes to top predators like marine mammals and the burden of microplastic. This is hampered by the limited access to free ranging marine mammals for collecting samples, as well as sample handling. The present study investigated gastrointestinal tracts and faecal samples of harbour seals (Phoca vitulina) and grey seals (Halichoerus grypus) regularly occurring in the German North Sea and Baltic Sea with the aim of gaining information on the occurrence of microplastics. In total, 255 particles &gt;= 100 mu m (70 fibres, 185 fragments) were found in exemplary ten intestine and nine faecal samples. The findings ranged from zero fibres and six fragments, up to 35 fibres and 55 fragments per sample. Additionally, this study established a protocol for sample handling, microplastic isolation (&gt;= 100 mu m) and quantification of gastrointestinal tracts and faecal samples of marine mammals with a low share of contamination. This approach helps to quantify the presence of microplastics in free-ranging marine mammals and is therefore applicable to assess the real burden of microplastic presence in the marine environment.</t>
  </si>
  <si>
    <t>rayyan-684571211</t>
  </si>
  <si>
    <t>Evaluating the presence of microplastics in striped dolphins (Stenella        coeruleoalba) stranded in the Western Mediterranean Sea</t>
  </si>
  <si>
    <t>Novillo, O and Raga, JA and Tomas, J and Novillo, O. and Raga, J. A. and Tomas, J.</t>
  </si>
  <si>
    <t>Litter is a well-known problem for marine species; however, we still know little about the extent to which they're affected by microplastics. In this study, we analyse the presence of this type of debris in Western Mediterranean striped dolphins' intestinal contents over three decades. Results indicated that frequency was high, as 90.5% of dolphins contained microplastics. Of these microplastics, 73.6% were fibres, 23.87% were fragments and 2.53% were primary pellets. In spite of the high frequency of occurrence, microplastic amount per dolphin was relatively low and highly variable (mean +/- SD = 14.9 +/- 22.3; 95% CI: 9.58-23.4). Through FT-IR spectrometry, we found that polyacrylamide, typically found in synthetic clothes, was the most common plastic polymer. Here, we establish a starting point for further research on how microplastics affect this species' health and discuss the use of striped dolphins as indicators of microplastics at sea.</t>
  </si>
  <si>
    <t>rayyan-684571212</t>
  </si>
  <si>
    <t>First Evaluation of Microplastic Content in Benthic Filter-feeders of        the Gulf of La Spezia (Ligurian Sea)</t>
  </si>
  <si>
    <t>JOURNAL OF AQUATIC FOOD PRODUCT TECHNOLOGY</t>
  </si>
  <si>
    <t>1049-8850</t>
  </si>
  <si>
    <t>284-291</t>
  </si>
  <si>
    <t>Bonello, G and Varrella, P and Pane, L and Bonello, Guido and Varrella, Paolo and Pane, Luigi</t>
  </si>
  <si>
    <t>The ingestion and retention of microplastics of filter-feeder organisms represent a risk for the final consumers and the environment. Biomonitoring is necessary to deal with the effects of plastic material pollution. The selection of the monitored organisms strongly affects the relevance of the results and the understanding of the environmental conditions. The results discussed in this paper highlight the differences in the estimate of microplastic pollution depending on the species subject of study. Ascidia spp. specimens retained a value five-fold higher (0.62 MP/g) than bivalve species (Crassostrea gigas 0.11 MP/g; Mytilus galloprovincialis 0.05 MP/g; Anomia ephippium 0.12 MP/g).</t>
  </si>
  <si>
    <t>rayyan-684571213</t>
  </si>
  <si>
    <t>Trophic transfer of microplastics in aquatic ecosystems: Identifying        critical research needs</t>
  </si>
  <si>
    <t>INTEGRATED ENVIRONMENTAL ASSESSMENT AND MANAGEMENT</t>
  </si>
  <si>
    <t>1551-3777</t>
  </si>
  <si>
    <t>505-509</t>
  </si>
  <si>
    <t>Au, SY and Lee, CM and Weinstein, JE and van den Hurk, P and Klaine, SJ and Au, Sarah Y. and Lee, Cindy M. and Weinstein, John E. and van den Hurk, Peter and Klaine, Stephen J.</t>
  </si>
  <si>
    <t>To evaluate the process of trophic transfer of microplastics, it is important to consider various abiotic and biotic factors involved in their ingestion, egestion, bioaccumulation, and biomagnification. Toward this end, a review of the literature on microplastics has been conducted to identify factors influencing their uptake and absorption; their residence times in organisms and bioaccumulation; the physical effects of their aggregation in gastrointestinal tracts; and their potential to act as vectors for the transfer of other contaminants. Limited field evidence from higher trophic level organisms in a variety of habitats suggests that trophic transfer of microplastics may be a common phenomenon and occurs concurrently with direct ingestion. Critical research needs include standardizing methods of field characterization of microplastics, quantifying uptake and depuration rates in organisms at different trophic levels, quantifying the influence that microplastics have on the uptake and/or depuration of environmental contaminants among different trophic levels, and investigating the potential for biomagnification of microplastic-associated chemicals. More integrated approaches involving computational modeling are required to fully assess trophic transfer of microplastics. Integr Environ Assess Manag 2017;13:505-509. (c) 2017 SETAC</t>
  </si>
  <si>
    <t>rayyan-684571214</t>
  </si>
  <si>
    <t>Microplastic contamination in natural mussel beds from a Brazilian        urbanized coastal region: Rapid evaluation through bioassessment</t>
  </si>
  <si>
    <t>183-189</t>
  </si>
  <si>
    <t>Santana, MFM and Ascer, LG and Custodio, MR and Moreira, FT and Turra, A and Santana, M. F. M. and Ascer, L. G. and Custodio, M. R. and Moreira, F. T. and Turra, A.</t>
  </si>
  <si>
    <t>Microplastic pollution (particles &lt;5 mm) is a widespread marine threat and a trigger for biological effects, especially if ingested. The mussel Perna perna, an important food resource, was used as bioindicator to investigate the presence of microplastic pollution on Santos estuary, the most urbanized area of the coast of Sao Paulo State, Brazil. A simple and rapid assessment showed that 75% of sampled mussels had ingested microplastics, an issue of human and environmental concern. All sampling points had contaminated mussels and this contamination had no clear pattern of distribution along the estuary. This was the first time that microplastic bioavailability was assessed in nature for the southern hemisphere and that wild P. perna was found contaminated with this pollutant. This is an important issue that should be better assessed due to an increase in seafood consumption and culture in Brazil and worldwide. (C) 2016 Elsevier Ltd. All rights reserved.</t>
  </si>
  <si>
    <t>rayyan-684571215</t>
  </si>
  <si>
    <t>Litter in alien species of possible commercial interest: The blue crab        (Callinectes sapidus Rathbun, 1896) as case study</t>
  </si>
  <si>
    <t>Renzi, M and Cilenti, L and Scirocco, T and Grazioli, E and Anselmi, S and Broccoli, A and Pauna, V and Provenza, F and Specchiulli, A and Renzi, Monia and Cilenti, Lucrezia and Scirocco, Tommaso and Grazioli, Eleonora and Anselmi, Serena and Broccoli, Andrea and Pauna, Valentina and Provenza, Francesca and Specchiulli, Antonietta</t>
  </si>
  <si>
    <t>Marine litter levels were measured in the stomach contents, hepatopancreas, and gonad tissues of crustacea decapod (Callinectes sapidus Rathbun, 1896; n = 6), a widespread alien species affecting the Lesina lagoon. Results highlight a mean of 2.5 (SD = 1.6) items/animal and indicate the presence of metals fragments (13%) and plastics (13% PE; 6.7% PET) in the stomach contents of collected individuals. No microplastic particles were detected in the hepatopancreas or in muscle tissue, while microplastic fibres (nylon, rayon, polyester) were found present in female specimen gonads. The presence of synthetic fibres in the investigated species reflects the relative contamination level in this habitat type and suggests that the blue crab could be considered a model organism for evaluating the contamination status of the study area.</t>
  </si>
  <si>
    <t>rayyan-684571216</t>
  </si>
  <si>
    <t>Microfibres from apparel and home textiles: Prospects for including        microplastics in environmental sustainability assessment</t>
  </si>
  <si>
    <t>483-494</t>
  </si>
  <si>
    <t>Henry, B and Laitala, K and Klepp, IG and Henry, Beverley and Laitala, Kirsi and Klepp, Ingun Grimstad</t>
  </si>
  <si>
    <t>Textiles release fibres to the environment during production, use, and at end-of-life disposal. Approximately two-thirds of all textile items are now synthetic, dominated by petroleum-based organic polymers such as polyester, polyamide and acrylic. Plastic microfibres (&lt;5 mm) and nanofibres (&lt;100 nm) have been identified in ecosystems in all regions of the globe and have been estimated to comprise up to 35% of primary microplastics in marine environments, a major proportion of microplastics on coastal shorelines and to persist for decades in soils treated with sludge from waste water treatment plants. In this paper we present a critical review of factors affecting the release from fabrics of microfibres, and of the risks for impacts on ecological systems and potentially on human health. This review is used as a basis for exploring the potential to include a metric for microplastic pollution in tools that have been developed to quantify the environmental performance of apparel and home textiles. We conclude that the simple metric of mass or number of microfibres released combined with data on their persistence in the environment, could provide a useful interim mid-point indicator in sustainability assessment tools to support monitoring and mitigation strategies for microplastic pollution. Identified priority research areas include: (1) Standardised analytical methods for textile microfibres and nanofibres; (2) Ecotoxicological studies using environmentally realistic concentrations; (3) Studies tracking the fate of microplastics in complex food webs; and (4) Refined indicators for microfibre impacts in apparel and home textile sustainability assessment tools. (C) 2018 The Authors. Published by Elsevier B.V.</t>
  </si>
  <si>
    <t>rayyan-684571217</t>
  </si>
  <si>
    <t>Microplastics in the gastrointestinal tracts of fish and the water from        an urban prairie creek</t>
  </si>
  <si>
    <t>FACETS</t>
  </si>
  <si>
    <t>2371-1671</t>
  </si>
  <si>
    <t>395-409</t>
  </si>
  <si>
    <t>Campbell, SH and Williamson, PR and Hall, BD and Campbell, Samantha H. and Williamson, Patrick R. and Hall, Britt D.</t>
  </si>
  <si>
    <t>Microplastics are defined as any plastic with a diameter &lt;= 5 mm. Problems associated with these plastics such as contamination of both marine and freshwater environments and ingestion by aquatic organisms are of increasing concern. Our study quantifies the number of microplastics in a prairie creek immediately downstream of Regina, Saskatchewan, Canada. Water samples and five species of fish were collected from sample sites upstream and downstream of a wastewater treatment plant (WWTP) in the summers of 2015 and 2016. Samples were digested in either a Fe(II)/H2O2 or NaClO solution and observed under a microscope where plastics present were enumerated by colour and type. At least one microplastic was detected in 73.5% of fish and 95.6% of water samples, showing that the creek does, in fact, contain microplastics. Concentrations were higher in water from upstream sites, likely due to dilution of creek water by the release of treated effluent. The results of this study provide baseline conditions for the presence of plastics in the creek prior to a major upgrade of the WWTP scheduled for completion in 2016.</t>
  </si>
  <si>
    <t>rayyan-684571218</t>
  </si>
  <si>
    <t>Microplastics in Freshwater: What Is the News from the World?</t>
  </si>
  <si>
    <t>DIVERSITY-BASEL</t>
  </si>
  <si>
    <t>Cera, A and Cesarini, G and Scalici, M and Cera, Alessandra and Cesarini, Giulia and Scalici, Massimiliano</t>
  </si>
  <si>
    <t>Plastic has become a "hot topic" for aquatic ecosystems' conservation together with other issues such as climate change and biodiversity loss. Indeed, plastics may detrimentally affect habitats and biota. Small plastics, called microplastics, are more easily taken up by freshwater organisms, causing negative effects on growth, reproduction, predatory performance, etc. Since available information on microplastics in freshwater are fragmentary, the aim of this review is twofold: (i) to show, analyse, and discuss data on the microplastics concentration in freshwater and (ii) to provide the main polymers contaminating freshwater for management planning. A bibliographic search collected 158 studies since 2012, providing the scientific community with one of the largest data sets on microplastics in freshwater. Contamination is reported in all continents except Antarctica, but a lack of information is still present. Lentic waters are generally more contaminated than lotic waters, and waters are less contaminated than sediments, suggested to be sinks. The main contaminating polymers are polypropylene and polyethylene for sediment and water, while polyethylene and polyethylene terephthalate are mainly found in biota. Future research is encouraged (1) to achieve a standardised protocol for monitoring, (2) to identify sources and transport routes (including primary or secondary origin), and (3) to investigate trophic transfer, especially from benthic invertebrates.</t>
  </si>
  <si>
    <t>rayyan-684571219</t>
  </si>
  <si>
    <t>Pb(II) uptake onto nylon microplastics: Interaction mechanism and        adsorption performance</t>
  </si>
  <si>
    <t>Tang, S and Lin, LJ and Wang, XS and Feng, AX and Yu, AQ and Tang, Shuai and Lin, Lujian and Wang, Xuesong and Feng, Anxin and Yu, Anqi</t>
  </si>
  <si>
    <t>Both heavy metals and microplastic pollutants are ubiquitous in the aquatic environment. The uptake of lead(II) ions from aqueous solutions onto aged nylon microplastics was investigated as a function of pH, contact time, temperature, supporting electrolyte concentration and fulvic acid concentration in batch studies. The effect of surface properties on the adsorption behavior of lead(II) was investigated with scanning electron microscope equipped with the energy dispersive X-ray spectroscope (SEM-EDAX), Fourier transform-infrared (FTIR) spectroscopy, thermal gravimetric analysis (TGA), X-ray diffraction (XRD) and differential scanning calorimetric (DSC). The adsorption kinetics conformed to the pseudo-second order equation, Elovich equation and intraparticle diffusion model well. The experimental data of the adsorption process was fitted to the Langmuir and Freundlich adsorption isotherms and the parameters were estimated. The lead(II) uptake on aged nylon microplastics was spontaneous and endothermic in nature. The lead(II) adsorption was significantly dependent on the sodium chloride concentrations, initial solution pH and fulvic acid concentrations. Results of this study highlight the importance of surface carboxyl function group of aged nylon microplastics in controlling lead(II) adsorption.</t>
  </si>
  <si>
    <t>rayyan-684571220</t>
  </si>
  <si>
    <t>Stabilization of lipase from Thermomyces lanuginosus by crosslinking in        PEGylated polyurethane particles by polymerization: Application on fish        oil ethanolysis</t>
  </si>
  <si>
    <t>BIOCHEMICAL ENGINEERING JOURNAL</t>
  </si>
  <si>
    <t>1369-703X</t>
  </si>
  <si>
    <t>54-60</t>
  </si>
  <si>
    <t>Cipolatti, EP and Valerio, A and Ninow, JL and de Oliveira, D and Pessela, BC and Cipolatti, Eliane Pereira and Valerio, Alexsandra and Ninow, Jorge L. and de Oliveira, Debora and Pessela, Benevides Costa</t>
  </si>
  <si>
    <t>The adsorption of Thermomyces lanuginosus lipase (TLL) on PEGylated polyurethane particles as support permitted the development of several strategies to improve the properties of this commercial low-cost enzyme. The supports were synthesized by miniemulsion technique using isophoronediisocyanate (IPDI) and poly(epsilon-caprolactone) diol (PCL530) as monomers. The aqueous phase was composed of distilled water, surfactant sodium dodecyl sulfate (SDS), and poly(ethylene glycol) with different molar mass (PEG 400, 4000 or 6000). Polyethyleneimine (PEI) and trehalose were used to coat the PU-PEG polyurethane particles in order to increase the stability. In general, the coating with PEI (20%) allowed a greater stability of the derivatives. (100% of relative activity at 50 degrees C during 8 h). TLL immobilized on PEGylated polyurethane particles was efficiently used in the production of ethyl esters from fish oil compared to the free TLL (data not shown). The values of ethyl esters production of EPA and DHA were dependent on the support used for immobilization, which proved to be a determining factor in the activity. The highest selectivity obtained value was 45.8 for the PU-PEG4000-PEI20 derivative. (c) 2016 Elsevier B.V. All rights reserved.</t>
  </si>
  <si>
    <t>rayyan-684571221</t>
  </si>
  <si>
    <t>Ultrasensitive detection of inhaled organic aerosol particles by        accelerator mass spectrometry</t>
  </si>
  <si>
    <t>80-88</t>
  </si>
  <si>
    <t>Parkhomchuk, EV and Gulevich, DG and Taratayko, AI and Baklanov, AM and Selivanova, AV and Trubitsyna, TA and Voronova, IV and Kalinkin, PN and Okunev, AG and Rastigeev, SA and Reznikov, VA and Semeykina, VS and Sashkina, KA and Parkhomchuk, VV and Parkhomchuk, E. V. and Gulevich, D. G. and Taratayko, A. I. and Baklanov, A. M. and Selivanova, A. V. and Trubitsyna, T. A. and Voronova, I. V. and Kalinkin, P. N. and Okunev, A. G. and Rastigeev, S. A. and Reznikov, V. A. and Semeykina, V. S. and Sashkina, K. A. and Parkhomchuk, V. V.</t>
  </si>
  <si>
    <t>Accelerator mass spectrometry (AMS) was shown to be applicable for studying the penetration of organic aerosols, inhaled by laboratory mice at ultra-low concentration ca. 10(3) cm(-3). We synthesized polystyrene (PS) beads, composed of radiocarbon-labeled styrene, for testing them as model organic aerosols. As a source of radiocarbon we used methyl alcohol with radioactivity. Radiolabeled polystyrene beads were obtained by emulsifier-free emulsion polymerization of synthesized C-14-styrene initiated by K2S2O8 in aqueous media. Aerosol particles were produced by pneumatic spraying of diluted C-14-PS latex. Mice inhaled C-14-PS aerosol consisting of the mix of 10(3) 225-nm particles per 1 cm(3) and 5.10(3) 225-nm particles per 1 cm(3) for 30 min every day during five days. Several millions of 225-nm particles deposited in the lungs and slowly excreted from them during two weeks of postexposure. Penetration of particles matter was also observed for liver, kidneys and brain, but not for a heart. (C) 2016 Elsevier Ltd. All rights reserved.</t>
  </si>
  <si>
    <t>rayyan-684571222</t>
  </si>
  <si>
    <t>Polystyrene microplastics induce mortality through acute cell stress and        inhibition of cholinergic activity in a brine shrimp</t>
  </si>
  <si>
    <t>MOLECULAR &amp; CELLULAR TOXICOLOGY</t>
  </si>
  <si>
    <t>1738-642X</t>
  </si>
  <si>
    <t>233-243</t>
  </si>
  <si>
    <t>Eom, HJ and Nam, SE and Rhee, JS and Eom, Hye-Jin and Nam, Sang-Eun and Rhee, Jae-Sung</t>
  </si>
  <si>
    <t>Backgrounds The environmental impacts of microplastics (MPs) are increasingly of concern, particularly for their sources, global distribution, and persistency in aquatic ecosystems. Although the ubiquitous and persistent nature of MPs in waterbodies is evident, their effects and health implications for aquatic animals are still open to debate. Objective The brine shrimp, Artemia franciscana was exposed to different concentrations (1-1000 particles mL(-1)) of four sizes (1, 3, 6, and 10 mu m) of non-functionalized polystyrene microbeads. To measure MPs effects, several physiological and biochemical parameters such as ingestion and egestion, stress biomarkers [e.g., heat shock protein 70 (hsp70) family, enzymatic activities of catalase (CAT) and superoxide dismutase (SOD)], acetylcholinesterase (AChE) activity, and survival rate for 30 days were analyzed. Results Exposure to waterborne MPs showed clear ingestion and egestion in A. franciscana. Exposure to relatively larger sizes of 1000 particles mL(-1) MPs dose-dependently increased mRNA expression of hsp70 families and enzymatic activities of CAT and SOD within 96 h. Significant inhibitory effects on AChE activity were observed in response to 1000 particles mL(-1) with increases in mortality for 30 days. Thirty-day survival of juveniles was dose-dependently affected, with greater effects seen at 1000 particles mL(-1) of MPs. Conclusion Our results suggest that MPs exposure to the early stages of brine shrimp could be detrimental for population maintenance through inhibition of cholinergic system and the induction of acute cell stress, including oxidative stress.</t>
  </si>
  <si>
    <t>rayyan-684571223</t>
  </si>
  <si>
    <t>Environmental distribution, transport and ecotoxicity of microplastics:        A review</t>
  </si>
  <si>
    <t>52-64</t>
  </si>
  <si>
    <t>Du, J and Zhou, QW and Li, HX and Xu, SD and Wang, CH and Fu, L and Tang, JH and Du, Jia and Zhou, Qingwei and Li, Huanxuan and Xu, Shaodan and Wang, Chunhui and Fu, Li and Tang, Junhong</t>
  </si>
  <si>
    <t>Microplastics (MPs) have become a global environmental pollutant because of their unique properties. The extensive MP toxicity reports have focused on the aquatic environment, while the pervasive MP contamination in the soil and air has largely been overlooked. This review summarizes the abundance, sources and transport of MPs in different environments. It analyzes the toxicity of MPs based on various environmentally relevant bacterial, cellular, plant, aquatic animal and mammalian test groups, using both in vitro and in vivo experiments. The combined toxicity effects of MPs and various other environmental pollutants on ecosystems are also discussed. Currently, data on the adverse effects on combined MP toxicity are very limited. Thus, a systematic assessment of the environmental risk in different environments and in various species from MPs is challenging. Thus, this review proposes the possible risks and identifies the knowledge gaps posed by MPs to food safety and human health.</t>
  </si>
  <si>
    <t>rayyan-684571224</t>
  </si>
  <si>
    <t>Female versus male biological identities of nanoparticles determine the        interaction with immune cells in fish</t>
  </si>
  <si>
    <t>895-906</t>
  </si>
  <si>
    <t>Hayashi, Y and Miclaus, T and Murugadoss, S and Takamiya, M and Scavenius, C and Kjaer-Sorensen, K and Enghild, JJ and Strahle, U and Oxvig, C and Weiss, C and Sutherland, DS and Hayashi, Yuya and Miclaus, Teodora and Murugadoss, Sivakumar and Takamiya, Masanari and Scavenius, Carsten and Kjaer-Sorensen, Kasper and Enghild, Jan J. and Straehle, Uwe and Oxvig, Claus and Weiss, Carsten and Sutherland, Duncan S.</t>
  </si>
  <si>
    <t>Biomolecule decoration of nanoparticles provides a corona that modulates how the nanoparticles interact with biological milieus. The corona composition has proved to reflect the differences in the repertoire of proteins to which the nanoparticles are exposed, and as a result the same nanoparticles can acquire a differential biological identity. Here we examined whether a unique biological identity acquired from sexspecific protein repertoires could alter the degree of nanoparticle uptake by cognate immune cells. We chose zebrafish as a model species of which blood plasma is sexually contrasted by the unique presence/absence of the egg yolk precursor protein vitellogenin. Sex-specific protein coronas were thus formed around 70 nm SiO2 nanoparticles using female/male blood plasma from zebrafish or fetal bovine serum as a non-native reference. In contrast to protein coronas formed of male blood plasma, a "female" biological identity of the nanoparticles was represented by prevailing contribution of vitellogenins to the corona proteome. We then exposed zebrafish blood cells to the three types of pre-formed nanoparticle-protein complexes and compared nanoparticle uptake using flow cytometry. Lymphoid and myeloid populations of the blood cells preferentially accumulated the nanoparticles with a female biological identity, irrespective of the sex of the fish from which the cells were obtained. The concept of repertoire differences in the corona proteome therefore deserves further attention, as various factors such as sex-specific biological conditions exemplified in this study could alter the nanoparticle-cell interactions.</t>
  </si>
  <si>
    <t xml:space="preserve"> RAYYAN-INCLUSION: {"Querusche"=&gt;"Excluded", "Gabriel"=&gt;"Excluded"} | RAYYAN-LABELS: !,GAB: Abstract,QUE: Abstract | RAYYAN-EXCLUSION-REASONS: 2 - Population,3 - Intervention</t>
  </si>
  <si>
    <t>rayyan-684571225</t>
  </si>
  <si>
    <t>Quantitative Analysis of Selected Plastics in High-Commercial-Value        Australian Seafood by Pyrolysis Gas Chromatography Mass Spectrometry</t>
  </si>
  <si>
    <t>9408-9417</t>
  </si>
  <si>
    <t>Ribeiro, F and Okoffo, ED and O'Brien, JW and Fraissinet-Tachet, S and O'Brien, S and Gallen, M and Samanipour, S and Kaserzon, S and Mueller, JF and Galloway, T and Thomas, KV and Ribeiro, Francisca and Okoffo, Elvis D. and O'Brien, Jake W. and Fraissinet-Tachet, Sarah and O'Brien, Stacey and Gallen, Michael and Samanipour, Saer and Kaserzon, Sarit and Mueller, Jochen F. and Galloway, Tamara and Thomas, Kevin, V</t>
  </si>
  <si>
    <t>Microplastic contamination of the marine environment is widespread, but the extent to which the marine food web is contaminated is not yet known. The aims of this study were to go beyond visual identification techniques and develop and apply a simple seafood sample cleanup, extraction, and quantitative analysis method using pyrolysis gas chromatography mass spectrometry to improve the detection of plastic contamination. This method allows the identification and quantification of polystyrene, polyethylene, polyvinyl chloride, polypropylene, and poly(methyl methacrylate) in the edible portion of five different seafood organisms: oysters, prawns, squid, crabs, and sardines. Polyvinyl chloride was detected in all samples and polyethylene at the highest total concentration of between 0.04 and 2.4 mg g(-1) of tissue. Sardines contained the highest total plastic mass concentration (0.3 mg g(-1) tissue) and squid the lowest (0.04 mg g(-1) tissue) Our findings show that the total concentration of plastics is highly variable among species and that microplastic concentration differs between organisms of the same species. The sources of microplastic exposure, such as packaging and handling with consequent transference and adherence to the tissues, are discussed. This method is a major development in the standardization of plastic quantification techniques used in seafood.</t>
  </si>
  <si>
    <t>rayyan-684571226</t>
  </si>
  <si>
    <t>Microplastic contamination in Penaeid shrimp from the Northern Bay of        Bengal</t>
  </si>
  <si>
    <t>Hossain, MS and Rahman, MS and Uddin, MN and Sharifuzzaman, SM and Chowdhury, SR and Sarker, S and Chowdhury, MSN and Hossain, M. Shahadat and Rahman, M. Shajjadur and Uddin, Mohammad Nasir and Sharifuzzaman, S. M. and Chowdhury, Sayedur Rahman and Sarker, Subrata and Chowdhury, M. Shah Nawaz</t>
  </si>
  <si>
    <t>Microplastic pollution has received increased attention recently due to potential threat to marine biota and human health. This study reports microplastic (MP) content in brown shrimp (Metapenaeus monocerous) and tiger shrimp (Penaeus monodon) inhabiting in the shallow and offshore waters of the Northern Bay of Bengal, Bangladesh. Gastrointestinal tract (GT) of shrimps (n = 150) were examined for MPs following alkali digestion, microscopic observation and chemical analysis by micro-Fourier Transformed Infrared Spectroscope (mu FTIR). A total of 33 and 39 MP items were found in P. monodon and M. monocerous, averaging 3.40 t 1.23 and 3.87 +/- 1.05 items/g GT, respectively. Among various shapes, types and colours of MP, filament (57-58%), fiber (32-57%) and black (48-51%) were dominant amongst the various particles identified. Tiger shrimp had high numbers (23 items) of larger size fractions of MPs (1-5 mm) but brown shrimp had high numbers (15 items) of smaller MPs (250-500 mu m), and mu-FTIR data confirmed 13 particles of polyamide-6 and 6 particles of rayon polymers. These results provide a baseline of MP contamination in seafood from Bangladesh that should be useful for future monitoring efforts. (C) 2019 Elsevier Ltd. All rights reserved.</t>
  </si>
  <si>
    <t>rayyan-684571227</t>
  </si>
  <si>
    <t>Microplastic sampling with the AVANI trawl compared to two neuston        trawls in the Bay of Bengal and South Pacific</t>
  </si>
  <si>
    <t>430-439</t>
  </si>
  <si>
    <t>Eriksen, M and Liboiron, M and Kiessling, T and Charron, L and Ailing, A and Lebreton, L and Richards, H and Roth, B and Ory, NC and Hidalgo-Ruz, V and Meerhoff, E and Box, C and Cummins, A and Thiel, M and Eriksen, Marcus and Liboiron, Max and Kiessling, Tim and Charron, Louis and Ailing, Abigail and Lebreton, Laurent and Richards, Heather and Roth, Barent and Ory, Nicolas C. and Hidalgo-Ruz, Valeria and Meerhoff, Erika and Box, Carolynn and Cummins, Anna and Thiel, Martin</t>
  </si>
  <si>
    <t>Many typical neuston trawls can only be used during relatively calm sea states and slow tow speeds. During two expeditions to the Bay of Bengal and the eastern South Pacific we investigated whether the new, high-speed AVANI trawl (All-purpose Velocity Accelerated Net Instrument) collects similar amounts and types of microplastics as two established scientific trawl designs, the manta trawl and the DiSalvo neuston net. Using a 335 mu m net, the AVANI trawl can collect microplastics from the sea surface at speeds up to 8 knots as it "skis" across the surface, whereas the manta and DiSalvo neuston trawls must be towed slowly in a less turbulent sea state and often represent shorter tow lengths. Generally, the AVANI trawl collected a greater numerical abundance and weight of plastic particles in most size classes and debris types than the manta trawl and DiSalvo neuston net, likely because these trawls only skim the surface layer while the AVANI trawl, moving vertically in a random fashion, collects a "deeper" sample, capturing the few plastics that float slightly lower in the water column. However, the samples did not differ enough that results were significantly affected, suggesting that studies done with these different trawls are comparable. The advantage of the AVANI trawl over traditional research trawls is that it allows for collection on vessels underway at high speeds and during long transits, allowing for a nearly continuous sampling effort over long distances. As local surface currents make sea surface abundance widely heterogeneous, widely spaced short-tow trawls, such as the manta and DiSalvo trawls, can catch or miss hotspots or meso-scale variability of microplastic accumulations, whereas the AVANI trawl, if utilized for back-to-back tows of intermediate distances (5-10 km), can bridge variable wind conditions and debris concentrations potentially reducing variance and provide a greater resolution of spatial distribution. (C) 2017 Elsevier Ltd. All rights reserved.</t>
  </si>
  <si>
    <t>rayyan-684571228</t>
  </si>
  <si>
    <t>Repeated detection of polystyrene microbeads in the Lower Rhine River</t>
  </si>
  <si>
    <t>634-641</t>
  </si>
  <si>
    <t>Mani, T and Blarer, P and Storck, FR and Pittroff, M and Wernicke, T and Burkhardt-Holm, P and Mani, Thomas and Blarer, Pascal and Storck, Florian R. and Pittroff, Marco and Wernicke, Theo and Burkhardt-Holm, Patricia</t>
  </si>
  <si>
    <t>Microplastics are emerging pollutants in water bodies worldwide. The environmental entry areas must be studied to localise their sources and develop preventative and remedial solutions. Rivers are major contributors to the marine microplastics load. Here, we focus on a specific type of plastic microbead (diameter 286-954 pm, predominantly opaque, white beige) that was repeatedly identified in substantial numbers between kilometres 677 and 944 of the Rhine River, one of Europe's main waterways. Specifically, we aimed (i) to confirm the reported abrupt increase in microbead concentrations between the cities of Leverkusen and Duisburg and (ii) to assess the concentration gradient of these particles along this stretch at higher resolution. Furthermore, we set out (iii) to narrow down the putative entry stretch from 81.3 km, as reported in an earlier study, to less than 20 km according to our research design, and (iv) to identify the chemical composition of the particles and possibly reveal their original purpose. Surface water filtration (mesh: 300 mu m, n = 9) at regular intervals along the focal river stretch indicated the concentration of these spherules increased from 0.05 to 8.3 particles m(-3) over 20 km. This spot sampling approach was supported by nine suspended solid samples taken between 2014 and 2017. encompassing the river stretch between Leverkusen and Duisburg. Ninety-five percent of microbeads analysed (202/212) were chemically identified as crosslinked polystyrene-divinylbenzene (PS-DVB, 146/212) or polystyrene (PS. 56/212) via Raman or Fourier-transform infrared spectroscopy. Based on interpretation of polymer composition, surface structure, shape, size and colour, the PS(-DVB) microbeads are likely to be used ion-exchange resins, which are commonly applied in water softening and various industrial purification processes. The reported beads contribute considerably to the surface microplastic load of the Rhine River and their potential riverine entry area was geographically narrowed down. (C) 2018 Elsevier Ltd. All rights reserved.</t>
  </si>
  <si>
    <t xml:space="preserve"> RAYYAN-INCLUSION: {"Querusche"=&gt;"Excluded", "Gabriel"=&gt;"Excluded"} | RAYYAN-LABELS: GAB: Title,QUE: Title | RAYYAN-EXCLUSION-REASONS: 2 - Population,1 - Type of study</t>
  </si>
  <si>
    <t>rayyan-684571229</t>
  </si>
  <si>
    <t>Contamination of table salts from Turkey with microplastics</t>
  </si>
  <si>
    <t>1006-1014</t>
  </si>
  <si>
    <t>Gundogdu, S and Gundogdu, Sedat</t>
  </si>
  <si>
    <t>Microplastics (MPs) pollution has become a problem that affects all aquatic, atmospheric and terrestial environments in the world. In this study, we looked into whether MPs in seas and lakes reach consumers through table salt. For this purpose, we obtained 16 brands of table salts from the Turkish market and determined their MPs content with microscopic and Raman spectroscopic examination. According to our results, the MP particle content was 16-84 item/kg in sea salt, 8-102 item/kg in lake salt and 9-16 item/kg in rock salt. The most common plastic polymers were polyethylene (22.9%) and polypropylene (19.2%). When the amounts of MPs and the amount of salt consumed by Turkish consumers per year are considered together, if they consume sea salt, lake salt or rock salt, they consume 249-302, 203-247 or 64-78 items per year, respectively. This is the first time this concerning level of MPs content in table salts in the Turkish market has been reported.</t>
  </si>
  <si>
    <t>rayyan-684571230</t>
  </si>
  <si>
    <t>The influence of nanoplastics on the toxic effects, bioaccumulation,        biodegradation and enantioselectivity of ibuprofen in freshwater algae        Chlorella pyrenoidosa</t>
  </si>
  <si>
    <t>Wang, F and Wang, B and Qu, H and Zhao, WX and Duan, L and Zhang, YZ and Zhou, YT and Yu, G and Wang, Fang and Wang, Bin and Qu, Han and Zhao, Wenxing and Duan, Lei and Zhang, Yizhe and Zhou, Yitong and Yu, Gang</t>
  </si>
  <si>
    <t>Plastic pollution has become a pressing issue due to its persistence in the environment. Smaller plastics are more easily ingested, potentially exerting greater influences on organisms. In this study, the effects of polystyrene nanoplastics (NP) on the toxic effects, bioaccumulation, biodegradation and enantioselectivity of ibuprofen (IBU) in algae Chlorella pyrenoidosa were explored. The influences on the growth rate, chlorophyll a, total antioxidant capacity (T-AOC), reactive oxygen species (ROS) and lipid peroxidation (MDA) were evaluated after 96 h of exposure to a combination of polystryene NP (1 mg L-1) and IBU (5-100 mg L-1). The results indicated that the inhibitory effect of IBU on C. pyrenoidosa growth was alleviated in the presence of NP. For instance, the 96 h-IC50 value for rac-IBU in the treatment lacking NP was 45.7 mg L-1, and the corresponding value in the treatment containing NP was 63.9 mg L-1. The co-exposure of NP led to a significant enhancement of T-AOC and slight reduction of ROS and MDA compared with the individual exposure (IBU) group, suggesting a decreased oxidative stress. In addition, treatment with NP led to a decreased bioaccumulation and accelerated biodegradation of IBU in C. pyrenoidosa and enhanced removal in the medium. The enantioselective toxicity, bioaccumulation and biodegradation of IBU were observed both in the absence and presence of NP. S-IBU exhibited a greater toxicity, and R-IBU was preferentially accumulated and degraded in C. pyrenoidosa. No interconversion of the two enantiomers occurred regardless of the presence of NP. This consequence implied that the influence of coexistent NP should be considered in the environmental risk assessment of pharmaceuticals and personal care products in aquatic environments. (C) 2020 Elsevier Ltd. All rights reserved.</t>
  </si>
  <si>
    <t>rayyan-684571231</t>
  </si>
  <si>
    <t>Chemical fingerprint of plastic litter in sediments and holothurians        from Croatia: Assessment &amp; relation to different environmental factors</t>
  </si>
  <si>
    <t>This paper increases knowledge on litter transfer from sediments towards the trophic web throughout sea cucumbers, key protected benthic species. In October, sediment and holothurian samples from seventeen sampling sites from Croatian Islands characterized by different levels of protection (Silba n = 7; Telascica MPA n = 10) were collected. Collected particles ranged in sediments within 113.4-377.8 items/kg d.w., and in holothurians within 0.6-9.4 items/animal, showing sizes within 1.4-10,493 mu m. In holothurians, cellulose and cellulose acetate (non-synthetic materials) mean percentages were within 5.0-12.7% of the total amount of particles. Nylon fibres ranged within 0-26.7%; while PP, PE, PA, and PS% were more abundant than in sediments. Among factors of variability tested, "island group" and "level of protection" resulted to affect plastic composition in sediments. Otherwise, other environmental factors (i.e. orientation, morphology of sampling site, P. oceanica) were significantly related to chemical composition of microplastic ingested by holothurians.</t>
  </si>
  <si>
    <t>rayyan-684571232</t>
  </si>
  <si>
    <t>Single and combined effects of microplastics and copper on the        population growth of the marine microalgae Tetraselmis chuii</t>
  </si>
  <si>
    <t>269-275</t>
  </si>
  <si>
    <t>As the accumulation of microplastics continues to rise in the marine environment, more knowledge on their potential toxic effects on marine organisms is needed to assess their risks to environmental and human health. Thus, the goal of the present study was to investigate the effects of fluorescent red polyethylene plastic micro-spheres 1-5 mu m diameter (used as microplastic model and hereafter indicated as MP), alone and in mixture with copper, on the population growth of the marine microalgae Tetraselmis chuff. Two null hypotheses were tested: (H-01) Exposure to MP concentrations in ppb range does not affect the average specific growth rate of T chuii; (H-02) MP do not interact with the toxicity of copper to T. chuii. In laboratory bioassays, T. chuii cultures were exposed for 96 h to MP concentrations ranging from 0.046 to 1.472 mg/1), concentrations of copper alone ranging from 0.02 to 0.64 mg/1, and the same concentrations of copper in the presence of 0.184 mg/I of MP in test media. No significant effects of MP on T. chuii population growth were found (p &gt; 0.05), leading to the acceptance of H01. Copper alone significantly decreased the population growth of T chuii with EC10, EC20 and EC50 of 0.009, 0.023 and 0.139 mg/1, respectively. The corresponding values in the presence of MP were 0.012, 0.029 and 0.145 mg/ 1, respectively. Moreover, the study found no significant differences between the toxicity curves of copper in the presence and absence of MP (p &gt; 0.05), leading to the acceptance of H02. Despite these findings, because microplastics are known to adsorb and accumulate copper, aged pellets more than virgin ones, and the toxicity of smaller particles may be higher, further studies on the combined effects of copper and microplastics on microalgae should be performed, especially under long-term exposures to nano-sized aged microplastics. (C) 2015 Elsevier Ltd. All rights reserved.</t>
  </si>
  <si>
    <t>rayyan-684571233</t>
  </si>
  <si>
    <t>High prevalence of plastic ingestion by Eriocheir sinensis and Carcinus        maenas (Crustacea: Decapoda: Brachyura) in the Thames Estuary</t>
  </si>
  <si>
    <t>McGoran, AR and Clark, PF and Smith, BD and Morritt, D and McGoran, Alexandra R. and Clark, Paul F. and Smith, Brian D. and Morritt, David</t>
  </si>
  <si>
    <t>This study presents evidence for microplastic contamination in two resident species of brachyuran crab from the Thames Estuary: the native shore crab, Carcinus maenas (Linneaus, 1758) and the invasive Chinese mitten crab, Eriocheir sinensis (H. Milne Edwards, 1853). The gills, gastric mill and intestine of 94 C. maenas and 41 E. sinensis were examined. Crabs were sampled periodically (ca. every three months) between December 2018 and October 2019. A total of 874 plastics were recovered, ranging 34 mu m-34 mm in length. Overall, 71.3% and 100% of C. maenas and E. sinensis, respectively, contained at least one item (fibre, film, fragment or tangle of fibres) in the gill chamber, gastric mill or gastrointestinal tract. The most common items were fibres (78.5%) but in some cases, particularly in the gastric mill, these were aggregated into tangles (7.8%). Almost all E. sinensis contained tangles of fibres (95.1%), whereas, relatively few C. maenas contained similar tangles (10.6%). (C) 2020 The Authors. Published by Elsevier Ltd.</t>
  </si>
  <si>
    <t>rayyan-684571234</t>
  </si>
  <si>
    <t>Bacteriostatic Effect of a Calcined Waste Clamshell-Activated Plastic        Film for Food Packaging</t>
  </si>
  <si>
    <t>MATERIALS</t>
  </si>
  <si>
    <t>1996-1944</t>
  </si>
  <si>
    <t>Kao, CY and Huang, YC and Chiu, SY and Kuo, KL and Hwang, PA and Kao, Chien-Ya and Huang, Yen-Chieh and Chiu, Sheng-Yi and Kuo, Ko-Liang and Hwang, Pai-An</t>
  </si>
  <si>
    <t>The addition of calcined waste clamshells (CCS) into polyethylene (PE) plastic bags imparts antibacterial properties due to the presence of CaO. In this study, different proportions of calcined waste clamshells were added to PE to explore its bacteriostatic effects. The PE plastic bags with 9% and 11% of CCS exhibited antibacterial efficacy. Further, total aerobic viable count (TVC) values for raw fish fillet packaging in 9% and 11% CCS-PE plastic bags for five days were similar to the 0% CCS-PE plastic bag group after three days of incubation. In addition, the CCS-PE plastic bag demonstrated stability against solvents when examined using the metal migration test under heptane, ethanol, and acetic acid treatments. The results revealed that the CCS-PE bag retains its CaO bacteriostatic efficacy and that the addition of CCS powder to PE prolongs the shelf life of raw fish fillets, as well as mitigating safety concerns from metal leakage.</t>
  </si>
  <si>
    <t>rayyan-684571235</t>
  </si>
  <si>
    <t>Sedimentary microplastic concentrations from the Romanian Danube River        to the Black Sea</t>
  </si>
  <si>
    <t>Pojar, I and Stanica, A and Stock, F and Kochleus, C and Schultz, M and Bradley, C and Pojar, Iulian and Stanica, Adrian and Stock, Friederike and Kochleus, Christian and Schultz, Michael and Bradley, Chris</t>
  </si>
  <si>
    <t>A multitude of recent studies have detailed microplastic concentrations in aquatic and terrestrial environments, although questions remain over their ultimate fate. At present, few studies have detailed microplastic characteristics and abundance along a freshwater-marine interface, and considerable uncertainties remain over the modelled contribution of terrestrial and riverine microplastic to the world's oceans. In this article, for the first time, we detail sedimentary microplastic concentrations along a River-Sea transect from the lower reaches of a major continental river, the River Danube, through the Danube Delta, the Black Sea coast to the Romanian and Bulgarian inner shelf of the Black Sea. Our results indicate that isolated areas of the Danube Delta are still relatively pristine, with few microplastic particles in some of the sediments sampled.</t>
  </si>
  <si>
    <t>rayyan-684571236</t>
  </si>
  <si>
    <t>Projecting the sorption capacity of heavy metal ions onto microplastics        in global aquatic environments using artificial neural networks</t>
  </si>
  <si>
    <t>Guo, X and Wang, JL and Guo, Xuan and Wang, Jianlong</t>
  </si>
  <si>
    <t>Microplastics pollution and their interaction with heavy metal ions have gained global concern. It is essential to develop models to predict the sorption capacity of heavy metal ions onto microplastics in global aquatic envi-ronments, and to connect the laboratory study results with the field measurement results. In this paper, the artificial neural networks (ANN) models were established based on literature data. for The results showed that the ANN model could predict the sorption capacity of heavy metal ions (including Cd, Pb, Cr, Cu, and Zn) onto microplastics in the global environments with high correlation coefficient (R) values (0.926 similar to 0.994). The predicted sorption capacity was influenced by the initial concentration of heavy metal ions and the salinity in surrounding water. The predicted sorption capacity in rivers and lakes was higher than that in the ocean. Aged microplastics had higher affinity to heavy metal ions than virgin microplastics. The predicted sorption capacity of Cd, Pb, and Zn ions onto large microplastics (5 mm) was less than 0.12 mu g/g. The predicted amount was in agreement with the field measurement results, suggesting that the laboratory studies can provide useful information for projecting the sorption capacity of heavy metal ions onto microplastics in global aquatic environments.</t>
  </si>
  <si>
    <t>rayyan-684571237</t>
  </si>
  <si>
    <t>Unique self-assembly behavior of amphiphilic block copolymers at        liquid/liquid interfaces</t>
  </si>
  <si>
    <t>2046-2069</t>
  </si>
  <si>
    <t>4334-4342</t>
  </si>
  <si>
    <t>Liu, M and Geng, YY and Wang, Q and Lee, YI and Hao, JC and Liu, HG and Liu, Mei and Geng, Yuanyuan and Wang, Qian and Lee, Yong-Ill and Hao, Jingcheng and Liu, Hong-Guo</t>
  </si>
  <si>
    <t>Diblock copolymers (polystyrene-b-poly(2-vinylpyridine) (PS-b-P2VP)) with different molecular weights self-assembled into various supramolecular microstructures at the polymer chloroform solution/aqueous chloroauric acid interface under different conditions. Generally, multilayered foam films composed of microcapsules with walls decorated with or without round interfacial micelles formed when using a higher concentration of aqueous solution; honeycomb monolayers appeared with decreasing aqueous solution concentration; fish net-like or labyrinthine monolayers were generated with a further decrease in aqueous concentration. The appearance of these microstructures reflects the different adsorption and self-assembling behaviors of PS-b-P2VP including interfacial micellization, encapsulation, and microphase separation under different conditions. In addition, the relative molecular weights of the two blocks and the total molecular weight of the polymers had a large effect on the adsorption and self-assembly of the polymers and on the final microstructure architecture. Furthermore, the factors that affect the adsorption rate and intermolecular interactions of the polymers and, consequentially, the self-assembling behavior and final microstructure are discussed. The catalytic activities of these composite microstructures were evaluated.</t>
  </si>
  <si>
    <t>rayyan-684571238</t>
  </si>
  <si>
    <t>Ingestion of Microplastics by Anchovies from East Lombok Harbour, Lombok        Island, Indonesia</t>
  </si>
  <si>
    <t>INTERNATIONAL CONFERENCE ON BIOLOGY AND APPLIED SCIENCE (ICOBAS)</t>
  </si>
  <si>
    <t>0094-243X</t>
  </si>
  <si>
    <t>Ningrum, EW and Patria, MP and Ningrum, Endar Widiah and Patria, Mufti Petala</t>
  </si>
  <si>
    <t>Microplastics (MPs) on the contaminated ocean are highly bioavailable for pelagic fish like anchovies, yet reported on contaminated anchovies from Indonesia is lacking. Here, we have investigated microplastics in digestive tracts of anchovies (Stolephorus spp.) sampled (n = 15) from East Lombok harbour. Total microplastics from contaminated anchovies is 88 +/- 2.89 particles/individual. Microplastics are detected in different size of range: &lt;20 mu m, 20-50 mu m, 50-500 mu m, 500-1000 mu m, and &gt;1000 mu m. Most of microplastics shapes are fibre (51%) and film (30%). Polymers types are confirmed by Fourier transform infrared (FTIR) spectroscopy as polypropylene, polystyrene, low-density polyethylene, high-density polyethylene, thermoplastic polyester and foamed polystyrene nylon. Our findings reported that 50-500 mu m size is the vast majority of microplastics which are ingested by anchovies. Anchovies are commercials foods and low-tropic level organisms which are supplied as foods for the higher taxa. Human exposure is possible by contaminated seafood diet.</t>
  </si>
  <si>
    <t>rayyan-684571239</t>
  </si>
  <si>
    <t>Bioaccumulation and biomagnification of microplastics in marine        organisms: A review and meta-analysis of current data</t>
  </si>
  <si>
    <t>Miller, ME and Hamann, M and Kroon, FJ and Miller, Michaela E. and Hamann, Mark and Kroon, Frederieke J.</t>
  </si>
  <si>
    <t>Microplastic (MP) contamination has been well documented across a range of habitats and for a large number of organisms in the marine environment. Consequently, bioaccumulation, and in particular biomagnification of MPs and associated chemical additives, are often inferred to occur in marine food webs. Presented here are the results of a systematic literature review to examine whether current, published findings support the premise that MPs and associated chemical additives bioaccumulate and biomagnify across a general marine food web. First, field and laboratory-derived contamination data on marine species were standardised by sample size from a total of 116 publications. Second, following assignment of each species to one of five main trophic levels, the average uptake of MPs and of associated chemical additives was estimated across all species within each level. These uptake data within and across the five trophic levels were then critically examined for any evidence of bioaccumulation and biomagnification. Findings corroborate previous studies that MP bioaccumulation occurs within each trophic level, while current evidence around bioaccumulation of associated chemical additives is much more ambiguous. In contrast, MP biomagnification across a general marine food web is not supported by current field observations, while results from the few laboratory studies supporting trophic transfer are hampered by using unrealistic exposure conditions. Further, a lack of both field and laboratory data precludes an examination of potential trophic transfer and biomagnification of chemical additives associated with MPs. Combined, these findings indicate that, although bioaccumulation of MPs occurs within trophic levels, no clear sign of MP biomagnificationin situwas observed at the higher trophic levels. Recommendations for future studies to focus on investigating ingestion, retention and depuration rates for MPs and chemical additives under environmentally realistic conditions, and on examining the potential of multi-level trophic transfer for MPs and chemical additives have been made.</t>
  </si>
  <si>
    <t>rayyan-684571240</t>
  </si>
  <si>
    <t>Contrast Agent Enhanced Multimodal Photoacoustic Microscopy and Optical        Coherence Tomography for Imaging of Rabbit Choroidal and Retinal Vessels        in vivo</t>
  </si>
  <si>
    <t>ADVANCED BIOMEDICAL AND CLINICAL DIAGNOSTIC AND SURGICAL GUIDANCE        SYSTEMS XVII</t>
  </si>
  <si>
    <t>Nguyen, VP and Li, YX and Qian, W and Liu, B and Tian, C and Zhang, W and Huang, ZY and Henry, J and Rosen, R and Aaberg, M and Ponduri, A and Tarnowski, M and Wang, XD and Paulus, YM and Van Phuc Nguyen and Li, Yanxiu and Qian, Wei and Liu, Bing and Tian, Chao and Zhang, Wei and Huang, Ziyi and Henry, Jessica and Rosen, Rachel and Aaberg, Micheal and Ponduri, Arjun and Tarnowski, Madison and Wang, Xueding and Paulus, Yannis M.</t>
  </si>
  <si>
    <t>The current study investigates the beneficial combination of optical coherence tomography ( OCT) and photoacoustic microscopy ( PAM) as a safe method for observing retinal and choroidal vasculature. A recent addition to the field has been the integration of gold nanoparticles ( AuNPs) to provide enhanced contrast in OCT and PAM images. The improved analysis of capillaries is the result of the strong optical scattering and optical absorption of gold nanoparticles due to surface plasmon resonance. Femtosecond laser ablation created the ultra-pure colloidal gold nanoparticles, which were then capped with polyethylene glycol ( PEG). The AuNPs were administered to thirteen New Zealand rabbits to determine the advantages of this technology, while also investigating the safety and biocompatibility. The study determines that the synthesized PEG-AuNPs ( 20.0 +/- 1.5 nm) were beneficial in enhancing contrast in PAM and OCT images without demonstrating cytotoxic effects to bovine retinal endothelial cells. In living rabbits, the administered PEG-AuNPs resulted in an 82% increased signal for PAM and a 45% increased signal for OCT in the retinal and choroidal vessels. A histology and biodistribution report determined that the AuNPs had mostly accumulated in the liver and spleen. TUNEL staining and histology established that no cell injury or death in the lung, liver, kidney, spleen, heart, or eyes had occurred up to 1 week after receiving a dose of AuNP. The nanoparticle technology, therefore, provides an effective and safe method to enhance contrast in ocular imaging, resulting in improved visualization of retinal microvasculature.</t>
  </si>
  <si>
    <t>rayyan-684571241</t>
  </si>
  <si>
    <t>Microplastic ingestion and diet composition of planktivorous fish</t>
  </si>
  <si>
    <t>Lopes, C and Raimundo, J and Caetano, M and Garrido, S and Lopes, Clara and Raimundo, Joana and Caetano, Miguel and Garrido, Susana</t>
  </si>
  <si>
    <t>Scientific Significance Statement Microplastics (MP) pollution in marine ecosystems is a worldwide problem. Factors that influence their ingestion by different fish species are still not well understood. To our knowledge, this is the first work coupling MP accumulation and a full taxonomic description of planktivorous fish diet. We found that MP accumulation was more associated with prey size consumed by fish than with prey type, and species depending on larger mesozooplankton prey accumulated more MP than those dependent on smaller planktonic prey. We identify horse mackerel as a suitable bioindicator for MP monitoring in the pelagic Iberian ecosystem.        Planktivorous pelagic fish are susceptible to accumulating microplastics (MP), which have the same size range as their prey and accumulate in their feeding and spawning grounds. We analyzed stomach contents of pelagic fish (European sardine, horse mackerel, anchovy, chub mackerel, Atlantic mackerel, and bogue) from Atlanto-Iberian waters to investigate the relationship between MP ingestion, their diet composition and select a potential bioindicator. We found significant differences between diet of the studied fish species in terms of prey type and size. MP ingestion was significantly related to diet composition. Species with diets that include smaller prey (European sardine, chub mackerel, and bogue) had lower MP concentration in the stomachs than fish depending on larger mesozooplanktonic prey. Horse mackerel had the highest proportion of larger prey (&gt; 1000 mu m) and the highest MP abundance in the stomachs, and thus are a suitable bioindicator for MP monitoring in the pelagic Iberian ecosystem.</t>
  </si>
  <si>
    <t>rayyan-684571242</t>
  </si>
  <si>
    <t>Study on Microplastics Release from Fishing Nets</t>
  </si>
  <si>
    <t>Montarsolo, A and Mossotti, R and Patrucco, A and Zoccola, M and Caringella, R and Pozzo, PD and Tonin, C and Montarsolo, Alessio and Mossotti, Raffaella and Patrucco, Alessia and Zoccola, Marina and Caringella, Rosalinda and Pozzo, Pier Davide and Tonin, Claudio</t>
  </si>
  <si>
    <t>rayyan-684571243</t>
  </si>
  <si>
    <t>Between source and sea: The role of wastewater treatment in reducing        marine microplastics</t>
  </si>
  <si>
    <t>JOURNAL OF ENVIRONMENTAL MANAGEMENT</t>
  </si>
  <si>
    <t>0301-4797</t>
  </si>
  <si>
    <t>Freeman, S and Booth, AM and Sabbah, I and Tiller, R and Dierking, J and Klun, K and Rotter, A and Ben-David, E and Javidpour, J and Angel, DL and Freeman, Shirra and Booth, Andy M. and Sabbah, Isam and Tiller, Rachel and Dierking, Jan and Klun, Katja and Rotter, Ana and Ben-David, Eric and Javidpour, Jamileh and Angel, Dror L.</t>
  </si>
  <si>
    <t>Wastewater treatment plants (WWTPs) are a focal point for the removal of microplastic (MP) particles before they are discharged into aquatic environments. WWTPs are capable of removing substantial quantities of larger MP particles but are inefficient in removing particles with any one dimension of less than 100 mu m, with influents and effluents tending to have similar quantities of these smaller particles. As a single WWTP may release &gt;100 billion MP particles annually, collectively WWTPs are significant contributors to the problem of MP pollution of global surface waters. Currently, there are no policies or regulations requiring the removal of MPs during wastewater treatment, but as concern about MP pollution grows, the potential for wastewater technologies to capture particles before they reach surface waters has begun to attract attention. There are promising technologies in various stages of development that may improve the removal of MP particles from wastewater. Better incentivization could speed up the research, development and adoption of innovative practices. This paper describes the current state of knowledge regarding MPs, wastewater and relevant policies that could influence the development and deployment of new technologies within WWTPs. We review existing technologies for capturing very small MP particles and examine new developments that may have the potential to overcome the shortcomings of existing methods. The types of collaborations needed to encourage and incentivize innovation within the wastewater sector are also discussed, specifically strong partnerships among scientific and engineering researchers, industry stakeholders, and policy decision makers.</t>
  </si>
  <si>
    <t>rayyan-684571244</t>
  </si>
  <si>
    <t>Microplastics in Freshwater Biota: A Critical Review of Isolation,        Characterization, and Assessment Methods</t>
  </si>
  <si>
    <t>GLOBAL CHALLENGES</t>
  </si>
  <si>
    <t>O'Connor, JD and Mahon, AM and Ramsperger, AFRM and Trotter, B and Redondo-Hasselerharm, PE and Koelmans, AA and Lally, HT and Murphy, S and O'Connor, James D. and Mahon, Anne Marie and Ramsperger, Anja F. R. M. and Trotter, Benjamin and Redondo-Hasselerharm, Paula E. and Koelmans, Albert A. and Lally, Heather T. and Murphy, Sinead</t>
  </si>
  <si>
    <t>Freshwater systems provide key pathways for microplastic (MP) pollution, and although existing studies have demonstrated the susceptibility of freshwater biota to ingestion, translocation, and trophic transfer, specific challenges pertaining to methodological standardization remain largely unresolved, particularly with respect to isolating, characterizing, and assessing MPs. Here, a critical review is performed outlining the challenges and limitations currently faced by freshwater MP researchers, which may well apply across the MP research spectrum. Recommendations are provided for methodological standardization, particularly in MP characterization, quality assurance, and quality control (QA/QC) procedures as well as reporting. Considerations for the assessment of MPs in freshwater biota as a means of improving comparisons between studies are discussed. Technological advancements, including the improvement of laboratory infrastructure for identifying MPs within the smaller size range as well as methodological standardization are essential in providing policy makers with tools and measures necessary to determine the distribution of MPs within freshwater ecosystems, while also allowing for comparability and providing compliance for future monitoring requirements.</t>
  </si>
  <si>
    <t>rayyan-684571245</t>
  </si>
  <si>
    <t>Synthetic microplastics in the Great Lakes: Are fish eating them?</t>
  </si>
  <si>
    <t>ABSTRACTS OF PAPERS OF THE AMERICAN CHEMICAL SOCIETY</t>
  </si>
  <si>
    <t>0065-7727</t>
  </si>
  <si>
    <t>Mendoza, LMR and Evans, CY and Ripley, J and Putthayangkul, S and Mendoza, Lorena M. Rios and Evans, Chi-Yeon and Ripley, Joseph and Putthayangkul, Sapanna</t>
  </si>
  <si>
    <t>rayyan-684571246</t>
  </si>
  <si>
    <t>Spatial and temporal analysis of meso- and microplastic pollution in the        Ligurian and Tyrrhenian Seas</t>
  </si>
  <si>
    <t>Caldwell, J and Mu, LF and Pham, CK and Petri-Fink, A and Rothen-Rutishauser, B and Lehner, R and Caldwell, Jessica and Mu, Livius F. and Pham, Christopher K. and Petri-Fink, Alke and Rothen-Rutishauser, Barbara and Lehner, Roman</t>
  </si>
  <si>
    <t>Areas like the Mediterranean coastlines, which have high population density, represent locations of high pollution risk for surrounding environments. Thus, this study aims to compare data on the abundance, size, and composition of buoyant plastic particles collected during two weeks in 2019 in the Ligurian and Tyrrhenian Seas with data from 2018. The results from 2019 show average mesoand microplastic particle concentrations of 255,865 +/- 841,221 particles km(-2), or 394.19 +/- 760.87 g km(-2); values which differ significantly from those reported in 2018. Microplastic particles accounted for 88.7% of the sample; the majority of which had a size range being between 1 and 2.5 mm. These data are an important milestone for long-term monitoring of the highly variable plastic pollution levels within this region; showing overlaps in zones of pollutant accumulation in addition to increased overall concentrations of plastic particles compared to previous data.</t>
  </si>
  <si>
    <t>rayyan-684571247</t>
  </si>
  <si>
    <t>Response mechanisms and new approaches with solid-state ion-selective        electrodes: A powerful multitechnique materials characterization        approach</t>
  </si>
  <si>
    <t>ELECTROANALYSIS</t>
  </si>
  <si>
    <t>1040-0397</t>
  </si>
  <si>
    <t>1273-1281</t>
  </si>
  <si>
    <t>De Marco, R and Jiang, ZT and Becker, T and Clarke, G and Murgatroyd, G and Prince, K and De Marco, Roland and Jiang, Zhong-Tao and Becker, Thomas and Clarke, Graeme and Murgatroyd, Gareth and Prince, K.</t>
  </si>
  <si>
    <t>in modern materials science, there is a plethora of characterization techniques of materials that can provide valuable insights into the fundamental chemical physics of solid-state devices such as chalcogenide glass ion-selective electrodes (ISEs). In this paper, electrochemical impedance spectroscopy (EIS), X-ray photoelectron spectrometry (XPS) and secondary ion mass spectrometry (SIMS) have been used in the elucidation of the mechanistic chemistry of the cadmium chalcogenide glass ISE. Furthermore, in situ synchrotron radiation -grazing incidence X-ray diffraction (SR-GIXRD) in situ EIS/SR-GIXRD, along with small angle neutron scattering (SANS), can be used to unravel the complex rela;ionship between the nanostructure, bulk electrical conductivity and concomitant electrochemical reactivity of an iron chalcogenide glass ISE. Significantly, exciting preliminary modified atomic force microscopy (AFM) data - utilizing AFM cantilevers with attached microparticles of the copper sensing material jalpaite demonstrate the tremendous potential of selective force ISE-AFM in the imaging of important molecular structures such as the copper ion channels of cell membranes in fish gills and/or phytoplankton.</t>
  </si>
  <si>
    <t>rayyan-684571248</t>
  </si>
  <si>
    <t>Harvesting of Chlorella vulgaris using Fe3O4 coated with modified plant        polyphenol</t>
  </si>
  <si>
    <t>26246-26258</t>
  </si>
  <si>
    <t>Zhao, Y and Wang, XY and Jiang, XX and Fan, QL and Li, X and Jiao, LY and Liang, WY and Zhao, Yuan and Wang, Xiaoyu and Jiang, Xiaoxue and Fan, Qianlong and Li, Xue and Jiao, Liyang and Liang, Wenyan</t>
  </si>
  <si>
    <t>The Chlorella vulgaris harvesting was explored by magnetic separation using Fe3O4 particles coated with the plant polyphenol chemically modified by a Mannich reaction followed by quaternization (Fe3O4@Q-PP). The -N(R)(4)(+) and Cl-N+-C perssad of the Q-PP were linked to the Fe3O4 particles by N-O bonds, as suggested by the X-ray photoelectron spectroscopy spectra. The thermogravimetric analysis displayed the mass percentage of the Q-PP coated on the Fe3O4 surface was close to similar to 5%. Compared with the naked Fe3O4 particles, zeta potentials of the Fe3O4@Q-PP particles were improved from the range of -17.5 similar to-25.6mV to 1.9 similar to 36.3mV at pH 2.1 similar to 13.1. A 70.2G coercive force was obtained for the Fe3O4@Q-PP composite, which demonstrated its ferromagnetic behavior. The use of Fe3O4@Q-PP resulted in a harvesting efficiency of 90.9% of C. vulgaris cells (3.06g/L). The Fe3O4 particles could be detached from the cell flocs by ultrasonication leading to a recovery efficiency of 96.1% after 10cycles. The recovered Fe3O4 could be re-coated with Q-PP and led to a harvesting efficiency of 80.2% after 10cycles. The magnetic separation using Fe3O4@Q-PP included charge neutralization followed by bridging and then colloid entrapment.</t>
  </si>
  <si>
    <t>rayyan-684571249</t>
  </si>
  <si>
    <t>Evidence of small microplastics (&lt; 100 mu m) ingestion by Pacific        oysters (Crassostrea gigas): A novel method of extraction, purification,        and analysis using Micro-FTIR</t>
  </si>
  <si>
    <t>Corami, F and Rosso, B and Roman, M and Picone, M and Gambaro, A and Barbante, C and Corami, F. and Rosso, B. and Roman, M. and Picone, M. and Gambaro, A. and Barbante, C.</t>
  </si>
  <si>
    <t>Microplastics (MPs) are present in fresh, brackish, or marine waters. Micro- and macroinvertebrates can mistake MPs or small microplastics (SMPs, &lt; 100 mu m) to be food particles and easily ingest them according to the size of their mouthparts. SMPs may then block the passage of food through the intestinal tract (i.e. hepatopancreas), accumulate within the organism, and enter the food web. Pacific oysters (Crassostrea gigas) are allochthonous filter-feeding bivalve mollusks, which have been introduced in coastal seas around the world in both natural banks and farms. Considering their economic and ecological value, these bivalves have been chosen as a model to study the ingestion of SMPs. A novel method for the extraction and purification of SMPs in bivalves was developed. Quantification and simultaneous polymer identification of SMPs using Micro-FTIR (Fourier Transform Infrared Spectroscopy) were performed, with a limit of detection for the particle size of 5 mu m.</t>
  </si>
  <si>
    <t>rayyan-684571250</t>
  </si>
  <si>
    <t>Size-dependent effects of polystyrene microplastics on cytotoxicity and        efflux pump inhibition in human Caco-2 cells</t>
  </si>
  <si>
    <t>333-341</t>
  </si>
  <si>
    <t>Wu, B and Wu, XM and Liu, S and Wang, ZZ and Chen, L and Wu, Bing and Wu, Xiaomei and Liu, Su and Wang, Zhizhi and Chen, Ling</t>
  </si>
  <si>
    <t>Microplastics in the environment may gain entry the human gastrointestinal tract through the food chain. However, information on different adverse effects of microplastics at nanometer or micrometer scales in human intestine cells is limited. This study compared the cytotoxicity and efflux pump inhibition ability of 0.1 mu m and 5 mu m polystyrene microplastics (PS-MPs) in the human colon adenocarcinoma Caco-2 cells. Both PS-MP sizes exhibited low toxicity on cell viability, oxidative stress, and membrane integrity and fluidity. However, the mitochondrial membrane potential was disrupted by both sizes of PS-MPs, and the 5 mu m PS-MPs induced higher effects than 0.1 mu m PS-MPs. Furthermore, 0.1 mu m (&gt;20 mu g/mL) or 5 mu m (&gt;80 mu g/mL) PS-MPs inhibited plasma membrane ATP-binding cassette (ABC) transporter activity and increased arsenic (one substrate of ABC transporter) toxicity. The 0.1 mu m PS-MPs might act as substrates of ABC transporter to reduce the transport capacity of other substrates. However, high concentrations of 5 mu m PS-MPs might reduce ABC transporter activity through induction of mitochondrial depolarization and potential depletion of ATP. This study provides basic information on the toxicity of 0.1 mu m and 5 mu m PS-MPs in human intestine cells, which are useful for assessing the risk of PS-MPs in humans. (C) 2019 Elsevier Ltd. All rights reserved.</t>
  </si>
  <si>
    <t xml:space="preserve"> RAYYAN-INCLUSION: {"Querusche"=&gt;"Excluded", "Gabriel"=&gt;"Excluded"} | RAYYAN-LABELS: !,QUE: Title,GAB: Abstract | RAYYAN-EXCLUSION-REASONS: 2 - Population</t>
  </si>
  <si>
    <t>rayyan-684571251</t>
  </si>
  <si>
    <t>Synthesis and Property of Ag(NP)/catechin/Gelatin Nanofiber</t>
  </si>
  <si>
    <t>3RD INTERNATIONAL CONFERENCE ON SMART MATERIAL RESEARCH (ICSMR 2017)</t>
  </si>
  <si>
    <t>1757-8981</t>
  </si>
  <si>
    <t>Nasir, M and Apriani, D and Nasir, Muhamad and Apriani, Dita     GP IOP</t>
  </si>
  <si>
    <t>Nanomaterial play important role future industry such as for the medical, food, pharmaceutical and cosmetic industry. Ag (NP) and catechin exhibit antibacterial property. Ag(NP) with diameter around 15 nm was synthesis by microwaved method. We have successfully produce Ag(NP)/catechin/gelatin nanofiber composite by electrospinning process. Ag(NP)/catechin/gelatin nanofiber was synthesized by using gelatin from tuna fish, polyethylene oxide (PEO), acetic acid as solvent and silver nanoparticle(NP)/catechin as bioactive component, respectively. Morphology and structure of bioactive catechin-gelatin nanofiber were characterized by scanning electron microscopy (SEM) and fourier transform infrared spectroscopy (FTIR), respectively. SEM analysis showed that morphology of nanofiber composite was smooth and had average diameter 398.97 nm. FTIR analysis results were used to confirm structure of catechin-gelatin nanofiber. It was confirmed by FTIR that specific vibration band peak amide A (N-H) at 3286,209 cm(-1), amide B (N-H) 3069,396 cm(-1), amide I (C=O) at 1643,813 cm(-1), amide II (N-H and CN) at 1538,949 cm(-1), amide III (C-N) at 1276,789 cm(-1), C-O-C from polyethylene oxide at 1146,418 cm(-1), respectively. When examined to S. Aureus bacteria, Ag/catechin/gelatin nanofiber show inhabitation performance around 40.44%. Ag(NP)/catechin/gelatin nanofiber has potential application antibacterial medical application.</t>
  </si>
  <si>
    <t>rayyan-684571252</t>
  </si>
  <si>
    <t>A Call for Collaboration among Water Quality and Fisheries Professionals</t>
  </si>
  <si>
    <t>FISHERIES</t>
  </si>
  <si>
    <t>0363-2415</t>
  </si>
  <si>
    <t>157-162</t>
  </si>
  <si>
    <t>Kusnierz, PC and Jager, HI and Todd, AS and Kusnierz, Paul C. and Jager, Henriette I. and Todd, Andrew S.</t>
  </si>
  <si>
    <t>rayyan-684571253</t>
  </si>
  <si>
    <t>Assimilation of Polybrominated Diphenyl Ethers from Microplastics by the        Marine Amphipod, Allorchestes Compressa</t>
  </si>
  <si>
    <t>8127-8134</t>
  </si>
  <si>
    <t>Chua, EM and Shimeta, J and Nugegoda, D and Morrison, PD and Clarke, BO and Chua, Evan M. and Shimeta, Jeff and Nugegoda, Dayanthi and Morrison, Paul D. and Clarke, Bradley O.</t>
  </si>
  <si>
    <t>Microplastic particles (MPPs; &lt;5 mm) are found in skin cleansing soaps and are released into the environment via the sewage system. MPPs in the environment can sorb persistent organic pollutants (POPs) that can potentially be assimilated by organisms mistaking MPPs for food. Amphipods (Allorchestes compressa) exposed to MPPs isolated from a commercial facial cleansing soap ingested &lt;= 45 particles per animal and evacuated them within 36 h. Amphipods were exposed to polybrominated diphenyl ether (PBDEs) congeners (BDE-28, -47, -99, -100, -153, -154, and -183) in the presence or absence of MPPs. This study has demonstrated that PBDEs derived from MPPs can be assimilated into the tissue of a marine amphipod. MPPs reduced PBDE uptake compared to controls, but they caused greater proportional uptake of higher-brominated congeners such as BDE-154 and -153 compared to BDE-28 and -47. While MPPs in the environment may lower PBDE uptake compared to unabsorbed free chemicals, our study has demonstrated they can transfer PBDEs into a marine organism. Therefore, MPPs pose a risk of contaminating aquatic food chains with the potential for increasing public exposure through dietary sources. This study has demonstrated that MPPs can act as a vector for the assimilation of POPs into marine organisms.</t>
  </si>
  <si>
    <t>rayyan-684571254</t>
  </si>
  <si>
    <t>Development of Silver Nanoparticles/Gelatin Thermoresponsive        Nanocomposites: Characterization and Antimicrobial Activity</t>
  </si>
  <si>
    <t>CURRENT PHARMACEUTICAL DESIGN</t>
  </si>
  <si>
    <t>1381-6128</t>
  </si>
  <si>
    <t>4121-4129</t>
  </si>
  <si>
    <t>Galdoporpora, JM and Morcillo, MF and Ibar, A and Perez, CJ and Tuttolomondo, MV and Desimone, MF and Galdoporpora, Juan M. and Morcillo, Marina F. and Ibar, Angelina and Perez, Claudio J. and Tuttolomondo, Maria, V and Desimone, Martin F.</t>
  </si>
  <si>
    <t>Background: Skin and soft tissue infections involve microbial invasion of the skin and underlying soft tissues. To overcome this problem, nanocomposites were obtained using gelatin as a biopolymer scaffold and silver nanoparticles as a wide spectrum antimicrobial agent. Water and glycerol have been used as solvents for the gelatin hydrogel synthesis. This mixture led to a stable and homogeneous biomaterial with improved mechanical properties.        Methods: Silver nanoparticles were characterized using SEM, EDS and TEM. Moreover, the AgNp/gelatin nanocomposite obtained using these nanoparticles was characterized using SEM and FTIR. Moreover, mechanical and swelling properties were studied.        Results: The storage modulus was 3000 Pa for gelatin hydrogels and reached 5800 Pa for AgNp/gelatin nano-composite. Silver nanoparticles have been studied as an alternative to antibiotics. Importantly, the rate of silver release was modulated as a function of the temperature of the nanocomposite. Thus, the silver release from the nanocomposites at 24 degrees C and 38 degrees C was analyzed by atomic absorption spectroscopy. The silver release reached 25% after 24 h at 24 degrees C, while a 75% release was achieved at 38 degrees C in the same period, showing the material thermoresponsive behavior. AgNp/gelatin nanocomposite showed a deleterious effect over 99.99% of Pseudoinonas aeruginosa and Staphylococcus aureus, leading to a material with antimicrobial properties.        Conclusion: AgNp/gelatin nanocomposite with improved mechanical properties and silver nanoparticles as a source of silver ions has been synthesized. The properties of the nanocomposite with controlled silver delivery result in a more efficient topical pharmaceutical form for wound healing applications.</t>
  </si>
  <si>
    <t>rayyan-684571255</t>
  </si>
  <si>
    <t>Single Particle Differentiation through 2D Optical Fiber Trapping and        Back-Scattered Signal Statistical Analysis: An Exploratory Approach</t>
  </si>
  <si>
    <t>SENSORS</t>
  </si>
  <si>
    <t>1424-8220</t>
  </si>
  <si>
    <t>Paiva, JS and Ribeiro, RSR and Cunha, JPS and Rosa, CC and Jorge, PAS and Paiva, Joana S. and Ribeiro, Rita S. R. and Cunha, Joao P. S. and Rosa, Carla C. and Jorge, Pedro A. S.</t>
  </si>
  <si>
    <t>Recent trends on microbiology point out the urge to develop optical micro-tools with multifunctionalities such as simultaneous manipulation and sensing. Considering that miniaturization has been recognized as one of the most important paradigms of emerging sensing biotechnologies, optical fiber tools, including Optical Fiber Tweezers (OFTs), are suitable candidates for developing multifunctional small sensors for Medicine and Biology. OFTs are flexible and versatile optotools based on fibers with one extremity patterned to form a micro-lens. These are able to focus laser beams and exert forces onto microparticles strong enough (piconewtons) to trap and manipulate them. In this paper, through an exploratory analysis of a 45 features set, including time and frequency-domain parameters of the back-scattered signal of particles trapped by a polymeric lens, we created a novel single feature able to differentiate synthetic particles (PMMA and Polystyrene) from living yeasts cells. This single statistical feature can be useful for the development of label-free hybrid optical fiber sensors with applications in infectious diseases detection or cells sorting. It can also contribute, by revealing the most significant information that can be extracted from the scattered signal, to the development of a simpler method for particles characterization (in terms of composition, heterogeneity degree) than existent technologies.</t>
  </si>
  <si>
    <t>rayyan-684571256</t>
  </si>
  <si>
    <t>Stormwater Detention Reservoirs: An Opportunity for Monitoring and a        Potential Site to Prevent the Spread of Urban Microplastics</t>
  </si>
  <si>
    <t>Moruzzi, RB and Speranza, LG and Conceicao, FT and Martins, STD and Busquets, R and Campos, LC and Moruzzi, Rodrigo Braga and Speranza, Lais Galileu and Conceicao, Fabiano Tomazini and de Souza Martins, Suely Teodoro and Busquets, Rosa and Campos, Luiza Cintra</t>
  </si>
  <si>
    <t>Stormwater runoff carries pollutants from urban areas to rivers and has the potential to be a main contributing source of microplastics (MPs) to the ecosystem. Stormwater detention reservoirs (SDRs) differ from ponds and lakes in that SDRs retain most particulate matter and they are emptied after storm events. This paper investigates the occurrence of MPs in the SDR of the Alto-Tiete catchment area, Itaim stream in Poa city, Sao Paulo, Brazil. The MPs found were classified in different categories: shapes (fragment, line/fibre, film/sheet and pellet); size (&lt;0.5 mm, between 0.5 mm and 1 mm and &gt;1 mm); and polymer composition. Results have shown that most of the MPs found in the samples are fragments (57%), followed by pellets (27%), fibres/lines (9%), and then films/sheets (6%). Small particles (&lt;0.5 mm) represented 89% of the total MPs, and this category mainly included fragments (62%) and pellets (30%). MPs were found in a vast variety of shapes and colours, which shows a likely variety of sources. Besides the occurrence of MPs in the stormwater samples, the potential of SDRs as a first sanitary barrier to retain MPs before they reach the ecosystem has been speculated.</t>
  </si>
  <si>
    <t>rayyan-684571257</t>
  </si>
  <si>
    <t>Studying microplastics: Lessons from evaluated literature on animal        model organisms and experimental approaches</t>
  </si>
  <si>
    <t>Prokic, MD and Gavrilovic, BR and Radovanovic, TB and Gavric, JP and Petrovic, TG and Despotovic, SG and Faggio, C and Prokic, Marko D. and Gavrilovic, Branka R. and Radovanovic, Tijana B. and Gavric, Jelena P. and Petrovic, Tamara G. and Despotovic, Svetlana G. and Faggio, Caterina</t>
  </si>
  <si>
    <t>Although we are witnesses of an increase in the number of studies examining the exposure/effects of microplastics (MPs) on different organisms, there are many unknowns. This review aims to: (i) analyze current studies devoted to investigating the exposure/effects of MPs on animals; (ii) provide some basic knowledge about different model organisms and experimental approaches used in studying MPs; and to (iii) convey directions for future studies. We have summarized data from 500 studies published from January 2011 to May 2020, about different aspects of model organisms (taxonomic group of organisms, type of ecosystem they inhabit, life-stage, sex, tissue and/or organ) and experimental design (laboratory/field, ingestion/bioaccumulation/effect). We also discuss and try to encourage investigation of some less studied organisms (terrestrial and freshwater species, among groups including Annelida, Nematoda, Echinodermata, Cnidaria, Rotifera, birds, amphibians, reptiles), and aspects of MP pollution (long-term field studies, comparative studies examining life stages, sexes, laboratory and field work). We hope that the information presented in this review will serve as a good starting point and will provide useful guidelines for researchers during the process of deciding on the model organism and study designs for investigating MPs.</t>
  </si>
  <si>
    <t>rayyan-684571258</t>
  </si>
  <si>
    <t>Lanthanum ion doped nano TiO2 encapsulated in zeozyme and impregnated in        a polystyrene film as a photocatalyst for the degradation of diuron in        an aquatic ecosystem</t>
  </si>
  <si>
    <t>110970-110975</t>
  </si>
  <si>
    <t>Saranya, BR and Sathiyanarayanan, V and Maheswari, ST and Saranya, B. R. and Sathiyanarayanan, V. and Maheswari, S. T.</t>
  </si>
  <si>
    <t>The occurrence of chlorinated herbicide diuron in water bodies is considered serious pollution and a major health hazard to flora, fauna and mankind. In the present investigation, we studied the photocatalytic degradation of diuron in an aquatic ecosystem using lanthanum ion doped nano TiO2 (Lnp) encapsulated in NaY zeolite pores (1 : 10) and impregnated in polystyrene film (ZLT). The hydrophobic nature of the polystyrene support resulted in an efficient and highly recoverable heterogeneous system. Catalyst characterization was carried out by FT-IR, XRD, DRS-UV, fluorescence, BET, SEM-EDAX and XPS. BET results revealed the successful loading of lanthanum ion doped TiO2 (Lnp) inside the NaY zeolite pores via a decrease in surface area for the zeolite encapsulated Lnp (ZLnp) as compared to NaY zeolite alone. DRS UV supported the impregnation of ZLnp in the polystyrene films; the bathochromic shift (Delta lambda) was 4 nm and the hypochromic shift decreased in intensity 10 fold. The photocatalytic reaction was carried out at a concentration of 20 mg L-1 of diuron, with 0.01 M H2O2 and a catalytic amount of 500 mg L-1 ZLT under unstirred conditions. Degradation of diuron by ZLT reached 40% after 2 hours. Noteworthy features are the good results under optimized conditions and that the same film models were used successfully in the presence of zebra fish (Danio rerio). The present investigation also demonstrated successful re-use of the photocatalytic film six times without any appreciable loss in catalytic activity. From the abovementioned results, it was proven that ZLT is an efficient and ecofriendly catalyst.</t>
  </si>
  <si>
    <t xml:space="preserve"> RAYYAN-INCLUSION: {"Querusche"=&gt;"Maybe", "Gabriel"=&gt;"Excluded"} | RAYYAN-LABELS: ?,GAB: Abstract | RAYYAN-EXCLUSION-REASONS: 1 - Type of study</t>
  </si>
  <si>
    <t>rayyan-684571259</t>
  </si>
  <si>
    <t>A method for extracting soil microplastics through circulation of sodium        bromide solutions</t>
  </si>
  <si>
    <t>341-347</t>
  </si>
  <si>
    <t>Liu, MT and Song, Y and Lu, SB and Qiu, R and Hu, JN and Li, XY and Bigalke, M and Shi, HH and He, DF and Liu, Mengting and Song, Yang and Lu, Shibo and Qiu, Rong and Hu, Jiani and Li, Xinyu and Bigalke, Moritz and Shi, Huahong and He, Defu</t>
  </si>
  <si>
    <t>Microplastics (MP) have been recently found in soil environments. These MP might have adverse effects at high concentrations and thus efficient extraction and analysis of MP from soil is needed. Here we propose a new method of NaBr solution circulation for extracting soil MP. A device for the circular extraction of soil MP was developed. This device included a separation, vacuum filtration, and solution recovery system. It was then utilized to test separation efficiency of soil MP with three economic and environmentally friendly extraction reagents: NaCl, CaCl2 and NaBr solutions. The separation was tested with ten different types of polymers, three different size classes and three different shapes of MP. Extraction with NaBr showed the highest recovery rates ranging from 85% to 100%. After extraction the samples were treated with H2O2 and analyzed bymicro-Fourier transform infrared spectroscopy. The developed method was assessed for its potential influence on MP and no significant changes in the integrity of multiple MP were found. Finally, the established method was used to analyze MP in four types of soil: farmland, yellow-brown, paddy and floodplain soil from the suburb of Shanghai. Results showed that the mean abundance of MP was 136.6-256.7 item kg(-1). Various MP including PP (40%), PE (35.5%), Acrylic (15.6%), PET (6.7%) and PA (2.2%) were found. With this paper, we provide an alternative method through NaBr solution circulation for the extraction of soil MP. (c) 2019 Elsevier B.V. All rights reserved.</t>
  </si>
  <si>
    <t>rayyan-684571260</t>
  </si>
  <si>
    <t>A hard microflow cytometer using groove-generated sheath flow for        multiplexed bead and cell assays</t>
  </si>
  <si>
    <t>1871-1881</t>
  </si>
  <si>
    <t>Thangawng, AL and Kim, JS and Golden, JP and Anderson, GP and Robertson, KL and Low, V and Ligler, FS and Thangawng, Abel L. and Kim, Jason S. and Golden, Joel P. and Anderson, George P. and Robertson, Kelly L. and Low, Vyechi and Ligler, Frances S.</t>
  </si>
  <si>
    <t>With a view toward developing a rugged microflow cytometer, a sheath flow system was micromachined in hard plastic (polymethylmethacrylate) for analysis of particles and cells using optical detection. Six optical fibers were incorporated into the interrogation region of the chip, in which hydrodynamic focusing narrowed the core stream to similar to 35 mu m x 40 mu m. The use of a relatively large channel at the inlet as well as in the interrogation region (375 mu m x 125 mu m) successfully minimized the risk of clogging. The device could withstand pressures greater than 100 psi without leaking. Assays using both coded microparticles and cells were demonstrated using the microflow cytometer. Multiplexed immunoassays detected nine different bacteria and toxins using a single mixture of coded microspheres. A549 cancer cells processed with locked nucleic acid probes were evaluated using fluorescence in situ hybridization.</t>
  </si>
  <si>
    <t>rayyan-684571261</t>
  </si>
  <si>
    <t>Incorporation of zinc oxide nanoparticles improved the mechanical, water        vapor barrier, UV-light barrier, and antibacterial properties of        PLA-based nanocomposite films</t>
  </si>
  <si>
    <t>289-298</t>
  </si>
  <si>
    <t>Shankar, S and Wang, LF and Rhim, JW and Shankar, Shiv and Wang, Long-Feng and Rhim, Jong-Whan</t>
  </si>
  <si>
    <t>Zinc oxide nanoparticles (ZnO NPs) were synthesized using zinc chloride and NaOH and they were incorporated to prepare PLA/ZnO NPs composite films. The SEM images showed that the ZnO NPs were cubical in shape with size ranged from 50 to 100 nm, and the PLA/ZnO NPs composite films were smooth and compact. The composite films exhibited strong UV-light barrier property with a slight decrease in the transparency. The thickness, tensile strength, and water vapor barrier property of the films increased significantly after incorporation of ZnO NPs. The TS of PLA films increased by 37.5%, but the WVP decreased by 30.5% from 3.11 x 10(-11) to 2.16 x 10(-11) gm/m(2)-Pa-s when 0.5 w% of ZnO NPs was incorporated. The composite films exhibited potent antibacterial activity against food-borne pathogenic bacteria, Escherichia cob, and Listeria monocytogenes. The developed films were applied to the packaging of a minced fish paste and showed strong antibacterial function. The prepared composite films could be used as antibacterial and UV-light barrier films for food packaging and biomedical applications.</t>
  </si>
  <si>
    <t>rayyan-684571262</t>
  </si>
  <si>
    <t>Floating plastic debris in the Central and Western Mediterranean Sea</t>
  </si>
  <si>
    <t>136-144</t>
  </si>
  <si>
    <t>Ruiz-Orejon, LF and Sarda, R and Ramis-Pujol, J and Ruiz-Orejon, Luis F. and Sarda, Rafael and Ramis-Pujol, Juan</t>
  </si>
  <si>
    <t>In two sea voyages throughout the Mediterranean (2011 and 2013) that repeated the historical travels of Archduke Ludwig Salvator of Austria (1847-1915), 71 samples of floating plastic debris were obtained with a Manta trawl. Floating plastic was observed in all the sampled sites, with an average weight concentration of 579.3 g dw km(-2) (maximum value of 9298.2 g dw km(-2)) and an average particle concentration of 147,500 items. km(-2) (the maximum concentration was 1,164,403 items km(-2)). The plastic size distribution showed microplastics (&lt;5 mm) in all the samples. The most abundant particles had a surface area of approximately 1 mm(2) (the mesh size was 333 mu m). The general estimate obtained was a total value of 1455 tons dw of floating plastic in the entire Mediterranean region, with various potential spatial accumulation areas. (C) 2016 Elsevier Ltd. All rights reserved.</t>
  </si>
  <si>
    <t>rayyan-684571263</t>
  </si>
  <si>
    <t>Prevalence of microplastics in animal-based traditional medicinal        materials: Widespread pollution in terrestrial environments</t>
  </si>
  <si>
    <t>Lu, SB and Qiu, R and Hu, JN and Li, XY and Chen, YX and Zhang, XT and Cao, CJ and Shi, HH and Xie, B and Wu, WM and He, DF and Lu, Shibo and Qiu, Rong and Hu, Jiani and Li, Xinyu and Chen, Yingxin and Zhang, Xiaoting and Cao, Chengjin and Shi, Huahong and Xie, Bing and Wu, Wei-Min and He, Defu</t>
  </si>
  <si>
    <t>Microplastics (MPs) pollution is an emerging environmental and health concern. MPs have been extensively observed in the aquatic environment, yet rarely investigated in the terrestrial ecosystem, especially in relation to health risks. To evaluate potential MPs pollution in land-dwelling animal medicine materials, we collected 20 types of small animal-based medicinal materials and 10 types of available fresh terrestrial animals from eight different regions in China. MPs were found in all medicinal materials with an average incidence rate of 94.67%. The abundance of MPs was in the range of 1.80 +/- 0.38 to 7.80 +/- 0.83 items/individual or 1.59 +/- 0.33 to 43.56 +/- 9.22 items/g (dry weight), with polymer distribution by polyethylene terephthalate (40.45%), rayon (30.64%), polyethylene (10.11%), nylon (7.35%), polypropylene (5.93%), and polyvinyl chloride (5.52%). The majority of MPs were microfibers (84.68%), with 15.32% of fragments. Moreover, MPswere directly observed in the intestine, detected in all ten types of fresh medicinal animals with the abundance of 0.83 +/- 0.35 to 3.42 +/- 0.46 items/individual. Furthermore, significant positive correlations (R: 0.32-0.99, p &lt; 0.05) of MPs characteristics were found between medicinal materials and fresh animals, including shape, size, color, and polymer distribution of MPs. The results support that MPs in themedicinal materials were likely derived from living animals. This study demonstrates the prevalence of MPs in animal-based, traditional medicinal materials, and also suggests widespread MPs pollution in terrestrial environments and latent health risks. (C) 2019 Elsevier B.V. All rights reserved.</t>
  </si>
  <si>
    <t>rayyan-684571264</t>
  </si>
  <si>
    <t>Potential cytotoxicity of silver nanoparticles: Stimulation of autophagy        and mitochondrial dysfunction in cardiac cells</t>
  </si>
  <si>
    <t>SAUDI JOURNAL OF BIOLOGICAL SCIENCES</t>
  </si>
  <si>
    <t>1319-562X</t>
  </si>
  <si>
    <t>2762-2771</t>
  </si>
  <si>
    <t>Khan, AA and Alanazi, AM and Alsaif, N and Al-anazi, M and Sayed, AYA and Bhat, MA and Khan, Azmat Ali and Alanazi, Amer M. and Alsaif, Nawaf and Al-anazi, Mohammad and Sayed, Ahmed Y. A. and Bhat, Mashooq Ahmad</t>
  </si>
  <si>
    <t>In the present study, we elucidated the potential cytotoxicity of AgNPs in H9c2 rat cardiomyoblasts and assessed the underlying toxicological manifestations responsible for their toxicity thereof. The results indicated that the exposure of AgNPs to H9c2 cardiac cells decreased cell viability in a dose-dependent manner and caused cell cycle arrest followed by induction of apoptosis. The AgNPs treated cardiac cells showed a generation of reactive oxygen species (ROS) and mitochondrial dysfunction where mitochondrial ATP was reduced and the expression of AMPK1a increased. AgNPs also induced ROS-mediated autophagy in H9c2 cells. There was a significant time-dependent increase in intracellular levels of Atg5, Beclin1, and LC3BII after exposure to AgNPs, signifying the autophagic response in H9c2 cells. More importantly, the addition of N-acetyl-L-cysteine (NAC) inhibited autophagy and significantly reduced the cytotoxicity of AgNPs in H9c2 cells. The study highlights the prospective toxicity of AgNPs on cardiac cells, collectively signifying a potential health risk. (C) 2021 Published by Elsevier B.V. on behalf of King Saud University.</t>
  </si>
  <si>
    <t>rayyan-684571265</t>
  </si>
  <si>
    <t>Microplastics pollution in mangrove ecosystems: A critical review of        current knowledge and future directions</t>
  </si>
  <si>
    <t>Deng, H and He, JX and Feng, D and Zhao, YY and Sun, W and Yu, HM and Ge, CJ and Deng, Hui and He, Jianxiong and Feng, Dan and Zhao, Yuanyuan and Sun, Wei and Yu, Huamei and Ge, Chengjun</t>
  </si>
  <si>
    <t>Over the last decade, microplastics (MPs, plastic particles &lt;5 mm) as emerging contaminants have received a great deal of international attention, not only because of their continuous accumulation in both marine and terrestrial environment, but also due to their serious threats posed to the environment. Voluminous studies regarding sources, distribution characterization, and fate of MPs in the different environmental compartments (e.g., marine, freshwater, wastewater, and soil) have been reported since 2004, whereas MPs pollution in unique marine ecosystems (e.g., coastal mangrove habitat) receives little scientific attention. Mangrove ecosystem, an important buffer between the land and the sea, has been identified as a potential sink of MPs caused by both marine and land-based activities. Moreover, the source and distribution characteristics of MPs in this ecosystem are significantly different from other coastal habitats, mainly owing to its unique features of high productivity and biomass. With the impetus to provide a more integrated view of MPs pollution in mangrove habitats, a literature review was conducted based on the existing studies related to this topic. This is the first review to present the current state of MPs pollution in mangrove ecosystems, specially including (i) the possible sources of MPs in mangrove areas and their pathways entering into this habitat; (ii) MPs pollution in the different mangrove compartments (including surface seawater, sediments, and biotas); and (iii) factors influencing MPs distribution in mangrove areas. Toward that end, the research gaps are proposed to guide for future research priorities. (C) 2020 Elsevier B.V. All rights reserved.</t>
  </si>
  <si>
    <t>rayyan-684571266</t>
  </si>
  <si>
    <t>Poly(Sarcosine) Surface Modification Imparts Stealth-Like Properties to        Liposomes</t>
  </si>
  <si>
    <t>SMALL</t>
  </si>
  <si>
    <t>1613-6810</t>
  </si>
  <si>
    <t>Bleher, S and Buck, J and Muhl, C and Sieber, S and Barnert, S and Witzigmann, D and Huwyler, J and Barz, M and Suss, R and Bleher, Stefan and Buck, Jonas and Muhl, Christian and Sieber, Sandro and Barnert, Sabine and Witzigmann, Dominik and Huwyler, Joerg and Barz, Matthias and Suess, Regine</t>
  </si>
  <si>
    <t>Circulation lifetime is a crucial parameter for a successful therapy with nanoparticles. Reduction and alteration of opsonization profiles by surface modification of nanoparticles is the main strategy to achieve this objective. In clinical settings, PEGylation is the most relevant strategy to enhance blood circulation, yet it has drawbacks, including hypersensitivity reactions in some patients treated with PEGylated nanoparticles, which fuel the search for alternative strategies. In this work, lipopolysarcosine derivatives (BA-pSar, bisalkyl polysarcosine) with precise chain lengths and low polydispersity indices are synthesized, characterized, and incorporated into the bilayer of preformed liposomes via a post insertion technique. Successful incorporation of BA-pSar can be realized in a clinically relevant liposomal formulation. Furthermore, BA-pSar provides excellent surface charge shielding potential for charged liposomes and renders their surface neutral. Pharmacokinetic investigations in a zebrafish model show enhanced circulation properties and reduction in macrophage recognition, matching the behavior of PEGylated liposomes. Moreover, complement activation, which is a key factor in hypersensitivity reactions caused by PEGylated liposomes, can be reduced by modifying the surface of liposomes with an acetylated BA-pSar derivative. Hence, this study presents an alternative surface modification strategy with similar benefits as the established PEGylation of nanoparticles, but with the potential of reducing its drawbacks.</t>
  </si>
  <si>
    <t>rayyan-684571267</t>
  </si>
  <si>
    <t>Does mechanical stress cause microplastic release from plastic water        bottles?</t>
  </si>
  <si>
    <t>Winkler, A and Santo, N and Ortenzi, MA and Bolzoni, E and Bacchetta, R and Tremolada, P and Winkler, Anna and Santo, Nadia and Ortenzi, Marco Aldo and Bolzoni, Elisa and Bacchetta, Renato and Tremolada, Paolo</t>
  </si>
  <si>
    <t>Plastic particle ingestion has become of concern as a possible threat to human health. Previous works have already explored the presence of microplastic (MP) in bottled drinking water as a source of MP intake. Here, we consider the release of MP particles from single-use PET mineral water bottles upon exposure to mechanical stress utilizing SEM plus EDS, which allows the implementation of morphological and elemental analysis of the plastic material surface and quantification of particle concentrations in sample water. The aim of this study was to better evaluate the sources of MP intake from plastic bottles, especially considering the effect of daily use on these bottles such as the abrasion of the plastic material. For that, we analysed MP release of PET bottlenecks and HDPE caps on their surfaces after a series of bottle openings/closings (1 x, 10 x, 100 x). Furthermore, we investigated, if the inner surface of the PET bottles released MPs, counted particle increase of the water and identified MPs in the PET bottled water after exposing the bottles to mechanical stress (squeezing treatment; none, 1 min, 10 min). The results showed a considerable increase of MP particle occurrence on the surface of PET and HDPE material (bottlenecks and caps) after opening and closing the bottles. After 100 times the effect was impressive, especially on caps. Moreover, great differences exist in cap abrasion between brands which uncovers a discrepancy in plastic behavior of brands. Interestingly, particle concentrations in the bottled mineral water did not significantly increase after exposure to mechanical stress (squeezing treatment). The morphological analysis of the inner wall surface of the bottles supported this observation, as no stress cracks could be detected after the treatment, implying that the bottles itself are not a consistent source of MP particles after this extent of mechanical stress. However, chances of MP ingestion by humans increase with frequent use of the same single-use plastic bottle, though only from the bottleneck-cap system. (C) 2019 Elsevier Ltd. All rights reserved.</t>
  </si>
  <si>
    <t>rayyan-684571268</t>
  </si>
  <si>
    <t>Cellular uptake and intracellular localization of poly (acrylic acid)        nanoparticles in a rainbow trout (Oncorhynchus mykiss) gill epithelial        cell line, RTgill-W1</t>
  </si>
  <si>
    <t>58-68</t>
  </si>
  <si>
    <t>Felix, LC and Ortega, V and Goss, GG and Felix, Lindsey C. and Ortega, Van A. and Goss, Greg G.</t>
  </si>
  <si>
    <t>The ever-growing production of engineered nanoparticles (NPs) for use in many agricultural, commercial, consumer, and industrial applications will lead to their accidental or intentional release into the environment. Potential routes of environmental exposure include manufacturing or transport spills, disposal of NP-containing products down the drain and/or in landfills, as well as direct usage on agricultural land. Therefore, NPs will inevitably contaminate aquatic environments and interact with resident organisms. However, there is limited information regarding the mechanisms that regulate NP transport into fish from the environment. Thus, our primary objective was to elucidate the mechanism(s) underlying cellular uptake and intracellular fate of 3-9 nm poly (acrylic acid) NPs loaded with the fluorescent dye Nile red using a rainbow trout (Oncorhynchus mykiss) gill epithelial cell line (RTgill-W1). In vitro measurements with NP-treated RTgill-W1 cells were carried out using a combination of laser scanning confocal microscopy, flow cytometry, fluorescent biomarkers (transferrin, cholera toxin B subunit, and dextran), endocytosis inhibitors (chlorpromazine, genistein, and wortmannin), and stains (4', 6-diamidino-2-phenylindole, Hoechst 33342, CellMask Deep Red, and LysoTracker Yellow). Clathrin-mediated endocytosis (CME), caveolae-mediated endocytosis and macropinocytosis pathways were active in RTgill-W1 cells, and these pathways were exploited by the non-cytotoxic NPs to enter these cells. We have demonstrated that NP uptake by RTgill-W1 cells was impeded when clathrin-coated pit formation was blocked by chlorpromazine. Furthermore, colocalization analysis revealed a moderate positive relationship between NPs and LysoTracker Yellow-positive lysosomal compartments indicating that CME was the dominant operative mechanism involved in NP internalization by RTgill-W1 cells. Overall, our results clearly show that fish gill epithelial cells internalized NPs via energy-dependent endocytotic processes. This study enhances our understanding of complex NP-cell interactions and the results obtained in vitro imply a potential risk to aquatic organisms.</t>
  </si>
  <si>
    <t>rayyan-684571269</t>
  </si>
  <si>
    <t>Polyethylene glycol modification decreases the cardiac toxicity of        carbonaceous dots in mouse and zebrafish models</t>
  </si>
  <si>
    <t>ACTA PHARMACOLOGICA SINICA</t>
  </si>
  <si>
    <t>1671-4083</t>
  </si>
  <si>
    <t>1349-1355</t>
  </si>
  <si>
    <t>Chen, JT and Sun, HQ and Wang, WL and Xu, WM and He, Q and Shen, S and Qian, J and Gao, HL and Chen, Jian-tao and Sun, Hua-qin and Wang, Wei-liang and Xu, Wen-ming and He, Qin and Shen, Shun and Qian, Jun and Gao, Hui-le</t>
  </si>
  <si>
    <t>Aim: Carbonaceous dots (CDs), which have been used for diagnosis, drug delivery and gene delivery, are accumulated in heart at high concentrations. To improve their biocompatibility, polyethylene glycol-modified CDs (PEG-CDs) were prepared. In this study we compared the cardiac toxicity of CDs and PEG-CDs in mouse and zebrafish models.        Methods: Mice were intravenously treated with CDs (size: 4.9 nm, 5 mg.kg(-1).d(-1)) or PEG-CDs (size: 8.3 nm, 5 mg.kg(-1).d(-1)) for 21 d. Their blood biochemistry indices, ECG, and histological examination were examined for evaluation of cardiac toxicity. CDs or PEG-CDs was added in incubator of cmlc2 transgenic Zebrafish embryos at 6 hpf, and the shape and size of embryos' hearts were observed at 48 hpf using a fluorescent microscope. Furthermore, whole-mount in situ hybridization was used to examine the expression of early cardiac marker gene (clml2) at 48 hpf.        Results: Administration of CDs or PEG-CDs in mice caused mild, but statistically insignificant reduction in serum creatine kinase (CK) and lactate dehydrogenase (LDH) levels detected at 7 d, which were returned to the respective control levels at 21 d. Neither CDs nor PEG-CDs caused significant changes in the morphology of heart cells. Administration of CDs, but not PEG-CDs, in mice caused marked increase of heart rate. Both CDs and PEG-CDs did not affect other ECG parameters. In the zebrafish embryos, addition of CDs (20 mu g/mL) caused heart development delay, whereas addition of CDs (80 mu g/mL) led to heart malformation. In contrast, PEG-CDs caused considerably small changes in heart development, which was consistent with the results from the in situ hybridization experiments.        Conclusion: CDs causes greater cardiac toxicity, especially regarding heart development. Polyethylene glycol modification can attenuate the cardiac toxicity of CDs.</t>
  </si>
  <si>
    <t>rayyan-684571270</t>
  </si>
  <si>
    <t>Bioaccumulation investigation of bisphenol A in HepG2 cells and        zebrafishes enabled by cobalt magnetic polystyrene microsphere derived        carbon based magnetic solid-phase extraction</t>
  </si>
  <si>
    <t>ANALYST</t>
  </si>
  <si>
    <t>0003-2654</t>
  </si>
  <si>
    <t>1433-1444</t>
  </si>
  <si>
    <t>Niu, PH and Lu, XF and Liu, BT and Li, LY and Liang, XJ and Wang, S and Guo, Y and Niu, Panhong and Lu, Xiaofeng and Liu, Bingtao and Li, Yijing and Liang, Xiaojing and Wang, Shuai and Guo, Yong</t>
  </si>
  <si>
    <t>A magnetic solid-phase extraction (MSPE) technique coupled with high performance liquid chromatography (HPLC) was developed and used for bioaccumulation investigation of bisphenol A (BPA) in HepG2 cells and zebrafishes. Cobalt magnetic polystyrene microsphere derived carbon (C-Co@PST) as an adsorbent was prepared by in situ polymerization reaction and further annealing treatment. Scanning electron microscopy, energy-dispersive X-ray spectroscopy, Fourier transform infrared spectrometry, X-ray photoelectron spectroscopy and X-ray diffraction were employed to confirm successful synthesis of C-Co@PST. A series of extraction parameters including the amount of the sorbent, the type of elute, extraction time and elution time were investigated to achieve high extraction efficiency. C-Co@PST based MSPE combined with HPLC was successfully established for bioaccumulation research of BPA in living creatures. It was found that the bioconcentration values of BPA in HepG2 cells underwent an increase, then a decrease, and finally reached an equilibrium level of 11.60 mu g kg(-1) at 8 h. The concentration of BPA in zebrafishes increased ranging from 6.05 mu g kg(-1) to 31.84 mu g kg(-1) over a culture time from 1 h to 12 h. Furthermore, linear and exponential models were employed to analyse the bioconcentration variation of BPA in organisms over the exposure time. Mathematical models have been developed to predict the transfer characteristics of BPA.</t>
  </si>
  <si>
    <t>rayyan-684571271</t>
  </si>
  <si>
    <t>Microplastic particles reduce EROD-induction specifically by highly        lipophilic compounds in RTL-W1 cells</t>
  </si>
  <si>
    <t>Heinrich, P and Braunbeck, T and Heinrich, Patrick and Braunbeck, Thomas</t>
  </si>
  <si>
    <t>Microplastic particles (MPs) from lipophilic polymers have been shown to efficiently accumulate hydrophobic organic contaminants (HOCs) in aquatic environments. MPs have, therefore, frequently been discussed as vectors for contaminants, enhancing HOC uptake by various organisms after ingestion followed by pollutant release; however, integrative models of sorption argue against this mechanism and even predict cleansing of pollutants from biological systems under particular circumstances. In order to experimentally investigate such a depuration mechanism, RTL-W1 cells were dosed with three 7-ethoxyresorufin-O-deethylase (EROD) inducers of distinct lipophilicity via the medium before adding both native and hexane-purified polyethylene MPs (20-25 mu m) to the medium surface. EROD activity was significantly reduced in the presence of MP, the extent of which correlated with the inducers' lipophilicity (K-OW) and thus affinity to MP. For hexane-purged MPs and TCDD (K-OW = 6.8), MPs reduce the bioavailability by up to 79%; the effect was marginally weaker with benzo[k]fluoranthene (K-OW = 6.11) and almost absent with beta-Naphthoflavone (K-OW = 4.68). Compared to hexane-purged MPs, native particles possessed slightly less detoxification potential. These experimental results corroborate theoretically predicted mechanisms of detoxification via MPs. Yet, it is unclear if, under corresponding conditions in the environment, MPs can compete with organismal tissues for highly lipophilic compounds and, if so, to which degree they may act as a sink reducing the amount of bioavailable pollutants in situ. However, the present results suggest that in scenarios where pollutant-free MPs interact with organisms that accumulated HOCs via other routes of uptake, qualitatively the presence of such a mechanism is likely.</t>
  </si>
  <si>
    <t>rayyan-684571272</t>
  </si>
  <si>
    <t>Cytogenetic and genotoxic effects of 2-chlorophenol on Allium cepa L.        root meristem cells</t>
  </si>
  <si>
    <t>36117-36123</t>
  </si>
  <si>
    <t>Kucuk, D and Liman, R and Kucuk, Derya and Liman, Recep</t>
  </si>
  <si>
    <t>2-Chlorophenol (2-CP), a class of chlorinated organic pollutants like other chlorophenols, is used as intermediate in the synthesis of the higher chlorinated congeners, certain dyes, preservatives, herbicides, fungicides, and plastics. In this study, cytotoxic and genotoxic effects of 2-CP were investigated on the root meristem cells of Allium cepa for its effects on root growth, mitotic index (MI), mitotic phases, chromosomal abnormalities (CAs), and DNA damage by using Allium anaphase-telophase and Comet assays. EC50 of 2-CP value was determined as approximately 25mg/L by Allium root growth inhibition test. Three concentrations of 2-CP (12.5, 25, and 50mg/L), distilled water (negative control), and methyl methane sulfonate (MMS, 10mg/L, positive control) were applied to onion stem cells under different exposure periods (24, 48, 72, and 96h). All the applied doses of 2-CP slightly decreased MIs. 2-CP induced total CAs such as disturbed anaphase-telophase, chromosome laggards, stickiness, and bridges and also DNA damage at significant levels. These results demonstrate that 2-CP has genotoxic effects in A. cepa root meristematic cells.</t>
  </si>
  <si>
    <t>rayyan-684571273</t>
  </si>
  <si>
    <t>Large amounts of marine debris found in sperm whales stranded along the        North Sea coast in early 2016</t>
  </si>
  <si>
    <t>134-141</t>
  </si>
  <si>
    <t>Unger, B and Rebolledo, ELB and Deaville, R and Grone, A and Ijsseldijk, LL and Leopold, MF and Siebert, U and Spitz, J and Wohlsein, P and Herr, H and Unger, Bianca and Rebolledo, Elisa L. Bravo and Deaville, Rob and Grone, Andrea and Ijsseldijk, Lonneke L. and Leopold, Mardik F. and Siebert, Ursula and Spitz, Jerome and Wohlsein, Peter and Herr, Helena</t>
  </si>
  <si>
    <t>30 sperm whales (Physeter macrocephalus) stranded along the coasts of the North Sea between January and February 2016. The gastro-intestinal tracts of 22 of the carcasses were investigated. Marine debris including netting, ropes, foils, packaging material and a part of a car were found in nine of the 22 individuals. Here we provide details about the findings and consequences for the animals. While none of the items was responsible for the death of the animal, the findings demonstrate the high level of exposure to marine debris and associated risks for large predators, such as the sperm whale. (C) 2016 Elsevier Ltd. All rights reserved.</t>
  </si>
  <si>
    <t>rayyan-684571274</t>
  </si>
  <si>
    <t>First record of plastic ingestion by an important commercial native fish        (Prochilodus lineatus) in the middle Tiete River basin, Southeast Brazil</t>
  </si>
  <si>
    <t>BIOTA NEOTROPICA</t>
  </si>
  <si>
    <t>1676-0603</t>
  </si>
  <si>
    <t>Urbanski, BQ and Denadai, AC and Azevedo-Santos, VM and Nogueira, MG and Urbanski, Bruna Q. and Denadai, Ana C. and Azevedo-Santos, Valter M. and Nogueira, Marcos G.</t>
  </si>
  <si>
    <t>This is the first study to report the plastic ingestion by Prochilodus lineatus in Brazilian fluvial ecosystems. We examined 32 individuals collected in two contrasting lotic environments: the highly polluted Tiete River and its much less degraded tributary, Peixe River. Most individuals, 71.88%, contained plastic in their digestive tract, with averages of 3.26 and 9.37 particles per individual in the tributary and main river, respectively. The blue color was predominant among the observed plastic particles and size ranged from 0.18 to 12.35 mm. Plastic ingestion must be accidental, predominantly, since the species has an iliophagous eating habit. As this species is regionally the most important fishery resource, potential adverse effects of this type of contamination may be transferred to human consuming populations. Mitigation measures against pollution are urgent in the Tiete River basin.</t>
  </si>
  <si>
    <t>rayyan-684571275</t>
  </si>
  <si>
    <t>Impacts of Plastic-Made Packaging on Marine Key Species: Effects        Following Water Acidification and Ecological Implications</t>
  </si>
  <si>
    <t>Piccardo, M and Provenza, F and Grazioli, E and Anselmi, S and Terlizzi, A and Renzi, M and Piccardo, Manuela and Provenza, Francesca and Grazioli, Eleonora and Anselmi, Serena and Terlizzi, Antonio and Renzi, Monia</t>
  </si>
  <si>
    <t>This study evaluates the impacts of 16 different leachates of plastic-made packaging on marine species of different trophic levels (bacteria, algae, echinoderms). Standard ecotoxicological endpoints (inhibition of bioluminescence, inhibition of growth, embryo-toxicity) and alterations of ecologically significant parameters (i.e., echinoderms' body-size) were measured following exposure under different pH water conditions: marine standard (pH 8.1) and two increasingly acidic conditions (pH 7.8 and 7.5) in order to evaluate possible variations induced by ocean acidification. The results obtained in this study evidence that the tested doses are not able to significantly affect bacteria (Vibrio fischeri) and algae (Phaeodactylum tricornutum). On the contrary, Paracentrotus lividus larvae were significantly affected by several packaging types (13 out of 16) with meaningless differences between pH conditions.</t>
  </si>
  <si>
    <t>rayyan-684571276</t>
  </si>
  <si>
    <t>Global ecological, social and economic impacts of marine plastic</t>
  </si>
  <si>
    <t>189-195</t>
  </si>
  <si>
    <t>Beaumont, NJ and Aanesen, M and Austen, MC and Borger, T and Clark, JR and Cole, M and Hooper, T and Lindeque, PK and Pasco, C and Wyles, KJ and Beaumont, Nicola J. and Aanesen, Margrethe and Austen, Melanie C. and Borger, Tobias and Clark, James R. and Cole, Matthew and Hooper, Tara and Lindeque, Penelope K. and Pasco, Christine and Wyles, Kayleigh J.</t>
  </si>
  <si>
    <t>This research takes a holistic approach to considering the consequences of marine plastic pollution. A semi systematic literature review of 1191 data points provides the basis to determine the global ecological, social and economic impacts. An ecosystem impact analysis demonstrates that there is global evidence of impact with medium to high frequency on all subjects, with a medium to high degree of irreversibility. A novel translation of these ecological impacts into ecosystem service impacts provides evidence that all ecosystem services are impacted to some extent by the presence of marine plastic, with a reduction in provision predicted for all except one. This reduction in ecosystem service provision is evidenced to have implications for human health and wellbeing, linked particularly to fisheries, heritage and charismatic species, and recreation.</t>
  </si>
  <si>
    <t>rayyan-684571277</t>
  </si>
  <si>
    <t>Fate of microplastics and other small anthropogenic litter (SAL) in        wastewater treatment plants depends on unit processes employed</t>
  </si>
  <si>
    <t>ENVIRONMENTAL SCIENCE-WATER RESEARCH &amp; TECHNOLOGY</t>
  </si>
  <si>
    <t>2053-1400</t>
  </si>
  <si>
    <t>1064-1073</t>
  </si>
  <si>
    <t>Michielssen, MR and Michielssen, ER and Ni, J and Duhaime, MB and Michielssen, Marlies R. and Michielssen, Elien R. and Ni, Jonathan and Duhaime, Melissa B.</t>
  </si>
  <si>
    <t>The accumulation of microplastics (plastic particles less than 5 mm) and similarly sized small anthropogenic litter (SAL; e.g., cellulosic products manufactured from natural material) in aquatic ecosystems is a growing concern. These particles can serve as vectors of chemical toxins and microbial pathogens and thus, as organisms consume them, may lead to biomagnification of these contaminants. As collection points in managed water systems, wastewater treatment plants (WWTPs) provide an opportunity to develop and implement novel technologies to manage SAL pollution. Here, we assessed the efficiency of different unit processes at three WWTPs in removing SAL. Samples were collected from WWTPs that employ either secondary treatment (activated sludge) or tertiary treatment (granular sand filtration) as a final step, as well as a pilot membrane bioreactor system that finishes treatment with microfiltration. SAL from 20 mu m to 4.75mm was quantified and categorized by shape. The WWTP with secondary treatment removed 95.6% of SAL, discharging 5.9 SAL per L in the final effluent; the plant with tertiary treatment removed 97.2% of SAL, discharging 2.6 SAL per L; the membrane bioreactor plant removed 99.4% of SAL, discharging 0.5 SAL per L. The majority of SAL in effluent from all plants was comprised of thin fibers (e.g., textile fibers). While the WWTP with tertiary granular sand filtration and the membrane bioreactor exhibited greater overall removal of SAL, fibers represented a larger percentage of SAL in effluent from these plants (79 and 83%, respectively) than the plant with activated sludge as a final step (44% fibers). This study suggests that retrofitting existing secondary WWTPs with granular sand filtration or membrane filtration would result in the highest possible removal of SAL-though treatment facilities would continue to serve as pathways of SAL pollution to the environment. Further, the fate of the 95-99% of SAL that is retained or leaves WWTPs through means other than effluent (e.g., sludge) must be resolved to effectively address this problem.</t>
  </si>
  <si>
    <t>rayyan-684571278</t>
  </si>
  <si>
    <t>RAFT-mediated emulsion polymerization of styrene with a thermoresponsive        MacroCTA</t>
  </si>
  <si>
    <t>POLYMER</t>
  </si>
  <si>
    <t>0032-3861</t>
  </si>
  <si>
    <t>200-207</t>
  </si>
  <si>
    <t>Holdsworth, CI and Jia, ZF and Monteiro, MJ and Holdsworth, Clovia I. and Jia, Zhongfan and Monteiro, Michael J.</t>
  </si>
  <si>
    <t>Heterogeneous RAFT polymerization is an attractive 'living' radical polymerization technique to control not only the molecular weight distribution but also the particles size distribution. Here, we demonstrate the use of a thermoresponsive RAFT macro chain transfer agent (MacroCTA) to form seed particles for the chain extension of styrene to form block copolymer latex particles. By incorporating a few styrene units into the MacroCTA, the polymerizations become faster, producing both narrow particle size and molecular weight distributions. This is due to the 'superswelling effect', in which all the seed particles swell with monomer and nucleated at the same time. The resulting latex particles could then be transformed into a variety of nanostructures by cooling below the lower critical solution temperature of the thermoresponsive block in the presence of a plasticizer for polystyrene. The dominant structure was cylindrical worms with the observation of other structures including jelly fish and the rare disc. Cooling under ultrasound produced either vesicles or cauliflower structures. The work demonstrated that utilizing the 'superswelling effect', control over the rate, and molecular weight and particle size distributions could be obtained, providing design parameters to construct new nanostructures. (C) 2016 Elsevier Ltd. All rights reserved.</t>
  </si>
  <si>
    <t>rayyan-684571279</t>
  </si>
  <si>
    <t>Mediterranean marine biodiversity under threat: Reviewing influence of        marine litter on species</t>
  </si>
  <si>
    <t>Deudero, S and Alomar, C and Deudero, Salud and Alomar, Carme</t>
  </si>
  <si>
    <t>The Mediterranean Sea is one of the most polluted seas worldwide, especially with regard to plastics. The presence of this emerging man made contaminant in marine environments precludes large effects and interactions with species exposed to massive litter quantities. In this review, available data of floating and seafloor litter around Mediterranean sub-basins are reported. A review of scientific literature on the interaction of plastic with marine biota resulted in the identification of 134 species, several taxa and feeding strategies affected from 1986 to 2014. Data from 17,334 individuals showed different levels of ingestion and effects on catalogued IUCN species (marine mammals and sea turtles) in addition to several pelagic fish and elasmobranchs. Biodiversity is certainly under threat, and knowledge of the extent of taxa affected is of concern considering the increasing plastic loads in the Mediterranean Sea and worldwide. (C) 2015 Elsevier Ltd. All rights reserved.</t>
  </si>
  <si>
    <t>rayyan-684571280</t>
  </si>
  <si>
    <t>First record of plastic debris ingestion by a fin whale (Balaenoptera        physalus) in the sea off East Asia</t>
  </si>
  <si>
    <t>Im, J and Joo, S and Lee, Y and Kim, BY and Kim, T and Im, Jibin and Joo, Soobin and Lee, Youngran and Kim, Byung-Yeob and Kim, Taewon</t>
  </si>
  <si>
    <t>Marine pollution caused by plastic litter can threaten the survival and health of marine organisms. In 2019, a juvenile fin whale (Balaenoptera physalus, length: 13.02 m, weight 12,000 kg) was found dead floating on the sea near Jeju Island, Republic of Korea. During the dissection, 45 plastic particles were found in the body of the whale, including fishing lines, plastic filaments, pieces of fishing nets, and Styrofoam particles. The largest item found was a piece of fishing line (1180 mm in length and 1.15 mm in thickness). Filaments, both bundled and separated, were more frequent. Some of the filaments found were entangled with the baleen plate bristles. These observations suggest that plastic pollution is a potential risk for baleen whale species. This is the first record of plastic ingestion by a vulnerable baleen whale species in the sea off East Asia.</t>
  </si>
  <si>
    <t>rayyan-684571281</t>
  </si>
  <si>
    <t>Debris ingestion by carnivorous consumers: Does the position in the        water column truly matter?</t>
  </si>
  <si>
    <t>134-139</t>
  </si>
  <si>
    <t>Di Beneditto, APM and Oliveira, AD and Madeira Di Beneditto, Ana Paula and Oliveira, Ariane da Silva</t>
  </si>
  <si>
    <t>The hypothesis that carnivorous consumers associated with the seabed are more likely to ingest marine debris was tested based on stomach content analysis of fish (Trichiurus lepturus and species of Ariidae) and cetaceans (Sotalia guianensis and Pontoporia blainvillei). Among 596 stomach contents, only 22 (3.7%) contained debris. The debris was flexible plastic, nylon yard, paper, latex, styrofoam and cigarette filter. The proportion of stomach contents with debris varied among species: P. blainvillei (pelagic demersal consumer) presented the highest frequency of ingestion (15.7%), while T. lepturus (pelagic consumer), S. guianensis (pelagic consumer) and Ariidae (demersal consumer) presented similar frequencies (1.3-1.8%). Therefore, a feeding site in the water column does not predict the probability of debris ingestion. Concerning these species, this probability seems to be more associated with prey-capture strategies (or feeding behavior), regardless of debris availability in the environment.</t>
  </si>
  <si>
    <t>rayyan-684571282</t>
  </si>
  <si>
    <t>Bioinspired Hybrid Micro/Nanostructure Composited Membrane with        Intensified Mass Transfer and Antifouling for High Saline Water Membrane        Distillation</t>
  </si>
  <si>
    <t>17376-17386</t>
  </si>
  <si>
    <t>Jiang, XB and Shao, YS and Li, J and Wu, MY and Niu, YC and Ruan, XH and Yan, XM and Li, XC and He, GH and Jiang, Xiaobin and Shao, Yushan and Li, Jin and Wu, Mengyuan and Niu, Yuchao and Ruan, Xuehua and Yan, Xiaoming and Li, Xiangcun and He, Gaohong</t>
  </si>
  <si>
    <t>Membrane distillation (MD) holds great promise for high-saline solution treatment, but it is typically impeded by the trade-off between the high mass transfer and antifouling properties of the membrane. Herein, a new MD utilized membrane with bioinspired micro/nanostructure (lotus leaf and fish gill) was constructed on commercial PP membrane, which can simultaneously enhance the permeation flux and antifouling in the hypersaline MD operation. On the basis of the classic nucleation theory and hydrodynamics simulation, the nanoscale structure can intensify the interfacial nanoscale turbulent flow and hinder the crystal deposition, which works like the fish gill. In addition, the optimized nanoscale feature size renders the membrane with the heterogeneous nucleation barrier very similar to the homogeneous system, which works like the lotus leaf and hinders the induced nucleation effectively. The microscale structure as the supporting platform of nanostructure can additionally enlarge the effective evaporative surface with superior hydrophobicity and then promote the permeation transfer through the membrane. The hybrid micro/nanostructures render the fabricated membrane with excellent high-permeation flux and significantly prolonged fouling induction time, which sheds light on a new approach for the development of ideal MD utilized membrane.</t>
  </si>
  <si>
    <t>rayyan-684571283</t>
  </si>
  <si>
    <t>Effect of Addition of Halloysite Nanoclay and SiO2 Nanoparticles on        Barrier and Mechanical Properties of Bovine Gelatin Films</t>
  </si>
  <si>
    <t>FOOD AND BIOPROCESS TECHNOLOGY</t>
  </si>
  <si>
    <t>1935-5130</t>
  </si>
  <si>
    <t>1766-1774</t>
  </si>
  <si>
    <t>Voon, HC and Bhat, R and Easa, AM and Liong, MT and Karim, AA and Voon, Han Ching and Bhat, Rajeev and Easa, Azhar Mat and Liong, M. T. and Karim, A. A.</t>
  </si>
  <si>
    <t>Casting method was used to prepare bovine gelatin based bio-nanocomposite films with halloysite nanoclay and nano-SiO2 as the reinforcing materials. The composition included gelatin with 20% (w/w) of glycerol (as plasticizer) compounded with halloysite nanoclay and nano-SiO2 (0%, 2%, 3%, 4%, 5% w/w), respectively. Both types of nanocomposite films showed better mechanical and water solubility than the pristine gelatin films. On comparison with the control, increase in the nanoparticles content resulted in higher tensile strength (9.19 to 13.39 and 12.22 MPa in nanoclay and nano-SiO2, respectively) and elastic modulus (1.32 to 2.99 and 3.02 MPa% in nanoclay and nano-SiO2, respectively) with lower elongation at break (80.80 to 55.72 and 40.31% in nanoclay and nano-SiO2, respectively) and water solubility (85.99 to 69.67 and 69.59% in nanoclay and nano-SiO2, respectively). Even though a decrease in water vapor permeability was recorded, it was statistically non-significant (1.94 to 1.50 and 1.73 g mm/m(2) h kPa in nanoclay and nano-SiO2, respectively). Studies on the heat sealing and peel seal test, conducted to determine the seal strength of the nanocomposite films, revealed lower seal strength compared to control (739.59 to 304.95 and 397.85 N/m in nanoclay and nano-SiO2, respectively). Between the two nanomaterials used, halloysite nanoclay showed the best results in terms of mechanical properties. The results obtained support the concept of nanocomposite technology and can be employed to improve the barrier and mechanical properties of bovine gelatin films with high potential to be used for food packaging purposes.</t>
  </si>
  <si>
    <t>rayyan-684571284</t>
  </si>
  <si>
    <t>Simplistic surface active agents mediated morphological tweaking of CdS        thin films for photoelectrochemical solar cell performance</t>
  </si>
  <si>
    <t>CURRENT APPLIED PHYSICS</t>
  </si>
  <si>
    <t>1567-1739</t>
  </si>
  <si>
    <t>1669-1676</t>
  </si>
  <si>
    <t>Vanalakar, SA and Suryawanshi, MP and Mali, SS and Moholkar, AV and Kim, JY and Patil, PS and Kim, JH and Vanalakar, S. A. and Suryawanshi, M. P. and Mali, S. S. and Moholkar, A. V. and Kim, J. Y. and Patil, P. S. and Kim, J. H.</t>
  </si>
  <si>
    <t>This study reports on the formation of cadmium sulfide (CdS) nanostructures with controlled morphology synthesized via a simple chemical route in surface active agent environment. The effect of organic surface active agents (surfactants) as sodium dodecyl sulfate (SDS), polyethylene glycol (PEG) and cetyltrimethylammonium bromide (CTAB) on structural, morphological, optical and photoelectrochemical properties of CdS thin films have been studied. Our results reveal that the organic surfactants play key roles in tweaking the surface morphology. A compact spongy ball like morphology was observed for the CdS samples grown without organic surfactants. The cauliflower's with nanopetals from the CTAB, whereas crowded star fish like morphology is observed in PEG-mediated growth. Water hyacinth like morphology is tweaked using SDS. Considering the importance of these nanostructures, the growth mechanism has been discussed in details. Additionally, the samples are photoelectrochemically (PEC) active and having a compact surface with a nanoporous structure twig helps in improved photoelectrochemical performance compared to that of CdS deposits from surfactant free solution. This is a simplistic way to tune the morphology using surfactants, which can be applied to other energy conversion applications. (C) 2014 Elsevier B.V. All rights reserved.</t>
  </si>
  <si>
    <t>rayyan-684571285</t>
  </si>
  <si>
    <t>Potential interaction between plastic litter and green turtle Chelonia        mydas during nesting in an extremely polluted beach</t>
  </si>
  <si>
    <t>138-145</t>
  </si>
  <si>
    <t>Gundogdu, S and Yesilyurt, IN and Erbas, C and Gundogdu, Sedat and Yesilyurt, Irem Nur and Erbas, Celal</t>
  </si>
  <si>
    <t>This study examines the extent of macroplastic pollution on Samandag beach and the potential effects on green sea turtles during nesting. For this purpose, a total of 39 different turtle tracks were studied. Mean plastic concentration was found to be 19.5 +/- 1.2 pcs m(-2). Among the different types of crawling, the highest concentrations of plastics were found on the tracks of turtles that did not attempt to dig nests (25.9 +/- 8.4 pcs m(-2)). In total, 7 different types of plastics (disposable, film, fishing-related, foam, fragments, miscellaneous, and textile) were found, with film-type plastics being the most prevalent (11 pcs m(-2)). Samandag beach was found to be greatly more polluted than any other beach in the Mediterranean Sea. We concluded that this pollution can cause negative effects, especially entanglement and entrapment, on green sea turtle females and hatchlings.</t>
  </si>
  <si>
    <t>rayyan-684571286</t>
  </si>
  <si>
    <t>Fish toxicologic pathology: the growing credibility gap and how to        bridge it</t>
  </si>
  <si>
    <t>BULLETIN OF THE EUROPEAN ASSOCIATION OF FISH PATHOLOGISTS</t>
  </si>
  <si>
    <t>0108-0288</t>
  </si>
  <si>
    <t>51-64</t>
  </si>
  <si>
    <t>Wolf, JC and Wolf, J. C.</t>
  </si>
  <si>
    <t>Histopathology is a mainstay of laboratory and environmental fish toxicology studies. This versatile endpoint can be used to screen for effects of chemical exposures, determine no effect concentrations, provide clues to modes/mechanisms of action, evaluate the effectiveness of pharmacologic therapies and environmental remediation efforts, and assess the background health of test subjects. Unfortunately, recent reviews of the literature suggest that the credibility of histopathology findings in peer-reviewed journal articles is often less than desirable, and there is evidence that this situation may be worsening. Key weaknesses include inadequate experimental design, inferior histologic preparation, inaccurate diagnostic interpretation, inexpert manuscript creation, and ineffectual manuscript review. On the brighter side, it is evident that there are multiple stages in the research and reporting process where innovations may be instituted to improve the quality of published histopathology results. This paper will briefly explore the causes of poor data quality in fish toxicology studies, and provide suggestions for bridging the widening credibility gap.</t>
  </si>
  <si>
    <t>rayyan-684571287</t>
  </si>
  <si>
    <t>Cohabiting with litter: Fish and benthic assemblages in coastal habitats        of a heavily urbanized area</t>
  </si>
  <si>
    <t>Rizzo, L and Musco, L and Crocetta, F and Rizzo, Lucia and Musco, Luigi and Crocetta, Fabio</t>
  </si>
  <si>
    <t>Anthropogenic litter negatively impacts the marine environment and threatens biodiversity. At the same time, it represents a suitable substrate for the settlement of sessile species, thus potentially altering composition and structure of soft bottom benthic assemblages. By using a Remotely Operated Vehicle (ROV), we hereby investigated patterns of abundance, distribution, and origin of benthic litter in three subtidal habitats of a heavily urbanized area and tested whether litter distribution related to patterns of fish and mega-and macro-benthic diversity. Litter accumulation mostly occurred on soft bottoms, while rocky substrata were the least affected, albeit being particularly threatened by sea-based pollution. As expected, the highest biodiversity was observed on rocky bottoms, hosting notable biogenic formations (Cladocora caespitosa, Leptogorgia sarmentosa) despite the area is historically affected by anthropogenic activities. No correlation was found between biota and marine litter, suggesting that litter does not apparently influence biodiversity and distribution of the investigated assemblages.</t>
  </si>
  <si>
    <t>rayyan-684571288</t>
  </si>
  <si>
    <t>Paradise Trashed: Sources and solutions to marine litter in a small        island developing state</t>
  </si>
  <si>
    <t>128-136</t>
  </si>
  <si>
    <t>Verlis, KM and Wilson, SP and Verlis, Krista M. and Wilson, Scott P.</t>
  </si>
  <si>
    <t>Anthropogenic marine litter pollution is a serious issue facing oceans worldwide. Limited data exists on this pollution issue for South Pacific Island nations and for Small Island Developing States (SIDS) in general. This study presents the first extensive baseline survey of macro-sized marine litter on Mo'orea (0.75 items m(-2)) and Tahiti (0.95 items m(-2)), French Polynesia. Not unexpectedly, marine litter was dominated by plastics (58%); however, glass also made up a significant portion (21%). Sixty percent of recovered marine litter from both islands was derived from local land-based catchments, indicating that the bulk of the litter is from local sources. Measures to address the waste issue in French Polynesia will be discussed with a cash-for-container scheme for locally produced beer showing promising positive environmental results, and further strategies for waste management in SIDS raised. (C) 2019 Elsevier Ltd. All rights reserved.</t>
  </si>
  <si>
    <t>rayyan-684571289</t>
  </si>
  <si>
    <t>Marine litter at the seafloor - Abundance and composition in the North        Sea and the Baltic Sea</t>
  </si>
  <si>
    <t>774-780</t>
  </si>
  <si>
    <t>Kammann, U and Aust, MO and Bahl, H and Lang, T and Kammann, Ulrike and Aust, Marc-Oliver and Bahl, Horst and Lang, Thomas</t>
  </si>
  <si>
    <t>Litter is present in all marine waters around the globe. It consists of several compound classes of which plastic is of special interest because of its high abundance and possible threat to marine organisms. The regional distribution, composition and abundance of large litter items (LI) at the sea floor of the North Sea and the Baltic Sea were investigated based on 175 bottom trawls between 2013 and 2015. Different types of marine litter &gt; 2.5 cm were classified according to the protocol of the ICES International Bottom Trawl Survey. The results showed considerable geographical variation: In the North Sea, a mean litter abundance of 16.8 LI/km(2) was found, whereas the litter abundance in the Baltic Sea was significantly lower (5.07 LI/km(2)). In general, plastic represented 80% of the litter items. During the study, some methodical aspects with possible impact on the results were identified that need to be addressed in future sampling campaigns.</t>
  </si>
  <si>
    <t>rayyan-684571290</t>
  </si>
  <si>
    <t>Hollow mesoporous structured molecularly imprinted polymers for highly        sensitive and selective detection of estrogens from food samples</t>
  </si>
  <si>
    <t>Lu, HZ and Xu, SF and Lu, Hongzhi and Xu, Shoufang</t>
  </si>
  <si>
    <t>Novel hollow mesoporous molecularly imprinted polymers (HM-MIPs) were proposed for highly selective and sensitive detection of estrogens in food samples. HM-MIPs were prepared by one-pot surface imprinting method usingl 7 beta-estradiol (E2) as template followed by chemical selective etching to remove solid silica core. Transmission electron microscopy coupled with N-2 adsorption experiment confirmed the successful formation of hollow mesoporous structure. Binding adsorption experiment indicated that HM-MIPs have high binding capacity and fast mass transfer property, and class selective recognition of estrogens is possible by E2 imprinted HM-MIPs. HM-MIPs-SPE-HPLC was employed to enrich and detect El, E2 and E3 in cucumber, milk powder and grass carp samples. Satisfactory recoveries in the range of 85.6%-101.2% and relative standard deviation lower than 4.3% were obtained. The limits of detection for these estrogens were in the range of 33-22 ng L-1. Thus, HM-MIPs-SPE method proved to be an accuracy and practical platform for detection of estrogens in food samples. (C) 2017 Elsevier B.V. All rights reserved.</t>
  </si>
  <si>
    <t>rayyan-684571291</t>
  </si>
  <si>
    <t>Marine debris - An emerging threat to the reef areas of Gulf of Mannar,        India</t>
  </si>
  <si>
    <t>Edward, JKP and Mathews, G and Raj, KD and Laju, RL and Bharath, MS and Kumar, PD and Arasamuthu, A and Grimsditch, G and Edward, J. K. Patterson and Mathews, G. and Raj, K. Diraviya and Laju, R. L. and Bharath, M. Selva and Kumar, P. Dinesh and Arasamuthu, A. and Grimsditch, Gabriel</t>
  </si>
  <si>
    <t>Underwater survey was conducted to assess the accumulation and impact of marine debris in the reef areas of Gulf of Mannar in southeast India. A combination of roving diver technique and belt transect method was applied for the assessment, which was conducted during the period between February 2018 and March 2019. An estimated total reef area of 1152 m(2) has been affected by marine debris. Abandoned fishing nets were found to constitute the major portion of 43.17 +/- 5.48% of the marine debris. Live corals were found to be dominant substrates for marine debris with 39.11%. The average prevalence of coral colonies in contact with marine debris was 3.28 +/- 0.27%. Prevalence of corals in contact with debris was very high in genus Acropora with 8.23 +/- 1.29% followed by Montipora with 4.63 +/- 1.29% due to their complex growth form. Of the corals in contact with debris, 47.56% were fragmented and 34% were found with tissue loss.</t>
  </si>
  <si>
    <t>rayyan-684571292</t>
  </si>
  <si>
    <t>Type and quantity of coastal debris pollution in Taiwan: A 12-year        nationwide assessment using citizen science data</t>
  </si>
  <si>
    <t>862-872</t>
  </si>
  <si>
    <t>Walther, BA and Kunz, A and Hu, CS and Walther, Bruno A. and Kunz, Alexander and Hu, Chieh-Shen</t>
  </si>
  <si>
    <t>Man-made coastal debris pollution is a growing concern for Taiwan. In 2004, Taiwanese environmental organizations led by the "Society of Wilderness" began gathering data on 19 categories of debris items collected during cleanup events. We present our analysis of the resulting 12-year dataset collated from 541 events held between October 2004 and December 2016. In total, 904,302 items weighing 131,358.3 kg were collected, and 63.6% and 27.2% of items were made of either plastic or plastic mixed with other materials, respectively. The five most commonly recorded debris categories were plastic shopping bags, plastic bottle caps, disposable tablewares, fishing equipment, and plastic drinking straws. We estimated that during the 12-year period on average between 3.7 and 7.9 million items weighing 560-1110 metric tons polluted Taiwan's coastline. We offer recommendations for improving the quality of data collected during Taiwan's cleanup events and report some policy changes due partly to previous reports of this dataset.</t>
  </si>
  <si>
    <t>rayyan-684571293</t>
  </si>
  <si>
    <t>Spatial distribution and seasonality of ichthyoplankton and        anthropogenic debris in a river delta in the Caribbean Sea</t>
  </si>
  <si>
    <t>1356-1387</t>
  </si>
  <si>
    <t>Correa-Herrera, T and Barletta, M and Lima, ARA and Jimenez-Segura, LF and Arango-Sanchez, LB and Correa-Herrera, T. and Barletta, M. and Lima, A. R. A. and Jimenez-Segura, L. F. and Arango-Sanchez, L. B.</t>
  </si>
  <si>
    <t>Temporal changes in larval fish species composition and abundance compared with other components of the seston are described in four estuarine habitats in the Atrato Delta, Colombia. In comparison with zooplankton, fish larvae and egg density and anthropogenic debris abundance were low in the South Atrato Delta. Transparency, water temperature and chlorophyll a were the major factors influencing the spatiotemporal distribution of ichthyoplankton in the delta. The most abundant fish larvae were Astyanax sp. 1, Anchovia clupeoides, Cetengraulis edentulus, Anchoa sp., Bathygbius curacao, Dormitator maculatus, Hyporhamphus sp., Atherinella blackburni, Gobiosoma sp. 1 and Menticirrhus americanus (92.8% of total abundance). Spatial temporal analysis shows that in this delta, shrub (arracachal) and grass (eneal) habitats are important for freshwater and estuarine species, whilst mudflat and mangrove are important for estuarine species and estuarine-marine species, since most flexion and post-flexion stages of these species were found there. Anthropogenic debris density never surpassed the total ichthyoplankton density, but was ubiquitous. Shrub and mangrove habitats had higher densities of anthropogenic debris, since these are flood-stem habitats that trap solids. (C) 2017 The Fisheries Society of the British Isles.</t>
  </si>
  <si>
    <t>rayyan-684571294</t>
  </si>
  <si>
    <t>Toxicity assessment and long-term three-photon fluorescence imaging of        bright aggregation-induced emission nanodots in zebrafish</t>
  </si>
  <si>
    <t>NANO RESEARCH</t>
  </si>
  <si>
    <t>1998-0124</t>
  </si>
  <si>
    <t>1921-1933</t>
  </si>
  <si>
    <t>Li, DY and Zhao, XY and Qin, W and Zhang, HQ and Fei, Y and Liu, LW and Yong, KT and Chen, GD and Tang, B and Qian, J and Li, Dongyu and Zhao, Xinyuan and Qin, Wei and Zhang, Hequn and Fei, Yue and Liu, Liwei and Yong, Ken-Tye and Chen, Guangdi and Tang, Ben Zhong and Qian, Jun</t>
  </si>
  <si>
    <t>Aggregation-induced emission (AIE) luminogen displays bright fluorescence and has photobleaching resistance in its aggregation state. It is an ideal fluorescent contrast agent for bioimaging. Multiphoton microscopy is an important tool for bioimaging since it possesses the ability to penetrate deep into biological tissues. Herein, we used AIE luminogen together with multiphoton microscopy for long-term imaging of zebrafish. A typical AIE luminogen, 2,3-bis(4-(phenyl(4(1,2,2-triphenylvinyl) phenyl) amino) phenyl) fumaronitrile (TPE-TPA-FN or TTF), was encapsulated with 1,2-distearoyl-sn-glycero-3-phosphoethanola-mine-N[ methoxy(polyethylene glycol)-2000] (DSPE-mPEG(2000)) to form nanodots that exhibited bright three-photon fluorescence under 1,560 nm-femtosecond (fs) laser excitation. The TTF-nanodots were chemically stable in a wide range of pH values and showed no in vivo toxicity in zebrafish according to a series of biological tests. The TTF-nanodots were microinjected into zebrafish embryos, and the different growth stages of the labeled embryos were monitored with a three-photon fluorescence microscope. TTF-nanodots could be traced inside the zebrafish body for as long as 120 hours. In addition, the TTF-nanodots were utilized to target the blood vessel of zebrafish, and three-photon fluorescence angiogram was performed. More importantly, these nanodots were highly resistant to photobleaching under 1,560 nm-fs excitation, allowing long-term imaging of zebrafish.</t>
  </si>
  <si>
    <t>rayyan-684571295</t>
  </si>
  <si>
    <t>Effects of pristine polyvinyl chloride fragments on whole body histology        and protease activity in silver barb Barbodes gonionotus fry</t>
  </si>
  <si>
    <t>1106-1111</t>
  </si>
  <si>
    <t>Romano, N and Ashikin, M and Teh, JC and Syukri, F and Karami, A and Romano, Nicholas and Ashikin, Munirah and Teh, Jun Chin and Syukri, Fadhil and Karami, Ali</t>
  </si>
  <si>
    <t>Silver barb Barbodes gonionotus fry were exposed to polyvinyl chloride (PVC) fragments at increasing concentrations of 0.2, 0.5 and 1.0 mg/L for 96 h, following which whole body histological evaluation and analysis of the digestive enzymes trypsin and chymotrypsin were performed. Whole body trypsin and chymotrypsin activities increased significantly in fish exposed to 0.5 and 1.0 mg/L PVC as compared those exposed to zero or 0.2 mg/L PVC. In fish exposed to all tested concentrations, PVCs were observed in both the proximal and distal intestine, and fish exposed to 0.5-1.0 and 1.0 mg/L PVC, respectively, and these particles were associated with localized thickening of the mucosal epithelium. No tissue damage was evident in any other internal organs or gills. This lack of damage may be attributed to the absence of contaminants associated with the PVC fragments and their relatively smooth surface. The increased whole body trypsin and chymotrypsin activities may indicate an attempt to enhance digestion to compensate for epithelial thickening of the intestine and/or to digest the plastics. (C) 2017 Elsevier Ltd. All rights reserved.</t>
  </si>
  <si>
    <t>rayyan-684571296</t>
  </si>
  <si>
    <t>PLGA-based nanofibers with a biomimetic polynoradrenaline sheath for        rapid in vivo sampling of tetrodotoxin and sulfonamides in pufferfish</t>
  </si>
  <si>
    <t>JOURNAL OF MATERIALS CHEMISTRY B</t>
  </si>
  <si>
    <t>2050-750X</t>
  </si>
  <si>
    <t>3655-3664</t>
  </si>
  <si>
    <t>Tang, YJ and Huang, SM and Xu, JQ and Ouyang, GF and Liu, Y and Tang, Yijia and Huang, Siming and Xu, Jianqiao and Ouyang, Gangfeng and Liu, Yuan</t>
  </si>
  <si>
    <t>Nanomaterials have shown great potential for application in microextraction due to their distinguishing nanoscale architectures and superior physicochemical properties. Herein, novel poly(lactic-co-glycolic acid) (PLGA) solid-phase microextraction (SPME) fibers, which were incorporated with a self-assembled graphene oxide (GO)-coated gamma-Al2O3 composite (Al2O3@GO), were fabricated on stainless steel wires via an electrospinning method. The as-spun nanofibers were further sheathed through the self-polymerization of noradrenaline (NA), an agonist found in oysters, to provide a compatible biointerface and antifouling capacity. Acting as the coating substrate of the as-prepared fibers, PLGA is known for its prominent biocompatibility and biodegradability, while the adsorptive Al2O3@GO particles helped to increase their loading capacity. The modified PLGA-based electrospun nanofibers exhibited much higher extraction efficiency compared with the thicker polydimethylsiloxane (PDMS) coatings (165 mm) and polyacrylate (PA) coatings (85 mm). Due to the fine biointerface of the PLGA-based nanofibers, a rapid extraction equilibrium was observed and sampling with the custom-made Al2O3@GO-PLGA@PNA fibers could be accomplished within 15 min. The fibers were then successfully employed for simultaneous in vivo sampling of tetrodotoxin (TTX) and sulfonamides (SAs) in the dorsal-epaxial muscle of living pufferfish (Takifugu obscurus), and satisfactory sensitivities with limits of detection (LODs) in the range of 0.52-2.30 ng g(-1) and comparable accuracies to the conventional liquid extraction (LE) method were achieved. In vivo sampling of target pharmaceuticals with the modified nanofibers showed their feasibility for further metabolomics and pharmacokinetics studies in biotissues.</t>
  </si>
  <si>
    <t>rayyan-684571297</t>
  </si>
  <si>
    <t>A Review on Cancer Therapy Based on the Photothermal Effect of Gold        Nanorod</t>
  </si>
  <si>
    <t>4836-4847</t>
  </si>
  <si>
    <t>Xu, WZ and Lin, QL and Yin, YQ and Xu, D and Huang, XH and Xu, BC and Wang, GW and Xu, Weizhen and Lin, Qinlu and Yin, Yueqin and Xu, Dong and Huang, Xiaohui and Xu, Bucheng and Wang, Guangwei</t>
  </si>
  <si>
    <t>Background: Cancer causes millions of deaths and huge economic losses every year. The currently practiced methods for cancer therapy have many defects, such as side effects, low curate rate, and discomfort for patients.        Objective: Herein, we summarize the applications of gold nanorods (AuNRs) in cancer therapy based on their photothermal effect-the conversion of light into local heat under irradiation.        Methods: The recent advances in the synthesis and regulation of AuNRs, and facile surface functionalization further facilitate their use in cancer treatment. For cancer therapy, AuNRs need to be modified or coated with biocompatible molecules (e.g. polyethylene glycol) and materials (e.g. silicon) to reduce the cytotoxicity and increase their biocompatibility, stability, and retention time in the bloodstream. The accumulation of AuNRs in cancerous cells and tissues is due to the high leakage in tumors or the specific interaction between the cell surface and functional molecules on AuNRs such as antibodies, aptamers, and receptors.        Results: AuNRs are employed not only as therapeutics to ablate tumors solely based on the heat produced under laser that could denature protein and activate the apoptotic pathway, but also as synergistic therapies combined with photodynamic therapy, chemotherapy, and gene therapy to kill cancer more efficiently. More importantly, other materials like TiO2, graphene oxide, and silicon, etc. are incorporated on the AuNR surface for multimodal cancer treatment with high drug loadings and improved cancer-killing efficiency. To highlight their applications in cancer treatment, examples of therapeutic effects both in vitro and in vivo are presented.        Conclusion: AuNRs have potential applications for clinical cancer therapy.</t>
  </si>
  <si>
    <t>rayyan-684571298</t>
  </si>
  <si>
    <t>Bioassay guided analysis coupled with non-target chemical screening in        polyethylene plastic shopping bag fragments after exposure to simulated        gastric juice of Fish</t>
  </si>
  <si>
    <t>Chen, QQ and dos Santos, MM and Tanabe, P and Harraka, GT and Magnuson, JT and McGruer, V and Qiu, WH and Shi, HH and Snyder, SA and Schlenk, D and Chen, Qiqing and dos Santos, Mauricius Marques and Tanabe, Philip and Harraka, Gary T. and Magnuson, Jason T. and McGruer, Victoria and Qiu, Wenhui and Shi, Huahong and Snyder, Shane A. and Schlenk, Daniel</t>
  </si>
  <si>
    <t>In this study, fragments of polyethylene plastic bags were treated with simulated gastric juice of fish for 16 h. Following solid-phase extraction, methanol eluents caused acute toxicity to embryos and larvae of Japanese medaka. Chromatographic fractions (polar to more non-polar with numbers increasing) of the extract were evaluated for toxicity and estrogenic activity using medaka and an estrogen receptor (ER) cell-line. Fractions 6 and 9 had the highest estrogenic effects with relative hydrophobic chemicals. The vtg expression in fraction 6 was 22-fold higher than control, and the ER cellular response in fraction 9 was 8.5-fold higher than controls. Following non-target screening (NTS), several novel phthalates and phenols were identified in the above two fractions. Fractions 1 and 2 appeared to be primarily responsible for the acute toxicity observed with the whole extract. The hatching rate decreased to 36 % in fraction 2, and was not observed following exposure to fraction 1. NTS of these fractions indicated 635 and 808 entities, respectively, most without toxicity information. These results indicate plastic leachates from gastric juices of fish are complex mixtures of many compounds that can have acute reproductive and sublethal endocrine impacts in fish.</t>
  </si>
  <si>
    <t>rayyan-684571299</t>
  </si>
  <si>
    <t>Chlorinated and brominated persistent compounds in hard coral, soft        coral, and parrotfish from remote Mascarene islands</t>
  </si>
  <si>
    <t>van der Schyff, V and du Preez, M and Blom, K and Yive, NSCK and Klanova, J and Pribylova, P and Audy, O and Martinik, J and Bouwman, H and van der Schyff, Veronica and du Preez, Marinus and Blom, Karin and Yive, Nee Sun Choong Kwet and Klanova, Jana and Pribylova, Petra and Audy, Ondrej and Martinik, Jakub and Bouwman, Hindrik</t>
  </si>
  <si>
    <t>Persistent halogenated compounds (PHC) are of concern for human and environmental health. Persistent Organic Pollutants (POPs) are regulated by international treaties, but alternative compounds such as novel brominated flame retardants (NBERs) and Dechlorane Plus (DP) are not-yet they are increasingly used. There are no data on PHCs in coral reef biota from tropical islands in the western Indian Ocean (WIO). For this assessment, three hard coral genera, two soft coral genera, and ember parrotfish (Scarus rubroviolaceus) were collected from the remote Rodrigues, Agalega, and St. Brandon's Atoll (Republic of Mauritius) in the Mascarene Basin of the WIO. Five compounds - Pentabromotoluene (PBT), gamma-HCH, p,p'-DDE, HCB, and BDE-47- were quantifiable in all samples. Hard coral consistently contained the lowest concentrations of PHCs, except for NBERs. The presence of BDE-47 suggests long-range aerial transport. We quantified DP, currently a candidate POP, in coral reef biota. PBT was measured in all samples also suggests long-range transport. Because the hard coral, soft coral, and fish had differing concentrations and patterns of PHCs, future surveys should stratify sampling accordingly. Agalega and St. Brandon's Atoll can be considered as locations to monitor changes in background concentrations of pollutants due to their remoteness. (C) 2020 Elsevier Ltd. All rights reserved.</t>
  </si>
  <si>
    <t>rayyan-684571300</t>
  </si>
  <si>
    <t>Plastic pollution is killing marine megafauna, but how do we prioritize        policies to reduce mortality?</t>
  </si>
  <si>
    <t>CONSERVATION LETTERS</t>
  </si>
  <si>
    <t>1755-263X</t>
  </si>
  <si>
    <t>Roman, L and Schuyler, Q and Wilcox, C and Hardesty, BD and Roman, Lauren and Schuyler, Qamar and Wilcox, Chris and Hardesty, Britta Denise</t>
  </si>
  <si>
    <t>Pollution by plastic and other debris is a problem affecting the world's oceans and is increasing through time. The problem is so large that prioritizing solutions to effect meaningful change may seem overwhelming to the public and policy makers. Marine megafauna are known to mistakenly eat anthropogenic debris and die from consequent gastrointestinal blockages, perforations and malnutrition, as well as suffer sublethal impacts. We collated information on which specific items were ingested and responsible for causing death across 80 marine species, including cetaceans, pinnipeds, sea turtles, and seabirds. We evaluated which items were responsible for the highest mortality, and which, if reduced by policy responses or other means, could result in the largest reduction in debris mortality. A limited number of consumer items were shown to be responsible for most megafauna deaths. Flexible plastic is responsible for the largest proportion of debris deaths, primarily due to gastric obstructions. Disproportionately lethal items included plastic bags/sheets/packaging, rope/fishing nets, fishing tackle and balloons/latex. Smaller items, including "microplastics," though abundant, were seldom implicated in mortality. We provide suggestions to directly curb debris deaths of marine megafauna by prioritizing policies that would reduce or eliminate the input of disproportionately hazardous items into the marine system.</t>
  </si>
  <si>
    <t>rayyan-684571301</t>
  </si>
  <si>
    <t>Qualitative Analysis of Plastic Debris on Beaches of Brunei Darussalam</t>
  </si>
  <si>
    <t>POLLUTION</t>
  </si>
  <si>
    <t>2383-451X</t>
  </si>
  <si>
    <t>569-580</t>
  </si>
  <si>
    <t>Qaisrani, ZN and Shams, S and Guo, ZR and Mamun, AA and Qaisrani, Z. N. and Shams, S. and Guo, Z. R. and Mamun, A. A.</t>
  </si>
  <si>
    <t>Plastic debris is one of the major environmental concerns for the coastal area of Brunei Darussalam. It reduces the aesthetic appeals of the beaches in the country. The current study investigates marine debris on six different beaches of Brunei Darussalam along the South China Sea. Plastic was found the most abundant among whole debris by number ( 90.02%) and by weight (39.12%). It was classified by size (micro (&lt;5 mm), meso (5-20 mm), macro (21-100), and mega (&gt;100 mm)), colour (transparent, coloured, white and black). Fourier Transform Infrared Spectroscopy (FTIR) was used to investigate the types of plastics and additives present in it. Statistical analysis using Minitab 17 and Kruskal-Wallis test was performed for comparison of data at different study sites. All major types of plastics were found in different forms with varying quantities from which toxic chemicals may leach out during degradation. The highest abundance by the number of plastic debris was found on Muara beach with a mean value 74.428 n/m(2) +/- 34.33 n/m(2), while the lowest abundance was found on Lumut beach 53 n/m(2) +/- 20.9 n/m(2). The study shows beaches used for recreational facilities are likely to have more debris as compared to other beaches.</t>
  </si>
  <si>
    <t>rayyan-684571302</t>
  </si>
  <si>
    <t>Bimetallic organic framework-based aptamer sensors: a new platform for        fluorescence detection of chloramphenicol</t>
  </si>
  <si>
    <t>5273-5281</t>
  </si>
  <si>
    <t>Lu, ZJ and Jiang, YS and Wang, P and Xiong, WW and Qi, BP and Zhang, YK and Xiang, DS and Zhai, K and Lu, Zijing and Jiang, Yansong and Wang, Peng and Xiong, Weiwei and Qi, Baoping and Zhang, Yingkun and Xiang, Dongshan and Zhai, Kun</t>
  </si>
  <si>
    <t>A fluorescence method for the quantitative detection of chloramphenicol (CAP) has been developed using phosphate and fluorescent dye 6-carboxy-x-rhodamine (ROX) double-labeled aptamers of CAP and the bimetallic organic framework nanomaterial Cu/UiO-66. Cu/UiO-66 was prepared by coordinate bonding of metal organic framework (MOF) nanomaterial UiO-66 with copper ions. Cu/UiO-66 contains a large number of metal defect sites, which can be combined with phosphate-modified nucleic acid aptamers through strong coordination between phosphate and zirconium to form "fluorescence turn-on" sensors. In the absence of CAP, all single-stranded aptamers were adsorbed on the surface of Cu/UiO-66 through pi-pi stacking between single-stranded DNA and Cu/UiO-66, which brings the ROX fluorophores and Cu/UiO-66 into close proximity. The ROX fluorescence of aptamers was then quenched by Cu/UiO-66 through photoinduced electron transfer (PET). In the presence of CAP, however, CAP reacted with nucleic acid aptamers to form a special spatial structure, in which the ROX fluorophores were far away from the MOF surface via a change in the spatial structure of the aptamers, and the fluorescence of ROX was able to be recovered. The quantitative detection of CAP can be achieved by measuring the fluorescence signal of ROX using synchronous scanning fluorescence spectrometry. Under optimum conditions, the fluorescence intensities of ROX exhibit a good linear dependence on the concentration of CAP in the range of 0.2-10 nmol/L, with a detection limit of 0.09 nmol/L. The method has advantages of high sensitivity, good selectivity, and a low limit of detection.</t>
  </si>
  <si>
    <t>rayyan-684571303</t>
  </si>
  <si>
    <t>Deep-sea litter: a comparison of seamounts, banks and a ridge in the        Atlantic and Indian Oceans reveals both environmental and anthropogenic        factors impact accumulation and composition</t>
  </si>
  <si>
    <t>Woodall, LC and Robinson, LF and Rogers, AD and Narayanaswamy, BE and Paterson, GLJ and Woodall, Lucy C. and Robinson, Laura F. and Rogers, Alex D. and Narayanaswamy, Bhavani E. and Paterson, Gordon L. J.</t>
  </si>
  <si>
    <t>Marine litter is a global challenge that has recently received policymakers' attention, with new environmental targets in addition to changes to old legislation. There are no global estimates of benthic litter because of the scarcity of data and only patchy survey coverage. However, estimates of baseline abundance and composition of litter are vital in order to implement litter reduction policies and adequate monitoring schemes. Two large-scale surveys of submarine geomorphological features in the Indian and Atlantic Oceans reveal that litter was found at all locations, despite their remoteness. Litter abundance was patchy, but both surveyed oceans had sites of high litter density. There was a significant difference in the type of litter found in the two oceans, with the Indian Ocean sites being dominated by fishing gear, whereas the Atlantic Ocean sites displayed a greater mix of general refuse. This study suggests that seabed litter is ubiquitous on raised benthic features, such as seamounts. It also concludes that the pattern of accumulation and composition of the litter is determined by a complex range of factors both environmental and anthropogenic. We suggest that the tracing of fishing effort and gear type would be an important step to elucidate hotspots of litter abundance on seamounts, ridges and banks.</t>
  </si>
  <si>
    <t>rayyan-684571304</t>
  </si>
  <si>
    <t>Ten inconvenient questions about plastics in the sea</t>
  </si>
  <si>
    <t>ENVIRONMENTAL SCIENCE &amp; POLICY</t>
  </si>
  <si>
    <t>1462-9011</t>
  </si>
  <si>
    <t>146-154</t>
  </si>
  <si>
    <t>This paper aims to investigate some of the hottest issues that concern the increasing presence of plastics in the sea. In an attempt to identify the main knowledge gaps and to suggest future research, we discuss priority topics on marine plastic pollution through ten thought-provoking questions on the current knowledge of multiple consequences of plastics on the marine ecosystem. Our investigation found that the majority of knowledge gaps include not only intrinsic aspects of plastics (e.g. quantification, typology, fate), but also biological, ecological and legislative implications (e.g. ingestion rate by wildlife, biomagnification across food webs, spread of alien species, consequences for human nutrition, mitigation measures). The current scenario shows that science is still far from assessing the real magnitude of the impact that plastics have on the sea. In particular, the transfer of plastics across marine trophic levels emerged as one of the most critical knowledge gaps. Current regulations seem not sufficient to tackle the massive release of plastics into the sea. Within this complex picture, a positive note is the ever-increasing public awareness. The release of plastics into the sea is certainly a serious environmental issue that can be effectively addressed only through the combined efforts of the three main stakeholders: ordinary citizens through more eco-friendly behaviours, scientists by filling knowledge gaps, and policymakers by passing conservation laws relying on prevention and scientific evidence.</t>
  </si>
  <si>
    <t>rayyan-684571305</t>
  </si>
  <si>
    <t>No measurable "cleaning" of polychlorinated biphenyls from Rainbow Trout        in a 9 week depuration study with dietary exposure to 40% polyethylene        microspheres</t>
  </si>
  <si>
    <t>788-795</t>
  </si>
  <si>
    <t>Rummel, CD and Adolfsson-Erici, M and Jahnke, A and MacLeod, M and Rummel, Christoph Daniel and Adolfsson-Erici, Margaretha and Jahnke, Annika and MacLeod, Matthew</t>
  </si>
  <si>
    <t>Persistent hydrophobic chemicals sorbed to plastic can be transferred to fish and other aquatic organisms upon ingestion. However, ingestion of plastic could also lead to enhanced elimination of these chemicals if the plastic is less contaminated than the fish. Here, we attempted to measure the influence of ingestion of uncontaminated polyethylene microspheres on the depuration rates of polychlorinated biphenyls (PCBs) in an in vivo fish feeding experiment. Rainbow trout were given feed contaminated with PCBs for two consecutive days, then clean feed for three days to allow for egestion of the contaminated food. A control group of fish were then fed ordinary food pellets and a treatment group were fed pellets that additionally contained 40% by weight polyethylene microspheres. Condition factors and growth rates in both groups were similar, indicating no negative effect of the plastic microspheres on the nutritional status of the fish. Fish were sampled after zero, three, six and nine weeks, homogenized, solvent-extracted and analyzed by GC/MS. PCB concentrations declined in both groups at a rate consistent with growth dilution. There was no significant difference in the elimination rate constants between the control and treatment group, indicating that ingestion of uncontaminated plastic did not cause a measurable enhancement of depuration of PCBs by the fish in this study.</t>
  </si>
  <si>
    <t>rayyan-684571306</t>
  </si>
  <si>
    <t>Sequestration and Redistribution of Emerging and Classical POPS by        Polystyrene: An Aspect Overlooked?</t>
  </si>
  <si>
    <t>PERSISTENT ORGANIC CHEMICALS IN THE ENVIRONMENT: STATUS AND TRENDS IN        THE PACIFIC BASIN COUNTRIES I: CONTAMINATION STATUS</t>
  </si>
  <si>
    <t>0097-6156</t>
  </si>
  <si>
    <t>219-236</t>
  </si>
  <si>
    <t>Al-Odaini, NA and Kannan, N and Al-Odaini, Najat Ahmed and Kannan, Narayanan</t>
  </si>
  <si>
    <t>Plastics are useful products produced from petroleum based styrene monomer. Polystyrene (PS) is the raw material for expanded PS (EPS), extruded PS foam (XPS), and extruded PS that forms a galaxy of plastic products around the world. These 'miracle products' have a darker side that is being identified recently. Plastics and the additives when released into the environment threatens life through their toxic properties. Dying marine organisms caught in the fishing nets are few examples of physical damage through PS. However, the fact that weathering plastics ending up as micro and nano particles threatening life, especially marine life, is new. Plastics in addition sequestrate persistent organic pollutants from water and pass them on to marine food web. An international pellet watch program has been initiated based on this property of PS. Several emerging pollutants such as HBCDs, TBBPA, BTBPE and DBDPE are found in buoys that are used in aqua culture. Finding toxic phthalates and UV stabilizers in consumer products having moisture contact (like bottles with short use) raises concern over human health. Hence it is important to document the production, use and chemodynamics of polystyrene; their biological impacts and the risks associated with it. The magnitude of damage PS products could incur on the environment and their chemical/biochemical interactions (in-situ, in-vitro, additive, cumulative, synergistic, and inhibitive) with the biosphere is slowly emerging.</t>
  </si>
  <si>
    <t>rayyan-684571307</t>
  </si>
  <si>
    <t>Determination of phthalates in fish fillets by liquid chromatography        tandem mass spectrometry (LC-MS/MS): A comparison of direct immersion        solid phase microextraction (SPME) versus ultrasonic assisted solvent        extraction (UASE)</t>
  </si>
  <si>
    <t>Panio, A and Corsarini, SF and Bruno, A and Lasagni, M and Labra, M and Saliu, F and Panio, Antonella and Corsarini, Stefano Fabbri and Bruno, Antonia and Lasagni, Marina and Labra, Massimo and Saliu, Francesco</t>
  </si>
  <si>
    <t>Due to the increasing presence of plastic and plastic associated contaminants in the aquatic environments, the monitoring of this contamination in fish products and the understanding of possible human health implications is considered urgent. However, data are still relatively scarce, mostly due to the methodological challenges in the chemical analysis: these contaminants are ubiquitous and procedural contamination from the laboratory is frequent. In this work, we compared solid-phase microextraction (SPME) to ultrasonic assisted solvent extraction (UASE) as sample preparation methods for the liquid chromatography coupled to tandem mass spectrometry (LC-MS/MS) determination of phthalates in fish fillets. UASE was carried out with an acetone-hexane (1:1) solution and according to a reference procedure aimed to obtain the exhaustive extraction of the target analytes. SPME was carried out by applying C18 fibers in direct immersion mode and by using water/methanol 20:80 mixture to desorb the aliquot required for the analysis. Overall, SPME displayed an improved control of the background contamination and enabled lower LOQs. Precision, calculated as relative standard deviation (RSD) on replicates of a reference sample, was below 24% for both the method. Analysis of real samples purchased from Italian supermarkets showed that SPME might be an efficient tool for estimating the risk associated with fish consumption. (C) 2020 Elsevier Ltd. All rights reserved.</t>
  </si>
  <si>
    <t>rayyan-684571308</t>
  </si>
  <si>
    <t>Snow lines on shorelines: Solving Styrofoam buoy marine debris from        oyster culture in Taiwan</t>
  </si>
  <si>
    <t>346-355</t>
  </si>
  <si>
    <t>Chen, CL and Kuo, PH and Lee, TC and Liu, CH and Chen, Chung-Ling and Kuo, Po-Hsiu and Lee, Tuey-Chih and Liu, Chien-Ho</t>
  </si>
  <si>
    <t>Styrofoam buoy marine debris from oyster fanning presents a tough management issue in Taiwan. It is an environmental externality but its associated environmental costs have long been neglected. In the pursuit of environmental sustainability, efforts by authorities have been made; yet the problem remains. In an attempt to enhance Styrofoam buoy marine debris management, this paper used document analysis, participative workshops and interviews to identify areas of concern regarding current management measures and propose recommendations. The results found that failure to impose buoy recovery, inevitable loss of buoys and unavailability of equally competitive, eco-friendly alternative buoys are major areas of concern. Built on the modes of governance (hierarchical, market and participative), the paper proposed recommendations, including enhancing farmer self-governance units' capacity to manage derelict fishing gear (DFG), strengthening Styrofoam buoy recovery, increasing farmers' awareness of DFG, developing eco-friendly buoys, instituting an ecolabeling program for Styrofoam-free oysters. The recommendations involve participation of farmers, decision makers and consumers and mostly rely on the government's initiation and support. The paper particularly highlighted the political sensitivity of a recommendation regarding phasing out the use of Styrofoam buoys and suggested it serve as a last resort and be practiced depending on fulfillment of circumstantial situations. Finally, the paper advised extra attention be paid on public participation in regulation-making, a mismatch between the scope of the problem and the jurisdiction of a local city and adaptive management, if any change to the status quo occurs.</t>
  </si>
  <si>
    <t>rayyan-684571309</t>
  </si>
  <si>
    <t>Ingestion of plastic fragments by the Guri sea catfish Genidens genidens        (Cuvier, 1829) in a subtropical coastal estuarine system</t>
  </si>
  <si>
    <t>8344-8351</t>
  </si>
  <si>
    <t>Dantas, DV and Ribeiro, CIR and Frischknecht, CDA and Machado, R and Farias, EGG and Dantas, David V. and Ribeiro, Cristian I. R. and Frischknecht, Catarina de C. A. and Machado, Rodrigo and Farias, Eduardo G. G.</t>
  </si>
  <si>
    <t>One of the most recognized anthropogenic impacts in marine environments is solid waste pollution, especially plastic, which can be ingested by fish, thus interfering with their health. In this context, the aim of this study is to describe the ingestion of plastic fragments and to identify the possible effect of this contamination in the condition factor of Genidens genidens in the Laguna Estuarine System. The stomach contents of 92 G. genidens (26 juveniles and 66 adults) were analyzed. The Index of Relative Importance was performed to identify the contribution of each prey item. Condition factor (CF) was used to analyze the effect of plastic ingestion on the fish's body condition (by comparing individuals in the same ontogenetic phase). For the juveniles, eight items were observed, the most important of which were Penaeidae, followed by Portunidae and plastic. For the adults, 12 items were observed, the most important of which were Penaeidae, Portunidae, Polychaeta, and plastic. The analysis of CF demonstrated higher values for individuals without plastic in the stomach, which indicated a better health condition. The CF of a fish may be affected by variations in the physiological condition, environmental stresses, and nutritional and biological variations, and could be used to compare the body condition or health of a fish species. The ingestion of plastic could significantly influence the worst body condition of the individuals that were analyzed in the present study. The plastic pollution in marine coastal waters is associated with the appropriate waste management levels.</t>
  </si>
  <si>
    <t>rayyan-684571310</t>
  </si>
  <si>
    <t>Relationship between seafood consumption and bisphenol A exposure: the        Second Korean National Environmental Health Survey (KoNEHS 2012-2014)</t>
  </si>
  <si>
    <t>ANNALS OF OCCUPATIONAL AND ENVIRONMENTAL MEDICINE</t>
  </si>
  <si>
    <t>2052-4374</t>
  </si>
  <si>
    <t>Kim, YJ and Park, MY and Nam, DJ and Yang, EH and Ryoo, JH and Kim, Yeji and Park, Minkyu and Nam, Do Jin and Yang, Eun Hye and Ryoo, Jae-Hong</t>
  </si>
  <si>
    <t>Background: This study aimed to identify the relationship between exposure to bisphenol A (BPA) and seafood consumption using a nationally representative data of the general Korean population.        Methods: This study was conducted on 5,402 adults aged 19 years and older (2,488 men, 2,914 women) based on the second Korean National Environmental Health Survey (2012-2014). We stratified the data according to gender and analyzed urinary BPA concentrations in terms of sociodemographic characteristics, health behavior, dietary factor, and seafood consumption. In the high and low BPA exposure groups, the odds ratios (ORs) were calculated using logistic regression analysis according to the top 75th percentile concentration.        Results: In men, large fish and tuna and other seafood categories had significantly higher ORs before and after adjustment in the group who consumed seafood more than once a week than in the group who rarely consumed seafood, with an adjusted value of 1.97 (95% confidence interval [CI]: 1.12-3.48) and 1.74 (95% CI: 1.10-2.75), respectively. In the shellfish category, the unadjusted OR was 1.61 (95% CI: 1.00-2.59), which was significantly higher in the group who consumed seafood more than once a week than in the group who rarely consumed seafood. However, the OR after adjusting for the variables was not statistically significant. In women, the frequency of seafood consumption and the concentration of urinary BPA were not significantly associated.        Conclusions: BPA concentration was higher in men who frequently consumed large fish and tuna, shellfish and other seafood in this study.</t>
  </si>
  <si>
    <t>rayyan-684571311</t>
  </si>
  <si>
    <t>Marine litter accumulation along the Bulgarian Black Sea coast:        Categories and predominance</t>
  </si>
  <si>
    <t>182-193</t>
  </si>
  <si>
    <t>Simeonova, A and Chuturkova, R and Simeonova, Anna and Chuturkova, Rozalina</t>
  </si>
  <si>
    <t>Quantitative assessment of marine litter (ML) along the Bulgarian Black Sea coastline was presented. ML surveys were conducted every season in a total of 8 beach monitoring sites during 2015-2016. Eight main categories of material were determined, based on standard OSPAR monitoring protocol. Annual accumulation of 19,805 nos. was recorded. The highest was the quantity of items related to artificial polymer materials category - 16,690 nos. The most dominant in this category were cigarette butts and filters 4496 nos., followed by plastic caps/lids drinks - 1413 nos. and cups and cup lids - 1194 nos. The highest was the abundance of most of the litter during the summer period, related to the increased number of beach visitors, numerous temporarily working fast - food eateries, some big and small restaurants and cafes in close proximity to the beaches, as well as fishing, wild camping, etc.        The contribution of ML types to the coastal pollution, presented by number and weight of items was determined. The highest was the contribution (by number) of cigarette butts and filters - 29.7%, followed by plastic caps/lids of beverages - 9.4%; plastic cups and cup lids - 7.9%, etc. According to the weight drink bottles &gt; 5 L exhibited highest percentage - 30.7%, followed by shopping bags incl. pieces - 15.5% and drink bottles &lt;= 0.5 L - 13.2%. The ML accumulation, presented by number and weight gives more detailed information about litter characteristics, the levels of coastal pollution and improves ML management. (C) 2018 Elsevier Ltd. All rights reserved.</t>
  </si>
  <si>
    <t>rayyan-684571312</t>
  </si>
  <si>
    <t>The Marine Plastic Litter Issue: A Social-Economic Analysis</t>
  </si>
  <si>
    <t>Abalansa, S and El Mahrad, B and Vondolia, GK and Icely, J and Newton, A and Abalansa, Samuel and El Mahrad, Badr and Vondolia, Godwin Kofi and Icely, John and Newton, Alice</t>
  </si>
  <si>
    <t>The issue of marine plastic litter pollution is multifaceted, cross-sectoral, and ongoing in the absence of appropriate management measures. This study analysed the issue of marine plastic litter pollution in the context of the Descriptor 10 of the Marine Strategy Framework Directive and Good Environmental Status of the oceans and seas. The Driver-Pressure-State-Impact-Response (DPSIR) framework was used to assess the causes, effects, and management measures to changes in the marine environment resulting from marine plastics pollution. We noted that less than 10 peer-reviewed publications have applied the Driver-Pressure-State-Impact-Response (DPSIR) model to the issue of marine plastics pollution. Some basic needs such as food security, movement of goods and services, and shelter are also some of the major drivers of marine plastic pollution. The use of plastics is linked to multiple economic sectors (fisheries, agriculture, transport, packaging, construction) and other human activities. A significant amount of the resulting pressures came from the economic sectors for packaging and construction. State changes occurred at the environmental (contamination and bioaccumulation), ecosystem (ingestion of plastics, ghost fishing) and ecosystem service levels (supply of sea food, salt and cultural benefits), with possible loss of jobs and income being some of the observed impacts on human welfare. Responses as management measures, which are tailored to meet each component of the DPSIR framework, were identified. These included policies, regulations, technological advancement and behavioural change. The research acknowledges the issue of marine plastics pollution as a global environmental problem and recommends a trans-disciplinary approach, involving all types of stakeholders. Future research and analysis applying the DPSIR framework will be useful to provide the information necessary for the effective, adaptive management of litter pollution by marine plastics.</t>
  </si>
  <si>
    <t>rayyan-684571313</t>
  </si>
  <si>
    <t>Low Abundance of Plastic Fragments in the Surface Waters of the Red Sea</t>
  </si>
  <si>
    <t>Marti, E and Martin, C and Cozar, A and Duarte, CM and Marti, Elisa and Martin, Cecilia and Cozar, Andres and Duarte, Carlos M.</t>
  </si>
  <si>
    <t>The floating plastic debris along the Arabian coast of the Red Sea was sampled by using surface-trawling plankton nets. A total of 120 sampling sites were spread out over the near-shore waters along 1,500 km of coastline during seven cruises performed during 2016 and 2017. Plastic debris, dominated by millimeter-sized pieces, was constituted mostly of fragments of rigid objects (73%) followed by pieces of films (17%), fishing lines (6%), and foam (4%). These fragments were mainly made up by polyethylene (69%) and polypropylene (21%). Fibers, likely released from synthetic textiles, were ubiquitous and abundant, although were analyzed independently due to the risk of including non-plastic fibers and airborne contamination of samples in spite of the precautions taken. The plastic concentrations (excluding possible plastic fibers) contrasts with those found in other semi-closed seas, such as the neighboring Mediterranean. They were relatively low all over the Red Sea (&lt;50,000 items km(-2); mean +/- SD = 3,546 +/- 8,154 plastic item km(-2), 1.1 +/- 3.0 g km(-2)) showing no clear spatial relationship with the distribution of coastal population. Results suggests a low plastic waste input from land as the most plausible explanation for this relative shortage of plastic in the surface waters of the Red Sea; however, the additional intervention of particular processes of surface plastic removal by fish or the filtering activity of the extensive coral reefs along the coastline cannot be discarded. In addition, our study highlights the relevance of determining specific regional conversion rates of mismanaged plastic waste to marine debris, accounting for the role of near-shore activities (e.g., beach tourism, recreational navigation), in order to estimate plastic waste inputs into the ocean.</t>
  </si>
  <si>
    <t>rayyan-684571314</t>
  </si>
  <si>
    <t>Marine litter pollution associated with hydrothermal sites in the        Aeolian archipelago (western Mediterranean Sea)</t>
  </si>
  <si>
    <t>Consoli, P and Esposito, V and Battaglia, P and Perzia, P and Scotti, G and D'Alessandro, M and Canese, S and Andaloro, F and Romeo, T and Consoli, Pierpaolo and Esposito, Valentina and Battaglia, Pietro and Perzia, Patrizia and Scotti, Gianfranco and D'Alessandro, Michela and Canese, Simonepietro and Andaloro, Franco and Romeo, Teresa</t>
  </si>
  <si>
    <t>nThe Aeolian Archipelago, in the western Mediterranean Sea, is an active volcanic arc hosting several hydrothermal sites. This area, considered a Vulnerable Marine Ecosystem by The Food and Agriculture Organization because of its ecological importance and biodiversity value, is affected by various pressures and threats that may act as sources of marine litter. The aim of this paper was to analyse the composition and distribution of marine litter on the seafloor of this archipelago with a specific focus on the hydrothermal areas, using almost 60 h of remotely operated vehicle footage collected at depths of 15 to 411 m. Derelict fishing gear represented the main source of marine debris (71.9% of the overall litter); nevertheless, the observed mean litter density was quite low (0.57 items/100 m(2)) when compared with other Mediterranean areas, probably because fisheries in the area mainly use pelagic gear that has a low impact on the seabed. No differences were found in litter densities between hydrothermal and non-hydrothermal zones. The occurrence of benthic fauna impacted by debris was rarely recorded (only 10.6% of litter items showed interactions with species) and entanglement was the most commonly observed impact. However, both the density of synthetic fishing gear and its impact on habitats and species are bound to increase overtime. Overall, plastics constituted most of the marine litter (79.7%).So, prevention and mitigation measures are needed in order to protect this sensitive ecosystem. To this end, the most effective strategy could be the establishment of a Marine Protected Area or a Site of Community Importance, due to the presence of habitats ("submarine structures made by leaking gases" and "reefs") listed in Annex I of the European Habitats Directive, where all fishing activities could be strictly regulated. (C) 2021 Elsevier B.V. All rights reserved.</t>
  </si>
  <si>
    <t>rayyan-684571315</t>
  </si>
  <si>
    <t>Using expert elicitation to estimate the impacts of plastic pollution on        marine wildlife</t>
  </si>
  <si>
    <t>107-114</t>
  </si>
  <si>
    <t>Wilcox, C and Mallos, NJ and Leonard, GH and Rodriguez, A and Hardesty, BD and Wilcox, Chris and Mallos, Nicholas J. and Leonard, George H. and Rodriguez, Alba and Hardesty, Britta Denise</t>
  </si>
  <si>
    <t>Marine litter is a growing environmental concern. With the rapid increase in global plastics production and the resulting large volume of litter that enters the marine environment, determining the consequences of this debris on marine fauna and ocean health has now become a critical environmental priority, particularly for threatened and endangered species. However, there are limited data about the impacts of debris on marine species from which to draw conclusions about the population consequences of anthropogenic debris. To address this knowledge gap, information was elicited from experts on the ecological threat (both severity and specificity) of entanglement, ingestion and chemical contamination for three major marine taxa: seabirds, sea turtles and marine mammals. The threat assessment focused on the most common types of litter that are found along the world's coastlines, based on data gathered during three decades of international coastal clean-up efforts. Fishing related gear, balloons and plastic bags were estimated to pose the greatest entanglement risk to marine fauna. In contrast, experts identified a broader suite of items of concern for ingestion, with plastic bags and plastic utensils ranked as the greatest threats. Entanglement and ingestion affected a similar range of taxa, although entanglement was rated as slightly worse because it is more likely to be lethal. Contamination was scored the lowest in terms of impact, affecting a smaller portion of the taxa and being rated as having solely non-lethal impacts. This work points towards a number of opportunities both for policy-based and consumer-driven changes in plastics use that could have demonstrable affects for a range of ecologically important taxa that serve as indicators of marine ecosystem health. (C) 2016 The Authors. Published by Elsevier Ltd.</t>
  </si>
  <si>
    <t>rayyan-684571316</t>
  </si>
  <si>
    <t>Endocrine disruptors in the diet of male Sparus aurata: Modulation of        the endocannabinoid system at the hepatic and central level by        Di-isononyl phthalate and Bisphenol A</t>
  </si>
  <si>
    <t>54-65</t>
  </si>
  <si>
    <t>Forner-Piquer, I and Mylonas, CC and Calduch-Giner, J and Maradonna, F and Gioacchini, G and Allara, M and Piscitelli, F and Di Marzo, V and Perez-Sanchez, J and Carnevali, O and Forner-Piquer, Isabel and Mylonas, Constantinos C. and Calduch-Giner, Josep and Maradonna, Francesca and Gioacchini, Giorgia and Allara, Marco and Piscitelli, Fabiana and Di Marzo, Vincenzo and Perez-Sanchez, Jaume and Carnevali, Oliana</t>
  </si>
  <si>
    <t>The increasing manufacture of plastics and their mismanagement has turned plastic into a ubiquitous waste in the marine environment. Among all the substances conforming the plastic items, the effects of a dietary Bisphenol A (BPA) and Di-isononyl phthalate (DiNP) have been evaluated in adult male gilthead sea bream, focusing on their effects in the modulation of the Endocannabinoid System (ECS). In zebrafish, the ECS has been recently chosen as a new target for the activity of some Endocrine Disrupting Chemicals (EDC), since it represents a complex lipid signaling network essential for the well-being of the organisms. The results obtained in gilthead seabream showed that BPA and DiNP altered the structure and the biochemical composition of liver, increasing the presence of lipids and triglycerides and decreasing the glycogen and phospholipids. Moreover, the addition of BPA or DiNP in the gilthead sea bream diet altered the levels of endocannabinoids (EC) and EC-like mediators in the liver. These alterations were also associated to changes at the transcriptomic level of genes involved in lipid biosynthesis and ECS metabolism. At the central level, both BPA and DiNP reduced the expression of the endocannabinoid receptor type I (cnrl) and the neuropeptide Y (npy) as well as the levels of the endocannabinoid Anandamide (AEA), suggesting a downregulation of appetite. The results herein reported highlighted the negative effects of chronic dietary exposure to DiNP or BPA on ECS functions and lipid metabolism of male gilthead sea bream liver, showing a similar disruptive activity of these contaminants at metabolic level. Moreover, the novelty of the biomarkers used evidenced possible innovative endpoints for the development of novel OEDCS test guidelines.</t>
  </si>
  <si>
    <t xml:space="preserve"> RAYYAN-INCLUSION: {"Querusche"=&gt;"Excluded", "Gabriel"=&gt;"Maybe"} | RAYYAN-LABELS: ?,QUE: Title | RAYYAN-EXCLUSION-REASONS: 3 - Intervention</t>
  </si>
  <si>
    <t>rayyan-684571317</t>
  </si>
  <si>
    <t>On the Identification of Rayon/Viscose as a Major Fraction of        Microplastics in the Marine Environment: Discrimination between Natural        and Manmade Cellulosic Fibers Using Fourier Transform Infrared        Spectroscopy</t>
  </si>
  <si>
    <t>939-950</t>
  </si>
  <si>
    <t>Comnea-Stancu, IR and Wieland, K and Ramer, G and Schwaighofer, A and Lendl, B and Comnea-Stancu, Ionela Raluca and Wieland, Karin and Ramer, Georg and Schwaighofer, Andreas and Lendl, Bernhard</t>
  </si>
  <si>
    <t>This work was sparked by the reported identification of man-made cellulosic fibers (rayon/viscose) in the marine environment as a major fraction of plastic litter by Fourier transform infrared (FT-IR) transmission spectroscopy and library search. To assess the plausibility of such findings, both natural and man-made fibers were examined using FT-IR spectroscopy. Spectra acquired by transmission microscopy, attenuated total reflection (ATR) microscopy, and ATR spectroscopy were compared. Library search was employed and results show significant differences in the identification rate depending on the acquisition method of the spectra. Careful selection of search parameters and the choice of spectra acquisition method were found to be essential for optimization of the library search results. When using transmission spectra of fibers and ATR libraries it was not possible to differentiate between man-made and natural fibers. Successful differentiation of natural and man-made cellulosic fibers has been achieved for FT-IR spectra acquired by ATR microscopy and ATR spectroscopy, and application of ATR libraries. As an alternative, chemometric methods such as unsupervised hierarchical cluster analysis, principal component analysis, and partial least squares-discriminant analysis were employed to facilitate identification based on intrinsic relationships of sample spectra and successful discrimination of the fiber type could be achieved. Differences in the ATR spectra depending on the internal reflection element (Ge versus diamond) were observed as expected; however, these did not impair correct classification by chemometric analysis. Moreover, the effects of different levels of humidity on the IR spectra of natural and man-made fibers were investigated, too. It has been found that drying and re-humidification leads to intensity changes of absorption bands of the carbohydrate backbone, but does not impair the identification of the fiber type by library search or cluster analysis.</t>
  </si>
  <si>
    <t>rayyan-684571318</t>
  </si>
  <si>
    <t>Assessment of plastic ingestion by pole-caught pelagic predatory fish        from O'ahu, Hawai'i</t>
  </si>
  <si>
    <t>AQUATIC CONSERVATION-MARINE AND FRESHWATER ECOSYSTEMS</t>
  </si>
  <si>
    <t>1052-7613</t>
  </si>
  <si>
    <t>408-419</t>
  </si>
  <si>
    <t>Hyrenbach, KD and McGinnis, Z and Page, K and Rapp, D and Horgen, FD and Lynch, JM and Hyrenbach, K. David and McGinnis, Zora and Page, Kathleen and Rapp, Dan and Horgen, F. David and Lynch, Jennifer M.</t>
  </si>
  <si>
    <t>Although the frequency of occurrence of plastic ingestion in the large-sized dolphinfish and tunas taken by the Hawai'i longline fishery is very low (frequency of occurrence &lt; 5% of sampled individuals), the ingestion of plastic in smaller-sized specimens caught with pole-and-line gear by commercial and recreational fishers has not been investigated.        This study examined ingestion of &gt;0.25 mm marine plastic debris (MPD) by four predatory fish species caught by commercial fishers around the Main Hawaiian Islands, and documented ingestion in three species: 85.7% of albacore tuna (n = 7), 40.0% of skipjack tuna (n = 10) and 12.5% of dolphinfish (n = 8).        Yellowfin tuna (n = 10) did not contain any MPD, probably owing to the high proportion of empty stomachs (60%).        For skipjack tuna, the frequency of occurrence of MPD ingestion was significantly higher for the smaller-sized specimens caught with pole-and-line (40%), compared with the larger-sized specimens caught with longlines (0%).        For dolphinfish, the frequency of occurrence of MPD ingestion was similar for the similar-sized specimens caught with pole-and-line and with longlines.        The ingested MPD items were micro-meso plastics, between 1 and 25 mm. While most ingested items were fragments, albacore also ingested line and skipjack also ingested sheets.        The predatory fishes ingested light MPD items that float in sea water, but there were species-specific differences in their polymer composition: albacore contained more polypropylene and polyethylene, and skipjack contained more elastomers, characterized by a high percentage of ester plasticizers.        Altogether, these results suggest that albacore and skipjack tunas ingest plastic of different types and polymers. Yet more research is needed to understand how differences in vertical distribution, foraging ecology and diet influence the MPD sampled by these predatory fish species.</t>
  </si>
  <si>
    <t>ANA</t>
  </si>
  <si>
    <t>rayyan-185168896</t>
  </si>
  <si>
    <t>Microplastics, environment and child health</t>
  </si>
  <si>
    <t>Italian Journal of Pediatrics</t>
  </si>
  <si>
    <t>Street, M.E. and Bernasconi, S.</t>
  </si>
  <si>
    <t>https://www.scopus.com/inward/record.uri?eid=2-s2.0-85103373222&amp;doi=10.1186%2fs13052-021-01034-3&amp;partnerID=40&amp;md5=8c3d0938eab7460c3b3cac7a2acf725e</t>
  </si>
  <si>
    <t>Export Date: 13 June 2021 RAYYAN-INCLUSION: {"Ana"=&gt;"Excluded", "Querusche"=&gt;"Excluded"} | RAYYAN-LABELS: ANA: Title,QUE: Title | RAYYAN-EXCLUSION-REASONS: 1 - Type of study</t>
  </si>
  <si>
    <t>rayyan-185168897</t>
  </si>
  <si>
    <t>Microplastic characteristics in organisms of different trophic levels from Liaohe Estuary, China</t>
  </si>
  <si>
    <t>Wang, F. and Wu, H. and Wu, W. and Wang, L. and Liu, J. and An, L. and Xu, Q.</t>
  </si>
  <si>
    <t>https://www.scopus.com/inward/record.uri?eid=2-s2.0-85107154497&amp;doi=10.1016%2fj.scitotenv.2021.148027&amp;partnerID=40&amp;md5=0b768a0a383e0975c30b01afdd49b27c</t>
  </si>
  <si>
    <t>Microplastics are a growing concern globally due to their small size and easy ingestion by terrestrial and aquatic organisms, resulting in potential adverse impacts on wildlife. However, current data regarding microplastics in wild organisms in different trophic levels is limited. This study investigated microplastic characteristics, including their abundance, size, shape and polymer type, in estuarine invertebrates and vertebrates. Resultantly, polyethylene (PE), polypropylene (PP), and polyethylene terephthalate (PET) were the predominant microplastics found, as confirmed by a Fourier transform infrared spectrometer (FT-IR). An average microplastic abundance of 0.83 Â± 0.99 to 3.87 Â± 2.18 items/individual was detected across all species, including sandworm, mollusks, crustacean and fish, but they were not found in all individuals. Microplastics ranged from 52 Î¼m to 5392 Î¼m in size, and the shapes were consisted of fiber, fragment, and pellet. Moreover, the detection ratio (91.95%) and abundance (3.34 Â± 2.17 items/individual) of microplastics in fish were significantly higher than in sandworm (42.86%, 0.88 Â± 1.04 items/individual), mollusks (66.97%, 1.42 Â± 1.41 items/individual) and crustaceans (66.66%, 1.33 Â± 1.32 items/individual) (p &lt; 0.05). Furthermore, a positive relationship was identified between microplastic abundance and the trophic level of organisms. These findings imply that microplastics might transfer along the food chain and accumulate at organisms in higher trophic levels. Â© 2021 Elsevier B.V.</t>
  </si>
  <si>
    <t>Export Date: 13 June 2021 RAYYAN-INCLUSION: {"Ana"=&gt;"Excluded", "Querusche"=&gt;"Excluded"} | RAYYAN-LABELS: ANA: Abstract,QUE: Abstract | RAYYAN-EXCLUSION-REASONS: 1 - Type of study</t>
  </si>
  <si>
    <t>rayyan-185168898</t>
  </si>
  <si>
    <t>Polystyrene nanoplastics alter virus replication in orange-spotted grouper (Epinephelus coioides) spleen and brain tissues and spleen cells</t>
  </si>
  <si>
    <t>Wang, Q. and Duan, X. and Huang, F. and Cheng, H. and Zhang, C. and Li, L. and Ruan, X. and He, Q. and Yang, H. and Niu, W. and Qin, Q. and Zhao, H.</t>
  </si>
  <si>
    <t>https://www.scopus.com/inward/record.uri?eid=2-s2.0-85105900082&amp;doi=10.1016%2fj.jhazmat.2021.125918&amp;partnerID=40&amp;md5=93f252185e9ee335b0bfd7eb3a5a95ce</t>
  </si>
  <si>
    <t>Polystyrene nanoplastics (PS-NPs) are known to impair the function of the digestive system, intestinal flora, immune system, and nervous system of marine organisms. We tested whether PS-NPs influence viral infection of orange-spotted grouper (Epinephelus coioides). We found that grouper spleen (GS) cells took up PS-NPs at exposure concentrations of 5, 50, and 500 Î¼g/mL and experienced cytotoxicity at 50 and 500 Î¼g/mL concentrations. At 12 h after exposure to 50 Î¼g/mL of PS-NPs, the replication of Singapore grouper iridovirus (SGIV) and red-spotted grouper nervous necrosis virus (RGNNV) increased in GS cells after their invasion. Juvenile fish exposed to 300 and 3000 Î¼g/L of PS-NPs for 7 d showed PS-NPs uptake to the spleen and vacuole formation in brain tissue. Moreover, PS-NPs exposure accelerated SGIV replication in the spleen and RGNNV replication in the brain. PS-NP exposure also decreased the expression of toll-like receptor genes and interferon-related genes before and after virus invasion in vitro and in vivo, thus reducing the resistance of cells and tissues to viral replication. This is the first report that PS-NPs have toxic effects on GS cells and spleen and brain tissues, and it provides new insights into assessing the impact of PS-NPs on marine fish. Â© 2021 Elsevier B.V.</t>
  </si>
  <si>
    <t>Export Date: 13 June 2021 RAYYAN-INCLUSION: {"Ana"=&gt;"Maybe", "Querusche"=&gt;"Maybe"}</t>
  </si>
  <si>
    <t>rayyan-185168899</t>
  </si>
  <si>
    <t>Corrigendum to â€œBisphenol A and its analogs in muscle and liver of fish from the North East Atlantic Ocean in relation to microplastic contamination. Exposure and risk to human consumersâ€_x009d_ [J. Hazard. Mater. 393 (2020) 122419] (Journal of Hazardous Materials (2020) 393, (S0304389420304076), (10.1016/j.jhazmat.2020.122419))</t>
  </si>
  <si>
    <t>Barboza, L.G.A. and Cunha, S.C. and Monteiro, C. and Fernandes, J.O. and Guilhermino, L.</t>
  </si>
  <si>
    <t>https://www.scopus.com/inward/record.uri?eid=2-s2.0-85103113565&amp;doi=10.1016%2fj.jhazmat.2021.125654&amp;partnerID=40&amp;md5=5a97ec2f76efe8eea753886f1b6b5ae1</t>
  </si>
  <si>
    <t>The authors regret that their paper titled â€œBisphenol A and its analogs in muscle and liver of fish from the North East Atlantic Ocean in relation to microplastic contamination. Exposure and risk to human consumersâ€_x009d_ contains an error. Recently we have found that there was a mistake in calculation of EDI, THQ and HI values. As a consequence of these corrections, none of the bisphenol levels would lead to an exceedance of the EFSA Tolerable Daily Intake TDI (4 Î¼g/kg of body weight (BW) per day ). Contrary, all THQs and HIs are orders of magnitude below 1. We apologize for those errors and potential misleading to our readers. In order to result in a correct overall unit for EDI of Âµg/kg body weight/day (EFSA, 2015), the Eq. (1) was calculated as: [Formula presented] where EDIi is the total daily exposure of an individual i (Î¼g/kg body weight/day); Ci is the recommended dose of fish intake by an individual i per day (kg/person/day); Bf is the bisphenol concentration in the fish muscle (Î¼g/kg); BWi is the body weight of the individual i (kg). The calculation of the respective bisphenol dose, the BPA, BPB and BPE measured concentration in fish muscle (measured in dry weight) has been converted to the respective concentration of BPA, BPB and BPE in wet weight. In this way, the mean weekly fish consumption now corrected is based on fresh fish and not on dry weight. Table 5, should be as follows: See Table C1. Â© 2021 The Authors</t>
  </si>
  <si>
    <t>Export Date: 13 June 2021 RAYYAN-INCLUSION: {"Ana"=&gt;"Excluded", "Querusche"=&gt;"Excluded"} | RAYYAN-LABELS: ANA: Title,Correction,QUE: Title | RAYYAN-EXCLUSION-REASONS: 1 - Type of study</t>
  </si>
  <si>
    <t>rayyan-185168900</t>
  </si>
  <si>
    <t>Seasonal evidences of microplastics in environmental matrices of a tourist dominated urban estuary in Gulf of Mexico, Mexico</t>
  </si>
  <si>
    <t>SÃ¡nchez-HernÃ¡ndez, L.J. and RamÃ­rez-Romero, P. and RodrÃ­guez-GonzÃ¡lez, F. and Ramos-SÃ¡nchez, V.H. and MÃ¡rquez Montes, R.A. and Romero-Paredes Rubio, H. and Sujitha, S.B. and Jonathan, M.P.</t>
  </si>
  <si>
    <t>https://www.scopus.com/inward/record.uri?eid=2-s2.0-85103590569&amp;doi=10.1016%2fj.chemosphere.2021.130261&amp;partnerID=40&amp;md5=1a524b9389ed5a7a0318ec36a616533f</t>
  </si>
  <si>
    <t>The study evaluated the spatial and seasonal variations of microplastic abundances in water, sediments, and commercial fishes of a semi-urban tourist impacted estuary in the Gulf of Mexico, Mexico. The prevalence of microplastics (MPs) elucidated diffuse sources namely long-range transport, domestic, agricultural, fishing, industrial and recreational activities and the local climatic conditions. Seasonally, the mean abundances of MPs in both water and sediments were high during Nortes (strong winds) followed by the dry and rainy seasons. Overall, black and blue colored MPs dominated the region and all the recovered plastics were fibers. The commercial fishes (n = 187) contained 881 MPs in their gastrointestinal tracts, suggesting that the food web of the estuary is highly prone to microplastic contamination. SEM images of extracted plastic fibers presented surface morphologies that are impacted by physical strains. Further, the elemental characterization of fibers using EDX displayed significant peaks of Al, As, Cl, Cr, Cu, Pb, and Zn that were used as additives during the production of plastics. The main types of polymers included low-density polyethylene, polyester, polypropylene, polycarbonate, rayon, polyvinyl chloride, polyacrylonitrile, polyamide, nylon and polyethylene terephthalate. MP abundances demonstrated in this study elucidate that estuaries are a major conduit for land-derived plastics to the ocean and the results will aid in implementing remedial/clean up actions of the estuary for better conservation of the ecosystem. Â© 2021 Elsevier Ltd</t>
  </si>
  <si>
    <t>Export Date: 13 June 2021 RAYYAN-INCLUSION: {"Ana"=&gt;"Excluded", "Querusche"=&gt;"Excluded"} | RAYYAN-LABELS: QUE: Title,ANA: Abstract | RAYYAN-EXCLUSION-REASONS: 1 - Type of study</t>
  </si>
  <si>
    <t>rayyan-185168901</t>
  </si>
  <si>
    <t>Estimating marine plastic pollution from COVID-19 face masks in coastal regions</t>
  </si>
  <si>
    <t>Chowdhury, H. and Chowdhury, T. and Sait, S.M.</t>
  </si>
  <si>
    <t>https://www.scopus.com/inward/record.uri?eid=2-s2.0-85105899628&amp;doi=10.1016%2fj.marpolbul.2021.112419&amp;partnerID=40&amp;md5=629bf5e57b6dca828d343ae494d3dfc8</t>
  </si>
  <si>
    <t>Face masks are playing an essential role in preventing the spread of COVID-19. Face masks such as N95, and surgical masks, contain a considerable portion of non-recyclable plastic material. Marine plastic pollution is likely to increase due to the rapid use and improper dispensing of face masks, but until now, no extensive quantitative estimation exists for coastal regions. Linking behaviour dataset on face mask usage and solid waste management dataset, this study estimates annual face mask utilization and plastic pollution from mismanaged face masks in coastal regions of 46 countries. It is estimated that approximately 0.15 million tons to 0.39 million tons of plastic debris could end up in global oceans within a year. With lower waste management facilities, the number of plastic debris entering the ocean will rise. Significant investments are required from global communities in improving the waste management facilities for better disposal of masks and solid waste. Â© 2021 Elsevier Ltd</t>
  </si>
  <si>
    <t>rayyan-185168902</t>
  </si>
  <si>
    <t>Microplastics occurrence in the commercial Southeast Asian seafood and its impact on food safety and security: A review</t>
  </si>
  <si>
    <t>Sarijan, S. and Azman, S. and Said, M.I.M. and Andu, Y. and Zon, N.F.</t>
  </si>
  <si>
    <t>https://www.scopus.com/inward/record.uri?eid=2-s2.0-85107237391&amp;doi=10.1088%2f1755-1315%2f756%2f1%2f012008&amp;partnerID=40&amp;md5=fb2f169df885c1fc22113e496e8417dd</t>
  </si>
  <si>
    <t>Microplastics are plastic particle with size less than 5 mm and omnipresent in the aquatic environment. The occurrence of microplastics in marine environments has been reported in many studies and recently extended to the freshwater ecosystem. To date, the increasing incidence of microplastic ingestion by various edible aquatic species has raised concern about its potential impact on food safety, food security, and human health. Therefore, this paper overviews the current knowledge on the occurrence of microplastics in edible fish and shellfish in the Southeast Asian region. The review also discussed the research findings on the adverse effects of contaminated seafood with microplastics to human health. Â© 2021 Institute of Physics Publishing. All rights reserved.</t>
  </si>
  <si>
    <t>rayyan-185168903</t>
  </si>
  <si>
    <t>Microplastic evacuation in fish is particle size-dependent</t>
  </si>
  <si>
    <t>Freshwater Biology</t>
  </si>
  <si>
    <t>926-935</t>
  </si>
  <si>
    <t>Roch, S. and Ros, A.F.H. and Friedrich, C. and Brinker, A.</t>
  </si>
  <si>
    <t>https://www.scopus.com/inward/record.uri?eid=2-s2.0-85101054834&amp;doi=10.1111%2ffwb.13687&amp;partnerID=40&amp;md5=bf16db04911b58e232a8542265f0a827</t>
  </si>
  <si>
    <t>The pollution of aquatic systems with microplastics (MPs) affects marine and freshwater fish species worldwide. However, little is known about the size-dependent retention time of these inert particles. To approach this question, the retention time of MP particles was examined in two freshwater fish species with distinct differences in gastrointestinal morphology: rainbow trout (Oncorhynchus mykiss) with a true stomach, and stomachless common carp (Cyprinus carpio). A special diet was developed that contained environmentally relevant concentrations of MPs with sizes ranging from 20 to 1,000Â Âµm. The two species were exposed to three different concentrations and numbers of retained particle were determined up to 72Â hr after administration. The results revealed significant differences in retention time between large and small MP particles in rainbow trout, in which the T50 value (time for 50% of particles to be evacuated) ranged from 12.1Â hr for 42.7Â Âµm particles to 4.0Â hr for 1,086Â Âµm particles. In contrast, the differences observed between sizes in common carp were considerably smaller, with T50 ranging from 7.3Â hr for 42.7Â Âµm particles to 4.6Â hr for 1,086Â Âµm particles. It is therefore concluded that large particles in rainbow trout must be actively transported out of the stomach, as the evacuation times are significantly shorter than those for food. Small particles, however, are passively excreted with the chyme. In common carp, the evacuation rates of all particle sizes were in the range of that for food, suggesting a passive excretion. The results are particularly relevant in the contexts of particle transfer through the food chain, the release of toxic chemicals, and the translocation into tissues and organs. For this reason, it is essential that the particle size is given more consideration in future studies of microplastics in aquatic environments. Â© 2021 The Authors. Freshwater Biology published by John Wiley &amp; Sons Ltd.</t>
  </si>
  <si>
    <t>Cited By :1 RAYYAN-INCLUSION: {"Ana"=&gt;"Maybe", "Querusche"=&gt;"Maybe"}</t>
  </si>
  <si>
    <t>rayyan-185168904</t>
  </si>
  <si>
    <t>Microplastics contamination in commercial marine fish from the Bay of Bengal</t>
  </si>
  <si>
    <t>Ghosh, G.C. and Akter, S.M. and Islam, R.M. and Habib, A. and Chakraborty, T.K. and Zaman, S. and Kabir, A.H.M.E. and Shipin, O.V. and Wahid, M.A.</t>
  </si>
  <si>
    <t>https://www.scopus.com/inward/record.uri?eid=2-s2.0-85102634181&amp;doi=10.1016%2fj.rsma.2021.101728&amp;partnerID=40&amp;md5=e0e3ab667f6892e491596a231552a8ce</t>
  </si>
  <si>
    <t>This study investigated the abundance and characteristics of microplastics in commercial fish species from the Bay of Bengal, off the coast of Bangladesh. The gastrointestinal tracts of 100 individuals from 10 species of commercial marine fish were examined for microplastics. Microplastics were detected in all species. A total of 215 microplastics were recovered with an average abundance in the range of 2.2 Â± 0.89 microplastics per individual. Five types of microplastics were found: fibers, films, fragments, foams, and granules, which accounted for 53.4%, 40%, 3.3%, 1.9%, and 1.4% of the total, respectively. Among the identified microplastics, green (39%) was the most dominant color, and &lt; 500Î¼m (85%) size was the most dominant. Polymers were polyethylene (55%), polypropylene (33%), polyester (6%), polyurethane (2%), ethylene propylene diene monomer (2%), and styrene butadiene rubber (2%). The study results show the common incident of microplastics in fish and open the way for further studies to better explain factors influencing the occurrence of microplastics in fish in the Bay of Bengal and risk assessment. Â© 2021 Elsevier B.V.</t>
  </si>
  <si>
    <t>rayyan-185168905</t>
  </si>
  <si>
    <t>Disposal behavior of used masks during the covidâ€_x0090_19 pandemic in the moroccan community: Potential environmental impact</t>
  </si>
  <si>
    <t>Mejjad, N. and Cherif, E.K. and Rodero, A. and Krawczyk, D.A. and Kharraz, J.E. and Moumen, A. and Laqbaqbi, M. and Fekri, A.</t>
  </si>
  <si>
    <t>https://www.scopus.com/inward/record.uri?eid=2-s2.0-85104467493&amp;doi=10.3390%2fijerph18084382&amp;partnerID=40&amp;md5=c980d3d996847836f08ac8e0c69fc72b</t>
  </si>
  <si>
    <t>The spread of coronavirus diseaseâ€_x0090_2019 (COVIDâ€_x0090_19) levied on the Moroccan authorities to increase their mask production capacity, which reached up to 12 million facemask units produced per day. This increase in personal protective equipment (PPE) production and consumption is an efficient tool to address the spread of COVIDâ€_x0090_19. However, this results in more plastic and micro-plastic debris being added into the land and marine environments, which will harm the ecosystem, wildlife, and public health. Such a situation needs deep individual behavior observation and track-ing, as well as an assessment of the potential environmental impact of this new type of waste. For this reason, we assessed the Moroccan populationâ€™s behavior regarding the use and disposal of facemasks and gloves. An exploratory survey was prepared and shared via social media and email with the population of Rabatâ€_x0090_SalÃ©â€_x0090_KÃ©nitra and Casablancaâ€_x0090_Settat regions. Additionally, we calcu-lated the estimated number and weight of daily and weekly PPE used and generated by the studied regions. The survey showed that 70% of the respondents threw their discarded masks and gloves in house trash or trash bins after their first use, whereas nearly 30% of respondents admitted that they did not wear masks because they did not leave their homes during the lockdown, while from the 70% of facemask users, more than five million (equivalent to 40,000 kg) of facemasks would be generated and disposed of daily by the community of these regions, which presents 35% of the total engendered facemask waste in Morocco. Accordingly, the environment impact of facemasks showed that the greenhouse gas footprint is about 640 kT CO2 eq./year for the whole of Morocco, while the energy footprint is around 60,000 GWh/year. Furthermore, an urgent multidisciplinary environmental assessment of the potential impact of PPE must be conducted among the 12 Moroccan regions. This study demonstrated the real impact of the COVIDâ€_x0090_19 PPE on human behavior and the environment and suggests a need for providing new didactic management of facemasks and gloves. Â© 2021 by the authors. Licensee MDPI, Basel, Switzerland.</t>
  </si>
  <si>
    <t>rayyan-185168906</t>
  </si>
  <si>
    <t>Comparison of Deposition Sampling Methods to Collect Airborne Microplastics in Christchurch, New Zealand</t>
  </si>
  <si>
    <t>Knobloch, E. and Ruffell, H. and Aves, A. and Pantos, O. and Gaw, S. and Revell, L.E.</t>
  </si>
  <si>
    <t>https://www.scopus.com/inward/record.uri?eid=2-s2.0-85103388476&amp;doi=10.1007%2fs11270-021-05080-9&amp;partnerID=40&amp;md5=76f40e88f46527ce7e6d80be5157fbde</t>
  </si>
  <si>
    <t>Airborne microplastics have been identified throughout the Northern Hemisphere in several studies. Synthesising measurements from multiple studies to derive a global distribution of airborne microplastics is difficult because no standard sampling protocol currently exists. Furthermore, measurements from the Southern Hemisphere are largely absent. We undertook a pilot study to test four different deposition samplers and their efficacy in collecting microplastics: a bottle with a funnel attached, an open beaker, a petri dish covered in double-sided adhesive tape and an automatic wet deposition collector. The four samplers were deployed to a suburban site in Christchurch, New Zealand, for four 6-day sampling periods. It was originally hypothesised that the funnel would improve sample retention by limiting resuspension; however, the open beaker was found to be similarly effective. We were unable to assess the effectiveness of the automatic wet deposition collector robustly due to low rainfall during the sampling periods. The adhesive tape sampler proved impractical. Particles collected from all samplers were inspected and classified as microplastics according to a visual screening criteria. Fibres, films, fragments and beads were identified, with fibres being the dominant morphotype (90%); however, only 10% of suspected microplastics were confirmed as plastic following Î¼FTIR spectroscopy. Overall, we recommend the use of a funnel sampler or open beaker for future deposition studies. This is the first study of airborne microplastics in New Zealand and adds to a growing body of evidence as to the widespread nature of microplastics in the atmosphere. Â© 2021, The Author(s), under exclusive licence to Springer Nature Switzerland AG.</t>
  </si>
  <si>
    <t>rayyan-185168907</t>
  </si>
  <si>
    <t>Fish out, plastic in: Global pattern of plastics in commercial fishmeal</t>
  </si>
  <si>
    <t>GÃ¼ndoÄŸdu, S. and EroldoÄŸan, O.T. and EvliyaoÄŸlu, E. and Turchini, G.M. and Wu, X.G.</t>
  </si>
  <si>
    <t>https://www.scopus.com/inward/record.uri?eid=2-s2.0-85098652711&amp;doi=10.1016%2fj.aquaculture.2020.736316&amp;partnerID=40&amp;md5=95e18ccb1a3989dbd03af071c2769501</t>
  </si>
  <si>
    <t>Plastic (as both micro- and macro- plastic) is an important environmental contaminant, affecting the food chain and directly entering into marine products, including seafood. However, plastic contamination in wild derived fishmeal, a globally traded commodity, remains unknown. Using a global sampling approach, this study is the first one to assess the plastic content and composition in commercial fishmeal products. The sampling consisted of 26 different fishmeal products, originating from 11 countries on four continents and Antarctica, and representing the vast majority of globally available and traded commercial products. A wide range of plastics content was found, ranging from 0 to 526.7 n kg-1, and a relatively higher plastics content was identified in fishmeal obtained from China (337.5Â±34.5 n kg-1) and Morocco (253.3Â±43.4 n kgâˆ’1), whereas no plastics was detected in krill meal obtained from Antarctica. The risk assessment based on feed conversion ratio (FCR) showed that the carnivorous fish species (e.g. eel) with a high percentage of dietary fishmeal, have a substantially higher risk for plastic intake, than other species. In conclusion, these results indicate that fishmeal can be an important pathway for plastics to enter the seafood chain. Â© 2020 Elsevier B.V.</t>
  </si>
  <si>
    <t>rayyan-185168908</t>
  </si>
  <si>
    <t>Microplastic degradation by hydroxy-rich bismuth oxychloride</t>
  </si>
  <si>
    <t>Jiang, R. and Lu, G. and Yan, Z. and Liu, J. and Wu, D. and Wang, Y.</t>
  </si>
  <si>
    <t>https://www.scopus.com/inward/record.uri?eid=2-s2.0-85092784115&amp;doi=10.1016%2fj.jhazmat.2020.124247&amp;partnerID=40&amp;md5=bb632d40cc2e818653c301c9c55a8f43</t>
  </si>
  <si>
    <t>Microplastics, as a class of widely dispersed persistent pollutants, the main reactive oxygen species is far from clarified in their photocatalytic degradation. In this study, a novel hydroxy-rich ultrathin BiOCl (BiOCl-X) was prepared at room temperature. BiOCl-X shows a strong potential for photocatalytic degradation of microplastics, and the mass loss of plastics is 24 times higher than that of the BiOCl nanosheets. More importantly, we explored the photocatalytic mechanism through electron paramagnetic resonance and capture experiments, and found that the surface hydroxyl of BiOCl can effectively enhance the production of hydroxyl radicals, resulting in boosting degradation performance. Here, we provide new insights that photocatalytic degradation of microplastic is dependent on surface hydroxyl groups. This work could be useful for controllable designs of hydroxy-rich photocatalysts for applications in microplastic degradation. Â© 2020 Elsevier B.V.</t>
  </si>
  <si>
    <t>Cited By :7 RAYYAN-INCLUSION: {"Ana"=&gt;"Excluded", "Querusche"=&gt;"Excluded"} | RAYYAN-LABELS: QUE: Title,ANA: Abstract | RAYYAN-EXCLUSION-REASONS: 1 - Type of study</t>
  </si>
  <si>
    <t>rayyan-185168909</t>
  </si>
  <si>
    <t>Interactive effects of micro/nanoplastics and nanomaterials/pharmaceuticals: Their ecotoxicological consequences in the aquatic systems</t>
  </si>
  <si>
    <t>Aquatic Toxicology</t>
  </si>
  <si>
    <t>Thiagarajan, V. and Alex, S.A. and Seenivasan, R. and Chandrasekaran, N. and Mukherjee, A.</t>
  </si>
  <si>
    <t>https://www.scopus.com/inward/record.uri?eid=2-s2.0-85099664886&amp;doi=10.1016%2fj.aquatox.2021.105747&amp;partnerID=40&amp;md5=d80c53413a456d274df922a3667de2d7</t>
  </si>
  <si>
    <t>Micro/nanoplastics are ubiquitous in the environment and cause pollution of the aquatic ecosystem, in particular, which is a serious concern worldwide. Micro/nanoplastics can act as a vector for multiple co-contaminants that co-exist in the aquatic environment. Apart from micro/nanoplastics, nanomaterials and pharmaceuticals are other emerging contaminants that can also raise severe problems. Thus, in this review, the physicochemical interactions occurring between micro/nanoplastics and nanomaterials and pharmaceuticals and the factors (chemical and environmental) affecting the sorption efficiency of nanomaterials and pharmaceuticals have been addressed. Furthermore, the influence of micro/nanoplastics on the bioavailability and toxic effects of nanomaterials and pharmaceuticals on both freshwater and marine species has been highlighted. Additional focus has also been given to study the mechanism of toxicity of the micro/nanoplasticsâ€“nanomaterials and pharmaceuticals complex on the different species of different trophic levels. Finally, this review addresses the knowledge gaps and provides insights into the future research strategies to better understand the interactive mechanisms between the binary contaminants and also the toxicity mechanisms of micro/nanoplastics and nanomaterials and pharmaceuticals. Â© 2021</t>
  </si>
  <si>
    <t>Cited By :3 RAYYAN-INCLUSION: {"Ana"=&gt;"Excluded", "Querusche"=&gt;"Excluded"} | RAYYAN-LABELS: ANA: Abstract,QUE: Abstract | RAYYAN-EXCLUSION-REASONS: 1 - Type of study</t>
  </si>
  <si>
    <t>rayyan-185168910</t>
  </si>
  <si>
    <t>Synthetic and Semi-Synthetic Microplastic Ingestion by Mesopelagic Fishes From Tristan da Cunha and St Helena, South Atlantic</t>
  </si>
  <si>
    <t>McGoran, A.R. and Maclaine, J.S. and Clark, P.F. and Morritt, D.</t>
  </si>
  <si>
    <t>https://www.scopus.com/inward/record.uri?eid=2-s2.0-85101866743&amp;doi=10.3389%2ffmars.2021.633478&amp;partnerID=40&amp;md5=e473ff7f94eb482f1cca994ddc88e3a7</t>
  </si>
  <si>
    <t>Mesopelagic fishes were sampled around Tristan da Cunha and St Helena in the South Atlantic from the RRS Discovery at depths down to 1000 m. Sampling was part of the Blue Belt Programme, a marine survey of British Overseas Territories funded by the United Kingdom Government. Thirteen species of mesopelagic fishes identified from 30 specimens were compared with two species (two specimens) collected from rock pools or surface water near the shore. The digestive tracts of all fishes were examined for microplastics. Additionally, one specimen of Opostomias micripnus (GÃ¼nther, 1878) was analyzed after recovery from the stomach of a commercially fished species, Hyperoglyphe antarctica (Carmichael, 1819). One specimen of Anoplogaster cornuta was found to have ingested a bearded sea devil (Linophryne sp.), a cock-eyed squid (Histioteuthis sp.), a bolitaenid octopus, Japetella diaphana, remains of unidentifiable fish, crustaceans, and possibly salps. These prey items were also examined for microfibres. Both Histioteuthis sp. and Linophryne sp. had ingested fibers and these were considered â€œingested particlesâ€_x009d_ for A. cornuta. Neither shallow water dwelling species had ingested microplastics, whilst 11 of the 13 studied mesopelagic species were found to be contaminated. Overall, 66.7% of mesopelagic fishes were found to contain microfibres. Anthropogenic fibers were common especially viscose, a semi-synthetic material which is associated with sanitary products as well as other items. Â© Copyright Â© 2021 McGoran, Maclaine, Clark and Morritt.</t>
  </si>
  <si>
    <t>rayyan-185168911</t>
  </si>
  <si>
    <t>The fate of plastic in the ocean environment-a minireview</t>
  </si>
  <si>
    <t>Environmental Science: Processes and Impacts</t>
  </si>
  <si>
    <t>198-212</t>
  </si>
  <si>
    <t>Wayman, C. and Niemann, H.</t>
  </si>
  <si>
    <t>https://www.scopus.com/inward/record.uri?eid=2-s2.0-85102146161&amp;doi=10.1039%2fd0em00446d&amp;partnerID=40&amp;md5=a781d1b1735f0c3c1c83e08d9b000e51</t>
  </si>
  <si>
    <t>The presence of plastics in the marine environment poses a threat to ocean life and has received much scientific and public attention in recent years. Plastics were introduced to the market in the 1950s and since then, global production figures and ocean plastic littering have increased exponentially. Of the 359 million tonnes (Mt) produced in 2018, an estimated 14.5 Mt has entered the ocean. In particular smaller plastic particles can be ingested by marine biota causing hazardous effects. Plastic marine debris (PMD) is exposed to physical, chemical and biological stressors. These cause macro and microplastic to break down into smaller fragments, including sub micrometre sized nanoplastic particles, which may account for an important but so far unevaluated fraction of the ocean plastic budget. Physicochemical and biological deterioration of PMD also leads to the release of more volatile compounds and the terminal oxidation of PMD, which most likely accounts for an important but also unevaluated fraction in the ocean plastic budget. This minireview provides an overview on (1) the quantity of plastic production and waste, pathways for plastics to enter the marine realm, the inventory of PMD and the negative effects of PMD to ocean life. (2) We discuss plastic degradation mechanisms in the ocean, expanding on the processes of photodegradation and biodegradation. (3) This review also highlights the emerging topic of nanoplastics in the sea and provides an overview on their specific physical and chemical properties, potential harm to ocean life, and nanoplastic detection techniques. This journal is Â© The Royal Society of Chemistry.</t>
  </si>
  <si>
    <t>Cited By :2 RAYYAN-INCLUSION: {"Ana"=&gt;"Excluded", "Querusche"=&gt;"Excluded"} | RAYYAN-LABELS: QUE: Title,ANA: Abstract | RAYYAN-EXCLUSION-REASONS: 1 - Type of study</t>
  </si>
  <si>
    <t>rayyan-185168912</t>
  </si>
  <si>
    <t>Artificial Intelligence and QM/MM with a Polarizable Reactive Force Field for Next-Generation Electrocatalysts</t>
  </si>
  <si>
    <t>Matter</t>
  </si>
  <si>
    <t>195-216</t>
  </si>
  <si>
    <t>Naserifar, S. and Chen, Y. and Kwon, S. and Xiao, H. and Goddard, W.A., III</t>
  </si>
  <si>
    <t>https://www.scopus.com/inward/record.uri?eid=2-s2.0-85097460039&amp;doi=10.1016%2fj.matt.2020.11.010&amp;partnerID=40&amp;md5=12f3b8028cb4cad5e6b593e9f24d7cdf</t>
  </si>
  <si>
    <t>We developed a computational framework that enables quantum mechanics accuracy for simulation of practical-sized nanoparticles and catalysts. This enables design and discovery of new-generation electrocatalysts with dramatically higher performance. We also developed strategies to combine this new method with machine learning techniques to accelerate the design of disordered and dealloyed catalyst surfaces. We applied this technique to select the top 300 active sites from the 10,000 surface sites of solvated gold (Au) nanoparticles. Â© 2020     The portfolio for energy and environmental sustainability demands development of new electrocatalysts with dramatically improved performance. This requires developing a deep understanding of the fundamental mechanisms underlying electrocatalysis processes to formulate in silico combinatorial calculations to identify the best possible new candidates for experimental synthesis and characterization. This needs the accuracy of full explicit solvent QM (limited to hundreds of atoms for 50 ps) but applied to complex reactions of real materials (grain boundaries, heterogeneous interfaces) including solvent, millions of atoms for nanoseconds. We report a hybrid computational framework including accurate polarization at the electrode-electrolyte interface that, combined with machine learning, can predict new, dramatically improved performance of realistic electrocatalysts, including solvent. This enables in silico design targeting dramatically improved performance along with other applications. Â© 2020     To develop new generations of electrocatalysts, we need the accuracy of full explicit solvent quantum mechanics (QM) for practical-sized nanoparticles and catalysts. To do this, we start with the RexPoN reactive force field that provides higher accuracy than density functional theory (DFT) for water and combine it with QM to accurately include long-range interactions and polarization effects to enable reactive simulations with QM accuracy in the presence of explicit solvent. We apply this RexPoN-embedded QM (ReQM) to reactive simulations of electrocatalysis, demonstrating that ReQM accurately replaces DFT water for computing the Raman frequencies of reaction intermediates during CO2 reduction to ethylene. Then, we illustrate the power of this approach by combining with machine learning to predict the performance of about 10,000 surface sites and identify the active sites of solvated gold (Au) nanoparticles and dealloyed Au surfaces. This provides an accurate but practical way to design high-performance electrocatalysts. Â© 2020</t>
  </si>
  <si>
    <t>rayyan-185168913</t>
  </si>
  <si>
    <t>Qualitative and quantitative analysis of microplastics and microfiber contamination in effluents of the City of Saskatoon wastewater treatment plant</t>
  </si>
  <si>
    <t>Prajapati, S. and Beal, M. and Maley, J. and Brinkmann, M.</t>
  </si>
  <si>
    <t>https://www.scopus.com/inward/record.uri?eid=2-s2.0-85101502247&amp;doi=10.1007%2fs11356-021-12898-7&amp;partnerID=40&amp;md5=f7c1643cf327a6ecafb5834358af9ecb</t>
  </si>
  <si>
    <t>In recent years, contamination of the environment with microplastics has received increasing scientific and public attention. Wastewater treatment plants (WWTPs) are considered important emitters of microparticles into aquatic systems. Among these microparticles are microplastics from, e.g., cosmetic products, and microfibers that are released during laundry of textiles made from synthetic fibers. The purpose of this study was to qualitatively and quantitatively characterize microplastic and microfiber contamination in effluents of the City of Saskatoon WWTP, Saskatchewan, Canada. The WWTP discharges directly into the South Saskatchewan River, which is an important water resource of central economic and environmental importance to the Canadian Prairies. To achieve this goal, a reference dataset was developed by determining Raman and Fourier-transform infrared (FTIR) spectra of neat plastic standards. Subsequently, samples were obtained from the final effluent of the Saskatoon WWTP during winter, spring, and summer 2019 by use of fine-meshed plankton nets. Microplastics and microfibers were extracted using Fenton oxidation and filtration, counted, and their identity determined by comparing Raman and FTIR spectra of individual microplastics and microfibers with the previously developed reference dataset. The number concentrations of both microplastics and microfibers were relatively stable across seasons, and fibers accounted for 82% of the total number of synthetic microparticles. Although the average total number concentration of microplastics and microfibers was only 1.76 per liter of effluent, at an average daily discharge of 80 million liters, this would amount to the emission of 141 million particles into the river per day. While the environmental relevance of these findings remains to be demonstrated, these results are an important first step toward understanding the magnitude of microplastic contamination in the Canadian Prairies. Â© 2021, The Author(s), under exclusive licence to Springer-Verlag GmbH, DE part of Springer Nature.</t>
  </si>
  <si>
    <t>Cited By :1 RAYYAN-INCLUSION: {"Ana"=&gt;"Excluded", "Querusche"=&gt;"Excluded"} | RAYYAN-LABELS: QUE: Title,ANA: Abstract | RAYYAN-EXCLUSION-REASONS: 1 - Type of study</t>
  </si>
  <si>
    <t>rayyan-185168914</t>
  </si>
  <si>
    <t>Seasonal variability in the distribution of microplastics in the coastal ecosystems and in some commercially important fishes of the Gulf of Mannar and Palk Bay, Southeast coast of India</t>
  </si>
  <si>
    <t>James, K. and Vasant, K. and Sikkander Batcha, S.M. and Padua, S. and Jeyabaskaran, R. and Thirumalaiselvan, S. and Vineetha, G. and Benjamin, L.V.</t>
  </si>
  <si>
    <t>https://www.scopus.com/inward/record.uri?eid=2-s2.0-85100370108&amp;doi=10.1016%2fj.rsma.2020.101558&amp;partnerID=40&amp;md5=4750340165cd5e5339bfc4fe4c1cb5ba</t>
  </si>
  <si>
    <t>Impact of microplastic pollution on the marine environment and its biota is a major concern globally. Gulf of Mannar (GoM) and Palk Bay (PB) are two important biodiversity hotspots along the south-east coast of India. However, in the recent years the intense tourism and fishery activities have made the ecosystem and biota of these two ecologically significant coastal zones vulnerable to microplastic contamination. Hence, a comparative study on the seasonal distribution of microplastics in the surface waters, sediments, and in commercially important fishes were conducted to evaluate the threats imposed by microplastics on the environment and biota of both these coastal ecosystems. Microplastic distribution in the surface waters and sediments of GoM and PB exhibited conspicuous seasonal variation and showed positive correlation with the seasonal current patterns. In the surface waters of GoM, microplastics were abundant during the South West Monsoon whereas in PB it was high during the Early Winter Monsoon period. In the sediments of PB, microplastics was more during Spring Inter-monsoonand South West Monsoon whereas in GoM it was high during Late Winter Monsoon. Fragments, of size 1 to 5 mm formed the abundant microplastic type in the surface waters whereas in the sediments, fragments of size &lt; 1 mm dominated. Of the gut content of the 613 fishes belonging to 12 families examined, microplastics were more in pelagic than demersal fishes with higher incidences in the family Clupeidae (42%). Among the fishes studied, microplastic ingestion was more in Selaroides leptolepis (27.77%), Sphyraena sp. (14.28%), Pelates quadrilineatus (12%), Caranx sp. (10.34%), and Sphyraena barracuda (10%). Â© 2020 Elsevier B.V.</t>
  </si>
  <si>
    <t>rayyan-185168915</t>
  </si>
  <si>
    <t>Does triclosan adsorption on polystyrene nanoplastics modify the toxicity of single contaminants?</t>
  </si>
  <si>
    <t>282-296</t>
  </si>
  <si>
    <t>Parenti, C.C. and Magni, S. and Ghilardi, A. and Caorsi, G. and Della Torre, C. and Del Giacco, L. and Binelli, A.</t>
  </si>
  <si>
    <t>https://www.scopus.com/inward/record.uri?eid=2-s2.0-85100237524&amp;doi=10.1039%2fd0en00961j&amp;partnerID=40&amp;md5=c83feec91b8519405d43bc65e09cdc54</t>
  </si>
  <si>
    <t>The physical and chemical properties of nanoplastics make them potential carriers for some environmental contaminants, modifying their biological effects. Nevertheless, the change in toxicity caused by pollutant adsorption on nanoplastics is still controversial, depending on the interactions between chemical and physical pollutants, the consequent change in bioavailability, the modification of intake, transport and accumulation in the organisms and also on the characteristics of contaminants. In this context, the aim of the present study was the evaluation of combined effects made by 0.5 Î¼m nanobeads of polystyrene and triclosan adsorbed on their surface in comparison with those caused by single contaminants. The systemic effects of 7 day exposure to nanoplastics, triclosan alone and to the nanoplastic-triclosan complex have been analyzed by employing zebrafish larvae and using a multi-tier approach from the evaluation of cellular and molecular effects to the impact at organism level. Results highlighted by confocal microscopy evidenced nanobead ingestion and translocation in several tissues and organs to guarantee the goodness of the exposure results. Behavioral assays were then conducted to highlight larval swimming defects as a â€˜real-timeâ€™ readout of the potential effects on the whole organism, while a suite of several biomarkers and functional proteomics was applied to investigate the effects at both cellular and molecular levels. The whole data set pointed out a clear modification in the toxicological effects of the nanoplastic-triclosan complex in comparison with single contaminants, proved by opposite behaviours in the larval swimming activity and modulation of diverse protein classes as well as by different effects on several biochemical endpoints. This means that the interaction between chemical and physical pollutants leads to more complicated responses than additive, synergistic or antagonist models, resulting in a modification of toxicity instead of its increase or decrease. Â© The Royal Society of Chemistry 2020.</t>
  </si>
  <si>
    <t>rayyan-185168916</t>
  </si>
  <si>
    <t>Microplastics and their potential effects on the aquaculture systems: a critical review</t>
  </si>
  <si>
    <t>Reviews in Aquaculture</t>
  </si>
  <si>
    <t>719-733</t>
  </si>
  <si>
    <t>Zhou, A. and Zhang, Y. and Xie, S. and Chen, Y. and Li, X. and Wang, J. and Zou, J.</t>
  </si>
  <si>
    <t>https://www.scopus.com/inward/record.uri?eid=2-s2.0-85090434255&amp;doi=10.1111%2fraq.12496&amp;partnerID=40&amp;md5=536fbeafd93c3e80baa2ff80a4d1a84e</t>
  </si>
  <si>
    <t>According to the statistics, 8.3Â billion metric tonnes of plastics have been produced since 1950s, which is far more than other synthetic materials and the annual production which are about 500Â million tonnes per year at present. The production of plastics makes microplastics pollution extremely widespread distribution, which will have a lasting impact on the global environment, especially on the aquaculture systems. And the distribution of the microplastics is extremely imbalanced around the global waters. In the present review, we have summarized the development of aquaculture in the World and China based on the existing data sources. And the total aquaculture production of the World will over 90Â million tonnes, which will exceed the capture production in 2020. Aquaculture products will become one of the most important sources of high-quality protein. However, we found that many kinds of microplastics are detected and enriched in both farmed and captured species. Both endogenous and exogenous factors like the use of fishing plastic products, factory farming facility and equipment, natural and synthetic feed, animal health products, aquaculture fortifier and aquatic food additives make accumulation of microplastics easier. In addition, the safety of aquaculture products is closely related to human health because the residues of microplastics in fish leading to various potential hazards. In summary, this paper reviewed the relationship between microplastics and aquaculture, aimed at calling for the rational and restricted use of plastic products in the aquaculture ecosystems. Â© 2020 John Wiley &amp; Sons Australia, Ltd</t>
  </si>
  <si>
    <t>Cited By :9 RAYYAN-INCLUSION: {"Ana"=&gt;"Excluded", "Querusche"=&gt;"Excluded"} | RAYYAN-LABELS: QUE: Title,ANA: Abstract | RAYYAN-EXCLUSION-REASONS: 1 - Type of study</t>
  </si>
  <si>
    <t>rayyan-185168917</t>
  </si>
  <si>
    <t>Development of active packaging films based on poly (butylene adipate-co-terephthalate) and silverâ€“montmorillonite for shelf life extension of sea bream</t>
  </si>
  <si>
    <t>Polymer Bulletin</t>
  </si>
  <si>
    <t>Seray, M. and Hadj-Hamou, A.S. and uzunlu, S. and Benhacine, F.</t>
  </si>
  <si>
    <t>https://www.scopus.com/inward/record.uri?eid=2-s2.0-85103960233&amp;doi=10.1007%2fs00289-021-03671-4&amp;partnerID=40&amp;md5=fbfef75ee60bc1227e63c7ecd99cbed3</t>
  </si>
  <si>
    <t>This paper is a continuation of our previous study focusing on the development of active food packaging films and presents the results of their potential application in the sea bream storage. Intended for fish packaging, active nanocomposite films based on poly (butylene adipate-co-terephthalate) and silverâ€“montmorillonite (PBAT/Ag-MMT) with 2, 3 and 5 wt. % of Ag-MMT were successfully prepared and characterized by several techniques which confirmed the formation of exfoliated nanocomposite structures with a random dispersion of spherically shaped Ag nanoparticles on the whole of the polymer matrix. PBAT/Ag-MMT films exhibited a sharp reduction in their water and oxygen permeabilities. The kinetic study of the silver ions migration confirmed that the release was mainly ensured by diffusion. Due to this controlled release, these packaging films displayed a long-lasting antibacterial activity. Furthermore, the results of their use as sea bream packaging films confirmed their great potential for maintaining the freshness and quality of the fish and extending its shelf life for a period of 15Â days. Â© 2021, The Author(s), under exclusive licence to Springer-Verlag GmbH Germany, part of Springer Nature.</t>
  </si>
  <si>
    <t>rayyan-185168918</t>
  </si>
  <si>
    <t>Anti-egfr-mab and 5-fluorouracil conjugated polymeric nanoparticles for colorectal cancer</t>
  </si>
  <si>
    <t>Recent Patents on Anti-Cancer Drug Discovery</t>
  </si>
  <si>
    <t>84-100</t>
  </si>
  <si>
    <t>Bhattacharya, S.</t>
  </si>
  <si>
    <t>https://www.scopus.com/inward/record.uri?eid=2-s2.0-85103860342&amp;doi=10.2174%2f1574892815666201221121859&amp;partnerID=40&amp;md5=8d82baa51c88c48cf7b4f6517707bce6</t>
  </si>
  <si>
    <t>Background: Due to the higher intake of junk food and unhealthy lifestyle, the percentage of U.S. adults aged 50 to 75 years who were up-to-date with colorectal cancer screening increased 1.4 percentage points, from 67.4% in 2016 to 68.8% in 2018. This represents an additional 3.5 million adults screened for colorectal cancer. This is a severe concern of this research, and an at-tempt was made to prepare a target-specific formulation that could circumvent chemotherapy-relat-ed compilation and improvise higher cellular uptake. The fundamental agenda of this research was to prepare and develop Anti-EGFR mAb and 5-Fluorouracil (5-FU) fabricated polymeric nanoparti-cles for colorectal cancer. Objective: The main objective of this research was to prepare and evaluate more target specific formulation for the treatment of colorectal cancer. PLGA and PEG-based polymeric nanoparticles are capable of preventing opsonization via the reticuloendothelial system. Hence, prepared polymeric nanoparticles are capable of higher cellular uptake. Methods: The Poly(d,1-lactide-co-glycolide) (PLGA) and Polyethylene Glycol (PEG) were combined utilizing the ring-opening polymerization method. The presence of PEG prevents opsoniza-tion and distinguished blood concentration along with enhanced targeting. The presence of PLGA benefits in the sustained release of polymeric formulations. The optimized formulation (5-FU-PL-GA-PEG-NP) was lyophilized using 4% trehalose (cryoprotectants) and conjugated with An-ti-EGFR mAb on its surface to produce Anti-EGFR-5-FU-PLGA-PEG-NP; the final formulation, which increases target specificity and drug delivery system of nanoparticles. Results: The spherical shaped optimized formulation, 5-FU-PLGA-PEG-NP-3 was found to have higher percentage drug entrapment efficacy (71.23%), higher percentage drug content (1.98 Â± 0.34%) with minimum particles size (252.3nm) and anionic zeta potential (-31.23mV). The IC50 value of Anti-EGFR-5-FU-PLGA-PEG-NP was 1.01 Âµg/mL after 48 hours incubation period in the HCT 116 cell line, indicating higher anticancer effects of the final formulation. Conclusion: From the outcomes of various experiments, it was concluded that Anti-EGFR-5-FU-PLGA-PEG-NP has biphasic drug release kinetics, higher cellular uptake and higher cytotoxicity. Therefore, Anti-EGFR-5-FU-PLGA-PEG-NP holds excellent potential for drug delivery to EGFR positive colorectal cancer cells. Â© 2021 Bentham Science Publishers.</t>
  </si>
  <si>
    <t>Export Date: 13 June 2021 RAYYAN-INCLUSION: {"Ana"=&gt;"Excluded", "Querusche"=&gt;"Excluded"} | RAYYAN-LABELS: ANA: Abstract,QUE: Abstract | RAYYAN-EXCLUSION-REASONS: 2 - Population,1 - Type of study</t>
  </si>
  <si>
    <t>rayyan-185168919</t>
  </si>
  <si>
    <t>Tire wear particles in the environment: From road to ocean</t>
  </si>
  <si>
    <t>Huanjing Kexue Xuebao/Acta Scientiae Circumstantiae</t>
  </si>
  <si>
    <t>4263-4278</t>
  </si>
  <si>
    <t>Jiao, M. and Cao, B. and Zhang, T.</t>
  </si>
  <si>
    <t>https://www.scopus.com/inward/record.uri?eid=2-s2.0-85098079258&amp;doi=10.13671%2fj.hjkxxb.2020.0499&amp;partnerID=40&amp;md5=451bceaa74a788f1fd2f70e3b4913e2a</t>
  </si>
  <si>
    <t>Tire wear particles (TWP) was regarded as an important source of microplastic in the environment. It's estimated the global emission of tire wear particles was about 590 million tâ€¢a-1 and contributed 15% to the marine microplastic. TWP was generated on the roads and migrated to the environment matrix by runoff. It was detected in several environment media such as pavement, soil, water, sediment and organisms. The selection of markers was important because the determination of TWP was mainly achieved by detecting markers. The pollution of TWP was caused by adsorption and leaching of contaminants, which pose certain risk to human and organism. The direct ways to control TWP were intercept the particles during migration and accelerate the decomposition of TWP in the environment. Improved tire formulation could decrease the wear rate and reduce the emission of tire particles. At present, there are many study gaps such as TWP properties, detection methods, environmental fate and so on, which hampers assessing the risk of TWP in the environment. The generation, detection, occurrence, risk and mitigation were reviewed and several future research gaps were analyzed. Â© 2020, Science Press. All right reserved.</t>
  </si>
  <si>
    <t>rayyan-185168920</t>
  </si>
  <si>
    <t>Can proteomics contribute to biomonitoring of aquatic pollution? A critical review</t>
  </si>
  <si>
    <t>LÃ³pez-Pedrouso, M. and Varela, Z. and Franco, D. and FernÃ¡ndez, J.A. and Aboal, J.R.</t>
  </si>
  <si>
    <t>https://www.scopus.com/inward/record.uri?eid=2-s2.0-85089954508&amp;doi=10.1016%2fj.envpol.2020.115473&amp;partnerID=40&amp;md5=b23aa0b77b84c9b141e51518cdaed12b</t>
  </si>
  <si>
    <t>Aquatic pollution is one of the greatest environmental problems, and therefore its control represents one of the major challenges in this century. In recent years, proteomics has emerged as a powerful tool for searching protein biomarkers in the field of pollution biomonitoring. For biomonitoring marine contamination, there is a consensus that bivalves are preferred organisms to assess organic and inorganic pollutants. Thus, the bivalve proteome was intensively studied, particularly the mussel. It is well documented that heavy metal pollution and organic chemicals altered the structural proteins causing degradation of tissues of molluscs. Also, it is well known that proteins involved in stress oxidative such as glutathione and enzymes as catalase, superoxide dismutase or peroxisomes are overexpressed in response to contaminants. Additionally, using bivalves, other groups of proteins proposed as pollution biomarkers are the metabolic proteins. Even though other marine species are used to monitor the pollution, the presence of proteomic tools in these studies is scarce. Concerning freshwater pollution field, a great variety of animal species (fish and crustaceans) are used as biomonitors in proteomics studies compared to plants that are scarcely analysed. In fish species, proteins involved in stress oxidative such as heat shock family or proteins from lipid and carbohydrate metabolism were proposed as candidate biomarkers. On the contrary, for crustaceans there is a lack of proteomic studies individually assessing the contaminants. Novel scenarios, including emerging contaminants and new threats, will require proteomic technology for a systematic search of protein biomarkers and a greater knowledge at molecular level of those cellular pathways induced by contamination. Â© 2020 Elsevier Ltd</t>
  </si>
  <si>
    <t>Cited By :3 RAYYAN-INCLUSION: {"Ana"=&gt;"Excluded", "Querusche"=&gt;"Excluded"} | RAYYAN-LABELS: QUE: Title,ANA: Abstract | RAYYAN-EXCLUSION-REASONS: 1 - Type of study</t>
  </si>
  <si>
    <t>rayyan-185168921</t>
  </si>
  <si>
    <t>Mega macromolecules as single molecule lubricants for hard and soft surfaces</t>
  </si>
  <si>
    <t>Anilkumar, P. and Lawson, T.B. and Abbina, S. and MÃ¤kelÃ¤, J.T.A. and Sabatelle, R.C. and Takeuchi, L.E. and Snyder, B.D. and Grinstaff, M.W. and Kizhakkedathu, J.N.</t>
  </si>
  <si>
    <t>https://www.scopus.com/inward/record.uri?eid=2-s2.0-85084083117&amp;doi=10.1038%2fs41467-020-15975-6&amp;partnerID=40&amp;md5=39521a0bff3a512658fd34892b1fcc46</t>
  </si>
  <si>
    <t>A longstanding goal in science and engineering is to mimic the size, structure, and functionality present in biology with synthetic analogs. Today, synthetic globular polymers of several million molecular weight are unknown, and, yet, these structures are expected to exhibit unanticipated properties due to their size, compactness, and low inter-chain interactions. Here we report the gram-scale synthesis of dendritic polymers, mega hyperbranched polyglycerols (mega HPGs), in million daltons. The mega HPGs are highly water soluble, soft, nanometer-scale single polymer particles that exhibit low intrinsic viscosities. Further, the mega HPGs are lubricants acting as interposed single molecule ball bearings to reduce the coefficient of friction between both hard and soft natural surfaces in a size dependent manner. We attribute this result to their globular and single particle nature together with its exceptional hydration. Collectively, these results set the stage for new opportunities in the design, synthesis, and evaluation of mega polymers. Â© 2020, The Author(s).</t>
  </si>
  <si>
    <t>Cited By :8 RAYYAN-INCLUSION: {"Ana"=&gt;"Excluded", "Querusche"=&gt;"Excluded"} | RAYYAN-LABELS: QUE: Title,ANA: Abstract | RAYYAN-EXCLUSION-REASONS: 1 - Type of study</t>
  </si>
  <si>
    <t>rayyan-185168922</t>
  </si>
  <si>
    <t>Plastic Waste Management: Global Facts, Challenges and Solutions</t>
  </si>
  <si>
    <t>Alqattaf, A.</t>
  </si>
  <si>
    <t>https://www.scopus.com/inward/record.uri?eid=2-s2.0-85100820955&amp;doi=10.1109%2fIEEECONF51154.2020.9319989&amp;partnerID=40&amp;md5=f9913f4a1fca54ac91a1e1322d77a3de</t>
  </si>
  <si>
    <t>Plastic waste becomes one of the world's growing concerns due to its increasing production and consumption by human. By 2050, the world might have plastics in the oceans much more than fish. Therefore, it is threatening the world's environment, economy and human health. Based on latest global statistics, most common plastic waste is either landfilled, recycled or incinerated. Recycling is the least implemented method. Degradation of manufactured plastics can take between 100 to 600 years. They get fragmented in the terrestrial and aquatic environments into little particles called microplastics, which may end in human body through food chain, derma products and drinking bottled water. This research paper highlighted some global facts and challenges of plastic waste management, to end with best proposed solutions to the world's governments. 143 resources have been reviewed, 90 of which, included articles, books, and some international organizations websites were selected to cover the introduction, results and discussion parts. The research found out that plastic waste management is the responsibility of both, global governments, and individuals. Most parts of the world lack laws that address plastic waste in particular, not as all waste. Moreover, laws have to be strictly enforced in countries where they are being violated. Individuals' awareness should be raised through their engagement in new innovative strategies built by their governments. Further information is necessary to be provided by researchers to measure microplastics' negative effects on the environment and public health. Â© 2020 IEEE.</t>
  </si>
  <si>
    <t>rayyan-185168923</t>
  </si>
  <si>
    <t>Microplastics in Ghanaian coastal lagoon sediments: Their occurrence and spatial distribution</t>
  </si>
  <si>
    <t>Chico-Ortiz, N. and Mahu, E. and Crane, R. and Gordon, C. and Marchant, R.</t>
  </si>
  <si>
    <t>https://www.scopus.com/inward/record.uri?eid=2-s2.0-85094130523&amp;doi=10.1016%2fj.rsma.2020.101509&amp;partnerID=40&amp;md5=7865209e81253f197eff08b379b502cd</t>
  </si>
  <si>
    <t>Each year millions of tonnes of plastic are produced worldwide and around 8 million tons are deposited into our marine environment. Rivers comprise the major conduit for plastic transport with their deltas, estuaries and coastal lagoons being the key interface between lotic aquatic and the oceanic environment. However, we have very little knowledge of the role of coastal lagoons in the plastic pollution pathways. We present the spatial and temporal distribution and abundance of microplastics in sediments from two coastal lagoons in Ghana, West Africa. Sediment cores were taken from Mukwei Lagoon, Kpeshie Lagoon and from the mangroves at Kpeshie Lagoon; areas approximately 5â€“15 km East from the centre of Accra. Microplastics were detected in all samples with a decreasing trend recorded from West to East. All three sites recorded a similar depth profile for plastics: after an initial increase from the surface samples, there was a significant decrease in microplastic concentrations with depth. Â© 2020 Elsevier B.V.</t>
  </si>
  <si>
    <t>rayyan-185168924</t>
  </si>
  <si>
    <t>Potential for Nile red dye-based analysis of microplastics from oceanic samples</t>
  </si>
  <si>
    <t>Michelaraki, M. and Joseph, O. and Karnik, S. and Devalla, S. and Madanan, K. and Prabhu, R.</t>
  </si>
  <si>
    <t>https://www.scopus.com/inward/record.uri?eid=2-s2.0-85104595832&amp;doi=10.1109%2fIEEECONF38699.2020.9389207&amp;partnerID=40&amp;md5=33bcbb9303c82bffe1dd81ebc1b2af1d</t>
  </si>
  <si>
    <t>The Global production of plastics has exceeded over 300 million metric tons. Billions of tons of plastic waste that is generated gets accumulated as plastic debris in soil, sediments, oceans and surface water with no obvious strategy to tackle them. The plastics disposed in the water and land ultimately disintegrate to microplastics, widely accepted as particles &lt;5 mm size. These microplastics are ubiquitous contaminants prevalent in the environment and pose great ecological hazard. Ensuring sustainability of coastal marine areas worldwide and reducing biodiversity loss has long been identified as a global challenge. However, dearth of scientific strategies and standardized protocols for fast and accurate detection of microplastics is a matter of concern and needs immediate attention. Therefore, robust, reliable and high through-put detection method for microplastics in oceanic environment is highly sought after. Quite a few studies have explored the potential of Nile red a solvatochromic dye in detection of microplastics. However, often Nile red alone cannot be used in quantifying microplastic due to false positives generated by staining of organic matter. In this work, we have adopted a method based on costaining of microplastics using Nile red dye and Methylene blue by fluorescence microscopy. We have observed that Nile red overestimated microplastic particles and this study serves as foundation to our future work. Â© 2020 IEEE.</t>
  </si>
  <si>
    <t>rayyan-185168925</t>
  </si>
  <si>
    <t>Review of microplastic occurrence and toxicological effects in marine environment: Experimental evidence of inflammation</t>
  </si>
  <si>
    <t>Process Safety and Environmental Protection</t>
  </si>
  <si>
    <t>Pirsaheb, M. and Hossini, H. and Makhdoumi, P.</t>
  </si>
  <si>
    <t>https://www.scopus.com/inward/record.uri?eid=2-s2.0-85086459086&amp;doi=10.1016%2fj.psep.2020.05.050&amp;partnerID=40&amp;md5=f5e3436f70fb8a5b77803690e5841f32</t>
  </si>
  <si>
    <t>Microplastics with a size lower than 5 mm are a ubiquitous plastic polymer present in almost all marine environments. Today, microplastic contamination of the marine environment has been an issue of increasing scientific concern. Due to their small size they can be easily misused by a wide range of marine biota and accumulated mainly in the gut. However, the exact consequences of microplastics exposure in the aquatic organisms are largely unknown. This paper summarizes the recent literature on the following objectives: (1) the properties, types and sources of microplastics; (2) the routes of microplastics entrance into the marine environment; (3) ingestion of microplastics by marine biota and the probable toxicological mechanisms; (4) gut microbiota alternation as an inflammation mediator in marine animal. This review focuses on experimental studies indicate histopathological evidences of size and shape dependent microplastics induced inflammation in fish. Â© 2020 Institution of Chemical Engineers</t>
  </si>
  <si>
    <t>Cited By :16 RAYYAN-INCLUSION: {"Ana"=&gt;"Excluded", "Querusche"=&gt;"Excluded"} | RAYYAN-LABELS: QUE: Title,ANA: Abstract | RAYYAN-EXCLUSION-REASONS: 1 - Type of study</t>
  </si>
  <si>
    <t>rayyan-185168926</t>
  </si>
  <si>
    <t>Polyhedral Oligomeric Silsesquioxane Induced Thermomechanical Reinforcement in Polymer Films Using Only Parts-per-Million Content</t>
  </si>
  <si>
    <t>Macromolecular Materials and Engineering</t>
  </si>
  <si>
    <t>Romo-Uribe, A. and Lichtenhan, J.D.</t>
  </si>
  <si>
    <t>https://www.scopus.com/inward/record.uri?eid=2-s2.0-85089458521&amp;doi=10.1002%2fmame.202000354&amp;partnerID=40&amp;md5=3db0aac8f0465d564a7f12d164e43336</t>
  </si>
  <si>
    <t>Reinforcement of polymers by nanoparticles has been a challenge due to aggregation and solubility limits, especially at high loads. In this research, a robust and environmentally friendly fabrication approach to produce films reinforced with only parts-per-million (ppm) octamethyl-polyhedral oligomeric silsesquioxane (mePOSS) using conventional extrusion and blow molding processing is demonstrated. The nanocomposites exhibit enhanced thermomechanical properties, and only 160 ppm mePOSS increase the tensile mechanical modulus, E, by â‰ˆ120% relative to the neat polymer. Remarkably, there is no penalty on strain at fracture Îµf, as usually seen in reinforced (nano) composites. Toughness, yield stress, tear, and puncture resistance are also an increasing function of mePOSS content. Furthermore, mePOSS also increase the thermal decomposition temperature and melting temperature. The placement of mePOSS in the molecular web is key to the thermal and mechanical reinforcement and these properties maximize when the nanoparticle size ã€ˆDã€‰ matches the tube diameter dt, i.e., ã€ˆDã€‰/dtÂ â‰ˆ 1. This simple fabrication approach combined with ppm POSS content and tunability of physical properties afforded by the location of POSS in the entangled web offers a new paradigm for the bottom-up design of tunable lightweight polymer nanocomposites with superior thermomechanical and transport properties. Â© 2020 Wiley-VCH GmbH</t>
  </si>
  <si>
    <t>rayyan-185168927</t>
  </si>
  <si>
    <t>Multifunctional hybrid polymer nanocomposites for automotive-battery packaging</t>
  </si>
  <si>
    <t>Journal of Applied Polymer Science</t>
  </si>
  <si>
    <t>Yoo, J.E. and Roev, V. and Bae, J. and Yoon, D.-S. and Kim, S.-D. and Lee, E.-S.</t>
  </si>
  <si>
    <t>https://www.scopus.com/inward/record.uri?eid=2-s2.0-85079438124&amp;doi=10.1002%2fapp.49059&amp;partnerID=40&amp;md5=f35c0b9b80b1e25f7a74abf10ea51e06</t>
  </si>
  <si>
    <t>Global sales of new electric vehicles (EV) already passed a million units last year. Lithium-ion battery packs are composed of cells and assembly of modules. Nevertheless, the development of light-weighted with high oxygen and moisture barrierability remains one of the untouched issues in battery technology. This study aimed to fabricate multifunctional hybrid nanocomposites for barrier films for Li-ion battery packs on electric vehicles applications. The synthesized carbon supported MgO nanoparticles (hereafter referred to as CSMO) were dispersed in high density polyethylene (HDPE) polymer to satisfy several requirements for EV battery packs. The loading amount of MgO was achieved up to 22 wt % of carbon, and the size distribution was in the range of 50 to 100 nm. The hybrid nanocomposites were characterized by water-vapor transmission rate (WVTR), various spectroscopic methods, thermo-gravimetric analysis and elemental analysis. Mechanical properties were also tested. The extremely low WVTR value of CSMO/HDPE composites below 0.5 mgmâˆ’2 dayâˆ’1 is the lowest value among any other gas barrier films reported in the literature. Suitable mechanical properties were also achieved. The newly proposed multifunctional hybrid nanocomposites would be very promising for barrier films on automotive packaging applications. Â© 2020 Wiley Periodicals, Inc.</t>
  </si>
  <si>
    <t>rayyan-185168928</t>
  </si>
  <si>
    <t>Effects of short-term exposure to environmentally-relevant concentrations of benzo(a)pyrene-sorbed polystyrene to White seabass (Atractoscion nobilis)â˜†</t>
  </si>
  <si>
    <t>Coffin, S. and Magnuson, J.T. and Vliet, S.M.F. and Volz, D.C. and Schlenk, D.</t>
  </si>
  <si>
    <t>https://www.scopus.com/inward/record.uri?eid=2-s2.0-85083556059&amp;doi=10.1016%2fj.envpol.2020.114617&amp;partnerID=40&amp;md5=443a79882fba7bdb1fec24841aca7433</t>
  </si>
  <si>
    <t>Fish fed BaP-sorbed polystyrene did not exhibit changes in photomotor response, swimming performance, or induce altered activity of CYP1A in White seabass. Â© 2020 Elsevier Ltd     Plastic marine debris hyper-concentrates hydrophobic contaminants such as polycyclic aromatic hydrocarbons (PAHs) and can transfer these sorbed contaminants to biota following ingestion. PAHs are known to induce cardiotoxicity and visual toxicity at sublethal doses. Juvenile White seabass (Atractoscion nobilis) fish were fed environmentally relevant concentrations of either virgin polystyrene or benzo(a)pyrene (BaP)-sorbed polystyrene for 5 days and were monitored for changes in phototactic response, swimming behavior, and hepatic cytochrome p450 1A (CYP1A) enzyme activity. No significant differences in the monitored endpoints were recorded in fish that ingested either polystyrene or BaP-sorbed polystyrene relative to control fish following the short-term exposure. However, fish exposed to 252 Î¼g/L BaP alone as a positive control had significantly elevated CYP1A enzyme activity (p = 0.046) and impaired phototactic response (p = 0.020), though no altered swimming behavior was observed (p = 0.843) relative to control fish. These results demonstrate that pelagic fish ingesting environmentally relevant concentrations of BaP-sorbed polystyrene for a short, 5-day duration do not demonstrate measurable changes in vision, swimming activity, nor CYP1A activity. High variability within enzyme activity and behavioral responses suggest that lack of significant effects may be due to low sample size. Â© 2020 Elsevier Ltd</t>
  </si>
  <si>
    <t>Cited By :2 RAYYAN-INCLUSION: {"Ana"=&gt;"Maybe", "Querusche"=&gt;"Maybe"}</t>
  </si>
  <si>
    <t>rayyan-185168929</t>
  </si>
  <si>
    <t>Polystyrene nanoplastics accumulate in ZFL cell lysosomes and in zebrafish larvae after acute exposure, inducing a synergistic immune response: In vitro without affecting larval survival in vivo</t>
  </si>
  <si>
    <t>2410-2422</t>
  </si>
  <si>
    <t>Brandts, I. and Garcia-OrdoÃ±ez, M. and Tort, L. and Teles, M. and Roher, N.</t>
  </si>
  <si>
    <t>https://www.scopus.com/inward/record.uri?eid=2-s2.0-85089948546&amp;doi=10.1039%2fd0en00553c&amp;partnerID=40&amp;md5=49ad941ca461b334dab3d72dc59df36f</t>
  </si>
  <si>
    <t>The presence of small-sized plastic particles in marine and freshwater environments is a global problem but their long-term impact on ecosystems and human health is still far from being understood. Nanoplastics (&lt;1000 nm) could pose a real and uncontrolled ecological challenge due to their smaller size and sharp ability to penetrate living organisms at any trophic level. Few studies evaluate the impact of nanoplastics in vivo on the immune system of aquatic organisms, while most of them assessed the impact on indirect markers of immune response such as regulation of gene expression, ROS production or DNA genotoxicity, among others. Moreover, the study of the effects of nanoplastics on aquatic vertebrate species in vivo is still scarce. In this context, we seek to shed light on the underlying effects of polystyrene nanoplastics (PS-NPs) on the immune response in a model fish species (Danio rerio, zebrafish) after an acute exposure, with a combination of in vitro and in vivo experiments. Our results show that PS-NPs (65 nm) are efficiently taken up by zebrafish liver cells, accumulating mainly in lysosomes. Furthermore, the expression of immune genes presents a synergy when cells were simultaneously exposed to PS-NPs, at a low dose and early time point (12 h) and challenged with a viral stimulus (poly(I:C)). Moreover, zebrafish larvae also internalize PS-NPs, accumulating them in the gut and pancreas. However, at concentrations of up to 50 mg l-1 in an acute exposure (48 h), PS-NPs do not interfere with the survival of the larvae after a lethal bacterial challenge (Aeromonas hydrophila). This study addresses the relevant environmental question of whether a living organism exposed to PS-NPs can cope with a real immune threat. We show that, although PS-NPs can induce an immune response, the survival of zebrafish larvae challenged with a bacterial infection after an acute exposure to PS-NP is not decimated with respect to unexposed larvae. Â© 2020 The Royal Society of Chemistry.</t>
  </si>
  <si>
    <t>Cited By :3 RAYYAN-INCLUSION: {"Ana"=&gt;"Maybe", "Querusche"=&gt;"Maybe"}</t>
  </si>
  <si>
    <t>rayyan-185168930</t>
  </si>
  <si>
    <t>Microplastics and the Impact of Plastic on Wildlife: A Literature Review</t>
  </si>
  <si>
    <t>Susanti, N.K.Y. and Mardiastuti, A. and Wardiatno, Y.</t>
  </si>
  <si>
    <t>https://www.scopus.com/inward/record.uri?eid=2-s2.0-85088925295&amp;doi=10.1088%2f1755-1315%2f528%2f1%2f012013&amp;partnerID=40&amp;md5=9bbf66f43bc8a45efb2e0668eb5cec9c</t>
  </si>
  <si>
    <t>Microplastics (size &lt;5 mm) have become an international attention since they have been discovered in wildlife and human gastro-intestinal tract, and might harm health. The objective of this paper is to review microplastics and analyze its possible impact on wildlife and seabird. Seabirds are upper-trophic level predators in marine ecosystems, feed on zooplankton, fish, and squid. Microplastics in seabirds have been reported in many countries, including the USA, Canada, Brazil, Japan, China, the Netherlands, and North Pacific region, involving albatrosses, petrels, storm-petrels, fulmars, cormorants, shearwaters, penguins, and many other seabird species. Microplastics were accidentally ingested because of their resemblance to the fish, plankton, or from ingestion of microplastics that already occurred inside fish food. Types of microplastics were pellet, fragment, film, fiber, foamed plastic and styrofoam. Microplastics might decrease feeding stimuli by producing a false sense of fullness, causing the bird to stop eating, resulting in malnutrition and death. Other harmful impact on birds are interrupting nutrient absorption, disrupting reproductive problems, and hindered growth and survival of chicks. Study on microplastics in Indonesia is in progress, by using Little-black cormorant to represent seabirds. Â© Published under licence by IOP Publishing Ltd.</t>
  </si>
  <si>
    <t>rayyan-185168931</t>
  </si>
  <si>
    <t>Regional Model Development of Plastic Waste Monitoring: Basic Framework from Population and Public Market in Central Java-Indonesia</t>
  </si>
  <si>
    <t>Maryono, M. and Seruyaningtyas, K. and Roynaldi, A.D. and Hastuti, C.M. and Rahma, N.N. and Sudarno and Hadiyanto</t>
  </si>
  <si>
    <t>https://www.scopus.com/inward/record.uri?eid=2-s2.0-85083222614&amp;doi=10.1088%2f1755-1315%2f448%2f1%2f012098&amp;partnerID=40&amp;md5=2a24b99ebffe6928c2db3db47cfd3a7f</t>
  </si>
  <si>
    <t>Recently, Intention to accelerate SGDs achievement and also mitigate climate change impact concerning to regional health, increasing significantly. One of the regional health issues for those is concerning to impcat of plastic waste. Event though plastic is one of the principal materials in the regional market and industry, but then plastic waste arise to be principal problem for regional environmental health indicators since they linked living from land to coastal and to oceans. Many tons of plastic from land accounted enter to costal and or ocean then attack to all living thinks. Moreover they may be able to return to the land as microplastic consumed by fish. Today, quick respond to manage plastic waste have a high assosiation with effort to manage green food cycle as of covering basic regional food and cereal cycle. This study goal is to provide basic model for regional plastic waste degree monitoring. The model is developed by using "online" population data from regional statistical data and number of public market. GIS tools is used to degree of plastic waste in spatial map. For detail, Central Java Provice was then selected for model assessment. To monitor the plastic waste generation in spatial pattern, online data population for year 1990, 2000, 2010, 2018 and number of traditional market was utilized. The study calculated that the highest degree of plastic waste generation with population-base approach for year 2018 is located in Brebes Regency with estimated 161.53 Ton per day. Semarang city contributed 160.04 Ton per day and total plastic waste generation in Central Java is estimated 3, 090.38. According to the public market location, this study founded that Surakarta, Semarang, Pekalongan and Tegal clasify as high degree of plastic waste ggeneration. Â© 2020 IOP Publishing Ltd.</t>
  </si>
  <si>
    <t>rayyan-185168932</t>
  </si>
  <si>
    <t>Multimodal Positron Emission Tomography Imaging to Quantify Uptake of 89Zr-Labeled Liposomes in the Atherosclerotic Vessel Wall</t>
  </si>
  <si>
    <t>Bioconjugate Chemistry</t>
  </si>
  <si>
    <t>360-368</t>
  </si>
  <si>
    <t>Lobatto, M.E. and Binderup, T. and Robson, P.M. and Giesen, L.F.P. and Calcagno, C. and Witjes, J. and Fay, F. and Baxter, S. and Wessel, C.H. and Eldib, M. and Bini, J. and Carlin, S.D. and Stroes, E.S.G. and Storm, G. and Kjaer, A. and Lewis, J.S. and Reiner, T. and Fayad, Z.A. and Mulder, W.J.M. and PÃ©rez-Medina, C.</t>
  </si>
  <si>
    <t>https://www.scopus.com/inward/record.uri?eid=2-s2.0-85067356389&amp;doi=10.1021%2facs.bioconjchem.9b00256&amp;partnerID=40&amp;md5=956cafa694e67a797febfa3b30386d84</t>
  </si>
  <si>
    <t>Nanotherapy has recently emerged as an experimental treatment option for atherosclerosis. To fulfill its promise, robust noninvasive imaging approaches for subject selection and treatment evaluation are warranted. To that end, we present here a positron emission tomography (PET)-based method for quantification of liposomal nanoparticle uptake in the atherosclerotic vessel wall. We evaluated a modular procedure to label liposomal nanoparticles with the radioisotope zirconium-89 (89Zr). Their biodistribution and vessel wall targeting in a rabbit atherosclerosis model was evaluated up to 15 days after intravenous injection by PET/computed tomography (CT) and PET/magnetic resonance imaging (PET/MRI). Vascular permeability was assessed in vivo using three-dimensional dynamic contrast-enhanced MRI (3D DCE-MRI) and ex vivo using near-infrared fluorescence (NIRF) imaging. The 89Zr-radiolabeled liposomes displayed a biodistribution pattern typical of long-circulating nanoparticles. Importantly, they markedly accumulated in atherosclerotic lesions in the abdominal aorta, as evident on PET/MRI and confirmed by autoradiography, and this uptake moderately correlated with vascular permeability. The method presented herein facilitates the development of nanotherapy for atherosclerotic disease as it provides a tool to screen for nanoparticle targeting in individual subjects' plaques. Copyright Â© 2019 American Chemical Society.</t>
  </si>
  <si>
    <t>Cited By :8 RAYYAN-INCLUSION: {"Ana"=&gt;"Excluded", "Querusche"=&gt;"Excluded"} | RAYYAN-LABELS: ANA: Abstract,QUE: Abstract | RAYYAN-EXCLUSION-REASONS: 2 - Population</t>
  </si>
  <si>
    <t>rayyan-185168933</t>
  </si>
  <si>
    <t>Ecotoxicity of polyethylene nanoplastics from the North Atlantic oceanic gyre on freshwater and marine organisms (microalgae and filter-feeding bivalves)</t>
  </si>
  <si>
    <t>3746-3755</t>
  </si>
  <si>
    <t>Baudrimont, M. and Arini, A. and GuÃ©gan, C. and Venel, Z. and Gigault, J. and Pedrono, B. and Prunier, J. and Maurice, L. and Ter Halle, A. and Feurtet-Mazel, A.</t>
  </si>
  <si>
    <t>https://www.scopus.com/inward/record.uri?eid=2-s2.0-85065246609&amp;doi=10.1007%2fs11356-019-04668-3&amp;partnerID=40&amp;md5=90f582e3d6b4fc3187a0b9099d067559</t>
  </si>
  <si>
    <t>Each year, 5 to 10Â millionÂ tons of plastic waste is dumped in the oceans via freshwaters and accumulated in huge oceanic gyres. Under the effect of several abiotic factors, macro plastic wastes (or plastic wastes with macro sizes) are fractionated into microplastics (MP) and finally reach the nanometric size (nanoplastic NP). To reveal potential toxic impacts of these NPs, two microalgae, Scenedemus subspicatus (freshwater green algae), and Thalassiosira weissiflogii (marine diatom) were exposed for up to 48Â h at 1, 10, 100, 1000, and 10,000Â Î¼g/L to reference polyethylene NPs (PER) or NPs made from polyethylene collected in the North Atlantic gyre (PEN, 7th continent expedition in 2015). Freshwater filter-feeding bivalves, Corbicula fluminea, were exposed to 1000Â Î¼g/L of PER and PEN for 48Â h to study a possible modification of their filtration or digestion capacity. The results show that PER and PEN do not influence the cell growth of T. weissiflogii, but the PEN exposure causes growth inhibition of S. subspicatus for all exposure concentrations tested. This growth inhibition is enhanced for a higher concentration of PER or PEN (10,000Â Î¼g/L) in S. subspicatus. The marine diatom T. weissiflogii appears to be less impacted by plastic pollution than the green algae S. subspicatus for the exposure time. Exposure to NPs does not lead to any alteration of bivalve filtration; however, fecal and pseudo-fecal production increased after PEN exposure, suggesting the implementation of rejection mechanisms for inedible particles. Â© 2019, Springer-Verlag GmbH Germany, part of Springer Nature.</t>
  </si>
  <si>
    <t>Cited By :21 RAYYAN-INCLUSION: {"Ana"=&gt;"Excluded", "Querusche"=&gt;"Excluded"} | RAYYAN-LABELS: ANA: Abstract,QUE: Abstract | RAYYAN-EXCLUSION-REASONS: 2 - Population</t>
  </si>
  <si>
    <t>rayyan-185168934</t>
  </si>
  <si>
    <t>Microplastic exposure to zooplankton at tidal fronts in Charleston Harbor, SC USA</t>
  </si>
  <si>
    <t>Payton, T.G. and Beckingham, B.A. and Dustan, P.</t>
  </si>
  <si>
    <t>https://www.scopus.com/inward/record.uri?eid=2-s2.0-85076023917&amp;doi=10.1016%2fj.ecss.2019.106510&amp;partnerID=40&amp;md5=03ff34976d1a583ba2450a3d58a80cef</t>
  </si>
  <si>
    <t>Zooplankton, fish, marine mammals and birds forage at flood-tide front aggregation zones that form at the mouths of the Ashley and Cooper Rivers in Charleston Harbor, South Carolina USA where semi-buoyant particulates and phytoplankton accumulate. Increased trophodynamics and the potential for the accumulation of semi-buoyant microplastic particles at aggregation zones may present a pathway of increased exposure for microplastic to enter the estuarine trophic system via ingestion by zooplankton. Optical and fluorescence microscopy were used to enumerate microplastic fiber and fragment concentrations, with melting point analysis applied for confirmation, in water sieved (sized 43â€“104 Î¼m) from the upper meter of the water column at positions across tidal fronts. The Cooper River front contained significantly higher microplastic water concentrations, dominated by fragments, on the riverside and within the frontal zone versus the seaward side, indicating an input of microplastic from land-based sources. No significant increase in abundance of zooplankton was found within the Cooper River or Ashley River fronts. Microplastic in the gut of field-collected zooplankton was observed using fluorescence microscopy. Only zooplankton from the Cooper River were observed with ingested microplastic. Absence of detection in zooplankton from the Ashley River may be due to fibers being more prevalent than fragments in surface waters at that front. On average, 1% of the filter-feeding zooplankton observed contained ingested microplastic particles suggesting zooplankton may be selectively feeding. Although the fraction was small, it represents significant exposure to microplastic for pelagic fish species that may be feeding at flood-tidal fronts in Charleston Harbor. Â© 2019 Elsevier Ltd</t>
  </si>
  <si>
    <t>Cited By :13 RAYYAN-INCLUSION: {"Ana"=&gt;"Excluded", "Querusche"=&gt;"Excluded"} | RAYYAN-LABELS: QUE: Title,ANA: Abstract | RAYYAN-EXCLUSION-REASONS: 1 - Type of study</t>
  </si>
  <si>
    <t>rayyan-185168935</t>
  </si>
  <si>
    <t>A new occupational and environmental hazard â€“ nanoplastic</t>
  </si>
  <si>
    <t>Medycyna Pracy</t>
  </si>
  <si>
    <t>743-756</t>
  </si>
  <si>
    <t>Rakowski, M. and Grzelak, A.</t>
  </si>
  <si>
    <t>https://www.scopus.com/inward/record.uri?eid=2-s2.0-85098602866&amp;doi=10.13075%2fmp.5893.00990&amp;partnerID=40&amp;md5=7abdcb9792422e98b3ebd3a278db14e7</t>
  </si>
  <si>
    <t>Problems arising from the accumulation of plastic waste in the environment have become global. Appeals to stop the usage of disposable drinking straws or plastic cutlery did not come out without reason â€“ 320 million tons of plastic products are produced annually, of which 40% are disposable items. More and more countries and private enterprises are giving up these types of items in favor of their biodegradable substitutes, e.g., cardboard drinking straws. Plastic waste in the environment is subject to a number of physi-cochemical interactions and biodegradation in which bacteria are involved. By using synthetic waste, they reduce the size of plastic garbage while increasing its dispersion in the environment. Small plastic particles, invisible to the naked eye, are called nanoplastic. Nanoplastic is not inert to living organisms. Due to its size, it is taken up with food by animals and passed on in the trophic chain. The ability to penetrate the bodyâ€™s barriers through nanoplastic leads to the induction of biological effects with various outcomes. Research studies on the interaction of nanoplastic with living organisms are carried out in many laboratories; however, their number is still a drop in the ocean of the data needed to draw clear-cut conclusions about the impact of nanoplastic on living organisms. There is also no data on the direct exposure to nanoplastic contamination at workplaces, schools and public utilities, standards describing the acceptable concentration of nanoplastic in food products and drinking water, and in vitro tests on nanoparticles other than polystyrene nanoparticles. Complementing the existing data will allow assessing the risks arising from the exposure of organisms to nanoplastic. Â© 2020, Nofer Institute of Occupational Medicine. All rights reserved.</t>
  </si>
  <si>
    <t>rayyan-185168936</t>
  </si>
  <si>
    <t>Effect of packaging with nano-composite clay/LDPE film on the quality of rainbow trout (Oncorhynchus mykiss) fillet at refrigerated storage</t>
  </si>
  <si>
    <t>Iranian Journal of Fisheries Sciences</t>
  </si>
  <si>
    <t>698-714</t>
  </si>
  <si>
    <t>Khanipour, A. and Bahmani, Z. and Oromiehie, A. and Motalebi, A.</t>
  </si>
  <si>
    <t>https://www.scopus.com/inward/record.uri?eid=2-s2.0-85082514311&amp;doi=10.22092%2fijfs.2018.116825&amp;partnerID=40&amp;md5=6d626feb4bd71f99344b446d71aebd68</t>
  </si>
  <si>
    <t>In recent years, application of nanotechnology in the food packaging industry has become more widespread and is progressively being commercialized. Adding nanomaterials improves polymers barrier properties for gases such as O2 and Co2, and increases UV rays barrier, mechanical strength, stiffness, stability, and heat resistance of the base polymer. In this study, low density polyethylene film (LDPE) with 5 wt % nanoparticles of clay was used as the experimental treatment and low density polyethylene film as control treatment. These films were used for packaging of rainbow trout fillets and keeping them in the refrigerator. Then to investigate the quality of packed fillets, samples were taken in days 0, 5, 10, 15, 20 and 25, and were evaluated using chemical (pH, PV, TBA, TVB-N), microbial (TVC, PTC, LAB, EBC and H2S producing bacteria) and sensory tests. Based on the results, significant differences (p&amp;lt;0.05) were observed between control and experimental treatments in different days. The sensory attributes of rainbow trout fillets correlated well with the microbiological analyses (r=0.91). With regards to sensory scores and the microbiological analysis, the shelf-life of rainbow trout fillets has been determined in the control and experimental treatments, 13 to 15 and 18 to 20 days, respectively. Â© 2020 Iranian Fisheries Research Organization. All rights reserved.</t>
  </si>
  <si>
    <t>Cited By :2 RAYYAN-INCLUSION: {"Ana"=&gt;"Excluded", "Querusche"=&gt;"Excluded"} | RAYYAN-LABELS: ANA: Abstract,QUE: Abstract | RAYYAN-EXCLUSION-REASONS: 1 - Type of study</t>
  </si>
  <si>
    <t>rayyan-185168937</t>
  </si>
  <si>
    <t>Mapping ecological impact of microplastics on freshwater habitat in the central region of Ghana: a case study of River Akora</t>
  </si>
  <si>
    <t>GeoJournal</t>
  </si>
  <si>
    <t>Adu-Boahen, K. and Dadson, I.Y. and Mensah, D.K.D. and Kyeremeh, S.</t>
  </si>
  <si>
    <t>https://www.scopus.com/inward/record.uri?eid=2-s2.0-85089290074&amp;doi=10.1007%2fs10708-020-10273-6&amp;partnerID=40&amp;md5=ffb9278b10eec8bc02c46be5e91c4336</t>
  </si>
  <si>
    <t>Indiscriminate plastic littering behaviour of inhabitants continues to pose a threat to water bodies with its repercussions on human health and the integrity of the environment. This paper assessed the ecological impact of plastics that are less than 5Â mm on the longest dimension, hereinafter called microplastics. Sixty (60) residents were purposively sampled using a snow-balling approach for the study. Questionnaires, field observations of microplastics and sources, fish, and water sediments from the River were the data for the study. Data was analysed with SPSS version 20.0 and presented in tables and figures. Laboratory analysis of microplastics was run on sediments trawled, and on the digestive tracts and gills of fishes caught, all from the River, to assess the accumulation of microplastics. The study revealed that microplastics are present in the River and there is uptake of microplastics by some resident aquatic life which may pose threat to lives. The study further revealed positive correlations between number of fishes and microplastics loads in fish and between microplastic loads in water and loads in fish. Residents are aware of microplastics in the catchment area of the River. The unregulated gutters that flow directly into the River are the main sources. Wind and running water were discovered as the potential ways by which microplastics are deposited into the River. It is therefore recommended that wastewater be treated before reaching the River and gutters should be channelled out of the River where necessary and plastics usage should be regulated and if possible, banned. Â© 2020, Springer Nature B.V.</t>
  </si>
  <si>
    <t>rayyan-185168938</t>
  </si>
  <si>
    <t>Preliminary study on microplastic pollution in surface-water at Tallo and Jeneberang Estuary, Makassar, Indonesia</t>
  </si>
  <si>
    <t>902-909</t>
  </si>
  <si>
    <t>Wicaksono, E.A. and Tahir, A. and Werorilangi, S.</t>
  </si>
  <si>
    <t>https://www.scopus.com/inward/record.uri?eid=2-s2.0-85085219819&amp;partnerID=40&amp;md5=1cab6dbd75baf784b93cd43718abd74d</t>
  </si>
  <si>
    <t>Microplastic is anthropogenic-based pollution that becomes a global problem, threatening the ecosystem and food security. Microplastic from land-based source can enter the ocean through estuarine waters. Makassar City with a population around 1.7 million people, provides possible sources of microplastic pollution in Makassar Strait through the flow of surrounding rivers, Tallo and Jeneberang in particular. Neuston net method was used to collect 18 surface-water samples from Makassar Estuaries for microplastic analysis. Fish gastrointestinal tracts were collected from 76 pelagic fish in study sites for microplastic analysis, using KOH digestive method. Surface-water samples from both Jeneberang and Tallo river estuaries positively contained microplastic (MPs) particles with abundance of 1.84Â±0.17 and 1.78Â±0.25 MPs m-3 respectively. There is no difference between microplastic abundance on both estuaries using t-test statistic, but microplastic from both estuaries, in general, has different characteristics in shape and color. The higher abundance of microplastic in riverine part on both estuaries indicated that microplastic originated from land sources. Pelagic fish from both estuaries were also contained an average of 0.91 to 3.5 MPs individual-1 with more than 50% of contamination level on most species. This result shows that estuary water in Makassar City have been contaminated by microplastic particles and have accumulated to pelagic fish as consumption fish, posing a threat to food safety and human health. Â© 2020, BIOFLUX SRL. All rights reserved.</t>
  </si>
  <si>
    <t>rayyan-185168939</t>
  </si>
  <si>
    <t>Challenges and possible solutions to mitigate the problems of single-use plastics used for packaging food items: a review</t>
  </si>
  <si>
    <t>Journal of Food Science and Technology</t>
  </si>
  <si>
    <t>Dey, A. and Dhumal, C.V. and Sengupta, P. and Kumar, A. and Pramanik, N.K. and Alam, T.</t>
  </si>
  <si>
    <t>https://www.scopus.com/inward/record.uri?eid=2-s2.0-85095764917&amp;doi=10.1007%2fs13197-020-04885-6&amp;partnerID=40&amp;md5=d30a55d0ed606e34de51714668870e72</t>
  </si>
  <si>
    <t>Single-use plastic (SUP) being a versatile material, is adopted as an alternate to traditional materials specifically for the use in food packaging due to its inherent characteristics like high durability, inertness, and protecting ability but hasÂ become a curse for living being today due to its random usage and unplanned rejection to nature. Mostly plastics used in packaging of beverages, fresh meats, fruits and vegetables are under concern today. Single-use packages result in generation of several billion tons of garbage till date, which pollutes the environment. At the immediate past, it has come to light that micro plastics obtained due to slow degradation of SUP present in oceans, are also being consumed by marine organisms such as fishes and shellfish species which disturbs the marine life extensively. Hence, finding right strategy to mitigate the plastic waste related issues has becoming inevitable today. This review paper briefs various strategies undertaken worldwide to mitigate the pollution due to generation of plastic waste. Various notable impact of adopted strategies and recent innovations to replace the SUP products are also discussed and in view of this a roadmap is also suggested which can be used to achieve the milestone of Zero Plastic Waste. Â© 2020, Association of Food Scientists &amp; Technologists (India).</t>
  </si>
  <si>
    <t>rayyan-185168940</t>
  </si>
  <si>
    <t>Boops boops as a bioindicator of microplastic pollution along the Spanish Catalan coast</t>
  </si>
  <si>
    <t>Garcia-Garin, O. and Vighi, M. and Aguilar, A. and Tsangaris, C. and Digka, N. and Kaberi, H. and Borrell, A.</t>
  </si>
  <si>
    <t>https://www.scopus.com/inward/record.uri?eid=2-s2.0-85072950467&amp;doi=10.1016%2fj.marpolbul.2019.110648&amp;partnerID=40&amp;md5=57cc67c58eb7c21bcfe597bc7a8751ff</t>
  </si>
  <si>
    <t>Microplastic pollution is a growing cause of concern for the marine environment, particularly in the Mediterranean Sea, which is considered to be one of the most polluted seas worldwide. In this study, the gastrointestinal tracts of 102 bogues (Boops boops), sampled from three areas off the Catalan coast (Spain) subject to different degrees of industrialization, were analysed to assess microplastic ingestion and thus estimate local levels of microplastic pollution. Microplastics were detected in 46% of samples analysed. As expected, the abundance and frequency of occurrence of ingested microplastics were higher off the most anthropized area of Barcelona. The majority of ingested microplastics were blue fragments ranging 0.1â€“0.5 mm, and the most common polymer type was polypropylene. The results of this study indicate the area off Barcelona as a possible area of concentration for microplastics, further supporting the use of B. boops as a bioindicator to assess microplastic pollution. Â© 2019 Elsevier Ltd     Capsule: The results of this study indicate the area off Barcelona as a possible area of concentration of microplastics and support the use of Boops boops as a suitable bioindicator for monitoring microplastic pollution in the Mediterranean Sea. Â© 2019 Elsevier Ltd</t>
  </si>
  <si>
    <t>Cited By :15 RAYYAN-INCLUSION: {"Ana"=&gt;"Excluded", "Querusche"=&gt;"Excluded"} | RAYYAN-LABELS: QUE: Title,ANA: Abstract | RAYYAN-EXCLUSION-REASONS: 1 - Type of study</t>
  </si>
  <si>
    <t>rayyan-185168941</t>
  </si>
  <si>
    <t>Comparison of microplastic extraction methods from organisms</t>
  </si>
  <si>
    <t>4343-4349</t>
  </si>
  <si>
    <t>Wu, W.-N. and Gao, J.-M. and Shen, Q. and Yao, L.-F. and An, L.-H.</t>
  </si>
  <si>
    <t>https://www.scopus.com/inward/record.uri?eid=2-s2.0-85075617745&amp;partnerID=40&amp;md5=5494dd24d6b155c479b67d72cd29c237</t>
  </si>
  <si>
    <t>Microplastics (&amp;lt;5mm) have been detected in freshwater, marine and terrestrial organisms widely, however, no harmonized method is available which limited the scientific value for these existing investigation data. The present study aimed to compare four kinds of digestion solutions for microplastic isolation from fish and clam tissue, and then to evaluate the effects on 10 kinds of typical plastics of four kinds of digestion solutions by using a group of indicators, including morphological observation, quality change, fourier transform infrared spectroscopy and Raman spectroscopy characteristics. The results showed that the digestive efficiencies (%) were followed as the order: 10%KOH &amp;gt; RIPA tissue lysate + Proteinase K &amp;gt; Proteinase K &amp;gt; 30%H2O2. In addition, PA particle quality increased after treatments, and PU particle colour slight changed after H2O2 treatment. Interestingly, the biodegradable plastic particles were soluble in 10% KOH completely. As expected, the infrared spectrum and Raman spectrum of plastic particles did not change before and after treatments, and the plastic particles could be identified based on their spectrum, except for the biodegradable plastic. As a conclusion, the treatment method of 10% KOH at 50â„ƒ and 180r/min incubated for 6hours will be recommended as the preferred method for microplastic isolation from biological tissues. Â© 2019, Editorial Board of China Environmental Science. All right reserved.</t>
  </si>
  <si>
    <t>rayyan-185168942</t>
  </si>
  <si>
    <t>Surface functionalization of highly luminescent carbon nanodots from Dioscorea hispida with polyethylene glycol and branched polyethyleneimine and their in vitro study</t>
  </si>
  <si>
    <t>Journal of King Saud University - Science</t>
  </si>
  <si>
    <t>768-779</t>
  </si>
  <si>
    <t>Sonthanasamy, R.S.A. and Fazry, S. and Yamin, B.M. and Lazim, A.M.</t>
  </si>
  <si>
    <t>https://www.scopus.com/inward/record.uri?eid=2-s2.0-85046730172&amp;doi=10.1016%2fj.jksus.2018.05.004&amp;partnerID=40&amp;md5=d7e15078c954fd65ca1f512c7119dab7</t>
  </si>
  <si>
    <t>Synthesized carbon dots (C-dots) from Dioscorea hispida (Gadong tuber) starch were modified with passivating agents such as O,O-bis(3-aminopropyl)polyethylene glycol 1500 (PEG1500N) and branched polyethyleneimine (BPEI) to increase the functional efficiency of C-dots to be used in biological investigations. After surface modification, the C-dots decreased in size from 6â€“25 to 3â€“20 nm without changing their morphology. The modified C-dots were fluorescent, and the fluorescence peak gradually shifted to a longer excitation wavelength (from 420 to 500). Upon modification, thereby elucidating a competitive quantum yield of 15% (C-dots-PEG1500N) and 12.6% (C-dots-BPEI). The UV-visible spectrum of the C-dots modified with PEG1500N contained an absorption peak at 290 nm, whereas, that of the C-dots modified with BPEI contained peak at 360. Fourier-transform infrared analysis showed a peak at 1700 cmâˆ’1 (C-dots-PEG1500N) and 1697 cmâˆ’1 (C-dots-BPEI) that corresponds to the amide ([sbnd]HCONH[sbnd]) carbonyl bond, indicating that PEG1500N and BPEI had been successfully passivated on the surface of C-dots. To examine photothermal response, irradiation was carried out for 5 min using three different instruments which is UV-lamp (365 nm), visible lamp and laser (532 nm, 1 W/cm2) where temperature for each sample increased respectively. C-dots demonstrated not losing their luminescent properties upon irradiation to UV-lamp and laser for 30 min. Contrary, the intensity of fluorescence reduced when it exposed to the visible lamp for the same period. In vitro studies of the modified C-dots with zebrafish (Danio rerio) revealed that C-dots-PEG1500N is non-toxic while C-dots-BPEI is highly toxic to the fish embryos. Significantly, this study has successfully demonstrated that Gadong tuber starch can be used as a starch-based modifier for C-dots; which possibly can be utilized as a nanocarrier with thermal sensing properties. Â© 2018 The Authors</t>
  </si>
  <si>
    <t>Cited By :8 RAYYAN-INCLUSION: {"Ana"=&gt;"Maybe", "Querusche"=&gt;"Maybe"} | RAYYAN-LABELS: ?</t>
  </si>
  <si>
    <t>rayyan-185168943</t>
  </si>
  <si>
    <t>First empirical study of freshwater microplastics in West Africa using gastropods from Nigeria as bioindicators</t>
  </si>
  <si>
    <t>Limnologica</t>
  </si>
  <si>
    <t>Akindele, E.O. and Ehlers, S.M. and Koop, J.H.E.</t>
  </si>
  <si>
    <t>https://www.scopus.com/inward/record.uri?eid=2-s2.0-85071121119&amp;doi=10.1016%2fj.limno.2019.125708&amp;partnerID=40&amp;md5=def65eb97d9101ddb5f7d885dd46a491</t>
  </si>
  <si>
    <t>Freshwater environments are the route through which inland plastics are transported to the ocean, explaining why the number of freshwater microplastic (MP) studies has recently been increasing. Despite the lack of recycling and the presence of severe plastic pollution in many African countries, MPs have been scarcely reported in African freshwaters and the current study gives the first empirical account for West Africa. The study investigates MP pollution in an important West African river system (Osun River system, Nigeria) and gives an insight into microplastic contamination in a main European river (Rhine River), using gastropods which are potential consumers of MPs, from both systems. From the Osun River system, the most common gastropods (Lanistes varicus and Melanoides tuberculata) were analysed for MP contamination. Two MP types (fibre and film) were recorded in L. varicus, whereas only fibre was recorded in M. tuberculata. Micro-Fourier-transform infrared spectroscopy (Î¼FTIR) revealed that the MP films in the African gastropods were made of polyethylene and strongly resembled black polyethylene bags that covered the Osun River banks. From the Rhine River, the gastropod Theodoxus fluviatilis was analysed and nylon as well as polypropylene fibres were found. In both systems (Osun River and Rhine River), fibre was the dominant MP type. In conclusion, the study shows that MP contamination in Nigeria, a West African country with a lack of recycling and poor waste management practice, is reflected in two different local gastropod species. Furthermore, the comparison with a European gastropod species shows that fibres are the dominant MP type in gastropods from both freshwater systems. In both systems, MPs ingested by the gastropods could be transferred to higher trophic levels following predation. We therefore recommend that more empirical studies should be carried out along different feeding guilds of African freshwater invertebrates and fish. When MPs are transferred to fish, MPs may reach humans through fish consumption. Â© 2019 Elsevier GmbH</t>
  </si>
  <si>
    <t>Cited By :27 RAYYAN-INCLUSION: {"Ana"=&gt;"Excluded", "Querusche"=&gt;"Excluded"} | RAYYAN-LABELS: QUE: Title,ANA: Abstract | RAYYAN-EXCLUSION-REASONS: 1 - Type of study</t>
  </si>
  <si>
    <t>rayyan-185168944</t>
  </si>
  <si>
    <t>Microplastics Dissemination from Fish Mugil dussumieri and Mangrove Water of Muara Teluknaga, Tangerang, Banten</t>
  </si>
  <si>
    <t>Rahmawati, N.H.F. and Patria, M.P.</t>
  </si>
  <si>
    <t>https://www.scopus.com/inward/record.uri?eid=2-s2.0-85071845034&amp;doi=10.1088%2f1742-6596%2f1282%2f1%2f012104&amp;partnerID=40&amp;md5=ef7b167415dd1101736d6a5cea3908a2</t>
  </si>
  <si>
    <t>Plastic trash accumulation under 5 mm (microplastics) has been playing as water contaminant for a long time period. Microplastics dissemination in the ocean can be threat and trigger for biological effects especially if ingested by the marine biota. The fish Mugil dussumieri is marine biota which is marine biota food resource used as bioindicator to investigate the presence of microplastics in Mangrove Muara Teluknaga, Tangerang, Banten. Microplastic are found both from fish Mugil dussumieri sample and the water sample during the investigation. The type of microplastics most commonly found on M. dussumieri sample and water sample is fiber. The average fiber can be found digestive organ is 164 particles/organs more than respiratory organ 132.5 particles/organ. The average amount of fiber found is 431.5 particles/L and film is 291.5 particles/L. Â© Published under licence by IOP Publishing Ltd.</t>
  </si>
  <si>
    <t>rayyan-185168945</t>
  </si>
  <si>
    <t>Design of a Single Nanoparticle Trapping Device Based on Bow-Tie-Shaped Photonic Crystal Nanobeam Cavities</t>
  </si>
  <si>
    <t>IEEE Photonics Journal</t>
  </si>
  <si>
    <t>Gao, Y. and Shi, Y.</t>
  </si>
  <si>
    <t>https://www.scopus.com/inward/record.uri?eid=2-s2.0-85065412473&amp;doi=10.1109%2fJPHOT.2019.2911291&amp;partnerID=40&amp;md5=c6261f9072969d7e06a4164b5d4dd576</t>
  </si>
  <si>
    <t>Photonic crystal (PhC) cavities have been widely utilized for the optical trapping. However, it is still challenging to achieve high-efficiency optical trapping of ultrasmall nanoparticles. In this paper, we show optical trapping of a 3 nm size single nanoparticle by using an ultrahigh Q/V bow-tie-shaped PhC nanobeam cavity. For the trapping of a single polystyrene nanoparticle with the radius as small as 3 nm, a maximum trapping force of 1.2 Ã— 105 pN/mW is theoretically obtained, which is at least one order of magnitude higher than the previous results. Furthermore, the calculated sensitivity for the cavity is around 350 nm/RIU, which provides a valid solution for monitoring the trapping process of the nanoparticles with ultrasmall size. We believe that such structure with characteristics of extreme light confinement and high trapping efficiency will be conducive to the development of multifunctional on-chip trapping devices. Â© 2009-2012 IEEE.</t>
  </si>
  <si>
    <t>rayyan-185168946</t>
  </si>
  <si>
    <t>Environmental processes and ecological effects of microplastics in the ocean</t>
  </si>
  <si>
    <t>Wang, R. and Liu, X.</t>
  </si>
  <si>
    <t>https://www.scopus.com/inward/record.uri?eid=2-s2.0-85063458363&amp;doi=10.1088%2f1755-1315%2f227%2f5%2f052047&amp;partnerID=40&amp;md5=f45258e9bcbfe2359d8d4634f4acb170</t>
  </si>
  <si>
    <t>There are no doubts that plastics problem in the ocean environment has become an increasingly worldwide focus in past several decades. A number of experts regard the plastic wastes as one of the hardest anthropogenic threats. The degraded items of large individual plastics lead to millions of microplstics (MPs) ultimately. As a result, the new pollution has appeared in the ocean. The ever-growing MPs have been detected in subtotal sea products, such as sea food and table salts. The MPs can bring potential health risk to people by enrichment in sea products. Furthermore, the economic development of offshore fishery and the marine tourism have been inhibited badly. This article will make a brief review on present studies about MPs in the ocean. Â© Published under licence by IOP Publishing Ltd.</t>
  </si>
  <si>
    <t>Export Date: 13 June 2021 RAYYAN-INCLUSION: {"Ana"=&gt;"Excluded", "Querusche"=&gt;"Excluded"} | RAYYAN-LABELS: ANA: Title,QUE: Abstract | RAYYAN-EXCLUSION-REASONS: 1 - Type of study</t>
  </si>
  <si>
    <t>rayyan-185168947</t>
  </si>
  <si>
    <t>Curcumin- and Fish Oil-Loaded Spongosome and Cubosome Nanoparticles with Neuroprotective Potential against H 2 O 2 -Induced Oxidative Stress in Differentiated Human SH-SY5Y Cells</t>
  </si>
  <si>
    <t>3061-3073</t>
  </si>
  <si>
    <t>Rakotoarisoa, M. and Angelov, B. and Garamus, V.M. and Angelova, A.</t>
  </si>
  <si>
    <t>https://www.scopus.com/inward/record.uri?eid=2-s2.0-85061567404&amp;doi=10.1021%2facsomega.8b03101&amp;partnerID=40&amp;md5=675af666bb9455e3dd991ef1a7195889</t>
  </si>
  <si>
    <t>Many phytochemical antioxidant compounds, including curcumin (CU), are water-insoluble and thus require delivery carriers in order to increase their bioavailability for in vivo applications. Oxidative stress-related apoptosis is a common cause for the neuronal loss in the progression of neurodegenerative diseases. Lipid nanoparticles (NPs) with internal self-assembled liquid crystalline structures present strong interest as safe drug delivery systems for neuronal regeneration through combination therapies. Here, we report spongosome and cubosome lipid NPs, which co-encapsulate CU and fish oil (FO), rich in Ï‰-3 polyunsaturated fatty acids. The performed structural investigation by synchrotron small-angle X-ray scattering evidenced the liquid crystalline organization of the self-assembled NPs. The encapsulation efficiency for CU in the lipid nanocarriers was found to be higher as compared to that reported for polymer-based carriers. The cytotoxicity of the blank and antioxidant-loaded nanocarriers was negligible at lipid concentrations 300 and 500 nM. Morphological changes were observed for neuronally derived human SH-SY5Y cells subjected to damage by reactive oxygen species (ROS) upon exposure to hydrogen peroxide. Using flow cytometry, we quantified the effects of CU and FO, co-encapsulated in spongosome and cubosome lipid NPs on the response of differentiated SH-SY5Y cells to H 2 O 2 -induced oxidative stress. Measurements of the intracellular ROS levels (using a 2â€²,7â€²-dichlorodihydrofluorescein diacetate probe) and of apoptotic cells (using an Annexin V-PE/SYTOX-green assay) were performed to compare the neuroprotective potential of the liquid crystalline spongosome and cubosome nanocarriers to that of ethanolic solutions or aqueous suspensions of the CU/FO mixtures. The results indicated that dual drug-loaded cubosomes may be suitable for combination treatments against neurodegenerative disorders. Â© Copyright 2019 American Chemical Society.</t>
  </si>
  <si>
    <t>Cited By :35 RAYYAN-INCLUSION: {"Ana"=&gt;"Excluded", "Querusche"=&gt;"Excluded"} | RAYYAN-LABELS: QUE: Title,ANA: Abstract | RAYYAN-EXCLUSION-REASONS: 2 - Population</t>
  </si>
  <si>
    <t>rayyan-185168948</t>
  </si>
  <si>
    <t>Status of marine microplastic pollution and its ecotoxicological effects on marine fish</t>
  </si>
  <si>
    <t>Haiyang Xuebao</t>
  </si>
  <si>
    <t>85-98</t>
  </si>
  <si>
    <t>Fangzhu, W. and Jiangning, Z. and Xiaoqun, X. and Youji, W. and Qiang, L. and Xudan, X. and Wei, H.</t>
  </si>
  <si>
    <t>https://www.scopus.com/inward/record.uri?eid=2-s2.0-85071644868&amp;doi=10.3969%2fj.issn.0253-4193.2019.02.008&amp;partnerID=40&amp;md5=15d4a9acf61d042b221fbd4ed1f0cb18</t>
  </si>
  <si>
    <t>Microplastic particles, defined as plastic particles smaller than 5 mm, are derived from the fragmentation of larger debris or enter the environment directly as microplastic fragments. The pathways of microplastic ingested by marine organisms and its effects to marine ecosystem have aroused worldwide attention. This review discusses the sources, types and distributions of microplastic in marine environment stress that there are plastic particles floating on coastal and marine environment in the world, while in China, coastal areas are the main polluted areas. Microplastic particles threat various marine organisms including fish. The main pathway that marine fish accumulate microplastic is ingestion by mistake. Plastic particles are mainly found in the digestive tract of several fish species. The ecotoxicological effects of microplastic on fish include:decrease survival, affect development and reproduction, disturb behavior, lead to tissue lesion and inflammatory reaction, cause metabolic disorder, damage nervous system, induce oxidative stress and interrupt endocrine. In the future, several aspects need to take more attentions on the effects of microplastic research, especially the difference between microplastic used in laboratory experiment and natural environment, such as concentrations, shape and size. Furthermore, international cooperation should be strengthened for observing the migration and transformation pathway of microplastic in marine ecosystem as well as investigating the ecological effects of microplastic and their internal mechanisms on marine organisms and ecosystem. Meanwhile, the joint toxicity of microplastic with other marine pollutants should be valued and its interactive effects with global climate change, such as high tempeture, ocean acidification and hypoxia should be further investigated. Â© 2019, Editorial Office of Haiyang Xuebao. All rights reserved.</t>
  </si>
  <si>
    <t>rayyan-185168949</t>
  </si>
  <si>
    <t>Seawater-Induced Healable Underwater Superoleophobic Antifouling Coatings</t>
  </si>
  <si>
    <t>ACS Applied Materials and Interfaces</t>
  </si>
  <si>
    <t>1353-1362</t>
  </si>
  <si>
    <t>Wang, D. and Liu, H. and Yang, J. and Zhou, S.</t>
  </si>
  <si>
    <t>https://www.scopus.com/inward/record.uri?eid=2-s2.0-85059620904&amp;doi=10.1021%2facsami.8b16464&amp;partnerID=40&amp;md5=a8e1afad89f8a7b67be661c36589250a</t>
  </si>
  <si>
    <t>Creating an artificial surface, mimicking a live fish scale that repels oil underwater and with self-healing properties, would be significant for the development of nontoxic marine antifouling coatings. Here, we report a seawater-induced strategy to create in situ an underwater superoleophobic surface, starting from the coatings of a self-polishing polymer and seawater-responsive polymer-grafted SiO 2 nanoparticles. The coatings' surfaces were able to renew in artificial seawater through the hydrolysis of the superficial self-polishing polymer and its subsequent dissolution. Particularly, the grafted poly(triisopropylsilyl acrylate-co-3-methacryloxypropyltrimethoxysilane) chains could transform into hydrophilic ones via seawater-induced hydrolysis, which additionally strengthened the oil-repellency (zero oil adhesive force) and endowed the surface with excellent antiprotein adsorption characteristics. Because the hydrolysis was limited to the superficial layer of the coatings, it could avoid the water-swelling that instead occurs with conventional underwater superoleophobic coatings, with significant benefits to its durability. We believe that the seawater-induced renewal of underwater superoleophobic surfaces will be useful in extreme marine environments. Â© 2018 American Chemical Society.</t>
  </si>
  <si>
    <t>Cited By :15 RAYYAN-INCLUSION: {"Ana"=&gt;"Excluded", "Querusche"=&gt;"Excluded"} | RAYYAN-LABELS: ANA: Abstract,QUE: Abstract | RAYYAN-EXCLUSION-REASONS: 1 - Type of study</t>
  </si>
  <si>
    <t>rayyan-185168950</t>
  </si>
  <si>
    <t>Detection of microplastics in local marine organisms using a multi-technology system</t>
  </si>
  <si>
    <t>78-87</t>
  </si>
  <si>
    <t>Ding, J. and Li, J. and Sun, C. and Jiang, F. and Ju, P. and Qu, L. and Zheng, Y. and He, C.</t>
  </si>
  <si>
    <t>https://www.scopus.com/inward/record.uri?eid=2-s2.0-85059091896&amp;doi=10.1039%2fc8ay01974f&amp;partnerID=40&amp;md5=8bfdde291ca323dc1945457a20d3ce70</t>
  </si>
  <si>
    <t>Microplastics with complex polymer compositions are present in a lot of marine organisms. In this study, successive stereo microscopy and micro-Fourier transform infrared spectroscopy equipped with attenuated total reflection (Î¼-ATR-FTIR) in combination with scanning electron microscopy-energy dispersive spectroscopy (SEM-EDS) were implemented to establish a highly accurate microplastics detection system. The method was applied to analyze microplastics in both the soft tissue and the digestive tract of bivalves and fish collected from the markets in Qingdao and Dongying. The results showed that the individual detection rate of microplastics was higher in the fish than that in the bivalves and that the abundance of microplastics measured in items per individual was significantly higher in the fish than that in the bivalves. Four shapes of microplastics, including fibers, fragments, granules and films, were separated from the organisms above. Fibrous microplastics, being the most dominant ones, accounted for over 70% in different organisms. The average size of the fibrous microplastics was smaller than that of the other three shapes of microplastics. The number of microplastics decreased with increasing microplastics sizes. Microplastics of less than 1 mm obtained from different organisms were in the range of 43% to 78%. Rayon (a semi-synthetic polymer) was the most predominant polymer type of microplastics found, accounting for 48.92%. The demersal fish contained relatively more rayon compared with the pelagic fish samples. Surface chemical components of the microplastics were altered possibly owing to the abiotic oxidation. Large variations of the weathering morphologies were observed in the surface of the differently shaped microplastics originating from the organisms. Some microplastics exhibited a rough surface, broken margins, and pronounced pores. SEM-EDS, as an auxiliary technology, would provide a way for data calibration in microplastics investigation. The combination method can provide complementary data and therefore can be successfully applied to accurately identify microplastics. Â© The Royal Society of Chemistry.</t>
  </si>
  <si>
    <t>Cited By :34 RAYYAN-INCLUSION: {"Ana"=&gt;"Excluded", "Querusche"=&gt;"Excluded"} | RAYYAN-LABELS: QUE: Title,ANA: Abstract | RAYYAN-EXCLUSION-REASONS: 1 - Type of study</t>
  </si>
  <si>
    <t>rayyan-185168951</t>
  </si>
  <si>
    <t>Phytoplankton exopolymers enhance adhesion of microplastic particles to submersed surfaces</t>
  </si>
  <si>
    <t>Ecologica Montenegrina</t>
  </si>
  <si>
    <t>60-69</t>
  </si>
  <si>
    <t>Sakhon, E.G. and Mukhanov, V.S. and Khanaychenko, A.N.</t>
  </si>
  <si>
    <t>https://www.scopus.com/inward/record.uri?eid=2-s2.0-85086914332&amp;doi=10.37828%2fEM.2019.23.8&amp;partnerID=40&amp;md5=0136183c1a93fc9ad589deba8b376e57</t>
  </si>
  <si>
    <t>Intense pollution of marine environments with plastic waste, including micro-and nanoplastics, is a new and poorly studied threat measured in tens of million tonnes annually. Despite a huge scale of the problem, almost nothing is known about pathways and mechanisms of involvement of micro-and nanoplastics in marine food webs, trophic processes, global biogeochemical cycles. In this study, a hypothesis is considered and experimentally verified about the role exopolymers from marine phytoplankton play in flocculating micro-and nanoplastics and forming their aggregates in marine environments to transfer and deposit them further in bottom sediments. In experiments with non-axenic cultures of the cryptophyte Rhodomonas salina (RHO) and the green alga Tetraselmis suecica (TET) exposed to micro-polystyrene particles (MP, 4.3 Î¼m diam., about 0.4 Ã— 106 particles/ml, 16 mg/L), microalgal exudates were shown to promote MP flocculation and immobilization on vertical glass surfaces. The highest levels of MP were "cleared" from the medium by the TET culture which released more extracellular polysacharides. Hetero-aggregation of MP and algal cells was not observed, probably owing to turbulent mixing and cell motility. Abundant bacterial consortia relealed in the cultures (up to 9 Ã— 106 cells ml-1) could be an additional source of exopolymers and serve an agent of MP flocculation and adhesion. Thus, the results obtained highlight the potential for phytoplankton exudates to interact with micro-and nanoplastics, and potentially affect their bioavailability and vertical transport in marine environments. Â© 2019, Institute for Biodiversity and Ecology.</t>
  </si>
  <si>
    <t>Export Date: 13 June 2021 RAYYAN-INCLUSION: {"Ana"=&gt;"Excluded", "Querusche"=&gt;"Excluded"} | RAYYAN-LABELS: ANA: Abstract,QUE: Abstract | RAYYAN-EXCLUSION-REASONS: 2 - Population</t>
  </si>
  <si>
    <t>rayyan-185168952</t>
  </si>
  <si>
    <t>Microbeads in sediment, dreissenid mussels, and anurans in the littoral zone of the upper St. Lawrence River, New York</t>
  </si>
  <si>
    <t>Pollution</t>
  </si>
  <si>
    <t>41-52</t>
  </si>
  <si>
    <t>Schessl, M. and Johns, C. and Ashpole, S.L.</t>
  </si>
  <si>
    <t>https://www.scopus.com/inward/record.uri?eid=2-s2.0-85071914900&amp;doi=10.22059%2fpoll.2018.257596.468&amp;partnerID=40&amp;md5=aaf644d609a252298fd542a325599425</t>
  </si>
  <si>
    <t>Global plastic production has exceeded 300 million tons per year (Plastics Europe, 2015). In the marine and freshwater environments, larger plastics abrade and photo-degrade resulting in persistent environmental microplastics that are not effectively removed by existing wastewater treatment plants (WWTPs). The ecological effects of microplastics on the marine environment are poorly understood, with even less attention to freshwater systems. To assess whether microplastics have infiltrated food webs of shallow nearshore ecosystems of the St. Lawrence River, we sampled four sites along the international section of the St. Lawrence River, from Alexandria Bay to Waddington, NY. Twelve sediment samples along with one hundred and forty-nine Dreissenid mussels (Dreissena polymorpha and D. bugensis) were collected from the littoral zone, and forty one road-killed anuran amphibian specimens were collected adjacent to the river. Sediment subsamples at two of four sediment sampling sites contained plastic micro-particles. No microbeads were detected within any of the Dreissenid mussels or anuran digestive tract samples. The Dreissenids were likely too small to ingest microbeads greater than 35 microns. Microplastics congregating in the littoral zone may pose a threat within the food web through potential ingestion, requiring further methodological development. Â© 2019 University of Tehran. All Rights Reserved.</t>
  </si>
  <si>
    <t>Cited By :8 RAYYAN-INCLUSION: {"Ana"=&gt;"Excluded", "Querusche"=&gt;"Excluded"} | RAYYAN-LABELS: ANA: Abstract,QUE: Abstract | RAYYAN-EXCLUSION-REASONS: 1 - Type of study</t>
  </si>
  <si>
    <t>rayyan-185168953</t>
  </si>
  <si>
    <t>Report on the Southern Ocean Continuous Plankton Recorder (SO-CPR) standards workshop 2018: SCAR SO-CPR database expert group</t>
  </si>
  <si>
    <t>Antarctic Record</t>
  </si>
  <si>
    <t>Takahashi, K.T. and Kitchener, J.A. and Robinson, K.V. and Hosie, G.W.</t>
  </si>
  <si>
    <t>https://www.scopus.com/inward/record.uri?eid=2-s2.0-85079074018&amp;partnerID=40&amp;md5=aab884cb1ef82a7ffe1dc0b5e7549490</t>
  </si>
  <si>
    <t>The Southern Ocean Continuous Plankton Recorder (SO-CPR) Survey Standards Workshop? was held at the Australian Antarctic Division on 20-23 November 2018. This biennial workshop was last held in 2016. The participants were technicians from the three nations (Japan, Australia, and New Zealand) leading the project. The purpose of the workshop was to ensure that high standards of data quality were being maintained, in terms of species identification and methodology, among the main analysts of the SO-CPR survey, and to discuss future training methods and a future roadmap for the SO-CPR program. A range of topics was discussed including: Taxonomic resolution issues (particularly for northern species of copepods and euphausiids), laboratory methods (setting of the CPR cassette, microplastic counting rules), training methods (SO-CPR processing manual and zooplankton counting rule book), data handling for database input, and future standards workshops, including comprehensive training workshops for emerging SO-CPR survey partners. We discussed and agreed on a future roadmap for making a SO-CPR processing manual and zooplankton counting rule book, for the purposes of current and new technician training. Â© 2019 National Institute of Polar Research.</t>
  </si>
  <si>
    <t>rayyan-185168954</t>
  </si>
  <si>
    <t>Sorption of Hydrophobic Organic Compounds to Plastics in the Marine Environment: Sorption and Desorption Kinetics</t>
  </si>
  <si>
    <t>205-219</t>
  </si>
  <si>
    <t>Karapanagioti, H.K. and Werner, D.</t>
  </si>
  <si>
    <t>https://www.scopus.com/inward/record.uri?eid=2-s2.0-85055040448&amp;doi=10.1007%2f698_2018_256&amp;partnerID=40&amp;md5=2045be43b699706fc2b8420e5d20bd3d</t>
  </si>
  <si>
    <t>The interaction of plastics with hydrophobic organic compounds (HOCs) is well established. Several HOCs are known carcinogens and/or endocrine disruptors. To determine how chemicals in plastic affect the marine environment, it is necessary to understand the kinetics of HOC sorption/desorption. This includes the understanding of sorption kinetics and mechanisms along with simple modeling concepts such as the first order rate kinetic model that can often adequately describe the overall phenomenon. However, to more mechanistically understand the chemical uptake and desorption process, the diffusion of chemicals in plastic is also discussed as well as the direct observation of this process in sectioned plastic particles. Moreover, modeling is required to understand the diffusion of chemicals in microplastic particles. In addition, case studies from the literature are presented which seek to understand how compounds move in and out of the plastics found in the marine environment or when in contact with other fluids besides seawater such as stomach fluids or fish oil. Â© 2018, Springer International Publishing AG.</t>
  </si>
  <si>
    <t>Cited By :7 RAYYAN-INCLUSION: {"Ana"=&gt;"Excluded", "Querusche"=&gt;"Excluded"} | RAYYAN-LABELS: !,ANA: Abstract,QUE: Abstract | RAYYAN-EXCLUSION-REASONS: 1 - Type of study</t>
  </si>
  <si>
    <t>rayyan-185168955</t>
  </si>
  <si>
    <t>Microplastic in marine organism: Environmental and toxicological effects</t>
  </si>
  <si>
    <t>164-171</t>
  </si>
  <si>
    <t>Guzzetti, E. and Sureda, A. and Tejada, S. and Faggio, C.</t>
  </si>
  <si>
    <t>https://www.scopus.com/inward/record.uri?eid=2-s2.0-85056154293&amp;doi=10.1016%2fj.etap.2018.10.009&amp;partnerID=40&amp;md5=463e5e623a7af38e348e94736bb6524e</t>
  </si>
  <si>
    <t>Microplastics are tiny ubiquitous plastic particles present in marine environments. They are not an individual entity, but constitute a cocktail of polymers and additives that can absorb substances from the surrounding environment, including living substances, nutrients and marine pollutants. Given their small size (&lt; 5 Î¼m), microplastics can be ingested by a wide range of marine organisms with the potential to cause harms. Microplastics are a growing threat for marine biota and ecosystem. For organisms, the risks associated with microplastic ingestion are not only due to the material itself, but also to its ability to absorb and concentrate environmental contaminants in seawater and subsequently transfer them through food chains. Moreover, microplastics could influence ecological processes. Recently, plastic debris are recognized as emerging pollutants and represent a great risk for marine biodiversity worldwide. Here, we summarize the main effects of plastics and microplastics on some marine organisms and ecosystem. Â© 2018 Elsevier B.V.</t>
  </si>
  <si>
    <t>Cited By :171 RAYYAN-INCLUSION: {"Ana"=&gt;"Excluded", "Querusche"=&gt;"Excluded"} | RAYYAN-LABELS: !,ANA: Abstract,QUE: Abstract | RAYYAN-EXCLUSION-REASONS: 1 - Type of study</t>
  </si>
  <si>
    <t>rayyan-185168956</t>
  </si>
  <si>
    <t>Mucus-penetrating budesonide nanosuspension enema for local treatment of inflammatory bowel disease</t>
  </si>
  <si>
    <t>Date, A.A. and Halpert, G. and Babu, T. and Ortiz, J. and Kanvinde, P. and Dimitrion, P. and Narayan, J. and Zierden, H. and Betageri, K. and Musmanno, O. and Wiegand, H. and Huang, X. and Gumber, S. and Hanes, J. and Ensign, L.M.</t>
  </si>
  <si>
    <t>https://www.scopus.com/inward/record.uri?eid=2-s2.0-85053307304&amp;doi=10.1016%2fj.biomaterials.2018.09.005&amp;partnerID=40&amp;md5=894aa490291c9ae56f61c3ecac207fb5</t>
  </si>
  <si>
    <t>Inflammatory bowel disease (IBD) is a chronic inflammatory gastrointestinal disorder that affects more than 1 million individuals in the USA. Local therapy with enema formulations, such as micronized budesonide (EntocortÂ®), is a common strategy for treating patients with distally active IBD. However, we hypothesize that micronized particulates are too large to effectively penetrate colorectal mucus, limiting the extent of drug delivery to affected tissues prior to clearance. Here, we describe the development of a budesonide nanosuspension (NS) with the appropriate surface coating and size to enhance penetration of colorectal mucus and ulcerated colorectal tissues. We demonstrate that model fluorescent polystyrene (PS) particles âˆ¼200 nm in size with a muco-inert Pluronic F127 coating provide enhanced mucosal distribution and tissue penetration in mice with trinitrobenzenesulfonic acid (TNBS)-induced IBD compared to model 2 Î¼m PS particles coated with polyvinylpyrollidone (PVP), the stabilizer used in the clinical micronized budesonide formulation. We then used a wet-milling process to develop a budesonide NS formulation with a muco-inert Pluronic F127 coating (particle size âˆ¼230 nm), as well as a budesonide microsuspension (MS) stabilized with PVP (particle size âˆ¼2 Î¼m). Using an acute TNBS mouse model of IBD, we show that daily budesonide NS enema treatment resulted in a significant reduction in the macroscopic (decreased colon weight) and microscopic (histology score) symptoms of IBD compared to untreated controls or mice treated daily with the budesonide MS enema. Further, we show that the budesonide NS enema treated mice had a significantly reduced number of inflammatory macrophages and IL-Î² producing CD11b + cells in colon tissue compared to untreated controls or mice treated with the budesonide MS enema. We conclude that the nano-size and muco-inert coating allowed for enhanced local delivery of budesonide, and thus, a more significant impact on local colorectal tissue inflammation. Â© 2018 Elsevier Ltd</t>
  </si>
  <si>
    <t>Cited By :25 RAYYAN-INCLUSION: {"Ana"=&gt;"Excluded", "Querusche"=&gt;"Excluded"} | RAYYAN-LABELS: ANA: Abstract,QUE: Abstract | RAYYAN-EXCLUSION-REASONS: 2 - Population</t>
  </si>
  <si>
    <t>rayyan-185168957</t>
  </si>
  <si>
    <t>Measuring ocean currents in the arctic</t>
  </si>
  <si>
    <t>The Journal of Ocean Technology</t>
  </si>
  <si>
    <t>108-109</t>
  </si>
  <si>
    <t>Carlson, D.</t>
  </si>
  <si>
    <t>https://www.scopus.com/inward/record.uri?eid=2-s2.0-85067404459&amp;partnerID=40&amp;md5=a6f2ff152ac7d127b4ee71f337a2059e</t>
  </si>
  <si>
    <t>Ocean currents impact the transport and mixing of almost everything in the ocean: from fish larvae, to microplastics, to oil spills. Ocean currents move a great deal of heat around the globe and play an important role in Earthâ€™s climate system. In the Arctic, currents may play a dominant role in recent mass loss from the Greenland Ice Sheet, bringing warmer water into contact with marine terminating glaciers. Limited observational evidence suggests that the salinity in fjords around Greenland has decreased. However, understanding the impacts of freshening is complicated by the complex impacts of the meltwater on ocean currents, as the meltwater can change the density and the stratification at both local (i.e., within a given fjord) and regional scales (i.e., in the Greenland and Labrador Seas). There is a critical need to understand these changes as they can impact marine ecosystems and the global thermohaline circulation. A lack of ocean current observations, however, impedes efforts to understand the oceanâ€™s role in the rapidly changing Arctic. Â© Journal of Ocean Technology 2018.</t>
  </si>
  <si>
    <t>rayyan-185168958</t>
  </si>
  <si>
    <t>Eco-friendly profile of pegylated nano-graphene oxide at different levels of an aquatic trophic chain</t>
  </si>
  <si>
    <t>Ecotoxicology and Environmental Safety</t>
  </si>
  <si>
    <t>192-200</t>
  </si>
  <si>
    <t>Loureiro, S. and GonÃ§alves, S.F. and GonÃ§alves, G. and Hortiguela, M.J. and Rebelo, S. and Ferro, M.C. and Vila, M.</t>
  </si>
  <si>
    <t>https://www.scopus.com/inward/record.uri?eid=2-s2.0-85049473700&amp;doi=10.1016%2fj.ecoenv.2018.06.078&amp;partnerID=40&amp;md5=100df93b39e2c3eb8df80d197f653428</t>
  </si>
  <si>
    <t>Nanographene oxide (nGO) has been recently proposed as a new antitumoral therapeutic agent, drug delivery carrier and gene transfection vehicle, among others. Treatment is carried out by hyperthermia induced by infrared irradiation. After treatment, the nanosystems will be inevitably excreted and released to the environment. To understand the potential impacts of pegylated nGO (nGO-PEG), three key species from different trophic levels were used: the green micro-algae Raphidocelis subcapitata (growth inhibition test), the cladocera Daphnia magna (acute and chronic tests), and the fish Danio rerio (fish embryo test). Besides a regular standard procedure to assess toxicity, and considering the mode of action of nGO-PEG in cancer treatment, a simultaneous infrared lamp exposure was carried out for D. magna and D. rerio. Additionally, and taking advantage of the phenotypic transparency of D. magna, nGO-PEG was fluorescently tagged to evaluate the potential uptake of nGO-PEG. The R. subcapitata growth inhibition test showed effects during the first 48 h, recovering till the end of the test (96 h). No acute or chronic effects were observed for D. magna, under standard or infrared light exposures although confocal microscope images showed nGO-PEG uptake. Very small percentages of mortality and abnormalities were observed in D. rerio exposed with and without the infrared lamp. Although low hazard may be expected for nGO-PEG in aquatic ecosystems, further studies with species with different life traits should be accomplished, in order to derive more accurate conclusions. Â© 2018 Elsevier Inc.</t>
  </si>
  <si>
    <t>Cited By :3 RAYYAN-INCLUSION: {"Ana"=&gt;"Excluded", "Querusche"=&gt;"Excluded"} | RAYYAN-LABELS: ANA: Abstract,QUE: Abstract | RAYYAN-EXCLUSION-REASONS: 3 - Intervention</t>
  </si>
  <si>
    <t>rayyan-185168959</t>
  </si>
  <si>
    <t>Microplastics disturb the anthozoan-algae symbiotic relationship</t>
  </si>
  <si>
    <t>83-89</t>
  </si>
  <si>
    <t>Okubo, N. and Takahashi, S. and Nakano, Y.</t>
  </si>
  <si>
    <t>https://www.scopus.com/inward/record.uri?eid=2-s2.0-85049461759&amp;doi=10.1016%2fj.marpolbul.2018.07.016&amp;partnerID=40&amp;md5=8d8b3409e7ded8995ccdc4db0289abfa</t>
  </si>
  <si>
    <t>World production of plastic has dramatically increased from the 1950's and now it reaches approximately 311 million tons per year. The resulting accumulation of small plastic detritus less than 5 mm in size, termed â€œmicroplasticsâ€_x009d_ has started threatening the life cycles of marine organisms. Here we show the first evidence that microplastics disturb the initiation of symbiotic relationships in anthozoan-algae symbiosis. We found in both the aposymbiotic sea-anemone Aiptasia sp. and the coral Favites chinensis that the infectivity of symbiotic algae into the host is severely suppressed by microspheres fed either directly or indirectly through microsphere-fed Artemia sp. Similar trends were seen when microplastics collected from commercial facewash were used instead of microspheres. Therefore, ongoing accumulation of microplastics in the ocean might disturb the healthy anthozoan-algae symbiotic relationships, which are cornerstones of the biologically enriched coral reef ecosystem. Â© 2018 Elsevier Ltd</t>
  </si>
  <si>
    <t>Cited By :27 RAYYAN-INCLUSION: {"Ana"=&gt;"Excluded", "Querusche"=&gt;"Excluded"} | RAYYAN-LABELS: ANA: Abstract,QUE: Abstract | RAYYAN-EXCLUSION-REASONS: 2 - Population</t>
  </si>
  <si>
    <t>rayyan-185168960</t>
  </si>
  <si>
    <t>A state-of-the-art review on the elaboration of fish gelatin as bioactive packaging: Special emphasis on nanotechnology-based approaches</t>
  </si>
  <si>
    <t>125-135</t>
  </si>
  <si>
    <t>Hosseini, S.F. and GÃ³mez-GuillÃ©n, M.C.</t>
  </si>
  <si>
    <t>https://www.scopus.com/inward/record.uri?eid=2-s2.0-85050662253&amp;doi=10.1016%2fj.tifs.2018.07.022&amp;partnerID=40&amp;md5=fb86d3ebbd969017597b527865c9e919</t>
  </si>
  <si>
    <t>Background: The last decade has noticed the expansion of green materials, which aims to reduce the human impact on the environment. Green polymers are clearly tendency subdivision of this stream and numerous bio-sourced plastics have been developed. Recent research has further focused on the development of new bio-based materials such as edible/biodegradable films for food products. Scope and approach: Fish gelatin (FG), a protein with recreatable reserve, biodegradability, and processability, has a remarkable potential in bio-packaging. However, there have been noticeable issues concerning the use of FG as packing material, including its low mechanical strength, poor moisture stability, and poor water barrier properties. This paper aims to review the state-of-the-art in development of FG-based films and highlights how they play a crucial role in modifying the properties of such films. Various types of nanofillers that have been included into FG to fabricate bio-nanocomposite films, such as nanoclays (montmorillonite, sepiolite), polysaccharide nanofillers (nanowhiskers/nanofibers), metal ions (silver, copper) and metal oxides nanoparticles (ZnO, TiO2) are reviewed. Key findings and conclusions: Cross-linking is a promising technique to improve the performance and applicability of FG-based biomaterials, particularly respecting their water sensitivity, which hinders many of their potential uses as food contact materials. Bio-nanocomposite technology may help to make high-performance materials with extra bio-functional properties, and it is anticipated to be a dynamic research in the future. In general, more research is required to ameliorate application processes of FG films, especially physical aspects, to be suitable for bio-packaging application. Â© 2018 Elsevier Ltd</t>
  </si>
  <si>
    <t>Cited By :52 RAYYAN-INCLUSION: {"Ana"=&gt;"Excluded", "Querusche"=&gt;"Excluded"} | RAYYAN-LABELS: QUE: Title,ANA: Abstract | RAYYAN-EXCLUSION-REASONS: 1 - Type of study</t>
  </si>
  <si>
    <t>rayyan-185168961</t>
  </si>
  <si>
    <t>Effects of microplastic particles on immune gene expression of rainbow trout</t>
  </si>
  <si>
    <t>3347-3352</t>
  </si>
  <si>
    <t>Cao, L. and Li, Y. and Liang, R. and Wang, Y. and Li, K.</t>
  </si>
  <si>
    <t>https://www.scopus.com/inward/record.uri?eid=2-s2.0-85058694384&amp;doi=10.13671%2fj.hjkxxb.2018.0081&amp;partnerID=40&amp;md5=504d4928a7e19b8123ad2135b91d8545</t>
  </si>
  <si>
    <t>Microplastics are widely distributed all over the ocean. It is not clear whether and how the health of fish would be affected by the particles. The purpose of this study was to investigate the attachment of microplastic particles in the gill of rainbow trout (Oncorhynchus mykiss) and evaluate the immune gene expression of gill tissue after the rainbow trout was exposed for 2 h in the microplastic suspension with a concentration of 2Ã—10 5 MPâ€¢L -1 . The diameters of microplastic particles were 0.2, 1, 20, 40 and 90 Î¼m for each case, respectively. The results show that the microplastic particles were attached in different gill apparatus while the amount of attachment varied among the different sizes of microplastic particles. Some of the immune gene expression in the gill of rainbow trout changed including the up-regulation of IFN-Î³ and the down-regulation of IL-1Î², S100A1 and SAA. This study points out the attachment of microplastic particles in the fish gill and the change of the immune gene expression. These results can provide the basic information for the future study. Â© 2018, Science Press. All right reserved.</t>
  </si>
  <si>
    <t>rayyan-185168962</t>
  </si>
  <si>
    <t>Retention of microplastics in a major secondary wastewater treatment plant in Vancouver, Canada</t>
  </si>
  <si>
    <t>553-561</t>
  </si>
  <si>
    <t>Gies, E.A. and LeNoble, J.L. and NoÃ«l, M. and Etemadifar, A. and Bishay, F. and Hall, E.R. and Ross, P.S.</t>
  </si>
  <si>
    <t>https://www.scopus.com/inward/record.uri?eid=2-s2.0-85048298489&amp;doi=10.1016%2fj.marpolbul.2018.06.006&amp;partnerID=40&amp;md5=6666514e2869d2b12eac7a00ac740e62</t>
  </si>
  <si>
    <t>Municipal wastewater treatment plants (WWTPs) are conduits through which microplastics (MPs) are released into aquatic environments. However, the technical challenges in working with wastewater sample matrices have precluded reliable particle count budget calculations. We applied newly-adapted methods for MP collection and analysis to a study of a major WWTP serving a population of 1.3 million people near Vancouver, Canada. Suspected MP particles, including fibres, were counted and categorized using light microscopy in influent, primary effluent, secondary effluent, primary sludge and secondary sludge. Fourier Transform Infrared Spectroscopy (FT-IR) confirmed that just 32.4% of the suspected MPs were plastic polymers. Using FT-IR corrected data, we estimate that 1.76 Â± 0.31 trillion MPs enter the WWTP annually, with 1.28 Â± 0.54 trillion MPs settling into primary sludge, 0.36 Â± 0.22 into secondary sludge, and 0.03 Â± 0.01 trillion MPs released into the receiving environment. This corresponds to a retention of microplastics of up to 99% in the WWTP. Â© 2018 Elsevier Ltd</t>
  </si>
  <si>
    <t>Cited By :131 RAYYAN-INCLUSION: {"Ana"=&gt;"Excluded", "Querusche"=&gt;"Excluded"} | RAYYAN-LABELS: ANA: Title,QUE: Title | RAYYAN-EXCLUSION-REASONS: 1 - Type of study</t>
  </si>
  <si>
    <t>rayyan-185168963</t>
  </si>
  <si>
    <t>Spatio-temporal comparison of neustonic microplastic density in Hong Kong waters under the influence of the Pearl River Estuary</t>
  </si>
  <si>
    <t>731-739</t>
  </si>
  <si>
    <t>Cheung, P.K. and Fok, L. and Hung, P.L. and Cheung, L.T.O.</t>
  </si>
  <si>
    <t>https://www.scopus.com/inward/record.uri?eid=2-s2.0-85044787621&amp;doi=10.1016%2fj.scitotenv.2018.01.338&amp;partnerID=40&amp;md5=fb6ab573a1fe6af515f02d7c454ef651</t>
  </si>
  <si>
    <t>Rivers are recognised as an important source of plastic debris in the open sea. The Pearl River in China is estimated to transport 0.1 million tonnes of plastic waste to the open sea annually. However, no empirical study has been conducted to assess the plastic contamination levels in the Pearl River Estuary. Hong Kong is situated in the east of the Pearl River Estuary; its western waters are strongly influenced by river discharge, whereas the eastern waters are unaffected by the freshwater plume. In this study, we quantified the neustonic plastic debris density in the western and eastern waters of Hong Kong. The mean microplastic (0.355â€“4.749 mm) and large plastic debris (â‰¥4.75 mm) densities in the western side were 3.627 and 0.758 n/m3, respectively. Seasonal comparisons indicated that both size classes of plastic debris were significantly more abundant by number in the rainy season than the dry season (p &amp;lt; 0.001). However, the influence of rivers on plastic density at the sea surface may be highly restricted to the estuarine delta, as no significant spatial difference was found between the western and eastern waters. Â© 2018 Elsevier B.V.</t>
  </si>
  <si>
    <t>Cited By :49 RAYYAN-INCLUSION: {"Ana"=&gt;"Excluded", "Querusche"=&gt;"Excluded"} | RAYYAN-LABELS: QUE: Title,ANA: Abstract | RAYYAN-EXCLUSION-REASONS: 1 - Type of study</t>
  </si>
  <si>
    <t>rayyan-185168964</t>
  </si>
  <si>
    <t>Incidental ingestion of meso- and macro-plastic debris by benthic and demersal fish</t>
  </si>
  <si>
    <t>LÃ³pez-LÃ³pez, L. and Preciado, I. and GonzÃ¡lez-Irusta, J.M. and Arroyo, N.L. and MuÃ±oz, I. and PunzÃ³n, A. and Serrano, A.</t>
  </si>
  <si>
    <t>https://www.scopus.com/inward/record.uri?eid=2-s2.0-85044455631&amp;doi=10.1016%2fj.fooweb.2017.12.002&amp;partnerID=40&amp;md5=344004cf027f5083f33ab69f74707ac1</t>
  </si>
  <si>
    <t>We examined the ingestion of meso- and macro-plastics by teleost fish and elasmobrachs with benthic- demersal dwelling habits, analysing the occurrence of this litter type on the diet of 39 of these species over the North-western Iberian Shelf Sea between 1999 and 2016. Plastic consumption seems to be incidental, occurring only in 7 of the 39 species examined, and in a very low proportion (&lt; 0.3% of individuals in all cases). The highest rates were found among benthic feeding elasmobranchs, including Leucoraja naevus, Scyliorhinus canicula and Galeus spp., the two latter being opportunistic scavengers. While our study rules out a high occurrence of meso- and macro- plastics in benthic fauna, the presence of micro-plastics in the diet of these species is still a major concern, as the deep sea is possibly a natural sink for these litter particles. Â© 2017 Elsevier Inc.</t>
  </si>
  <si>
    <t>rayyan-185168965</t>
  </si>
  <si>
    <t>Frequency of microplastics in mesopelagic fishes from the Northwest Atlantic</t>
  </si>
  <si>
    <t>https://www.scopus.com/inward/record.uri?eid=2-s2.0-85042271661&amp;doi=10.3389%2ffmars.2018.00039&amp;partnerID=40&amp;md5=6b0a51f5e7ac938b2916ae1998aa7f3a</t>
  </si>
  <si>
    <t>Microplastics are a ubiquitous pollutant in our seas today and are known to have detrimental effects on a variety of organisms. Over the past decade numerous studies have documented microplastic ingestion by marine species with more recent investigations focussing on the secondary impacts of microplastic ingestion on ecosystem processes. However, few studies so far have examined microplastic ingestion by mesopelagic fish which are one of the most abundant pelagic groups in our oceans and through their vertical migrations are known to contribute significantly to the rapid transport of carbon and nutrients to the deep sea. Therefore, any ingestion of microplastics by mesopelagic fish may adversely affect this cycling and may aid in transport of microplastics from surface waters to the deep-sea benthos. In this study microplastics were extracted from mesopelagic fish under forensic conditions and analysed for polymer type utilising micro-Fourier Transform Infrared Spectroscopy (micro-FTIR) analysis. Fish specimens were collected from depth (300-600 m) in a warm-core eddy located in the Northwest Atlantic, 1,200 km due west of Newfoundland during April and May 2015. In total, 233 fish gut contents from seven different species of mesopelagic fish were examined. An alkaline dissolution of organic materials from extracted stomach contents was performed and the solution filtered over a 0.7 Î¼m borosilicate filter. Filters were examined for microplastics and a subsample originating from 35 fish was further analysed for polymer type through micro-FTIR analysis. Seventy-three percent of all fish contained plastics in their gut contents with Gonostoma denudatum having the highest ingestion rate (100%) followed by Serrivomer beanii (93%) and Lampanyctus macdonaldi (75%). Overall, we found a much higher occurrence of microplastic fragments, mainly polyethylene fibres, in the gut contents of mesopelagic fish than previously reported. Stomach fullness, species and the depth at which fish were caught at, were found to have no effect on the amount of microplastics found in the gut contents. However, these plastics were similar to those sampled from the surface water. Additionally, using forensic techniques we were able to highlight that fibres are a real concern rather than an artefact of airborne contamination. Â© 2018 Wieczorek, Morrison, Croot, Allcock, MacLoughlin, Savard, Brownlow and Doyle.</t>
  </si>
  <si>
    <t>Cited By :50 RAYYAN-INCLUSION: {"Ana"=&gt;"Excluded", "Querusche"=&gt;"Excluded"} | RAYYAN-LABELS: QUE: Title,ANA: Abstract | RAYYAN-EXCLUSION-REASONS: 1 - Type of study</t>
  </si>
  <si>
    <t>rayyan-185168966</t>
  </si>
  <si>
    <t>Transformation of Carbides in Prolonged Rail Operation</t>
  </si>
  <si>
    <t>97-103</t>
  </si>
  <si>
    <t>Ivanov, Y.F. and Yurâ€™ev, A.A. and Gromov, V.E. and Konovalov, S.V. and Peregudov, O.A.</t>
  </si>
  <si>
    <t>https://www.scopus.com/inward/record.uri?eid=2-s2.0-85048205523&amp;doi=10.3103%2fS0967091218020067&amp;partnerID=40&amp;md5=67f7eb55d7a3ebb5afc62e19b768c1e9</t>
  </si>
  <si>
    <t>The evolution of the carbide phase in the surface layers of bulk-quenched rails (after the passage of 500 and 1000 million t of traffic) and differentially quenched rails (after the passage of 691.8 million t) to a depth of 10 mm at the central axis of the rail cross section and at the nearby rounded section is studied by transmission electron-diffraction microscopy. The grains of plate pearlite, ferriteâ€“carbide mixture, and structure-free ferrite are analyzed. The carbide phase in the surface layers of the steel changes in two mutually complementary processes during rail operation: (1) cleavage of cementite particles with subsequent entrainment in ferrite grains or plates (in the pearlite structure); (2) cleavage and dissolution of cementite particles, with transfer of carbon atoms to dislocations (in Cottrell atmospheres and in dislocational cores), which transport them to the ferrite grains (or plates), where cementite nanoparticles are formed again. In the previous location of the plates, fragmented dislocational substructure appears. The boundaries of the fragments are found at the positions previously occupied by cementite Î±-phase boundaries. The solution of cementite is mainly due to the energy of carbon atoms at dislocation cores and subboundaries in comparison with the cementite lattice. The binding energy of the carbon atom and the dislocations is 0.6 eV and the binding energy of the carbon atom and the subboundary is 0.8 eV, as against 0.4 eV for the carbon atom in cementite. Elastoplastic stress fields are formed; their stress concentrators are intra- and interphase boundaries of ferrite and pearlite grains, cementite plates and ferrite of the pearlite colonies, and globular cementite and ferrite particles. Those are also the basic sources of curvature and torsion in the crystal lattice of the rail steel. On approaching the contact surface, the number of stress concentrators increases, and the internal long-range stress fields are of greater amplitude. Â© 2018, Allerton Press, Inc.</t>
  </si>
  <si>
    <t>rayyan-185168967</t>
  </si>
  <si>
    <t>Microplastics contaminate the deepest part of the world's ocean</t>
  </si>
  <si>
    <t>Geochemical Perspectives Letters</t>
  </si>
  <si>
    <t>Peng, X. and Chen, M. and Chen, S. and Dasgupta, S. and Xu, H. and Ta, K. and Du, M. and Li, J. and Guo, Z. and Bai, S.</t>
  </si>
  <si>
    <t>https://www.scopus.com/inward/record.uri?eid=2-s2.0-85068112263&amp;doi=10.7185%2fgeochemlet.1829&amp;partnerID=40&amp;md5=0fe6037289d11bc6266469997047927c</t>
  </si>
  <si>
    <t>Millions of metric tons of plastics are produced annually and transported from land to the oceans. Finding the fate of the plastic debris will help define the impacts of plastic pollution in the ocean. Here, we report the abundances of microplastic in the deepest part of the world's ocean. We found that microplastic abundances in hadal bottom waters range from 2.06 to 13.51 pieces per litre, several times higher than those in open ocean subsurface water. Moreover, microplastic abundances in hadal sediments of the Mariana Trench vary from 200 to 2200 pieces per litre, distinctly higher than those in most deep sea sediments. These results suggest that manmade plastics have contaminated the most remote and deepest places on the planet. The hadal zone is likely one of the largest sinks for microplastic debris on Earth, with unknown but potentially damaging impacts on this fragile ecosystem. Â© 2018 The Authors Published by the European Association of Geochemistry.</t>
  </si>
  <si>
    <t>Cited By :80 RAYYAN-INCLUSION: {"Ana"=&gt;"Excluded", "Querusche"=&gt;"Excluded"} | RAYYAN-LABELS: QUE: Title,ANA: Abstract | RAYYAN-EXCLUSION-REASONS: 1 - Type of study</t>
  </si>
  <si>
    <t>rayyan-185168968</t>
  </si>
  <si>
    <t>New nanomicelle curcumin formulation for ocular delivery: improved stability, solubility, and ocular anti-inflammatory treatment</t>
  </si>
  <si>
    <t>Drug Development and Industrial Pharmacy</t>
  </si>
  <si>
    <t>1846-1857</t>
  </si>
  <si>
    <t>Li, M. and Xin, M. and Guo, C. and Lin, G. and Wu, X.</t>
  </si>
  <si>
    <t>https://www.scopus.com/inward/record.uri?eid=2-s2.0-85023160468&amp;doi=10.1080%2f03639045.2017.1349787&amp;partnerID=40&amp;md5=734f4f6cbb4487b3c42c6a80cf5e0f7d</t>
  </si>
  <si>
    <t>Context: A stable topical ophthalmic curcumin formulation with high solubility, stability, and efficacy is needed for pharmaceutical use in clinics. Objectives: The objective of this article was to describe a novel curcumin containing a nanomicelle formulation using a polyvinyl caprolactamâ€“polyvinyl acetateâ€“polyethylene glycol (PVCLâ€“PVAâ€“PEG) graft copolymer. Methods: Nanomicelle curcumin was formulated and optimized and then further evaluated for in vitro cytotoxicity/in vivo ocular irritation, in vitro cellular uptake/in vivo corneal permeation, and in vitro antioxidant activity/in vivo anti-inflammatory efficacy. Results: The solubility, chemical stability, and antioxidant activity were greatly improved after the encapsulation of the PVCLâ€“PVAâ€“PEG nanomicelles. The nanomicelle curcumin ophthalmic solution was simple to prepare and the nanomicelles are stable to the storage conditions, and it had good cellular tolerance. Nanomicelle curcumin also had excellent ocular tolerance in rabbits. The use of nanomicelles significantly improved in vitro cellular uptake and in vivo corneal permeation as well as improved anti-inflammatory efficacy when compared with a free curcumin solution. Conclusions: These findings indicate that nanomicelles could be promising topical delivery systems for the ocular administration of curcumin. Â© 2017 Informa UK Limited, trading as Taylor &amp; Francis Group.</t>
  </si>
  <si>
    <t>Cited By :32 RAYYAN-INCLUSION: {"Ana"=&gt;"Excluded", "Querusche"=&gt;"Excluded"} | RAYYAN-LABELS: ANA: Abstract,QUE: Abstract | RAYYAN-EXCLUSION-REASONS: 2 - Population</t>
  </si>
  <si>
    <t>rayyan-185168969</t>
  </si>
  <si>
    <t>Plastic as a Persistent Marine Pollutant</t>
  </si>
  <si>
    <t>Annual Review of Environment and Resources</t>
  </si>
  <si>
    <t>Worm, B. and Lotze, H.K. and Jubinville, I. and Wilcox, C. and Jambeck, J.</t>
  </si>
  <si>
    <t>https://www.scopus.com/inward/record.uri?eid=2-s2.0-85029555396&amp;doi=10.1146%2fannurev-environ-102016-060700&amp;partnerID=40&amp;md5=898ddf85bfb21ffc10b0c0818191e91c</t>
  </si>
  <si>
    <t>Synthetic organic polymers-or plastics-did not enter widespread use until the 1950s. By 2015, global production had increased to 322 million metric tons (Mt) year-1, which approaches the total weight of the human population produced in plastic every year. Approximately half is used for packaging and other disposables, 40% of plastic waste is not accounted for in managed landfills or recycling facilities, and 4.8-12.7 Mt year-1 enter the ocean as macroscopic litter and microplastic particles. Here, we argue that such mismanaged plastic waste is similar to other persistent pollutants, such as dichlorodiphenyltrichloroethane (DDT) or polychlorinated biphenyls (PCBs), which once threatened a "silent spring" on land. Such a scenario seems now possible in the ocean, where plastic cannot be easily removed, accumulates in organisms and sediments, and persists much longer than on land. New evidence indicates a complex toxicology of plastic micro- and nanoparticles on marine life, and transfer up the food chain, including to people. We detail solutions to the current crisis of accumulating plastic pollution, suggesting a Global Convention on Plastic Pollution that incentivizes collaboration between governments, producers, scientists, and citizens. Â© 2017 by Annual Reviews. All rights reserved.</t>
  </si>
  <si>
    <t>Cited By :196 RAYYAN-INCLUSION: {"Ana"=&gt;"Excluded", "Querusche"=&gt;"Excluded"} | RAYYAN-LABELS: QUE: Title,ANA: Abstract | RAYYAN-EXCLUSION-REASONS: 1 - Type of study</t>
  </si>
  <si>
    <t>rayyan-185168970</t>
  </si>
  <si>
    <t>Toxicity of nanoparticles on the reproductive system in animal models: A review</t>
  </si>
  <si>
    <t>Frontiers in Pharmacology</t>
  </si>
  <si>
    <t>Brohi, R.D. and Wang, L. and Talpur, H.S. and Wu, D. and Khan, F.A. and Bhattarai, D. and Rehman, Z.-U. and Farmanullah, F. and Huo, L.-J.</t>
  </si>
  <si>
    <t>https://www.scopus.com/inward/record.uri?eid=2-s2.0-85028928493&amp;doi=10.3389%2ffphar.2017.00606&amp;partnerID=40&amp;md5=8157e1704075b0a5a8898e49c53d0bd6</t>
  </si>
  <si>
    <t>In the last two decades, nanotechnologies demonstrated various applications in different fields, including detection, sensing, catalysis, electronics, and biomedical sciences. However, public concerns regarding the well-being of human may hinder the wide utilization of this promising innovation. Although, humans are exposed to airborne nanosized particles from an early age, exposure to such particles has risen dramatically within the last century due to anthropogenic sources of nanoparticles. The wide application of nanomaterials in industry, consumer products, and medicine has raised concerns regarding the potential toxicity of nanoparticles in humans. In this review, the effects of nanomaterials on the reproductive system in animal models are discussed. Females are particularly more vulnerable to nanoparticle toxicity, and toxicity in this population may affect reproductivity and fetal development. Moreover, various types of nanoparticles have negative impacts on male germ cells, fetal development, and the female reproductive system. These impacts are associated with nanoparticle modification, composition, concentration, route of administration, and the species of the animal. Therefore, understanding the impacts of nanoparticles on animal growth and reproduction is essential. Many studies have examined the effects of nanoparticles on primary and secondary target organs, with a concentration on the in vivo and in vitro effects of nanoparticles on the male and female reproductive systems at the clinical, cellular, and molecular levels. This review provides important information regarding organism safety and the potential hazards of nanoparticle use and supports the application of nanotechnologies by minimizing the adverse effects of nanoparticles in vulnerable populations. Â© 2017 Brohi, Wang, Talpur, Wu, Khan, Bhattarai, Rehman, Farmanullah and Huo.</t>
  </si>
  <si>
    <t>Cited By :75 RAYYAN-INCLUSION: {"Ana"=&gt;"Excluded", "Querusche"=&gt;"Excluded"} | RAYYAN-LABELS: QUE: Title,ANA: Abstract | RAYYAN-EXCLUSION-REASONS: 1 - Type of study</t>
  </si>
  <si>
    <t>rayyan-185168971</t>
  </si>
  <si>
    <t>Mobile paramagnetic nanoparticle-based vortex for targeted cargo delivery in fluid</t>
  </si>
  <si>
    <t>6594-6599</t>
  </si>
  <si>
    <t>Yu, J. and Jin, D. and Zhang, L.</t>
  </si>
  <si>
    <t>https://www.scopus.com/inward/record.uri?eid=2-s2.0-85027969706&amp;doi=10.1109%2fICRA.2017.7989779&amp;partnerID=40&amp;md5=bbf095f49ac62aa7d9bec11cdc392ab0</t>
  </si>
  <si>
    <t>Microrobots are considered as potential candidates for targeted delivery of cargos, drugs and even energy with high precision. One interesting phenomenon is their collective behaviour actuated by dynamic fields, which is yet to be adequately studied. Herein, we report a novel method of using millions of magnetic nanoparticles to generate a dynamic-equilibrium particle-based vortex, which can manipulate multiple cargos simultaneously at the microscale. The governing physical laws of the generation of a particle-based vortex are explained and the experimental results are presented. The high effectiveness of this micro-vortex-based method of particle gathering is testified. Moreover, the vortex can be navigated near a solid surface in a controlled manner. The velocity and morphology of the mobile vortices with different pitch angles are investigated, showing that the vortex moving with small pitch angles is capable of maintaining the original shape and coverage area. Collecting and transporting multiple polystyrene (PS) microbeads into a channel using the vortex are also demonstrated. This method allows us to perform micromanipulation using the collective behaviour of nanoparticles and to develop new strategies for the formation and control of the microrobotic swarm. Â© 2017 IEEE.</t>
  </si>
  <si>
    <t>Cited By :4 RAYYAN-INCLUSION: {"Ana"=&gt;"Excluded", "Querusche"=&gt;"Excluded"} | RAYYAN-LABELS: QUE: Title,ANA: Abstract | RAYYAN-EXCLUSION-REASONS: 1 - Type of study</t>
  </si>
  <si>
    <t>rayyan-185168972</t>
  </si>
  <si>
    <t>Enhanced CT imaging of human laryngeal squamous carcinoma and indirect CT lymphography imaging using PEGylated PAMAM G5Â·NH2-entrapped gold nanoparticles as contrast agent</t>
  </si>
  <si>
    <t>194-204</t>
  </si>
  <si>
    <t>Shi, F. and Peng, C. and Yang, Y. and Sha, Y. and Shi, X. and Wu, H.</t>
  </si>
  <si>
    <t>https://www.scopus.com/inward/record.uri?eid=2-s2.0-84960108270&amp;doi=10.1016%2fj.colsurfa.2016.02.005&amp;partnerID=40&amp;md5=f8203ad1d6a9d253b1ece34c863d42ee</t>
  </si>
  <si>
    <t>We report the utilization of dendrimer-entrapped gold nanoparticles (Au DENPs) modified by polyethylene glycol (PEG) with good biocompatibility for enhanced computed tomography (CT) imaging of human laryngeal squamous carcinoma and indirect CT lymphography imaging in New Zealand rabbits. In this work, PEG-modified amine-terminated poly(amidoamine) dendrimers of generation 5 (G5Â·NH2) were used as templates to synthesize Au DENPs, followed by acetylation of the remaining dendrimer terminal amines to generate PEGylated Au DENPs. The formed PEGylated Au DENPs was used for both enhanced CT imaging of human laryngeal squamous carcinoma cells (Hep-2 cells) and the xenograft tumor mode, and indirect CT lymphography imaging in New Zealand rabbits.In vitro cytotoxicity assay, flow cytometry analysis, and cell morphology observation revealed that the formed PEGylated Au DENPs were non-cytotoxic at a Au concentration up to 400 Î¼M for 24 h and indicated their good biocompatibility. Transmission electron microscopy data confirmed that the PEGylated Au DENPs was uptaken dominantly by the lysosomes of the cells. The PEGylated Au DENPs enabled not only enhance CT imaging of a xenograft tumor model in nude mice after intravenous injection of the particles, but also effective indirect CT lymphography imaging in rabbits. These findings suggest that the designed PEGylated Au DENPs can be used as a potentially effective contrast agent for CT imaging of various biological systems and different kinds of carcinoma, especially lymphatic mapping and human laryngeal squamous carcinoma. Â© 2016 Elsevier B.V.</t>
  </si>
  <si>
    <t>Cited By :12 RAYYAN-INCLUSION: {"Ana"=&gt;"Excluded", "Querusche"=&gt;"Excluded"} | RAYYAN-LABELS: ANA: Abstract,QUE: Abstract | RAYYAN-EXCLUSION-REASONS: 2 - Population</t>
  </si>
  <si>
    <t>rayyan-185168973</t>
  </si>
  <si>
    <t>Synthetic shorelines in New Zealand? Quantification and characterisation of microplastic pollution on Canterbury's coastlines</t>
  </si>
  <si>
    <t>317-325</t>
  </si>
  <si>
    <t>Clunies-Ross, P.J. and Smith, G.P.S. and Gordon, K.C. and Gaw, S.</t>
  </si>
  <si>
    <t>https://www.scopus.com/inward/record.uri?eid=2-s2.0-84961390125&amp;doi=10.1080%2f00288330.2015.1132747&amp;partnerID=40&amp;md5=11bdfb3d2054901a2ecab9dde1603f63</t>
  </si>
  <si>
    <t>Microplastics are persistent environmental contaminants found in marine environments worldwide. Microplastic particles isolated from coastlines in the Canterbury region of New Zealand were quantified and characterised. Sediment samples were collected from 10 locations representing exposed-beach, estuarine and harbour environments in both urban and non-urban settings. Particles were isolated from sediments using an NaCl density-separation procedure and quantified and characterised with a combination of optical/fluorescence imaging and micro-Raman spectroscopy. Microplastics were detected at eight out of 10 locations, at concentrations ranging from 0â€“45.4 particles kgâˆ’1 of dry sediment. The majority of microplastics were identified as polystyrene (55%), polyethylene (21%) and polypropylene (11%). Microplastic concentrations in exposed-beach environments were significantly greater than in harbour and estuarine environments. Â© 2016 The Royal Society of New Zealand.</t>
  </si>
  <si>
    <t>Cited By :44 RAYYAN-INCLUSION: {"Ana"=&gt;"Excluded", "Querusche"=&gt;"Excluded"} | RAYYAN-LABELS: QUE: Title,ANA: Abstract | RAYYAN-EXCLUSION-REASONS: 1 - Type of study</t>
  </si>
  <si>
    <t>rayyan-185168974</t>
  </si>
  <si>
    <t>Heterogeneous Zieglerâ€“Natta catalysts with various sizes of MgCl2 crystallites: synthesis and characterization</t>
  </si>
  <si>
    <t>Iranian Polymer Journal (English Edition)</t>
  </si>
  <si>
    <t>321-337</t>
  </si>
  <si>
    <t>Redzic, E. and Garoff, T. and Mardare, C.C. and List, M. and Hesser, G. and Mayrhofer, L. and Hassel, A.W. and Paulik, C.</t>
  </si>
  <si>
    <t>https://www.scopus.com/inward/record.uri?eid=2-s2.0-84964056724&amp;doi=10.1007%2fs13726-016-0424-x&amp;partnerID=40&amp;md5=8a1dd53bb882f88376a3011c4f39e11e</t>
  </si>
  <si>
    <t>A MgCl2-based Zieglerâ€“Natta catalyst was characterized using X-ray diffraction (XRD) patterns, scanning electron microscopy (SEM) and transmission electron microscopy (TEM) and IR spectra. We focused on the XRD reflection at 2Î¸Â =Â 50Â° to determine the thickness of MgCl2 crystals, and validated these results with TEM pictures. SEM pictures were taken in order to measure the size of the nanoparticles formed by the MgCl2 crystals. Several compounds were synthesized for comparison and to aid interpretation of the infrared (IR) spectra. The catalysts were prepared by precipitating MgCl2, which was used as support material and subsequently treated with TiCl4. The thickness of the catalyst crystals was calculated from the XRD reflection at 2Î¸Â =Â 50Â°. Changing the precipitation temperature within a range from 40 to 90Â Â°C altered the thickness of the MgCl2 crystal plates. The maximum thickness of 7Â nm was achieved at a precipitation temperature of 60Â Â°C. The SEM pictures showed that the nanoparticles had a diameter of ~200Â nm. A crystal base unit had a volume that corresponded to that of a sphere of 3.5Â nm radius. Thus, we estimated that a typical catalyst particle with a diameter of 20Â Î¼m contained about one million nanoparticles, each of which consisted of about 25,000 MgCl2 crystal units. Â© 2016, The Author(s).</t>
  </si>
  <si>
    <t>Cited By :17 RAYYAN-INCLUSION: {"Ana"=&gt;"Excluded", "Querusche"=&gt;"Excluded"} | RAYYAN-LABELS: QUE: Title,ANA: Abstract | RAYYAN-EXCLUSION-REASONS: 1 - Type of study</t>
  </si>
  <si>
    <t>rayyan-185168975</t>
  </si>
  <si>
    <t>Transport and fate of microplastic particles in wastewater treatment plants</t>
  </si>
  <si>
    <t>Carr, S.A. and Liu, J. and Tesoro, A.G.</t>
  </si>
  <si>
    <t>https://www.scopus.com/inward/record.uri?eid=2-s2.0-84954536107&amp;doi=10.1016%2fj.watres.2016.01.002&amp;partnerID=40&amp;md5=d9d705daeabada361b5d021a10aa2399</t>
  </si>
  <si>
    <t>Municipal wastewater treatment plants (WWTPs) are frequently suspected as significant point sources or conduits of microplastics to the environment. To directly investigate these suspicions, effluent discharges from seven tertiary plants and one secondary plant in Southern California were studied. The study also looked at influent loads, particle size/type, conveyance, and removal at these wastewater treatment facilities. Over 0.189 million liters of effluent at each of the seven tertiary plants were filtered using an assembled stack of sieves with mesh sizes between 400 and 45 Î¼m. Additionally, the surface of 28.4 million liters of final effluent at three tertiary plants was skimmed using a 125 Î¼m filtering assembly. The results suggest that tertiary effluent is not a significant source of microplastics and that these plastic pollutants are effectively removed during the skimming and settling treatment processes. However, at a downstream secondary plant, an average of one micro-particle in every 1.14 thousand liters of final effluent was counted. The majority of microplastics identified in this study had a profile (color, shape, and size) similar to the blue polyethylene particles present in toothpaste formulations. Existing treatment processes were determined to be very effective for removal of microplastic contaminants entering typical municipal WWTPs. Â© 2016 Elsevier Ltd.</t>
  </si>
  <si>
    <t>Cited By :486 RAYYAN-INCLUSION: {"Ana"=&gt;"Excluded", "Querusche"=&gt;"Excluded"} | RAYYAN-LABELS: QUE: Title,ANA: Abstract | RAYYAN-EXCLUSION-REASONS: 1 - Type of study</t>
  </si>
  <si>
    <t>rayyan-185168976</t>
  </si>
  <si>
    <t>Microplastic interactions with North Atlantic mesopelagic fish</t>
  </si>
  <si>
    <t>ICES Journal of Marine Science</t>
  </si>
  <si>
    <t>1214-1225</t>
  </si>
  <si>
    <t>Lusher, A.L. and O'Donnell, C. and Officer, R. and O'Connor, I.</t>
  </si>
  <si>
    <t>https://www.scopus.com/inward/record.uri?eid=2-s2.0-84964757000&amp;doi=10.1093%2ficesjms%2ffsv241&amp;partnerID=40&amp;md5=93e7805d6e8eb8d7d379384f89d1634e</t>
  </si>
  <si>
    <t>Microplastics in the marine environment are well documented, and interactions with marine biota have been described worldwide. However, interactions with vertically migrating fish are poorly understood. The diel vertical migration of mesopelagic fish represents one, if not the largest, vertical migration of biomass on the planet, and is thus an important link between the euphotic zone, transporting carbon and other nutrients to global deep sea communities. Knowledge of how mesopelagic fish interact and distribute plastic as a marine contaminant is required as these populations have been identified as a potential global industrial fishery for fishmeal production. Ingestion of microplastic by mesopelagic fish in the Northeast Atlantic was studied. Approximately 11% of the 761 fish examined had microplastics present in their digestive tracts. No clear difference in ingestion frequency was identified between species, location, migration behaviour, or time of capture. While ingesting microplastic may not negatively impact individual mesopelagic fish, the movement of mesopelagic fish from the euphotic zone to deeper waters could mediate transfer of microplastics to otherwise unexposed species and regions of the world's oceans. Â© 2015 International Council for the Exploration of the Sea.</t>
  </si>
  <si>
    <t>Cited By :120 RAYYAN-INCLUSION: {"Ana"=&gt;"Excluded", "Querusche"=&gt;"Excluded"} | RAYYAN-LABELS: ANA: Abstract,QUE: Abstract | RAYYAN-EXCLUSION-REASONS: 1 - Type of study</t>
  </si>
  <si>
    <t>rayyan-185168977</t>
  </si>
  <si>
    <t>Imaging intratumoral nanoparticle uptake after combining nanoembolization with various ablative therapies in hepatic VX2 rabbit tumors</t>
  </si>
  <si>
    <t>Journal of Biomedical Nanotechnology</t>
  </si>
  <si>
    <t>296-307</t>
  </si>
  <si>
    <t>Tam, A.L. and Melancon, M.P. and Abdelsalam, M. and Figueira, T.A. and Dixon, K. and McWatters, A. and Zhou, M. and Huang, Q. and Mawlawi, O. and Dunner, K., Jr. and Li, C. and Gupta, S.</t>
  </si>
  <si>
    <t>https://www.scopus.com/inward/record.uri?eid=2-s2.0-84959335701&amp;doi=10.1166%2fjbn.2016.2174&amp;partnerID=40&amp;md5=471ad2fe083e6b86204c2370a8462b19</t>
  </si>
  <si>
    <t>Combining image-guided therapy techniques for the treatment of liver cancers is a strategy that is being used to improve local tumor control rates. Here, we evaluate the intratumoral uptake of nanoparticles used in combination with radiofrequency ablation (RFA), irreversible electroporation (IRE), or laser induced thermal therapy (LITT). Eight rabbits with VX2 tumor in the liver underwent one of four treatments: (i) nanoembolization (NE) with radiolabeled, hollow gold nanoparticles loaded with doxorubicin (64Cu-PEG-HAuNS-DOX); (ii) NE+RFA; (iii) NE+IRE; (iv) NE+LITT. Positron emission tomography/computed tomography (PET/CT) imaging was obtained 1-hr or 18-hrs after intervention. Tissue samples were collected for autoradiography and transmission electron microscopy (TEM) analysis. PET/CT imaging at 1-hr showed focal deposition of oil and nanoparticles in the tumor only after NE+RFA but at 18-hrs, all animals had focal accumulation of oil and nanoparticles in the tumor region. Autoradiograph analysis demonstrated nanoparticle deposition in the tumor and in the ablated tissues adjacent to the tumor when NE was combined with ablation. TEM results showed the intracellular uptake of nanoparticles in tumor only after NE+IRE. Nanoparticles demonstrated a structural change, suggesting direct interaction, potentially leading to drug release, only after NE+LITT. The findings demonstrate that a combined NE and ablation treatment technique for liver tumors is feasible, resulting in deposition of nanoparticles in and around the tumor. Depending on the ablative energy applied, different effects are seen on nanoparticle localization and structure. These effects should be considered when designing nanoparticles for use in combination with ablation technologies. Copyright Â© 2016 American Scientific Publishers.</t>
  </si>
  <si>
    <t>Cited By :20 RAYYAN-INCLUSION: {"Ana"=&gt;"Excluded", "Querusche"=&gt;"Excluded"} | RAYYAN-LABELS: QUE: Title,ANA: Abstract | RAYYAN-EXCLUSION-REASONS: 2 - Population</t>
  </si>
  <si>
    <t>rayyan-185168978</t>
  </si>
  <si>
    <t>Nanoformulations and clinical trial candidates as probably effective and safe therapy for tuberculosis</t>
  </si>
  <si>
    <t>Tropical Journal of Pharmaceutical Research</t>
  </si>
  <si>
    <t>201-211</t>
  </si>
  <si>
    <t>Laghari, M. and Darwis, Y. and Memon, A.H. and Khan, A.A. and Abdulbaqi, I.M.T. and Assi, R.A.</t>
  </si>
  <si>
    <t>https://www.scopus.com/inward/record.uri?eid=2-s2.0-84956906807&amp;doi=10.4314%2ftjpr.v15i1.28&amp;partnerID=40&amp;md5=379413c6d5bc95dc6d88399ff2f807e6</t>
  </si>
  <si>
    <t>Tuberculosis (TB) is the main infectious disease causing 1.8 million deaths worldwide every year and represents a principal cause of mortality resulting from a bacterial infection. The emergence of multidrug-resistant strains and lack of effective anti-TB drugs are threatening the future control of TB. The present multidrug regimen against TB needs daily administration for at least 6 months, and patients often fail to follow this complex regimen for such a long interval, thus leading to patient non-compliance and treatment related side effects. To avoid daily dosing, application of nanotechnology is a promising solution by virtue of sustained drug release. Nanotechnology-based rational targeting may improve therapeutic success by limiting adverse drug effects and requiring less frequent administration regimens, ultimately resulting in higher patient compliance, and thus attain higher adherence levels. Today, the pipeline of potential new treatments consists of several compounds in clinical trials or preclinical development with promising activities against sensitive and resistant Mycobacterium tuberculosis strains. Encapsulation of existing anti-TB drugs into nano-delivery systems and introduction of new drugs in combination treatment for all forms of tuberculosis have resulted in novel treatments with more effectiveness and reduced side effects. Â© Pharmacotherapy Group, Faculty of Pharmacy, University of Benin, Benin City, 300001 Nigeria. All rights reserved.</t>
  </si>
  <si>
    <t>rayyan-185168979</t>
  </si>
  <si>
    <t>Determination of histamine in canned tuna by molecularly imprinted polymers-surface enhanced Raman spectroscopy</t>
  </si>
  <si>
    <t>68-75</t>
  </si>
  <si>
    <t>Gao, F. and Grant, E. and Lu, X.</t>
  </si>
  <si>
    <t>https://www.scopus.com/inward/record.uri?eid=2-s2.0-84952876139&amp;doi=10.1016%2fj.aca.2015.10.025&amp;partnerID=40&amp;md5=a62966cd943cca4f740662e6f7a6b3bb</t>
  </si>
  <si>
    <t>We introduce a rapid, cost effective and reliable approach to determine histamine level in canned tuna. Molecularly imprinted polymers (MIPs) were synthesized as artificial antibodies towards histamine by utilizing the interaction between histamine and a functional monomer (methacrylic acid) to impress specific binding sites on polymer particles after polymerization. Polyvinyl chloride (PVC) was used to immobilize the MIPs, yielding a MIPs-PVC film that functioned as a recognition element to specifically separate histamine from tuna extract. A gold colloid solution served both as an eluting solvent to extract histamine from MIPs-PVC film and furnish a substrate for surface enhanced Raman spectroscopy (SERS) detection of histamine signals. Principal component analysis together with a partial least square regression (PLSR) model (R2 = 0.947, RMSECV = 3.526) verified the reliability of MIPs-PVC-SERS approach for the detection and spectral analysis of histamine. Linear regression models were also constructed to relate the intensity of different histamine SERS bands with the corresponding spiking levels. One such model (using a band at 1576 cm-1) performed slightly better in predicting histamine content in tuna than the PLSR model. We conclude that our new MIPs-PVC-SERS approach can rapidly and reliably determine histamine at levels from 3 to 90 ppm in canned tuna meat. Â© 2015 Elsevier B.V.</t>
  </si>
  <si>
    <t>Cited By :43 RAYYAN-INCLUSION: {"Ana"=&gt;"Excluded", "Querusche"=&gt;"Excluded"} | RAYYAN-LABELS: ?,ANA: Abstract,QUE: Abstract | RAYYAN-EXCLUSION-REASONS: 3 - Intervention,1 - Type of study</t>
  </si>
  <si>
    <t>rayyan-185168980</t>
  </si>
  <si>
    <t>Management and research on plastic debris in Uruguayan Aquatic Systems: Update and perspectives</t>
  </si>
  <si>
    <t>Journal of Integrated Coastal Zone Management</t>
  </si>
  <si>
    <t>377-393</t>
  </si>
  <si>
    <t>Lozoyaa, J.P. and Carranza, A. and Lenzi, J. and MachÃ­n, E. and De Mello, F.T. and GonzÃ¡lez, S. and HernÃ¡ndez, D. and Lacerot, G. and MartÃ­nez, G. and Scarabino, F. and Sciandro, J. and VÃ©lez-Rubio, G. and Burgues, F. and Carrizo, D. and CedrÃ©s, F. and Chocca, J. and De Ã_x0081_lava, D. and JimÃ©nez, S. and Leoni, V. and Limongi, P. and LÃ³pez, G. and Olivera, Y. and Pereira, M. and Rubio, L. and Weinstein, F.</t>
  </si>
  <si>
    <t>https://www.scopus.com/inward/record.uri?eid=2-s2.0-84966388942&amp;doi=10.5894%2frgci583&amp;partnerID=40&amp;md5=80304b8f36affb9e1b6bb5cb07783e9d</t>
  </si>
  <si>
    <t>Synthetic plastics have become an indispensable component of modern life, and the amount of plastics disposal has increased dramatically as a result. With human population increasing, it is expected that the prevalence of plastic debris in the environment will also increase, unless sustainable daily habits are incorporated, waste management improved, and new alternative materials are discovered and popularized. To date, several reports show negative effects of plastic debris on marine and freshwater fauna (e.g. invertebrates, birds, turtles, marine mammals). Plastic are ubiquitous in the water column, deposited in fine sediments and enter the guts, respiratory structures and tissues of different aquatic species, and are incorporated into food webs via ingestion. This global problem also affects beach and near-shore activities (e.g. tourism, fisheries, and aquaculture) with negative social and economic consequences. The research of plastics effect on aquatic environments in Uruguay is only incipient. With the aim of contributing to scientific knowledge, decision-making and the management of plastic debris, here we reviewed the available information on plastic debris sources, their impacts on biodiversity, and policy issues in Uruguayan aquatic systems. Moreover, we reviewed and systematized community outreach initiatives, and examined national policies and management initiatives. We found that Uruguayan aquatic systems (freshwater, coastal marine and benthic) are affected by plastic pollution, both from land-based and sea-based activities, although national-level policies are modern and well suited for minimizing the impacts of plastic pollution. We reviewed biota-plastic debris interactions, and found evidence for impacts on a number of aquatic taxa, including the poorly reported ingestion of microplastics in freshwaters fishes and the association with plastic benthic debris. Global and regional hydrographic settings (RÃ­o de la Plata Estuary), as well as idiosyncratic ecological, socio-economic and cultural issues, make Uruguay a valuable test-site for this topic. Our ultimate goal is to minimize the effects of this widespread environmental, economic, health and aesthetic problem.</t>
  </si>
  <si>
    <t>rayyan-185168981</t>
  </si>
  <si>
    <t>3D bioprinting of neural stem cell-laden thermoresponsive biodegradable polyurethane hydrogel and potential in central nervous system repair</t>
  </si>
  <si>
    <t>48-57</t>
  </si>
  <si>
    <t>Hsieh, F.-Y. and Lin, H.-H. and Hsu, S.-H.</t>
  </si>
  <si>
    <t>https://www.scopus.com/inward/record.uri?eid=2-s2.0-84941560619&amp;doi=10.1016%2fj.biomaterials.2015.08.028&amp;partnerID=40&amp;md5=7df38e692b3d7dd19060a15344b64d60</t>
  </si>
  <si>
    <t>The 3D bioprinting technology serves as a powerful tool for building tissue in the field of tissue engineering. Traditional 3D printing methods involve the use of heat, toxic organic solvents, or toxic photoinitiators for fabrication of synthetic scaffolds. In this study, two thermoresponsive water-based biodegradable polyurethane dispersions (PU1 and PU2) were synthesized which may form gel near 37 Â°C without any crosslinker. The stiffness of the hydrogel could be easily fine-tuned by the solid content of the dispersion. Neural stem cells (NSCs) were embedded into the polyurethane dispersions before gelation. The dispersions containing NSCs were subsequently printed and maintained at 37 Â°C. The NSCs in 25-30% PU2 hydrogels (~680-2400 Pa) had excellent proliferation and differentiation but not in 25-30% PU1 hydrogels. Moreover, NSC-laden 25-30% PU2 hydrogels injected into the zebrafish embryo neural injury model could rescue the function of impaired nervous system. However, NSC-laden 25-30% PU1 hydrogels only showed a minor repair effect in the zebrafish model. In addition, the function of adult zebrafish with traumatic brain injury was rescued after implantation of the 3D-printed NSC-laden 25% PU2 constructs. Therefore, the newly developed 3D bioprinting technique involving NSCs embedded in the thermoresponsive biodegradable polyurethane ink offers new possibilities for future applications of 3D bioprinting in neural tissue engineering. Â© 2015 Elsevier Ltd.</t>
  </si>
  <si>
    <t>Cited By :239 RAYYAN-INCLUSION: {"Ana"=&gt;"Maybe", "Querusche"=&gt;"Maybe"} | RAYYAN-LABELS: ?</t>
  </si>
  <si>
    <t>rayyan-185168982</t>
  </si>
  <si>
    <t>Plastic pollution in Swiss surface waters: Nature and concentrations, interaction with pollutants</t>
  </si>
  <si>
    <t>582-591</t>
  </si>
  <si>
    <t>Faure, F. and Demars, C. and Wieser, O. and Kunz, M. and De Alencastro, L.F.</t>
  </si>
  <si>
    <t>https://www.scopus.com/inward/record.uri?eid=2-s2.0-84942579555&amp;doi=10.1071%2fEN14218&amp;partnerID=40&amp;md5=71e374cb58e208ff7d555a204dadf1c0</t>
  </si>
  <si>
    <t>Environmental contextPlastic, and particularly microplastic, pollution is a growing environmental concern worldwide. Research regarding marine environments has led to a substantial increase in knowledge, yet little is known as regards the situation in freshwater environments. Although the occurrence of microplastics was demonstrated in Lake Geneva in 2012, the present research aims at confirming this pollution and expanding the data set for other lakes and environments of Switzerland. AbstractMarine microplastic (&lt;5mm) water pollution has met growing public and scientific interest in the last few years. The situation in freshwater environments remains largely unknown, although it appears that they play an important role as part of the origin of marine pollution. Apart from the physical impacts on biota, chemical effects are to be expected as well, especially with smaller particles. This study aims at assessing plastic abundance in Lakes Geneva, Constance, NeuchÃ¢tel, Maggiore, Zurich and Brienz, and identifying the nature of the particles, potential ingestion by birds and fishes, and the associated pollutants. Lake surface transects and a few rivers were sampled using a floating manta net, and beach sediments were analysed. Plastics were sorted by type (fragments, pellets, cosmetic beads, lines, fibres, films, foams) and composition (polypropylene, polyethylene, polystyrene, etc.); fish and water birds were dissected to assess their potential exposure, and analyses were conducted on the hydrophobic micropollutants adsorbed to the microplastics as well as some potentially toxic additives they contained. Evidence of this pollution is shown for all lakes, microplastics of all types and diverse composition having been found in all samples. Birds and fish are prone to microplastic ingestion, and all the tested chemicals (both adsorbed micropollutants and contained additives) were found above the detection limit, and often the quantification limit. The sources and their respective contribution need to be confirmed and quantified, and the ecotoxicological effects need further investigation. Other questions remain open, including the transport and fate of plastic particles in the environment. Â© CSIRO 2015.</t>
  </si>
  <si>
    <t>Cited By :191 RAYYAN-INCLUSION: {"Ana"=&gt;"Excluded", "Querusche"=&gt;"Excluded"} | RAYYAN-LABELS: ANA: Abstract,QUE: Abstract | RAYYAN-EXCLUSION-REASONS: 1 - Type of study</t>
  </si>
  <si>
    <t>rayyan-185168983</t>
  </si>
  <si>
    <t>Microplastics in the marine environment: Sources, consequences and solutions</t>
  </si>
  <si>
    <t>185-200</t>
  </si>
  <si>
    <t>https://www.scopus.com/inward/record.uri?eid=2-s2.0-84944057989&amp;doi=10.1007%2f978-3-319-16510-3_7&amp;partnerID=40&amp;md5=bbfb4c59036f47f4e7745d87d810e98a</t>
  </si>
  <si>
    <t>Microplastics are small fragments of plastic debris that have accumulated in the environment on a global scale. They originate from the direct release of particles of plastic and as a consequence of the fragmentation of larger items. Microplastics are widespread in marine habitats from the poles to the equator; from the sea surface and shoreline to the deep sea. They are ingested by a range of organisms including commercially important fish and shellfish and in some populations the incidence of ingestion is extensive. Laboratory studies indicateï¿½that ingestion could cause harmful toxicological and/or physical effects. However, our understanding of the relative importance of these effects in natural populations is very limited. Looking to the future it seems inevitable that the quantity of microplastic will increase in the environment, since even if we could stop new items of debris entering the ocean, fragmentation of the items already present would continue for years to come. The term microplastics has only been in popular usage for a decade and while many questions remain about the extent to which they could have harmful effects, the solutions to reducing this contamination are at hand. There are considerable synergies to be achieved by designing plastic items for both their lifetime in service and their efficient end-of-life recyclability, since capturing waste via recycling will reduce usage of non-renewable oil and gas used in the production of new plastics and at the same time reduce the accumulation of waste in managed facilities such as land fill as well as in the natural environment. Â© 2015, Springer International Publishing. All Rights Reserved.</t>
  </si>
  <si>
    <t>Cited By :147 RAYYAN-INCLUSION: {"Ana"=&gt;"Excluded", "Querusche"=&gt;"Excluded"} | RAYYAN-LABELS: QUE: Title,ANA: Abstract | RAYYAN-EXCLUSION-REASONS: 1 - Type of study</t>
  </si>
  <si>
    <t>rayyan-185168984</t>
  </si>
  <si>
    <t>Plastic debris in the Laurentian Great Lakes: A review</t>
  </si>
  <si>
    <t>Driedger, A.G.J. and DÃ¼rr, H.H. and Mitchell, K. and Van Cappellen, P.</t>
  </si>
  <si>
    <t>https://www.scopus.com/inward/record.uri?eid=2-s2.0-84923633466&amp;doi=10.1016%2fj.jglr.2014.12.020&amp;partnerID=40&amp;md5=738e117b3a36bc2a1bafd87f45e421fb</t>
  </si>
  <si>
    <t>Pollution by plastic debris is an increasing environmental concern in the Laurentian Great Lakes where it affects open-water, shoreline, and benthic environments. Open-water surveys reveal that, in certain areas of the Great Lakes, surface water densities of plastics are as high as those reported for areas of litter accumulation within oceanic gyres. Data from volunteer beach cleanups show that typically more than 80% of anthropogenic litter along the shorelines of the Great Lakes is comprised of plastics. The distribution of plastics in bottom sediments of the Great Lakes is essentially unknown. Sources of plastic debris to the Great Lakes include microplastic beads from consumer products, pellets from the plastic manufacturing industry, and waste from beach-goers, shipping, and fishing activities. Many plastics degrade slowly in the environment and may have long-term adverse ecological and economic impacts, including the dispersal of persistent organic pollutants. Plans to combat and curtail plastic debris pollution in the Great Lakes will come at a significant economic cost, likely in excess of $400 million annually. Here, we review the current state of knowledge on plastic pollution in the Great Lakes, identify knowledge gaps, and suggest future research directions. Â© 2015 International Association for Great Lakes Research..</t>
  </si>
  <si>
    <t>Cited By :157 RAYYAN-INCLUSION: {"Ana"=&gt;"Excluded", "Querusche"=&gt;"Excluded"} | RAYYAN-LABELS: QUE: Title,ANA: Abstract | RAYYAN-EXCLUSION-REASONS: 1 - Type of study</t>
  </si>
  <si>
    <t>rayyan-185168985</t>
  </si>
  <si>
    <t>Magnetically shaped cell aggregates: From granular to contractile materials</t>
  </si>
  <si>
    <t>Soft Matter</t>
  </si>
  <si>
    <t>5045-5054</t>
  </si>
  <si>
    <t>Frasca, G. and Du, V. and Bacri, J.-C. and Gazeau, F. and Gay, C. and Wilhelm, C.</t>
  </si>
  <si>
    <t>https://www.scopus.com/inward/record.uri?eid=2-s2.0-84903542618&amp;doi=10.1039%2fc4sm00202d&amp;partnerID=40&amp;md5=6cbe36d65772893668f0857520e69364</t>
  </si>
  <si>
    <t>In recent decades, significant advances have been made in the description and modelling of tissue morphogenesis. By contrast, the initial steps leading to the formation of a tissue structure, through cell-cell adhesion, have so far been described only for small numbers of interacting cells. Here, through the use of remote magnetic forces, we succeeded at creating cell aggregates of half million cells, instantaneously and for several cell types, not only those known to form spheroids. This magnetic compaction gives access to the cell elasticity, found in the range of 800 Pa. The magnetic force can be removed at any time, allowing the cell mass to evolve spontaneously thereafter. The dynamics of contraction of these cell aggregates just after their formation (or, in contrast, their spreading for non-interacting monocyte cells) provides direct information on cell-cell interactions and allows retrieving the adhesion energy, in between 0.05 and 2 mJ m-2, depending on the cell type tested, and in the case of cohesive aggregates. Thus, we show, by probing a large number of cell types, that cell aggregates behave like complex materials, undergoing a transition from a wet granular to contractile network, and that this transition is controlled by cell-cell interactions. This journal is Â© the Partner Organisations 2014.</t>
  </si>
  <si>
    <t>Cited By :11 RAYYAN-INCLUSION: {"Ana"=&gt;"Excluded", "Querusche"=&gt;"Excluded"} | RAYYAN-LABELS: ANA: Abstract,QUE: Abstract | RAYYAN-EXCLUSION-REASONS: 2 - Population,1 - Type of study</t>
  </si>
  <si>
    <t>rayyan-185168986</t>
  </si>
  <si>
    <t>3rd International Conference on Energy, Environment and Sustainable Development, EESD 2013</t>
  </si>
  <si>
    <t>https://www.scopus.com/inward/record.uri?eid=2-s2.0-84891702935&amp;partnerID=40&amp;md5=b00b7d1c46ccdf3de4e2d385ea72729b</t>
  </si>
  <si>
    <t>The proceedings contain 549 papers. The special focus in this conference is on Energy, Environment and Sustainable Development. The topics include: The effects of nano-SiO2 and nano-ZnO on the concentration of chlorophyll-a in seawater; study on the selective grazing of zooplankton in plankton ecosystem; spatial distribution characteristics of organic matter and total sulfur of different marsh soils in the yellow river estuary; a mini review of transformation and biosorption of pentachloronitrobenzene; study on the factors and degradation of cellulose degradation bacteria; determination on microbial and total flavonoids of commercially available fermented soybean paste; composting study of petroleum contaminated soil; a fluorescence ratiometric probe for imaging of acidic pH in living cells; coking wastewater physico-chemical treatment technology evolvement review; study on phenol oxidation catalyzed by persulfate; study on petroleum wharf and reservoir VOCs emissions and photochemical reaction; structural and physical properties of antibacterial Ag-doped magnetic microspheres; diversity in microbial carbon metabolism of the oil shale at the western open group in Fushun basin; removal of bisphenol a from water by ozone; benthic diversity survey and water quality evaluation of taizi water system in liaohe river; isolation of the strains for the degradation of APMP pulping effluent; adsorption character of oxytetracycline and the effects of pH on adsorption of oxytetracycline in soil; study on the effect of infrared-withering on the quality of oolong tea; kinetics of CO2 absorption in MEA+DETA blended amine solutions; physiological variation of tea plant under mercury stress; organic complex chelators for stabilization of heavy metals in fly ash; continuous biohydrogen production with CSTR reactor under high organic loading rate condition; a preliminary study on mercury pollution in fish and shellfish from Jiaozhou bay in north of China; cadmium impairs early seedling growth, mineral and carbohydrate mobilization during the germination of rice seeds; decolourization of kiscolon scarlet 2KN by persulfate; study on identification method of chemical reaction kinetic parameters in heavy duty diesel's SCR catalytic converter; the changes of heavy metals solubility with time under different chelants in contaminated soil; scale-up production of bacillus thuringiensis by box-type solid-state fermentation equipment; utilizing UV mutagenesis to breeding strains with high ability of oil shale degradation; different patterns of ionic liquids-regenerated cellulose carriers for papain immobilization; ecological effect of typical plants for releasing oxygen and declining temperature in Anshun city; analysis of microbial community structure in an ecological remediation process of the river water; characterization of chlorimuron-ethyl herbicide degrading bacteria isolated from paddy soil; selective catalytic reduction of NO with NH3 over a Ce-Zr-Ti oxide catalyst; cost control of 600 MW coal-fired units denitration based on LCA; hydrogenation of model compounds catalyzed by MCM-41-supported nickel phosphide; performance evaluation of three scale and corrosion inhibitors in simulated cooling water in a power plant; study on fiber fineness of smooth cayenne pineapple leaf; the chemisorptions mechanism study of methyl on different bonds in porous silicon; evaluation of the parameters of orange peel for the adsorption of furadan; the distribution of microphytoplankton and heavy metal content of Xiangshan bay in spring; study on treatment of ammonium nitrogen in desulfurization and denitrification wastewater with sodium hypochlorite; effect of super-hydrophobic surface on the corrosion performance of copper and copper alloys; optimum conditions for lipase immobilization on halloysitum rubrum; northeast Chinese herbs against pulmonary fibrosis screening experiment; kinetic study on lignin extraction by ionic liquid; research on serum spectrum analysis model applied to pathema identification; airflow drying of corn stalks particles in straight horizontal tube; study the relationship between chemical components of complex prescription and blood flow of the ileus rats; determination of pentachloronitrobenzene in panax ginseng by HPLC; study on extraction of polyphenol from grape peel microwave-assisted activity; protective effects of processing condition and antioxidant on vitamin a in chicken liver sausage; optimization of inferior banana saccharifiction with response surface methodology; diversity and application of lactic acid bacteria from papaya; effect of treatment process parameters on soybean and edamame enriched with selenium; research on quality variety of the commercially available yogurt during storage; bioactivities and moisture absorption of germinated wheat during storage; effect of pretreatment on the structure and properties of sisal cellulose; the effect of singeing calendering processing on properties of filter needled nonwoven fabrics; laboratory determination of consistency of grouting mixes; optical property studies of CdO nanoparticles synthesized by solid-state reaction; the influence of the degree of crystallinity on the elasticity modulus of polymers; microstructure and mechanical property of 22MnB5 high-strength steel; diatomite modification and its adsorption of heavy metal ions; detection and inhibition of refractory steel corrosion by rhodamine-based compound; synthesis and catalytic performance of Fe-Mg-Al hydrotalcite-like compounds; synthesis and characterization of ZnO nanoparticles templated by SBS-OH; research on the modification of waterborne UV-curable polyurethane acrylate; removal of methyl violet by adsorption onto activated carbon derived from coffee residues; calcined Mg-Fe layered double hydroxide adsorbent for acid red G dye removal; black carbon and its applications in environmental protection; the integrated use of many methods in the material field optimize; synthesis and activity on modified TiO2 coated on modified serpentine; alumina nanofibers prepared by coupling sol-gel with electrospinning method; effect of aminosulphonate based superplasticizer on the properties of slag pastes; research on the mechanism of progressive slope evolution and its failure criterion; qinglong river environment and strategy; evaluation of land ecological security for poyang lake eco-economic zone based on emergy; a comparison study of hybrid flame of methane/coal dust mixture in vented explosions; the risk probability analysis of oil spill on offshore facilities based on ETA; heat treatment of fire explosion hazard analysis and countermeasures; research on thermal radiation domino effect in LPG tank area; safety evacuation at metro transit station in Shenyang under fire; the effect of nanoFe3O4 particles on the soil urease and catalase activity; contents and characteristics of phthalic acid esters in municipal sewage sludge in Jiangsu province; study on the cause of oil tank fire and fire prevention countermeasure; health risk assessment of organochlorine pesticides in a shallow freshwater lake, China; dewfall monitoring in wetland ecosystem; application of big data in environmental monitoring; air monitoring by means of electronic nose; environmental monitoring of acetic acid gas by thin film polyaniline sensor; identification of trichloroethene in groundwater using trees; design of a monitoring system for an indoor environment based on the zigbee network; a determination method for formaldehyde based on micro-fluidic chip; temporal variation of urban ambient air quality in Nanchong, China; chemical speciation of metal elements in agricultural and non-agricultural soils; a study on release law of arsenic in coal and coal gangue; study on migration law in soil of arsenic in coal gangue; study on environmental amenity of Changchun based on regression analysis; research on developing countermeasures for environmental monitoring in China; application of risk-based inspection in olefins conversion plant; environmental impact assessment for reclamation based on marine hydrodynamics and sediment; evaluation of the ecological security in Shiyang river basin based on Grid GIS and PSR model; the environment analysis of enshi ecological livability; a case study to evaluate the indoor global quality; based on multi-objective theory researching on location problem of heavy metals enterprises; assessment of eco-environment scheduling of the three gorges reservoir based on the eco-environmental monitoring system; water-damage evaluation of the west-east gas pipelines using AHP; research on index system for strategic environmental assessment of seaboard city; research on eco-campus and its evaluation method; risk management assessment in landslide in Dashikou of Ying county, Shanxi province; the stability evaluations of municipal landfill in Malaysia for future land use; research on creep model of loess considering construction of underground warehouse in China; advice on rural ecological planning and environment protection of Bengbu city; simulation on the flow field of mini-hydrocyclones for different inlet sizes; study on combined process of granulation and coagulation for strontium removal; state of indoor experiments on supercritical CO2-brine displacement system; analysis of blockage in heat-exchanger of crude oil stabilizer station; phosphorus removal by electrochemical using aluminum electrode.</t>
  </si>
  <si>
    <t>rayyan-185168987</t>
  </si>
  <si>
    <t>Microplastic pollution in st. lawrence river sediments</t>
  </si>
  <si>
    <t>Canadian Journal of Fisheries and Aquatic Sciences</t>
  </si>
  <si>
    <t>1767-1771</t>
  </si>
  <si>
    <t>CastaÃ±eda, R.A. and Avlijas, S. and Anouk Simard, M. and Ricciardi, A.</t>
  </si>
  <si>
    <t>https://www.scopus.com/inward/record.uri?eid=2-s2.0-84909946935&amp;doi=10.1139%2fcjfas-2014-0281&amp;partnerID=40&amp;md5=152096d405007c63871be6ee823d1c2e</t>
  </si>
  <si>
    <t>Although widely detected in marine ecosystems, microplastic pollution has only recently been documented in freshwater environments, almost exclusively in surface waters. Here, we report microplastics (polyethylene microbeads, 0.40-2.16mmdiameter) in the sediments of the St. Lawrence River. We sampled 10 freshwater sites along a 320 km section from Lake St. Francis to QuÃ©bec City by passing sediment collected from a benthic grab through a 500 _m sieve. Microbeads were discovered throughout this section, and their abundances varied by four orders of magnitude across sites. Median and mean (Â±1 SE) densities across sites were 52 microbeadsÂ·m-2 and 13 832 (Â±13 677) microbeadsÂ·m-2, respectively. The highest site density was 1.4 Ã— 105 microbeadsÂ·m-2 (or 103 microbeadsÂ·L-1), which is similar in magnitude to microplastic concentrations found in the world's most contaminated marine sediments. Mean diameter of microbeads was smaller at sites receiving municipal or industrial effluent (0.70 Â± 0.01 mm) than at non-effluent sites (0.98 Â± 0.01 mm), perhaps suggesting differential origins. Given the prevalence and locally high densities of microplastics in St. Lawrence River sediments, their ingestion by benthivorous fishes and macroinvertebrates warrants investigation. Â© 2014, National Research Council of Canada. All rights received.</t>
  </si>
  <si>
    <t>Cited By :229 RAYYAN-INCLUSION: {"Ana"=&gt;"Excluded", "Querusche"=&gt;"Excluded"} | RAYYAN-LABELS: QUE: Title,ANA: Abstract | RAYYAN-EXCLUSION-REASONS: 1 - Type of study</t>
  </si>
  <si>
    <t>rayyan-185168988</t>
  </si>
  <si>
    <t>Single and combined effects of microplastics and pyrene on juveniles (0+ group) of the common goby Pomatoschistus microps (Teleostei, Gobiidae)</t>
  </si>
  <si>
    <t>641-647</t>
  </si>
  <si>
    <t>Oliveira, M. and Ribeiro, A. and Hylland, K. and Guilhermino, L.</t>
  </si>
  <si>
    <t>https://www.scopus.com/inward/record.uri?eid=2-s2.0-84880879903&amp;doi=10.1016%2fj.ecolind.2013.06.019&amp;partnerID=40&amp;md5=3fe5e83e8dc4a9eae7077b7d34bda42f</t>
  </si>
  <si>
    <t>Microplastic particles have increasingly been detected in aquatic biota, from zooplankton to fish, raising concern for potential effects on aquatic organisms. In addition, they may potentially influence the toxicity of other contaminants in the marine environment. The aim of this study was to clarify whether polyethylene microspheres (1-5 Î¼m) modulate short-term toxicity of the polycyclic aromatic hydrocarbon pyrene to juveniles (0+ group) of the common goby (Pomatoschistus microps). Fish were exposed for 96 h to pyrene (20 and 200 Î¼g L-1) in the absence and presence of microplastics (0, 18.4 and 184 Î¼g L-1). Mortality, bile pyrene metabolites, and biomarkers involved in neurotransmission, aerobic energy production, biotransformation and oxidative stress were quantified. Microplastics delayed pyrene-induced fish mortality and increased the concentration of bile pyrene metabolites. Microplastics, alone or in combination with pyrene, significantly reduced acetylcholinesterase (AChE) activity, an effect also observed for pyrene alone. The mixture also decreased isocitrate dehydrogenase (IDH) activity. No significant effects were found for glutathione S-transferase activity or lipid peroxidation. Overall, results show that: (i) microplastics modulate either the bioavailability or biotransformation of pyrene; (ii) simultaneous exposure to microplastics and pyrene decrease the energy available through the aerobic pathway of energy production; and (iii) microplastics inhibit AChE activity. The mechanism for AChE inhibition appeared to be different for pyrene and microplastics, since simultaneous exposure to both did not increase significantly the inhibitory effect. The observed neurotoxic effects of microplastics per se and the effects on IDH activity of the two stressors combined are of concern because they may increase mortality in natural fish populations. More studies need to be carried out on possible combined effects of microplastics and polycyclic aromatic hydrocarbons on fish, particularly juveniles. Â© 2013 Elsevier Ltd. All rights reserved.</t>
  </si>
  <si>
    <t>Cited By :317 RAYYAN-INCLUSION: {"Ana"=&gt;"Maybe", "Querusche"=&gt;"Maybe"}</t>
  </si>
  <si>
    <t>rayyan-185168989</t>
  </si>
  <si>
    <t>2nd International Conference on Mechatronics and Applied Mechanics, ICMAM 2012</t>
  </si>
  <si>
    <t>https://www.scopus.com/inward/record.uri?eid=2-s2.0-84874681843&amp;partnerID=40&amp;md5=b731f2c2ac6158cfd8d8775e1520b0ef</t>
  </si>
  <si>
    <t>The proceedings contain 326 papers. The special focus in this conference is on Manufacturing Technology and Processing, Mechatronics and Automation, Mechatronics and Embedded System Applications, Applied Mechanics and Other topics. The topics include: The sequence injection analysis of automobile air inlet grille plastic part; effect of end of injection angle on performance and emission formation for a gasoline engine; development of hydraulic oil-fired deicing system for aircraft deicing vehicle; aerodynamic characteristics analysis of high-speed train on cutting under crosswinds; research of chaotic phenomenon for a synchronous reluctance motor; CMMI based system software process for industrial manufacturing system; a knowledge based approach for product variant design; single-row facility layout based on manufacturing costs; experimental study of atomization characteristic of air blast atomizer; short-term wind speed forecasting based on optimizated support vector machine; the simulation analysis of a micro electromagnetic harvester based on vibration energy; finite element simulation of the artificial knee-joints of similar type pairing; new collaboration between engineer and product feature generation in industrial PLM systems; the research and development of VB and solidworks-based 3D fixture component library; multiple momentum term BP algorithm and its application in hot rolling AGC system; the research on traction simulation for a new hybrid power train; implementation of a high-precision ultrasonic rain gauge; three-dimensional structure trajectory guiding scan and points cloud registration; research on real-time vision detection method for sanitary labels; robot fish with novel wire-driven continuum flapping propulsor; the design of permanent magnetic adhesion system for wall-climbing robot; dynamic license plate localization for vehicles on multi-lane using single camera; research on wavelet compression and reconstruction of wind turbine vibration signal; axial deformation of ball screw considering contact angle; optimum design of rubber isolator based on nonlinear finite element method; shaft vibration signal denoising based on wavelet analysis; continuum aeroelastic model and flutter analysis for a variable-span morphing wing; study on viscoelastic plastic damage model for mica-quartzose schist; research on fine particles capture of baghouse filter media; selective glycine polymorph crystallization by using silver nanoparticles; fabrication of Au micro-electrodes on polyimide films using transfer printing techniques; design and simulation of fuzzy-PID vector control system based on mine hoist; intelligent power management of electric vehicle with Li-Ion battery; control platform for tubular permanent-magnet linear synchronous motor; new planning of pipe cooling in temperature control for mass concrete; the viscoelasticity of intestines by dynamical mechanical analysis; cell separation through ascending and descending curvilinear microchannels and design and implementation of seismic data digital filter.</t>
  </si>
  <si>
    <t>rayyan-185168990</t>
  </si>
  <si>
    <t>Biological accumulation of engineered nanomaterials: A review of current knowledge</t>
  </si>
  <si>
    <t>Environmental Sciences: Processes and Impacts</t>
  </si>
  <si>
    <t>103-122</t>
  </si>
  <si>
    <t>Hou, W.-C. and Westerhoff, P. and Posner, J.D.</t>
  </si>
  <si>
    <t>https://www.scopus.com/inward/record.uri?eid=2-s2.0-84874458613&amp;doi=10.1039%2fc2em30686g&amp;partnerID=40&amp;md5=105b5cb45866ff0dd1562d8eea459f4f</t>
  </si>
  <si>
    <t>Due to the widespread use of engineered nanomaterials (ENMs) in consumer and industrial products, concerns have been raised over their impacts once released into the ecosystems. While there has been a wealth of studies on the short-term acute toxic effects of ENMs over the past decade, work on the chronic endpoints, such as biological accumulation, has just begun to increase in last 2-3 years. Here, we comprehensively review over 65 papers on the biological accumulation of ENMs under a range of ecologically relevant exposure conditions in water, soil or sediment with the focus on quantitative comparison among these existing studies. We found that daphnid, fish, and earthworm are the most commonly studied ecological receptors. Current evidence suggests that ENM accumulation level is generally low in fish and earthworms with logarithmic bioconcentration concentration factor and biota-sediment accumulation factor ranging from 0.85-3.43 (L kg-1) and -2.21-0.4 (kg kg-1), respectively. ENMs accumulated in organisms at the lower trophic level can transfer to higher trophic level animals with the occurrence of biomagnification varying depending on the specific food chain studied. We conclude the review by identifying the challenges and knowledge gaps and propose paths forward. Â© 2013 The Royal Society of Chemistry.</t>
  </si>
  <si>
    <t>Cited By :103 RAYYAN-INCLUSION: {"Ana"=&gt;"Excluded", "Querusche"=&gt;"Excluded"} | RAYYAN-LABELS: QUE: Title,ANA: Abstract | RAYYAN-EXCLUSION-REASONS: 1 - Type of study</t>
  </si>
  <si>
    <t>rayyan-185168991</t>
  </si>
  <si>
    <t>Pullulan acetate nanoparticles based delivery system for Hydrophobic drug</t>
  </si>
  <si>
    <t>International Journal of Pharma and Bio Sciences</t>
  </si>
  <si>
    <t>P24-P32</t>
  </si>
  <si>
    <t>Santhosh Kumar, B. and Ganesh Kumar, M. and Suguna, L. and Sastry, T.P. and Mandal, A.B.</t>
  </si>
  <si>
    <t>https://www.scopus.com/inward/record.uri?eid=2-s2.0-84909636446&amp;partnerID=40&amp;md5=2a49f4528c9a81acb498bc8fc6194891</t>
  </si>
  <si>
    <t>Silymarin is having antioxidant and membrane stabilizing property and acts as a defensive material in different toxic forms of liver diseases like liver cirrhosis, alcoholic liver disease. Pullulan is a good water soluble neutral linear polysaccharide consisting of Î±-1,6 linked maltotriose residues. It is broadly used as a food additive and is considered to be safe for human use. In the present study, silymarin was coated with pullulan acetate nanoparticles (S-PANP'S). The particle size of pullulan acetate (PA) and silymarin loaded pullulan acetate nanoparticles (S-PANP'S) was estimated by photon correlation spectroscopy and the in-vitro release of silymarin was carried out in PBS 7.4 pH; toxicity of the SPANP'S was studied using zebra fish embryo. This study revealed that pullulan acetate might be useful as a vehicle for anti tumour drugs like silymarin.</t>
  </si>
  <si>
    <t>Cited By :13 RAYYAN-INCLUSION: {"Ana"=&gt;"Maybe", "Querusche"=&gt;"Excluded"} | RAYYAN-LABELS: QUE: Abstract | RAYYAN-EXCLUSION-REASONS: 3 - Intervention</t>
  </si>
  <si>
    <t>rayyan-185168992</t>
  </si>
  <si>
    <t>Health impact and safety of engineered nanomaterials</t>
  </si>
  <si>
    <t>Chemical Communications</t>
  </si>
  <si>
    <t>7025-7038</t>
  </si>
  <si>
    <t>Teow, Y. and Asharani, P.V. and Hande, M.P. and Valiyaveettil, S.</t>
  </si>
  <si>
    <t>https://www.scopus.com/inward/record.uri?eid=2-s2.0-79959805081&amp;doi=10.1039%2fc0cc05271j&amp;partnerID=40&amp;md5=d2fcd5157776c947bc65f5d2d39ef0e7</t>
  </si>
  <si>
    <t>Many engineered nanomaterials (NMs) are being synthesized and explored for potential use in consumer and medical products. Already, nanoparticles (NPs) of titanium dioxide (TiO2), zinc oxide (ZnO), silver (Ag) and other metals or their oxides are present in commercial products such as sunscreens, cosmetics, wound dressings, surgical tools, detergents, automotive paints and tires. More recent and advanced FDA-approved use of NMs includes quantum dots (QDs) in live cell imaging, zirconium oxides in bone replacement and prosthetic devices and nanocarriers in drug delivery. The benefits from nanotechnology are aplenty, comprising antimicrobial activities, scratch- and water-resistance, long-lasting shine, improved processor speeds and better display resolution, to name a few. While developers of these products often focus on the exciting beneficial aspects of their products, safety and toxicity issues are often not discussed in detail. Long-term effects such as chronic exposure and environmental pollution are even less documented. Along with widespread manufacture and use of NMs, concerns for occupational hazards, proper handling, disposal, storage, shipping and clean up are expected to rise. This review focus on the possible biological impact of engineered NPs, serving as a reminder that nanomaterials can become a double-edged sword if not properly handled. Â© 2011 The Royal Society of Chemistry.</t>
  </si>
  <si>
    <t>Cited By :165 RAYYAN-INCLUSION: {"Ana"=&gt;"Excluded", "Querusche"=&gt;"Excluded"} | RAYYAN-LABELS: QUE: Title,ANA: Abstract | RAYYAN-EXCLUSION-REASONS: 1 - Type of study</t>
  </si>
  <si>
    <t>rayyan-185168993</t>
  </si>
  <si>
    <t>Grinding and dispersion equipment for nano scale applications</t>
  </si>
  <si>
    <t>230-233</t>
  </si>
  <si>
    <t>Way, H.</t>
  </si>
  <si>
    <t>https://www.scopus.com/inward/record.uri?eid=2-s2.0-34547989988&amp;partnerID=40&amp;md5=af9350ae8da89596c43ab0735e43dae9</t>
  </si>
  <si>
    <t>When dispersing nanoparticles, a fully enclosed process chamber promotes safe handling of very low density powders and solids. Other important considerations include a good premixing system for initial wetting, and proper formulation, not only for particle stabilization, but to control viscosity to allow efficient bead separation. In the dispersion process, lower density beads might be the better choice of media, to prevent breaking particles beyond their primary size and destroying surface coating. Conversely, grinding may require high-density beads for particle fracturing. Grinding can be a very cost-effective means of particle reduction. Production costs per kilogram are typically in the $0.02-$0.10 range, which compares favorably to chemical processes. Grinding equipment also costs less to install and operate than most chemical processes. Also, with fewer chemicals present in the process, there is less potential for hazardous waste, so the workplace environment is safer. In the interest of full disclosure, we know of two disadvantages to the use of bead mills in grinding operations. First, minute particles may break away from some grinding media and contaminate some products. The mass deposited in the product may be as low as one part per million, or approach 1,000 parts per million, but the potential exists. Second, some materials simply cannot be ground by a bead mill, given the current technology. Polymers like PTFE and Nylon, for example, pose challenges because they are not "friable." Particle reduction for materials like these is a very expensive venture, as it requires some sort of cryogenic process.</t>
  </si>
  <si>
    <t>rayyan-185168994</t>
  </si>
  <si>
    <t>Isolation and characterization of UHMWPE wear particles down to ten nanometers in size from in vitro hip and knee joint simulators</t>
  </si>
  <si>
    <t>Journal of Biomedical Materials Research - Part A</t>
  </si>
  <si>
    <t>473-480</t>
  </si>
  <si>
    <t>Tipper, J.L. and Galvin, A.L. and Williams, S. and McEwen, H.M.J. and Stone, M.H. and Ingham, E. and Fisher, J.</t>
  </si>
  <si>
    <t>https://www.scopus.com/inward/record.uri?eid=2-s2.0-33747434108&amp;doi=10.1002%2fjbm.a.30824&amp;partnerID=40&amp;md5=d09eae3406eb5e2b1c17d9c4b4629da5</t>
  </si>
  <si>
    <t>There is currently considerable interest in the wear debris and osteolytic potential of different types of bearings used in total joint replacements. The biological activity of the wear debris is dependent on the size and volume of the particles produced. Wear volume also plays an important role in the functional biological activity of a joint replacement. In vitro studies have shown that crosslinking of ultra high molecular weight polyethylene (UHMWPE) acetabular cups and tibial trays produces a reduction in wear volume, and crosslinking has now been introduced clinically for both types of prostheses. Previous studies have identified both micron and submicron-sized polyethylene wear particles. The aim of this study was to characterize the wear and wear particles generated from moderately crosslinked GUR 1020 GVF UHMWPE acetabular cups and tibial trays in hip and knee joint wear simulators down to 10 nanometers in size. The wear rates of the two prosthesis types were very similar at 25.6 Â± 5.3 mm3 per million cycles for the hip prostheses and 22.75 Â± 5.95 mm3 per million cycles for the knee prostheses. Nanometer-sized wear particles were isolated and characterized from both hip and knee simulator lubricants for the first time. Significantly higher numbers (p &amp;lt; 0.05) of particles in the nanometer (&amp;lt;0.1 Î¼m) size range were produced by the hip prostheses compared to the knee prostheses. The knee prostheses produced larger particles, with the mode of particle size in the 0.1-1.0 Î¼m size range, compared to &amp;lt;0.1 Î¼m size range for the hip prostheses. In addition, the knee prostheses produced a greater volumetric concentration of wear particles in the 1.0-10 Î¼m size range, and consequently lower specific biological activity and functional biological activity indices. These results indicated that the knee prostheses had a lower osteolytic potential compared to the hip prostheses. Â© 2006 Wiley Periodicals, Inc.</t>
  </si>
  <si>
    <t>Cited By :82 RAYYAN-INCLUSION: {"Ana"=&gt;"Excluded", "Querusche"=&gt;"Excluded"} | RAYYAN-LABELS: ANA: Abstract,QUE: Abstract | RAYYAN-EXCLUSION-REASONS: 1 - Type of study</t>
  </si>
  <si>
    <t>rayyan-185168995</t>
  </si>
  <si>
    <t>Multimillion atom simulations of dynamics of oxidation of an aluminum nanoparticle and nanoindentation on ceramics</t>
  </si>
  <si>
    <t>Journal of Physical Chemistry B</t>
  </si>
  <si>
    <t>3727-3733</t>
  </si>
  <si>
    <t>Vashishta, P. and Kalia, R.K. and Nakano, A.</t>
  </si>
  <si>
    <t>https://www.scopus.com/inward/record.uri?eid=2-s2.0-33644925848&amp;doi=10.1021%2fjp0556153&amp;partnerID=40&amp;md5=bc61666e7e48770901815753a8f1fdcf</t>
  </si>
  <si>
    <t>We have developed a first-principles-based hierarchical simulation framework, which seamlessly integrates (1) a quantum mechanical description based on the density functional theory (DFT), (2) multilevel molecular dynamics (MD) simulations based on a reactive force field (ReaxFF) that describes chemical reactions and polarization, a nonreactive force field that employs dynamic atomic charges, and an effective force field (EFF), and (3) an atomistically informed continuum model to reach macroscopic length scales. For scalable hierarchical simulations, we have developed parallel linear-scaling algorithms for (1) DFT calculation based on a divide-and-conquer algorithm on adaptive multigrids, (2) chemically reactive MD based on a fast ReaxFF (F-ReaxFF) algorithm, and (3) EFF-MD based on a space-time multiresolution MD (MRMD) algorithm. On 1920 Intel Itanium2 processors, we have demonstrated 1.4 million atom (0.12 trillion grid points) DFT, 0.56 billion atom F-ReaxFF, and 18.9 billion atom MRMD calculations, with parallel efficiency as high as 0.953. Through the use of these algorithms, multimillion atom MD simulations have been performed to study the oxidation of an aluminum nanoparticle. Structural and dynamic correlations in the oxide region are calculated as well as the evolution of charges, surface oxide thickness, diffusivities of atoms, and local stresses. In the microcanonical ensemble, the oxidizing reaction becomes explosive in both molecular and atomic oxygen environments, due to the enormous energy release associated with Al-O bonding. In the canonical ensemble, an amorphous oxide layer of a thickness of âˆ¼40 Ã… is formed after 466 ps, in good agreement with experiments. Simulations have been performed to study nanoindentation on crystalline, amorphous, and nanocrystalline silicon nitride and silicon carbide. Simulation on nanocrystalline silicon carbide reveals unusual deformation mechanisms in brittle nanophase materials, due to coexistence of brittle grains and soft amorphous-like grain boundary phases. Simulations predict a crossover from intergranular continuous deformation to intragrain discrete deformation at a critical indentation depth. Â© 2006 American Chemical Society.</t>
  </si>
  <si>
    <t>Cited By :55 RAYYAN-INCLUSION: {"Ana"=&gt;"Excluded", "Querusche"=&gt;"Excluded"} | RAYYAN-LABELS: QUE: Title,ANA: Abstract | RAYYAN-EXCLUSION-REASONS: 1 - Type of study</t>
  </si>
  <si>
    <t>rayyan-185168996</t>
  </si>
  <si>
    <t>Aging properties of semidilute aqueous solutions of polyethylene oxide seeded with silica nanoparticles</t>
  </si>
  <si>
    <t>Journal of Rheology</t>
  </si>
  <si>
    <t>1303-1316</t>
  </si>
  <si>
    <t>Wang, J. and Heuer, L. and Joseph, D.</t>
  </si>
  <si>
    <t>https://www.scopus.com/inward/record.uri?eid=2-s2.0-33749647704&amp;doi=10.1122%2f1.2072007&amp;partnerID=40&amp;md5=b97f068d9bcd8f1f41b36fcb1bb1e426</t>
  </si>
  <si>
    <t>Rheological properties of semidilute aqueous solutions of polyethylene oxide (PEO) seeded with silica nanoparticles are studied as a function of aging time. The viscosity, dynamic moduli, and extensional properties of solutions of 0.5% PEO of 4 million gmol molecular weight seeded with 10-20 nm silica particles in concentrations of 1%, 2%, and 3% by weight are greatly enhanced by the nanoparticles. The aforementioned properties were measured every week over a period of up to 18 weeks. The degradation of rheological properties with aging time in this period is greatly reduced and, in some cases is completely suppressed, by nanoparticles. The evolution of properties of these nanosolutions is not perfectly understood but is possibly determined in a resolution of the competing effects of adsorption of PEO onto the silica with cleavage of the polymers due to oxidation and other effects at work in static samples. Â© 2005 The Society of Rheology.</t>
  </si>
  <si>
    <t>rayyan-185168997</t>
  </si>
  <si>
    <t>Biosynthesized Silver Nanoparticles Coated Electro-Membrane Extraction of Perchlorate in Different Seafood Samples.</t>
  </si>
  <si>
    <t>Biomedical chromatography : BMC</t>
  </si>
  <si>
    <t>1099-0801 (Electronic)</t>
  </si>
  <si>
    <t>e5196</t>
  </si>
  <si>
    <t>Mousa A and Basheer C and Abdullah M and Al-Rimawi F</t>
  </si>
  <si>
    <t>https://pubmed.ncbi.nlm.nih.gov/34115393/</t>
  </si>
  <si>
    <t>In this work, a rapid and straightforward technique was developed with bio-synthesized silver nanoparticles (Ag-NPs) coated on a porous membrane which utilizes electrical potential to extract perchlorate from seafood samples. The biosynthesized Ag-NPs was well characterized by Ultraviolet-Visible Spectrophotometry (UV-Vis), X-Ray Diffraction (XRD) and Scanning Electron Microscopy (SEM). After extraction, analyses were performed using ion chromatography (IC). The Ag-NPs coated porous polypropylene membrane shows higher extraction efficiency due to the high electrical conductivity of the silver nanoparticles. The performance of this efficient technique was compared with those previously reported in the literature. The extraction variables that affect extraction of the target analyte and influencing % recovery, such as pH of sample solution, extraction time and applied voltage, were investigated and optimized. Results demonstrated sample solution (pH=6), short extraction time (10 min), and applied voltage of 5 V was found to be the optimum conditions to achieve low detection limits (LODs). The developed method shows excellent linearity for perchlorate ion in the range from 0.001 to 350 Î¼g L(-1) with a coefficient of determination (r(2) ) of 0.9991. The detection limit (LODs) and quantification limits (LOQs) were found to be 0.04 Î¼g kg(-1) and 0.1225 Î¼g kg(-1) , respectively. The mean recovery percentages for three replicates of ten different spiked fish samples by 3 Î¼g g(-1) of perchlorate were between 92.2% and 106.2%, with an observed relative standard deviation (RSDs) in the range of (0.8-3.7%). The proposed method is fast, sensitive, inexpensive, environmentally friendly, and highly effective in extracting perchlorate from different seafood samples.</t>
  </si>
  <si>
    <t xml:space="preserve"> RAYYAN-INCLUSION: {"Ana"=&gt;"Excluded", "Querusche"=&gt;"Excluded"} | RAYYAN-LABELS: ANA: Abstract,QUE: Abstract | RAYYAN-EXCLUSION-REASONS: 1 - Type of study</t>
  </si>
  <si>
    <t>rayyan-185168998</t>
  </si>
  <si>
    <t>Synthesis of dual-phase Ti(3)O(5)/Ti(4)O(7) nanofibers for efficient adsorption of SARS-CoV-2.</t>
  </si>
  <si>
    <t>Materials letters</t>
  </si>
  <si>
    <t>0167-577X (Print)</t>
  </si>
  <si>
    <t>Ding Z and Wang H and Feng Z and Sun M</t>
  </si>
  <si>
    <t>https://pubmed.ncbi.nlm.nih.gov/34092831/</t>
  </si>
  <si>
    <t>In this study, we synthesized the dual-phase Ti(3)O(5)/Ti(4)O(7) nanofibers for efficient adsorption of the severe acute respiratory syndrome coronavirus 2 (SARS-CoV-2), a life-threatening virus being taking millions of people lives. The Ti(3)O(5)/Ti(4)O(7) nanofibers were synthesized by preparation of H(2)Ti(3)O(7) precursor, polydopamine coating and furnace calcination. Protein and phospholipid adsorption assays showed that the dual-phase nanofibers had much higher affinity to both the model molecules bovine serum album (BSA) and phosphatidylethanolamine (PE) than the control single-phase Ti(6)O(11) nanofibers. Consistently, the dual-phase nanofibers exhibited much stronger adsorption ability to SARS-CoV-2 pseudovirus than Ti(6)O(11). This study sheds a light on titanium oxide nanomaterials to adsorb SARS-CoV-2 for avoiding its infection and for enriching it during rapid virus detection.</t>
  </si>
  <si>
    <t xml:space="preserve"> RAYYAN-INCLUSION: {"Ana"=&gt;"Excluded", "Querusche"=&gt;"Excluded"} | RAYYAN-LABELS: QUE: Title,ANA: Abstract | RAYYAN-EXCLUSION-REASONS: 1 - Type of study</t>
  </si>
  <si>
    <t>PMC8169221</t>
  </si>
  <si>
    <t>rayyan-185168999</t>
  </si>
  <si>
    <t>Microplastic adulteration in homogenized fish and seafood - a mid-infrared and machine learning proof of concept.</t>
  </si>
  <si>
    <t>Owen S and Cureton S and Szuhan M and McCarten J and Arvanitis P and Ascione M and Truong VK and Chapman J and Cozzolino D</t>
  </si>
  <si>
    <t>https://pubmed.ncbi.nlm.nih.gov/34058667/</t>
  </si>
  <si>
    <t>The objective of this study was to assess the ability of utilizing attenuated total reflection mid-infrared (ATR-MIR) spectroscopy in combination with machine learning techniques to classify the presence of different types of microplastics in artificially adulterated fish and seafood samples. Different polymers namely poly-vinyl chloride (PVC), polycarbonate (PC), polystyrene (PS), polypropylene (PP) and low (LDPE) and high-density polyethylene (HDPE) were mixed with homogenized fish and seafood samples. Homogenized samples were analyzed using MIR spectroscopy and classification models developed using machine learning algorithms such as partial least squares discriminant analysis (PLS-DA). The results of this study revealed that it was possible to identify between adulterated and non-adulterated samples as well as the different microplastic types added to the homogenized samples using ATR-MIR spectroscopy. This study confirmed the ability of combining machine learning methods with ATR-MIR spectroscopy to directly analyze microplastic adulteration in fleshy foods such as fish and seafood. This proof-of-concept study can be utilized and extended to monitor the presence of plastics either in a wide range of fleshy foods or along the entire food value chain.</t>
  </si>
  <si>
    <t>rayyan-185169000</t>
  </si>
  <si>
    <t>Incidence of microplastics in gastrointestinal tract of golden anchovy (Coilia dussumieri) from north east coast of Arabian Sea: The ecological perspective.</t>
  </si>
  <si>
    <t>Gurjar UR and Xavier KAM and Shukla SP and Deshmukhe G and Jaiswar AK and Nayak BB</t>
  </si>
  <si>
    <t>https://pubmed.ncbi.nlm.nih.gov/34049067/</t>
  </si>
  <si>
    <t>Anthropogenic marine litters or microplastics (MPs) accumulation in marine organisms is an emerging environmental threat. In this background, the gastrointestinal tract of Coilia dussumieri (nÂ =Â 150) was studied in the samples collected from the fishing grounds of the north east coast of Arabian Sea through experimental fishing. Out of the total 150 specimens collected, all showed the incidence of microplastic particulates in the guts. The average abundance of MPs was found to be 6.98Â Â±Â 2.73 items/individual whereas gastrointestinal tract recorded with an average number of 28.84Â Â±Â 10.13Â MPs/g in the gut material. The dominant MPs were found in the size range of 100-250Â Î¼m and of fibers type mostly blue in color. The prevalence of MPs in Coilia dussumieri is a matter of serious concern due to its ecological consequences due to trophic transfer in the connected food chains and probable threats to the health of human beings consuming the fish.</t>
  </si>
  <si>
    <t>rayyan-185169001</t>
  </si>
  <si>
    <t>Immuno-modulatory effects of nanoplastics and humic acids in the European seabass (Dicentrarchus labrax).</t>
  </si>
  <si>
    <t>Brandts I and Balasch JC and GonÃ§alves AP and Martins MA and Pereira ML and Tvarijonaviciute A and Teles M and Oliveira M</t>
  </si>
  <si>
    <t>https://pubmed.ncbi.nlm.nih.gov/34030413/</t>
  </si>
  <si>
    <t>Pernicious effects of plastic particles, emergent contaminants worldwide, have been described in different species. In teleost species, alterations of immune function after exposure to nanoplastics (NPs) have been reported, but the interaction with cortisol - hypothalamic-pituitary-adrenal (HPI) axis has not yet been explored. Furthermore, the role of dissolved organic matter on the effects of NPs is poorly known. Thus, the aims of this research were to assess if polystyrene NPs (PSNPs) acted as a stressor on juvenile European seabass (Dicentrarchus labrax), interfering with the immune response, as well as to elucidate if humic acids (HA) modulated the potential effects of PSNPs. A short-term exposure to PSNPs and HA elicited an immuno-modulatory response, with an activation of steroidogenic stress-related pathways. An upregulation of anti-inflammatory cytokine (il10, tgfb) and stress-related (mc2r, gr1) transcripts were observed after exposure to HA and PSNPs both individually and in co-exposure. No notable alteration of inflammatory markers was consistently found, which may reflect a protective anti-inflammatory effect of HA in the presence of PSNPs. Nevertheless, there seems to be a more complex interaction between both components. Overall, data show that understanding the interaction of NPs with dissolved organic substances is key to deciphering their environmental risks.</t>
  </si>
  <si>
    <t xml:space="preserve"> RAYYAN-INCLUSION: {"Ana"=&gt;"Maybe", "Querusche"=&gt;"Maybe"}</t>
  </si>
  <si>
    <t>rayyan-185169002</t>
  </si>
  <si>
    <t>Microplastics in different tissues of some commercially important fish species from Anzali Wetland in the Southwest Caspian Sea, Northern Iran.</t>
  </si>
  <si>
    <t>Rasta M and Sattari M and Taleshi MS and Namin JI</t>
  </si>
  <si>
    <t>https://pubmed.ncbi.nlm.nih.gov/34022555/</t>
  </si>
  <si>
    <t>The aim of this study was to investigate the occurrence of microplastics (MPs) in the gastrointestinal (GI) tract, muscle and gonads of 193 individuals of nine commercially-important fish species from Anzali Wetland between May and July 2018. Tissues were removed, digested by 10% KOH for 24Â h at 60Â Â°C, filtered on cellulose nitrate filter and then dried. MPs were found in all tissues. There were significant differences between the numbers of isolated particles from GI tract and control groups (procedural blank containing Milli Q water without tissue), while their abundance in the muscle and gonads did not display significant differences with control groups. Higher abundances of MPs were recorded in omnivorous fish (2.26Â Â±Â 2.93 items/individual) than carnivorous species (1.10Â Â±Â 1.10 items/individual) (PÂ &lt;Â 0.05). MPs were ranged from 20 to 4800Â Î¼m in size and were dominated by fiber-like in shape, polyethylene in polymer and black in color.</t>
  </si>
  <si>
    <t>rayyan-185169003</t>
  </si>
  <si>
    <t>Evidence of microplastic ingestion by cultured European sea bass (Dicentrarchus labrax).</t>
  </si>
  <si>
    <t>Reinold S and Herrera A and Saliu F and HernÃ¡ndez-GonzÃ¡lez C and Martinez I and Lasagni M and GÃ³mez M</t>
  </si>
  <si>
    <t>https://pubmed.ncbi.nlm.nih.gov/33991989/</t>
  </si>
  <si>
    <t>The presence of microplastics (MPs) in the marine environment is a concerning topic due to the ecotoxicological effects and possible seafood contamination. Data is needed to evaluate human exposure and assess risks, in the context of a healthy and beneficial seafood consumption. While microplastic ingestion by wild fish has been reported since the early 70's, farmed fish are rarely investigated. Here, for the first time the presence of microplastics in fish cultivated in the coastal water of Tenerife (Canary Island, Spain) was evaluated. From 83 examined individuals, 65% displayed microplastics in their gastrointestinal tracts, with averages between 0.6Â Â±Â 0.8 (SD) and 2.7Â Â±Â 1.85 (SD) particles per fish. The total number of microplastics detected was 119. Fibres (81%) and fragments (12%) were the predominant shapes. FTIR analysis showed that fibres were mostly composed by Cellulose (55%) and Nylon (27%), whereas fragments by PE (25%) and PP (25%).</t>
  </si>
  <si>
    <t>rayyan-185169004</t>
  </si>
  <si>
    <t>Microplastic and artificial cellulose microfibers ingestion by reef fishes in the Guarapari Islands, southwestern Atlantic.</t>
  </si>
  <si>
    <t>Macieira RM and Oliveira LAS and Cardozo-Ferreira GC and Pimentel CR and Andrades R and Gasparini JL and Sarti F and Chelazzi D and Cincinelli A and Gomes LC and Giarrizzo T</t>
  </si>
  <si>
    <t>https://pubmed.ncbi.nlm.nih.gov/33962257/</t>
  </si>
  <si>
    <t>This study investigated the ingestion of microplastics and artificial cellulose particles by 103 specimens belonging to 21 reef fish species from the southwestern Atlantic. Specimens of six species had ingested microplastics and artificial cellulose particles, while those of another three species had ingested only one type of material. In our samples, man-made cellulose fibers were more common than microplastics. The tomtate grunt, Haemulon aurolineatum, ingested more particles than any of the other species. Overall, transparent particles were predominant, and polyamide was the most common plastic material. Household sewage, fishery activity, and navigation appear to be the principal sources of the artificial particles ingested by the reef fishes. Our results provide an important database on oceanic contamination by microplastics and artificial cellulose particles. Understanding this impact on tropical reef fish will contribute to the development of strategies to mitigate pollution by anthropogenic debris in reef systems.</t>
  </si>
  <si>
    <t>rayyan-185169005</t>
  </si>
  <si>
    <t>Plastics in our water: Fish microbiomes at risk?</t>
  </si>
  <si>
    <t>Comparative biochemistry and physiology. Part D, Genomics &amp; proteomics</t>
  </si>
  <si>
    <t>1878-0407 (Electronic)</t>
  </si>
  <si>
    <t>Adamovsky O and Bisesi JH Jr and Martyniuk CJ</t>
  </si>
  <si>
    <t>https://pubmed.ncbi.nlm.nih.gov/33930774/</t>
  </si>
  <si>
    <t>Water contaminated with plastic debris and leached plasticizers can be ingested or taken up by aquatic invertebrates and vertebrates alike, exerting adverse effects on multiple tissues including the gastrointestinal tract. As such, gut microbiomes of aquatic animals are susceptible targets for toxicity. Recent studies conducted in teleost fishes report that microplastics and plasticizers (e.g., phthalates, bisphenol A) induce gastrointestinal dysbiosis and alter microbial diversity in the gastrointestinal system. Here we synthesize the current state of the science regarding plastics, plasticizers, and their effects on microbiomes of fish. Literature suggests that microplastics and plasticizers increase the abundance of opportunistic pathogenic microorganisms (e.g. Actinobacillus, Mycoplasma and Stenotrophomonas) in fish and reveal that gamma-proteobacteria are sensitive to microplastics. Recommendations moving forward for the research field include (1) environmentally relevant exposures to improve understanding of the long-term impacts of microplastic and plasticizer contamination on the fish gastrointestinal microbiome; (2) investigation into the potential impacts of understudied polymers such as polypropylene, polyamide and polyester, and (3) studies with elastomers such as rubbers that are components of tire materials, as these chemicals often dominate plastic debris. Focus on both microplastics and the gut microbiota is intensifying in environmental toxicology, and herein lies an opportunity to improve evaluation of global ecological impacts associated with plastic contamination. This is important as the microbiota is intimately tied to an individual's health and fragmentation of microbial community networks and gut dysbiosis can result in disease susceptibility and early mortality events.</t>
  </si>
  <si>
    <t>rayyan-185169006</t>
  </si>
  <si>
    <t>Microplastics in shrimps: a study from the trawling grounds of north eastern part of Arabian Sea.</t>
  </si>
  <si>
    <t>Gurjar UR and Xavier M and Nayak BB and Ramteke K and Deshmukhe G and Jaiswar AK and Shukla SP</t>
  </si>
  <si>
    <t>https://pubmed.ncbi.nlm.nih.gov/33907955/</t>
  </si>
  <si>
    <t>Accumulation of microplastics (MPs) in marine organisms poses an imminent environmental threat and health risk due to the possibility of trophic transfer of accumulated MPs in ecologically important food chains. In this context, a field-level study was conducted on the fishing grounds of the north eastern part of the Arabian Sea through experimental fishing, and the gastrointestinal tracts (GT) of three different species of shrimps (n=180) were examined for the incidence of microplastics. The results showed that all shrimp caught from the fishing grounds had significant levels of MPs in the gastrointestinal tracts. A total number of 1220 microplastic items were recorded from the pooled samples, with an average of 6.78 Â± 2.80 items per individual. The gastrointestinal tract showed an average number of 70.32 Â± 34.67 MPs per gram of the gut material. The MPs with the size range of 100-250 Î¼m were the most abundant form found in the shrimp species analyzed. Among the colored MP particles, black color was the most dominant (30.16%) form of MP. Fibers, fragments, pellets, beads, and films were the common morphotypes; however, fibers showed an occurrence of 39.40%, 47.39%, and 41.89% in the GTs of Metapenaeus monoceros, Parapeneopsis stylifera, and Penaeus indicus, respectively. In the present study, six types of plastic polymers were identified from the GTs of the studied samples. The findings confirm the presence of microplastics in the natural habitats of shrimps beyond the coast and indicate that shrimps caught from these coastal fishing grounds contain MPs in their gut. The findings underline the immediate scientific intervention for the microplastic reduction in the marine environment.</t>
  </si>
  <si>
    <t>rayyan-185169007</t>
  </si>
  <si>
    <t>Adsorptivity of mercury on magnetite nano-particles and their influences on growth, economical, hemato-biochemical, histological parameters and bioaccumulation in Nile tilapia (Oreochromis niloticus).</t>
  </si>
  <si>
    <t>Mahboub HH and Beheiry RR and Shahin SE and Behairy A and Khedr MHE and Ibrahim SM and Elshopakey GE and Daoush WM and Altohamy DE and Ismail TA and El-Houseiny W</t>
  </si>
  <si>
    <t>https://pubmed.ncbi.nlm.nih.gov/33901865/</t>
  </si>
  <si>
    <t>Among toxic pollutants, Mercury (Hg) is a toxic heavy metal that induces harmful impacts on aquatic ecosystems directly and human being's health indirectly. This study confirmed the in vitro magnetic potential of magnetite Nano-Particles (Fe(3)O(4) NPs) against waterborne Hg exposure-induced toxicity in Nile tilapia (Oreochromis niloticus). We further evaluate the safety profile of Fe(3)O(4) NPs on fish growth, hemato-biochemical, histological parameters, bioaccumulation in muscles, and economy. Magnetite nanoparticles were characterized, adsorption loading to Hg ions was investigated, and testing different concentrations of Fe(3)O(4) NPs (0.2, 0.4, 0.6, 0.8, and 1.0Â mg/L) was applied to determine the highest concentration of adsorption. An in vivo experiment includes 120 fish with an average weight of 26.2Â Â±Â 0.26Â g were randomly divided into 4 equal groups, each group had three replicates (nÂ =Â 30 fish/group; 10 fish/ replicate). All groups were fed on a reference basal diet and the experiment was conducted for 30 days. The first group (G(1)) was allocated as a control. The second group (G(2)) received 1.0Â mg/L aqueous suspension of Fe(3)O(4) NPs. The third group (G(3)) was exposed to an aqueous solution of Hg ions at a concentration of 0.025Â mg/L. Meanwhile, the fourth group (G(4)) acquired an aqueous suspension composed of a mixture of Hg ions and Fe(3)O(4) NPs as previously mentioned. Throughout the exposure period, the clinical signs, symptoms, and mortalities were recorded. The Hg ions-exposed group induced the following consequences; reduced appetite resulting in reduced growth and less economic efficiency; microcytic hypochromic anemia, leukocytosis, lymphopenia, and neutrophilia; sharp and clear depletion in the immune indicators including lysozymes activity, immunoglobulin M (IgM), and Myeloperoxidase activities (MPO); significant higher levels of ALT, AST, urea, creatinine, and Superoxide dismutase (SOD); histological alterations of gill, hepatic and muscular tissues with strong expression of apoptotic marker (caspase 3); and a higher accumulation of Hg ions in the muscles. Surprisingly, Fe(3)O(4) NPs-supplemented groups exhibited strong adsorption capacity against the Hg ions and mostly removed the Hg ions accumulation in the muscles. Also, the hematological, biochemical, and histological parameters were recovered. Thus, in order to assess the antitoxic role of Fe(3)O(4) NPs against Hg and their safety on O. niloticus, and fill the gap of the research, the current context was investigated to evaluate the promising role of Fe(3)O(4) NPs to prevent Hg-exposure-induced toxicity and protection of fish health, which ascertains essentiality for sustainable development ofÂ nanotechnology in the aquatic environment.</t>
  </si>
  <si>
    <t xml:space="preserve"> RAYYAN-INCLUSION: {"Ana"=&gt;"Excluded", "Querusche"=&gt;"Excluded"} | RAYYAN-LABELS: ANA: Abstract,QUE: Abstract | RAYYAN-EXCLUSION-REASONS: 3 - Intervention</t>
  </si>
  <si>
    <t>rayyan-185169008</t>
  </si>
  <si>
    <t>Microplastics in polar regions: An early warning to the world's pristine ecosystem.</t>
  </si>
  <si>
    <t>Mishra AK and Singh J and Mishra PP</t>
  </si>
  <si>
    <t>https://pubmed.ncbi.nlm.nih.gov/33895505/</t>
  </si>
  <si>
    <t>The menace of plastic which is polluting the ocean has emerged as a global problem. It is well-known to everyone that the ultimate end for most of the plastic debris is the ocean. The distribution of plastic rubbish in the oceans is strongly influenced by hydrodynamic properties of water. The continuous break down of plastic objects, as a consequence of thermal, chemical and biological processes along with various environmental factors, results into microplastics (MPs). The microplastics are those particles which are deriving pallets of plastic, having length of less than 5 mm or 0.2 in. Nowadays microplastics are everywhere in the waters all around the world. The high dispersion pattern of oceanic currents takes away microplastics in the entire ocean even to remote areas, like the Polar Regions. Microplastics are difficult to remove from the ocean and the ingestion of these particles by several consumers of different trophic levels like benthos, birds, and fishes is a threat to the diverse food webs and ecosystems. Different scientific investigations have ascertained that a significant concentration of MPs are present in various marine ecosystems globally including the Polar region (both Arctic and Antarctic), and in the upcoming future, the condition is expected to get worse. The objective of this review is to establish a baseline evidence for the availability of microplastics in the polar region. For this reason, the state of the art of knowledge on microplastics in Polar Regions was studied.</t>
  </si>
  <si>
    <t>rayyan-185169009</t>
  </si>
  <si>
    <t>Highest risk abandoned, lost and discarded fishing gear.</t>
  </si>
  <si>
    <t>Gilman E and Musyl M and Suuronen P and Chaloupka M and Gorgin S and Wilson J and Kuczenski B</t>
  </si>
  <si>
    <t>https://pubmed.ncbi.nlm.nih.gov/33785766/</t>
  </si>
  <si>
    <t>Derelict abandoned, lost and discarded fishing gear have profound adverse effects. We assessed gear-specific relative risks from derelict gear to rank-order fishing methods based on: derelict gear production rates, gear quantity indicators of catch weight and fishing grounds area, and adverse consequences from derelict gear. The latter accounted for ghost fishing, transfer of microplastics and toxins into food webs, spread of invasive alien species and harmful microalgae, habitat degradation, obstruction of navigation and in-use fishing gear, and coastal socioeconomic impacts. Globally, mitigating highest riskÂ derelict gear from gillnet, tuna purse seine withÂ fish aggregating devices, and bottom trawlÂ fisheries achieves maximum conservation gains. Locally, adopting controls following a sequential mitigation hierarchy and implementing effective monitoring, surveillance and enforcement systems are needed to curb derelict gear from these most problematic fisheries. Primary and synthesis research are priorities to improve future risk assessments, produce the first robust estimate of global derelict gear quantity, and assess the performance of initiatives to manage derelict gear. Findings from this first quantitative estimate of gear-specific relative risks from derelict gear guide the allocation of resources to achieve the largest improvements from mitigating adverse effects of derelict gear from the world's 4.6 million fishing vessels.</t>
  </si>
  <si>
    <t>PMC8009918</t>
  </si>
  <si>
    <t>rayyan-185169010</t>
  </si>
  <si>
    <t>Single and combined acute and subchronic toxic effects of microplastics and copper in zebrafish (Danio rerio) early life stages.</t>
  </si>
  <si>
    <t>Santos D and FÃ©lix L and Luzio A and Parra S and Bellas J and Monteiro SM</t>
  </si>
  <si>
    <t>https://pubmed.ncbi.nlm.nih.gov/33773317/</t>
  </si>
  <si>
    <t>The evaluation of the interaction between microplastics (MPs) and heavy metals is of special importance for risk assessment. In this study, zebrafish (Danio rerio) were exposed to MPs (2Â mg/L), two sub-lethal concentrations of copper (Cu, 60 and 125Â Î¼g/L) and their mixtures (Cu60Â +Â MPs, Cu125Â +Â MPs), from 2-h post-fertilization (hpf) until 14-days post-fertilization (dpf). Lethal and sublethal endpoints were evaluated, along with a set of biochemical and genetic biomarkers between 2 and 14 dpf. Exposure to MPs and Cu, single or combined, induced high mortality and oxidative stress in zebrafish larvae, with data showing that the antioxidant enzymes were inhibited at 6 dpf, increasing thereafter until 14 dpf, due to the accumulation of reactive oxygen species. MPs and Cu, single or combined, caused neurotoxicity in larvae by inhibiting acetylcholinesterase activity. There was an increased and significant effect of CuÂ +Â MPs groups on the evaluated biomarkers, concerning the corresponding Cu groups, suggesting that MPs may have a synergistic effect in relation to Cu. The Integrated Biomarker Response (IBR) evidenced that a higher degree of stress occurred at the larval period. Our findings highlight that MPs can act as a vector for heavy metals, therefore, influencing their bioavailability and toxicity in the organisms.</t>
  </si>
  <si>
    <t xml:space="preserve"> RAYYAN-INCLUSION: {"Ana"=&gt;"Maybe", "Querusche"=&gt;"Maybe"} | RAYYAN-LABELS: ANA: Title</t>
  </si>
  <si>
    <t>rayyan-185169011</t>
  </si>
  <si>
    <t>Microplastic contamination in the Skipjack Tuna (Euthynnus affinis) collected from Southern Coast of Java, Indonesia.</t>
  </si>
  <si>
    <t>Andreas and Hadibarata T and Sathishkumar P and Prasetia H and Hikmat and Pusfitasari ED and Tasfiyati AN and Muzdalifah D and Waluyo J and Randy A and Ramadhaningtyas DP and Zuas O and Sari AA</t>
  </si>
  <si>
    <t>https://pubmed.ncbi.nlm.nih.gov/33743420/</t>
  </si>
  <si>
    <t>Indonesia is the second-largest contributor of microplastics (MPs) pollution in the marine ecosystem. Most MPs pollution-related studies in Indonesia focus on seawater, sediment, with less information found on the commercially important fish species used for human consumption. Skipjack Tuna (Euthynnus affinis) is one of the major exporting fishery commodities from Indonesia. This exploratory study aimed to determine MPs presence in the digestive tract of Skipjack Tuna from the Southern Coast of Java, Indonesia. The fish samples were collected from five different fish traditional auction marketÂ along the Southern Coast of Java, Indonesia, namely Pangandaran, Pamayang Sari, Ciletuh, Santolo, and Palabuhan Ratu. The gastrointestinal tract of Skipjack tuna was pretreated using alkaline destruction and filtered. The presence of MPs in the treated samples was visually identified using an optical microscope, while Polybrominated diphenyl ethers (PBDEs) contaminants were analyzed using Gas Chromatography-Mass Spectrometry (GC-MS). A total of 19 suspected MPs particles were found in the form of filament (84%), angular (11%), and round (5%). This result would provide a better indication of the MPs contamination in marine life species in the Southern Coast of Java, Indonesia, as useful information for marine environmental monitoring program in the future.</t>
  </si>
  <si>
    <t>rayyan-185169012</t>
  </si>
  <si>
    <t>Microplastics Originating from Polymer Blends: An Emerging Threat?</t>
  </si>
  <si>
    <t>4190-4193</t>
  </si>
  <si>
    <t>Wei XF and Nilsson F and Yin H and Hedenqvist MS</t>
  </si>
  <si>
    <t>https://pubmed.ncbi.nlm.nih.gov/33733742/</t>
  </si>
  <si>
    <t>No one can have missed the growing global environmental problems with plastics ending up as microplastics in food, water, and soil, and the associated effects on nature, wildlife, and humans. A hitherto not specifically investigated source of microplastics is polymer blends. A 1 g polymer blend can contain millions to billions of micrometer-sized species of the dispersed phase and therefore aging-induced fragmentation of the polymer blends can lead to the release of an enormous amount of microplastics. Especially if the stability of the dispersed material is higher than that of the surrounding matrix, the risk of microplastic migration is notable, for instance, if the matrix material is biodegradable and the dispersed material is not. The release can also be much faster if the matrix polymer is biodegradable. The purpose of writing this feature article is to arise public and academic attention to the large microplastic risk from polymer blends during their development, production, use, and waste handling.</t>
  </si>
  <si>
    <t>PMC8154352</t>
  </si>
  <si>
    <t>rayyan-185169013</t>
  </si>
  <si>
    <t>Adaptation of life-history traits and trade-offs in marine medaka (Oryzias melastigma) after whole life-cycle exposure to polystyrene microplastics.</t>
  </si>
  <si>
    <t>Wang J and Zheng M and Lu L and Li X and Zhang Z and Ru S</t>
  </si>
  <si>
    <t>https://pubmed.ncbi.nlm.nih.gov/33676243/</t>
  </si>
  <si>
    <t>Microplastics are ubiquitous in marine environments and may cause unexpected ecological effects. This study adopted a whole life-cycle exposure to illuminate the impact of polystyrene microplastics on life-history strategies of marine medaka (Oryzias melastigma), including the hatching of embryos, growth and reproduction of F(0) generation, and embryonic and larval development of F(1) offspring. Microplastics accumulated on the eggshell and reduced embryonic hatching rate and larval body length and weight. Similarly, 150 days of microplastic exposure decreased body mass and gonadosomatic index of adult fish, but accelerated sexual maturity of female fish, showing a trade-off between growth and reproduction. Microplastic exposure also caused obvious histopathological damages to gonads and decreased egg productions and fertilization rates. Moreover, parental microplastic exposure induced elevated heartbeats, premature hatching, and slow growth in F(1) offspring. Anti-oxidative stress response, sex hormone disruption, and disturbed transcription of steroidogenic genes in the reproductive axis could partially explain the reproduction impairment and transgenerational trade-offs. Furthermore, transcriptome analysis revealed that the steroid hormone biosynthesis and cytochrome P450 pathways in the testes of male fish were significantly affected after 20Â Î¼g/L microplastic exposure. These findings suggest that microplastic pollution may be an emerging threat to the sustainability of marine fish population.</t>
  </si>
  <si>
    <t>rayyan-185169014</t>
  </si>
  <si>
    <t>Polystyrene Nanoplastics Can Alter the Toxicological Effects of Simvastatin on Danio rerio.</t>
  </si>
  <si>
    <t>Barreto A and Santos J and Amorim MJB and Maria VL</t>
  </si>
  <si>
    <t>https://pubmed.ncbi.nlm.nih.gov/33652851/</t>
  </si>
  <si>
    <t>Once in the environment, nanoplastics (NPls) may interact with other contaminants, such as pharmaceuticals, potentially acting as carriers and modulating their toxicity. Thus, the main aim of the current study is to investigate how polystyrene (PS) NPls (mean diameter: 60 nm) interact with simvastatin (SIM), an anticholesterolemic drug, and modulate its toxicity to zebrafish (Danio rerio) embryos. PS NPls were carboxyl group functionalized, to promote the interaction/binding of NPls with SIM (worst-case scenarios) and it was fluorescently dyed, allowing to detect the intake. Exposure was 96 h to 0-150 mg/L NPls or 0-150 Âµg/L SIM, as well as to dual combinations (NPls 0.015 or 1.5 mg/L and SIM 12.5 or 15 Âµg/L). PS NPls alone did not exert effects whereas SIM (â‰¥ 12.5 Âµg/L) significantly delayed the hatching, decreased the heartbeat, induced edemas and mortality. The combination of NPls (1.5 mg/L) and SIM (12.5 or 15 Âµg/L) had significant effects on the survival of the organisms while the correspondent NPls and SIM single exposures did not have significant effects on this endpoint. Concerning the malformations appearance, SIM alone had similar effects than when in co-exposures (0.015 mg/L NPls plus 12.5 or 15 Âµg/L SIM). Hatching and heartbeat increased after the co-exposures SIM and NPls comparing with SIM single exposures, showing that 0.015 mg/L NPls plus 12.5 or 15 Âµg/L SIM did not cause significant effects on these endpoints. This study shows that NPls effects on bioavailability and toxicity of other contaminants cannot be ignored when assessing the environmental behavior and risks of NPls.</t>
  </si>
  <si>
    <t>PMC7996764</t>
  </si>
  <si>
    <t>rayyan-185169015</t>
  </si>
  <si>
    <t>Microplastics induced histopathological lesions in some tissues of tilapia (Oreochromis niloticus) early juveniles.</t>
  </si>
  <si>
    <t>Tissue &amp; cell</t>
  </si>
  <si>
    <t>1532-3072 (Electronic)</t>
  </si>
  <si>
    <t>Hamed M and Soliman HAM and Badrey AEA and Osman AGM</t>
  </si>
  <si>
    <t>https://pubmed.ncbi.nlm.nih.gov/33647780/</t>
  </si>
  <si>
    <t>Scotland</t>
  </si>
  <si>
    <t>Although microplastics (MPs) have received increasing focus and currently have become an emerging area of research, there is limited knowledge about their effect on whole body histology of fish. In this study, tilapia (Oreochromis niloticus) early juveniles were exposed to 1, 10, or 100 mg/L of MPs for 15 days and 15 days post-exposure, after which whole body histological examinations were performed. Histological analysis of kidney revealed congestion of blood capillaries, inflammatory cells, loss of basophilic cytoplasm in several tubules, vacuolated tubules, shrinking of convoluted tubules, widening of intertubular space, complete deformation, glomerular atrophy, vacuolated glomerular cells, and signs of fatty tubules. The liver tissue exhibited vacuoles, hydropic degeneration, necrotic area, severe deformation of hepatocytes, pyknotic nuclei, and dilation and congestion of blood sinusoids. The pancreatic tissue revealed shrunken and degenerated acini with pyknotic nuclei, hemorrhage, necrotic area, inflammatory cells, fatty cells, and congested blood capillaries. In the muscle tissue, fiber core dissociation, edema, necrosis, segmented fibers, and inflammatory cells were detected. The gill tissue demonstrated dilation and congestion of blood vessels, complete lamellar fusions, lifting of epithelium, shortening and degeneration of secondary lamellae, hyperplasia, and deposition of MPs between primary lamellae. In the spinal cord and notochord, the effects were degeneration and protrusion of meninges, deformation and deviation of notochord from its central axis, edema, degeneration of notochord (disappearance of vacuolar cells), deviation of spinal cord from the central axis, and loss of vacuolar cells in notochord. The intestinal tissue exhibited degeneration of basement membrane, inflammatory cells, goblet cells, atrophy of submucosa, pyknotic nuclei, hemorrhage, and vacuolization of mucosal cells. The histopathological changes in different organs were noticed even post-exposure in fish exposed to MPs compared to those in control fish and these changes were concentration dependent. In conclusion, these data together with our previous data suggest that MPs can cause different changes, ranging from biochemical alterations in single cells to lesions in the entire tissue, which can affect the vitality and life of fish.</t>
  </si>
  <si>
    <t>rayyan-185169016</t>
  </si>
  <si>
    <t>Size-dependent adverse effects of microplastics on intestinal microbiota and metabolic homeostasis in the marine medaka (Oryzias melastigma).</t>
  </si>
  <si>
    <t>Zhang X and Wen K and Ding D and Liu J and Lei Z and Chen X and Ye G and Zhang J and Shen H and Yan C and Dong S and Huang Q and Lin Y</t>
  </si>
  <si>
    <t>https://pubmed.ncbi.nlm.nih.gov/33639345/</t>
  </si>
  <si>
    <t>Microplastic (MP) is an emerging environmental pollutant and exposure to MPs has been associated with numerous adverse health outcomes in both wild and laboratory animals. The toxicity of MPs depends on concentration, exposure time, chemical composition and size distribution, but the impacts of particle size remain inconclusive yet. In this study, adult marine medaka (Oryzias melastigma) were exposed to different size of polystyrene MPs (PS-MPs) with concentration of 10Â mg/L for 60Â days and the growth performance, lipid metabolism, immune parameters and gut microbiome were determined. Results indicated that particle size is a dominant factor causing lipid metabolism disorders and hepatic toxicity in PS-MPs-exposed fish. The bodyweight, adipocyte size and hepatic lipid contents were significantly increased in 200Â Î¼m PS-MPs-exposed fish, while 2 and 10Â Î¼m PS-MPs-exposed fish exhibited liver injury principally manifested asthepresence oflittlefibrosis and inflammation. Given that larger particles could not enter the circulatory system, the impacts of PS-MPs on intestinal microbial biota homeostasis were further investigated. The results not only showed the characterization of gut microbial communities in Oryzias melastigma, but also indicated that microbial diversity and composition were altered in gut of fish exposed to PS-MPs, in particular 200Â Î¼m PS-MPs. The differentially abundant bacterial taxa in PS-MPs-exposed fish mainly belonged to the phylum Verrucomicrobia, Firmicutes and Fusobacteria. And furthermore, increased abundance of Verrucomicrobia and Firmicutes/Bacteroidetes ratio and decreased Fusobacteria were correlated with the increased bodyweight. Intestinal microbiome should play a critical role in regulating host lipid metabolism in fish exposed to lager size of PS-MPs.</t>
  </si>
  <si>
    <t>rayyan-185169017</t>
  </si>
  <si>
    <t>Long-term exposure to virgin and seawater exposed microplastic enriched-diet causes liver oxidative stress and inflammation in gilthead seabream Sparus aurata, Linnaeus 1758.</t>
  </si>
  <si>
    <t>CapÃ³ X and Company JJ and Alomar C and Compa M and Sureda A and Grau A and Hansjosten B and LÃ³pez-VÃ¡zquez J and Quintana JB and Rodil R and Deudero S</t>
  </si>
  <si>
    <t>https://pubmed.ncbi.nlm.nih.gov/33636779/</t>
  </si>
  <si>
    <t>Plastics accumulation in marine ecosystems has notable ecological implications due to their long persistence, potential ecotoxicity, and ability to adsorb other pollutants or act as vectors of pathogens. The present work aimed to evaluate the physiological response of the gilthead seabream (Sparus aurata) fed for 90Â days with a diet enriched with virgin and seawater exposed low-density polyethylene microplastics (LDPE-MPs) (size between 100 and 500Â Î¼M), followed by 30Â days of depuration, applying oxidative stress and inflammatory markers in liver homogenates. No effects of LDPE-MPs treatments on fish growth were observed throughout this study. A progressive increase in antioxidant enzyme activities was observed throughout the study in both treatments, although this increase was higher in the group treated with seawater exposed MPs. This increase was significantly higher in catalase (CAT), glutathione reductase (GRd), and glutathione-s-transferase (GST) in the seawater exposed MPs group, with respect to the virgin group. In contrast, no significant differences were recorded in superoxide dismutase (SOD) and glutathione peroxidase (GPx) between both groups. Exposure to MPs also caused an increase in the oxidative damage markers (malondialdehyde and carbonyls groups). Myeloperoxidase activity significantly increased because of MPs treatments. After 30Â days of depuration, antioxidant, inflammatory enzyme activities and oxidative damage markers returned to values similar to those observed in the control group. In conclusion, MPs exposure induced an increase of antioxidant defences in the liver of S. aurata. However, these elevated antioxidant capabilities were not enough to prevent oxidative damage in the liver since, an increased oxidative damage marker was associated with MPs ingestion. The treatment with seawater exposed MPs caused a more significant antioxidant response (CAT, GRs, and GST). Although after a depuration period of 30Â days a tendency to recover the initial values of the biomarkers was observed this does not seem to be time enough for a complete normalization.</t>
  </si>
  <si>
    <t>rayyan-185169018</t>
  </si>
  <si>
    <t>From plastics to microplastics and organisms.</t>
  </si>
  <si>
    <t>FEBS open bio</t>
  </si>
  <si>
    <t>2211-5463 (Electronic)</t>
  </si>
  <si>
    <t>954-966</t>
  </si>
  <si>
    <t>Bajt O</t>
  </si>
  <si>
    <t>https://pubmed.ncbi.nlm.nih.gov/33595903/</t>
  </si>
  <si>
    <t>The amount of plastic waste and microplastics released into marine environments has increased rapidly in recent decades. The durability of plastic materials results in major problems following their release into the environment. This study provides an overview of recent findings on issues related to plastic degradation, the accumulation of microplastics in mussels and fishes, and the toxicological effects associated with the ingestion of microplastics. These findings confirm the serious problem of slowly degrading plastics (which rarely degrade fully) in natural marine environments. Microplastics have become widespread pollutants and have been detected in mussels and fish around the world. Microplastic particles, whether virgin or with adsorbed pollutants on their surfaces, pose a health problem after being ingested by marine organisms. This paper ends by highlighting the need for certain improvements in studies of these phenomena.</t>
  </si>
  <si>
    <t>PMC8016121</t>
  </si>
  <si>
    <t>rayyan-185169019</t>
  </si>
  <si>
    <t>Induced pluripotent stem cell-derived vascular networks to screen nano-bio interactions.</t>
  </si>
  <si>
    <t>Nanoscale horizons</t>
  </si>
  <si>
    <t>2055-6764 (Electronic)</t>
  </si>
  <si>
    <t>245-259</t>
  </si>
  <si>
    <t>Estronca L and Francisco V and Pitrez P and HonÃ³rio I and Carvalho L and VazÃ£o H and Blersch J and Rai A and Nissan X and Simon U and GrÃ£os M and SaÃºde L and Ferreira L</t>
  </si>
  <si>
    <t>https://pubmed.ncbi.nlm.nih.gov/33576750/</t>
  </si>
  <si>
    <t>The vascular bioactivity/safety of nanomaterials is typically evaluated by animal testing, which is of low throughput and does not account for biological differences between animals and humans such as ageing, metabolism and disease profiles. The development of personalized human in vitro platforms to evaluate the interaction of nanomaterials with the vascular system would be important for both therapeutic and regenerative medicine. A library of 30 nanoparticle (NP) formulations, in use in imaging, antimicrobial and pharmaceutical applications, was evaluated in a reporter zebrafish model of vasculogenesis and then tested in personalized humanized models composed of human-induced pluripotent stem cell (hiPSC)-derived endothelial cells (ECs) with "young" and "aged" phenotypes in 3 vascular network formats: 2D (in polystyrene dish), 3D (in Matrigel) and in a blood vessel on a chip. As a proof of concept, vascular toxicity was used as the main readout. The results show that the toxicity profile of NPs to hiPSC-ECs was dependent on the "age" of the endothelial cells and vascular network format. hiPSC-ECs were less susceptible to the cytotoxicity effect of NPs when cultured in flow than in static conditions, the protective effect being mediated, at least in part, by glycocalyx. Overall, the results presented here highlight the relevance of in vitro hiPSC-derived vascular systems to screen vascular nanomaterial interactions.</t>
  </si>
  <si>
    <t xml:space="preserve"> RAYYAN-INCLUSION: {"Ana"=&gt;"Excluded", "Querusche"=&gt;"Maybe"} | RAYYAN-LABELS: ANA: Abstract | RAYYAN-EXCLUSION-REASONS: 3 - Intervention</t>
  </si>
  <si>
    <t>rayyan-185169020</t>
  </si>
  <si>
    <t>Mild Effects of Sunscreen Agents on a Marine Flatfish: Oxidative Stress, Energetic Profiles, Neurotoxicity and Behaviour in Response to Titanium Dioxide Nanoparticles and Oxybenzone.</t>
  </si>
  <si>
    <t>Carvalhais A and Pereira B and Sabato M and Seixas R and Dolbeth M and Marques A and Guilherme S and Pereira P and Pacheco M and Mieiro C</t>
  </si>
  <si>
    <t>https://pubmed.ncbi.nlm.nih.gov/33557180/</t>
  </si>
  <si>
    <t>UV filters are potentially harmful to marine organisms. Given their worldwide dissemination and the scarcity of studies on marine fish, we evaluated the toxicity of an organic (oxybenzone) and an inorganic (titanium dioxide nanoparticles) UV filter, individually and in a binary mixture, in the turbot (Scophthalmus maximus). Fish were intraperitoneally injected and a multi-level assessment was carried out 3 and 7 days later. Oxybenzone and titanium dioxide nanoparticles induced mild effects on turbot, both isolated and in mixture. Neither oxidative stress (intestine, liver and kidney) nor neurotoxicity (brain) was found. However, liver metabolic function was altered after 7 days, suggesting the impairment of the aerobic metabolism. An increased motility rate in oxybenzone treatment was the only behavioural alteration (day 7). The intestine and liver were preferentially targeted, while kidney and brain were unaffected. Both infra- and supra-additive interactions were perceived, with a toxicodynamic nature, resulting either in favourable or unfavourable toxicological outcomes, which were markedly dependent on the organ, parameter and post-injection time. The combined exposure to the UV filters did not show a consistent increment in toxicity in comparison with the isolated exposures, which is an ecologically relevant finding providing key information towards the formulation of environmentally safe sunscreen products.</t>
  </si>
  <si>
    <t>PMC7913899</t>
  </si>
  <si>
    <t>rayyan-185169021</t>
  </si>
  <si>
    <t>Microplastic contamination in salt pans and commercial salts - A baseline study on the salt pans of Marakkanam and Parangipettai, Tamil Nadu, India.</t>
  </si>
  <si>
    <t>Nithin A and Sundaramanickam A and Surya P and Sathish M and Soundharapandiyan B and Balachandar K</t>
  </si>
  <si>
    <t>https://pubmed.ncbi.nlm.nih.gov/33549998/</t>
  </si>
  <si>
    <t>We studied the abundance of microplastics from commercial table salts and table salts from salt pans at Marakkanam and Parangipettai, Tamil Nadu, India. Microplastic abundance in the salts collected from salt pans had a range of 3.67Â Â±Â 1.54 to 21.33Â Â±Â 1.53 nos./10Â g of salt which were higher than the microplastics retrieved from the commercial salts which ranged from 4.67Â Â±Â 1.15 to 16.33Â Â±Â 1.53 nos./10Â g of salt. All the microplastics retrieved were fibers which were secondary in origin. Black, red, blue, green, white, brown, and colorless microplastics were observed in the samples. FT-IR results showed that 4 types of polymers, namely, Nylon, Polypropylene (PP), Low Density Polyethylene (LDPE), and Polyethylene Terephthalate (PET) were present in the samples. Domestic and municipal wastewater discharges into the estuaries may contribute to microplastics in the table salts. Our study proves that table salts (processed and unprocessed) are prone to microplastic contamination.</t>
  </si>
  <si>
    <t>rayyan-185169022</t>
  </si>
  <si>
    <t>Assessment of potential ecological risk of microplastics in the coastal sediments of India: A meta-analysis.</t>
  </si>
  <si>
    <t>Ranjani M and Veerasingam S and Venkatachalapathy R and Mugilarasan M and Bagaev A and Mukhanov V and Vethamony P</t>
  </si>
  <si>
    <t>https://pubmed.ncbi.nlm.nih.gov/33515857/</t>
  </si>
  <si>
    <t>Abundance, chemical composition and ecological risk of microplastics (MPs) in terrestrial and marine environments have merited substantial attention from the research communities. This is the first attempt to comprehend the ecological risk of MPs in sediments along the Indian coast using meta-data. Polymer hazard index (PHI), pollution load index (PLI) and potential ecological risk index (PERI) were used to evaluate the quality of sediments. Areas have high PHI values (&gt;1000) due to the presence of polymers with high hazard scores such as polyamide (PA) and polystyrene (PS). According to PLI values, sediments along the west coast of India (WCI) are moderately contaminated with MPs (PLI: 3.03 to 15.5), whereas sediments along the east coast of India (ECI) are less contaminated (PLI: 1 to 6.14). The PERI values of sediments along the Indian coast showed higher ecological risk for the metropolitan cities, river mouths, potential fishing zones and the remote islands.</t>
  </si>
  <si>
    <t>rayyan-185169023</t>
  </si>
  <si>
    <t>Interlaboratory comparison of microplastic extraction methods from marine biota tissues: A harmonization exercise of the Plastic Busters MPAs project.</t>
  </si>
  <si>
    <t>Tsangaris C and Panti C and Compa M and PedÃ  C and Digka N and Baini M and D'Alessandro M and Alomar C and Patsiou D and Giani D and Romeo T and Deudero S and Fossi MC</t>
  </si>
  <si>
    <t>https://pubmed.ncbi.nlm.nih.gov/33493856/</t>
  </si>
  <si>
    <t>In the framework of the Plastic Busters MPAs project, a harmonization exercise on two methods of microplastic extraction from biological samples i.e. 15% H(2)O(2) digestion and 10% KOH digestion was carried out. The two methods were tested in four laboratories on fish gastrointestinal tracts and mussel tissues spiked with polyethylene, polypropylene and polyethylene terephthalate. The recovery percentage of microplastics for each method, species and polymer tested were overall similar among laboratories, and interlaboratory coefficient of variation was less than 11% for the majority of samples. Microplastic recovery rates for the two methods were similar for each sample tested, but overall mean interlaboratory recovery rate using KOH (96.67%) was higher than H(2)O(2) (88.75%)(.) Results validate the use of both methods for extracting microplastics from biota tissues. However, when comparing the two methods in terms of microplastic recovery rate, time consumed, technical difficulties and cost, digestion with 10% KOH is considered optimal.</t>
  </si>
  <si>
    <t>rayyan-185169024</t>
  </si>
  <si>
    <t>Microplastics in fish meal: Contamination level analyzed by polymer type, including polyester (PET), polyolefins, and polystyrene.</t>
  </si>
  <si>
    <t>Castelvetro V and Corti A and Bianchi S and Giacomelli G and Manariti A and Vinciguerra V</t>
  </si>
  <si>
    <t>https://pubmed.ncbi.nlm.nih.gov/33493766/</t>
  </si>
  <si>
    <t>Fish meal (FM) is an industrial product, mainly obtained from whole wild-caught fish, that is used as a high protein feedstuff component in aquaculture and intensive animal farming. Contamination of FM by microplastics (MPs), the synthetic polymer particles known to be nearly ubiquitous in the marine environment, is a likely consequence of their ingestion by zooplankton and other small marine animals that through the food chain end up in the fish commercialized not only for direct human consumption but also for the industrial production of FM. Unfortunately, analytical tools for quantifying contamination of FM by synthetic polymers are not available. A newly developed procedure described here allows quantification of the total amounts of polyolefins (including ethene and propene homo- and copolymers), polystyrene (PS), and poly(ethylene terephthalate) (PET), respectively, in FM. The multi-step procedure involves a sequence of solvent extractions, hydrolytic treatments to remove the biogenic matrix mainly consisting of proteins and some lipids, and selective depolymerization for PET. The gravimetric and SEC-UV techniques employed for the quantification of polyolefins and PS, respectively, only allowed to estimate their concentration in FM at around or below 100Â mg/kg each, a more accurate quantification being prevented by the interference from the organic matrix and, in the case of polyolefins, by the limited sensitivity of the quantification by gravimetry. On the other hand, the contamination by PET MPs could accurately be quantified at 12.9Â mg/kg based on the dry FM mass. Ways to overcome the sensitivity limitations for PS and polyolefins by using e.g. pyrolysis-GC/MS are highlighted.</t>
  </si>
  <si>
    <t xml:space="preserve"> RAYYAN-INCLUSION: {"Ana"=&gt;"Excluded", "Querusche"=&gt;"Excluded"} | RAYYAN-LABELS: QUE: Abstract | RAYYAN-EXCLUSION-REASONS: 1 - Type of study</t>
  </si>
  <si>
    <t>rayyan-185169025</t>
  </si>
  <si>
    <t>Trophic transfer of microplastics from mysids to fish greatly exceeds direct ingestion from the water column.</t>
  </si>
  <si>
    <t>Hasegawa T and Nakaoka M</t>
  </si>
  <si>
    <t>https://pubmed.ncbi.nlm.nih.gov/33477061/</t>
  </si>
  <si>
    <t>Predators ingest microplastics directly from the environment and indirectly via trophic transfer, yet studies have not investigated the contribution of each pathway to microplastic ingestion in fish. We assessed the relative importance of the two exposure routes using mysids (Neomysis spp.) and a benthic fish (Myoxocephalus brandti) as a model prey-predator system. We first exposed the mysids to fluorescent polyethylene beads (27-32Â Î¼m) at concentrations of 200 and 2000Â Î¼g/L. We then exposed the fish to water containing the same concentrations of polyethylene beads or to nine mysids pre-exposed to polyethylene beads. We quantified the size and overall mass of polyethylene beads in mysids and in fish to assess polyethylene beads fragmentation by the mysids. Mysids ingested 2-3 more polyethylene beads from water containing the higher concentration, and fish ingested 3-11 times more polyethylene beads via trophic transfer than from the water column. The percentage of fragmented particles was higher in mysids and in fish fed bead-exposed mysids, suggesting that the mysids can fragment polyethylene beads. Our experiments demonstrate that trophic transfer is a major route of microplastic ingestion by fish and that prey such as mysids can fragment microplastics. Small particles can translocate from the digestive system into tissues and exert adverse physiological effects. Trophic transfer of microplastics may therefore pose more serious threats to organisms at higher trophic levels.</t>
  </si>
  <si>
    <t>rayyan-185169026</t>
  </si>
  <si>
    <t>Characterization of microplastics in mangrove sediment of Muara Angke Wildlife Reserve, Indonesia.</t>
  </si>
  <si>
    <t>Cordova MR and Ulumuddin YI and Purbonegoro T and Shiomoto A</t>
  </si>
  <si>
    <t>https://pubmed.ncbi.nlm.nih.gov/33454637/</t>
  </si>
  <si>
    <t>An investigation of microplastic abundance and its characteristics was conducted in Muara Angke Wildlife Reserve, a relic mangrove forest in the Jakarta metropolitan, to contribute to marine microplastics' national data inventory. Microplastics were found in all the stations, with an average of 28.09Â Â±Â 10.28 particles per kg of dry sediment (n kg(-1)). Sediments in the outside mangrove area contained more microplastics than the inside area. Foam form was the most dominant in all the samples and was found more abundant on the outside. More than half of microplastics were of size &lt;1000Â Î¼m, and nearly 50% were polystyrenes. This polymer is widely used for food packaging, which is prone to be fragmented. Polypropylene and polyethylene form another 50% of microplastics, which are widely used for textiles and fishing gears. As Jakarta is the largest city in Indonesia, this microplastic dataset may be the benchmark for other mangroves around the country.</t>
  </si>
  <si>
    <t>rayyan-185169027</t>
  </si>
  <si>
    <t>Experimental evidence of physiological and behavioral effects of microplastic ingestion in Sparus aurata.</t>
  </si>
  <si>
    <t>Rios-Fuster B and Arechavala-Lopez P and GarcÃ­a-Marcos K and Alomar C and Compa M and Ã_x0081_lvarez E and JuliÃ  MM and Solomando MartÃ­ A and Sureda A and Deudero S</t>
  </si>
  <si>
    <t>https://pubmed.ncbi.nlm.nih.gov/33422861/</t>
  </si>
  <si>
    <t>Increasing global research has identified microplastics (MPs) to be impacting marine organisms. The present work aimed at investigating the physiological and behavioral effects of thirty-six juvenile Sparus aurata exposed to control, virgin and weathered MPs enriched diets during a 21-day period under controlled conditions. Physiological effects were assessed in liver and brain using the following biomarkers: activities of the antioxidant enzymes catalase (CAT), superoxide dismutase (SOD), glutathione peroxidase (GPx) and glutathione reductase (GRd), the detoxifying enzyme glutathione S-transferase (GST) and malondialdehyde (MDA) as indicative of lipid peroxidation. Individuals were recorded for behavior analysis (i.e. social interactions and feeding behavior). Results revealed an increase in cellular stress from control to weathered fish groups, with the virgin group showing intermediate levels in all quantified biomarkers. Significant differences were found in the liver for all biomarkers except for MDA, suggesting that exposure time to MPs in this experiment is long enough to trigger the activation of antioxidant enzymes but not to produce cell damage by lipid peroxidation. In brain tissue samples, fish from the weathered group presented significantly higher values for CAT and SOD, highlighting its function as primary antioxidants. Regarding behavioral effects, results showed that the two MPs enriched groups were significantly bolder during social interactions and, although no significantly, tended to be more active during feeding. In conclusion, MPs which have been weathered in marine environmental conditions produces a higher physiological response than virgin MPs but also, a physiological response is variable depending on the tissue analyzed. In addition, a short period to MP exposure seems to affect overall social and feeding behavior but, further research is needed to assess long-term effects of MP ingestion and its potential consequences on fish populations.</t>
  </si>
  <si>
    <t>rayyan-185169028</t>
  </si>
  <si>
    <t>Chemicals sorbed to environmental microplastics are toxic to early life stages of aquatic organisms.</t>
  </si>
  <si>
    <t>Cormier B and Gambardella C and Tato T and Perdriat Q and Costa E and Veclin C and Le Bihanic F and Grassl B and Dubocq F and KÃ¤rrman A and Van Arkel K and Lemoine S and Lagarde F and Morin B and Garaventa F and Faimali M and Cousin X and BÃ©gout ML and Beiras R and Cachot J</t>
  </si>
  <si>
    <t>https://pubmed.ncbi.nlm.nih.gov/33396175/</t>
  </si>
  <si>
    <t>Microplastics are ubiquitous in aquatic ecosystems, but little information is currently available on the dangers and risks to living organisms. In order to assess the ecotoxicity of environmental microplastics (MPs), samples were collected from the beaches of two islands in the Guadeloupe archipelago, Petit-Bourg (PB) located on the main island of Guadeloupe and Marie-Galante (MG) on the second island of the archipelago. These samples have a similar polymer composition with mainly polyethylene (PE) and polypropylene (PP). However, these two samples are very dissimilar with regard to their contamination profile and their toxicity. MPs from MG contain more lead, cadmium and organochlorine compounds while those from PB have higher levels of copper, zinc and hydrocarbons. The leachates of these two samples of MPs induced sublethal effects on the growth of sea urchins and on the pulsation frequency of jellyfish ephyrae but not on the development of zebrafish embryos. The toxic effects are much more marked for samples from the PB site than those from the MG site. This work demonstrates that MPs can contain high levels of potentially bioavailable toxic substances that may represent a significant ecotoxicological risk, particularly for the early life stages of aquatic animals.</t>
  </si>
  <si>
    <t>rayyan-185169029</t>
  </si>
  <si>
    <t>Polymeric Nanoparticles-Based Brain Delivery with Improved Therapeutic Efficacy of Ginkgolide B in Parkinson's Disease.</t>
  </si>
  <si>
    <t>10453-10467</t>
  </si>
  <si>
    <t>Zhao Y and Xiong S and Liu P and Liu W and Wang Q and Liu Y and Tan H and Chen X and Shi X and Wang Q and Chen T</t>
  </si>
  <si>
    <t>https://pubmed.ncbi.nlm.nih.gov/33380795/</t>
  </si>
  <si>
    <t>PURPOSE: Ginkgolide B (GB) is a terpene lactone derivative of Ginkgo biloba that is believed to function in a neuroprotective manner ideal for treating Parkinson's disease (PD). Despite its promising therapeutic properties, GB has poor bioavailability following oral administration and cannot readily achieve sufficient exposure in treated patients, limiting its clinical application for the treatment of PD. In an effort to improve its efficacy, we utilized poly(ethylene glycol)-co-poly(Îµ-caprolactone) (PEG-PCL) nanoparticles as a means of encapsulating GB (GB-NPs). These NPs facilitated the sustained release of GB into the blood, thereby improving its ability to accumulate in the brain and to treat PD. METHODS AND RESULTS: Using Madin-Darby canine kidney (MDCK) cells, we were able to confirm that these NPs could be taken into cells via multiple nonspecific mechanisms including micropinocytosis, clathrin-dependent endocytosis, and lipid raft/caveolae-mediated endocytosis. Once internalized, these NPs tended to accumulate in the endoplasmic reticulum and lysosomes. In zebrafish, we determined that these NPs were readily able to undergo transport across the chorion, gastrointestinal, blood-brain, and blood-retinal barriers. In a 1-methyl-4-phenylpyridinium ion (MPP(+))-induced neuronal damage model system, we confirmed the neuroprotective potential of these NPs. Following oral administration to rats, GB-NPs exhibited more desirable pharmacokinetics than did free GB, achieving higher GB concentrations in both the brain and the blood. Using a murine PD model, we demonstrated that these GB-NPs achieved superior therapeutic efficacy and reduced toxicity relative to free GB. CONCLUSION: In conclusion, these results indicate that NPs encapsulation of GB can significantly improve its oral bioavailability, cerebral accumulation, and bioactivity via mediating its sustained release in vivo.</t>
  </si>
  <si>
    <t xml:space="preserve"> RAYYAN-INCLUSION: {"Ana"=&gt;"Maybe", "Querusche"=&gt;"Excluded"} | RAYYAN-LABELS: ?,ANA: Abstract,QUE: Abstract | RAYYAN-EXCLUSION-REASONS: 3 - Intervention</t>
  </si>
  <si>
    <t>PMC7769078</t>
  </si>
  <si>
    <t>rayyan-185169030</t>
  </si>
  <si>
    <t>Safety and Efficacy of the BNT162b2 mRNA Covid-19 Vaccine.</t>
  </si>
  <si>
    <t>2603-2615</t>
  </si>
  <si>
    <t>Polack FP and Thomas SJ and Kitchin N and Absalon J and Gurtman A and Lockhart S and Perez JL and PÃ©rez Marc G and Moreira ED and Zerbini C and Bailey R and Swanson KA and Roychoudhury S and Koury K and Li P and Kalina WV and Cooper D and Frenck RW Jr and Hammitt LL and TÃ¼reci Ã– and Nell H and Schaefer A and Ãœnal S and Tresnan DB and Mather S and Dormitzer PR and Åžahin U and Jansen KU and Gruber WC</t>
  </si>
  <si>
    <t>https://pubmed.ncbi.nlm.nih.gov/33301246/</t>
  </si>
  <si>
    <t>BACKGROUND: Severe acute respiratory syndrome coronavirus 2 (SARS-CoV-2) infection and the resulting coronavirus disease 2019 (Covid-19) have afflicted tens of millions of people in a worldwide pandemic. Safe and effective vaccines are needed urgently. METHODS: In an ongoing multinational, placebo-controlled, observer-blinded, pivotal efficacy trial, we randomly assigned persons 16 years of age or older in a 1:1 ratio to receive two doses, 21 days apart, of either placebo or the BNT162b2 vaccine candidate (30 Î¼g per dose). BNT162b2 is a lipid nanoparticle-formulated, nucleoside-modified RNA vaccine that encodes a prefusion stabilized, membrane-anchored SARS-CoV-2 full-length spike protein. The primary end points were efficacy of the vaccine against laboratory-confirmed Covid-19 and safety. RESULTS: A total of 43,548 participants underwent randomization, of whom 43,448 received injections: 21,720 with BNT162b2 and 21,728 with placebo. There were 8 cases of Covid-19 with onset at least 7 days after the second dose among participants assigned to receive BNT162b2 and 162 cases among those assigned to placebo; BNT162b2 was 95% effective in preventing Covid-19 (95% credible interval, 90.3 to 97.6). Similar vaccine efficacy (generally 90 to 100%) was observed across subgroups defined by age, sex, race, ethnicity, baseline body-mass index, and the presence of coexisting conditions. Among 10 cases of severe Covid-19 with onset after the first dose, 9 occurred in placebo recipients and 1 in a BNT162b2 recipient. The safety profile of BNT162b2 was characterized by short-term, mild-to-moderate pain at the injection site, fatigue, and headache. The incidence of serious adverse events was low and was similar in the vaccine and placebo groups. CONCLUSIONS: A two-dose regimen of BNT162b2 conferred 95% protection against Covid-19 in persons 16 years of age or older. Safety over a median of 2 months was similar to that of other viral vaccines. (Funded by BioNTech and Pfizer; ClinicalTrials.gov number, NCT04368728.).</t>
  </si>
  <si>
    <t xml:space="preserve"> RAYYAN-INCLUSION: {"Ana"=&gt;"Excluded", "Querusche"=&gt;"Excluded"} | RAYYAN-LABELS: QUE: Abstract | RAYYAN-EXCLUSION-REASONS: 2 - Population</t>
  </si>
  <si>
    <t>PMC7745181</t>
  </si>
  <si>
    <t>rayyan-185169031</t>
  </si>
  <si>
    <t>Assessing microplastic as a vector for chemical entry into fish larvae using a novel tube-feeding approach.</t>
  </si>
  <si>
    <t>Norland S and Vorkamp K and Bogevik AS and Koelmans AA and Diepens NJ and Burgerhout E and Hansen Ã˜J and Puvanendran V and RÃ¸nnestad I</t>
  </si>
  <si>
    <t>https://pubmed.ncbi.nlm.nih.gov/33293050/</t>
  </si>
  <si>
    <t>A tube-feeding model for administering microplastic (MP, Ã˜Â =Â 30Â Î¼m) spheres to fish larvae was employed to quantify the uptake of hydrophobic organic contaminants (HOCs) into the larval body through a single administration of MP. Polychlorinated biphenyl-153 (PCB-153) was used as a representative HOC that can be sorbed to MP in the sea. Atlantic herring (Clupea harengus) larvae (34-51 days post-hatching) were selected as the animal model. The herring larvae were tube-fed a single load of up to 200 polystyrene or polyethylene MP spheres spiked with (14)C-labelled PCB-153, and the control larvae were tube-fed an isotonic solution without MP. At the time of sampling (24Â h post feeding), some larvae had evacuated all MP spheres from the gut, while others still had MP remaining in the gut. In larvae with a significant number of MP spheres still present in the gut, whole-body scintillation counting (including the MP in the gut lumen) showed elevated levels of the tracer compared to those in the control fish larvae. For larvae in which all or almost all MP had been evacuated by the time of sampling, the tracer levels of the whole body were not significantly different compared to those for the control fish larvae. These data indicate that there was no significant transfer of PCB-153 from contaminated MP into fish larvae within a gut-transit time of &lt;24Â h. This study suggests that the vector role of MP in HOC uptake and absorption may be minor compared to that of other HOC uptake pathways.</t>
  </si>
  <si>
    <t>rayyan-185169032</t>
  </si>
  <si>
    <t>Nanopolystyrene particles at environmentally relevant concentrations causes behavioral and biochemical changes in juvenile grass carp (Ctenopharyngodon idella).</t>
  </si>
  <si>
    <t>GuimarÃ£es ATB and Estrela FN and Rodrigues ASL and Chagas TQ and Pereira PS and Silva FG and Malafaia G</t>
  </si>
  <si>
    <t>https://pubmed.ncbi.nlm.nih.gov/33264938/</t>
  </si>
  <si>
    <t>The biometric, behavioral and biochemical toxicity of polystyrene nanoplastics (PS NPs) in aquatic freshwater vertebrates and in environmentally relevant concentrations remains poorly known. Thus, using different toxicity biomarkers we tested the hypothesis that the exposure of Ctenopharyngodon idella juveniles to small PS NPs concentrations (0.04 ng/L, 34 ng/L and 34 Î¼g/L), for a short period-of-time, may affect their growth/development, individual and collective behavior, and biochemical parameters. Animals exposed to NPs did not show increased biometric parameters (i.e.: body biomass, total and standard length, peduncle height, head height and visceral somatic and hepatosomatic indices). Despite the lack of damage on the locomotor (open field test) and visual (visual stimulus test) abilities of the evaluated fish, the expected increase in locomotor activity during the vibratory stimulus test was not evident in animals exposed to NPs. Non-exposed animals were the only ones showing increased activity/locomotion time in the presence of the predatory stimulus during the individual anti-predatory response test. The behavior of animals directly confronted with a potential predator has evidenced the influence of NPs on shoals' aggregation and on the distance kept by individuals from the predatory stimulus. These changes were associated with PS NPs accumulation in animals' brains, oxidative stress and increased acetylcholinesterase activity (hepatic and cerebral). Therefore, the current study has confirmed the initial hypothesis and showed that, even at low concentrations, PS NPs can affect the health of C. idella individuals at early life stage.</t>
  </si>
  <si>
    <t>rayyan-185169033</t>
  </si>
  <si>
    <t>Protein Signatures to Trace Seafood Contamination and Processing.</t>
  </si>
  <si>
    <t>Martinez I and SÃ¡nchez-Alonso I and PiÃ±eiro C and Careche M and Carrera M</t>
  </si>
  <si>
    <t>https://pubmed.ncbi.nlm.nih.gov/33256117/</t>
  </si>
  <si>
    <t>This review presents some applications of proteomics and selected spectroscopic methods to validate certain aspects of seafood traceability. After a general introduction to traceability and the initial applications of proteomics to authenticate traceability information, it addresses the application of proteomics to trace seafood exposure to some increasingly abundant emergent health hazards with the potential to indicate the geographic/environmental origin, such as microplastics, triclosan and human medicinal and recreational drugs. Thereafter, it shows the application of vibrational spectroscopy (Fourier-Transform Infrared Spectroscopy (FTIR) and Fourier-Transform Raman Spectroscopy (FT Raman)) and Low Field Nuclear Magnetic Resonance (LF-NMR) relaxometry to discriminate frozen fish from thawed fish and to estimate the time and temperature history of frozen fillets by monitoring protein modifications induced by processing and storage. The review concludes indicating near future trends in the application of these techniques to ensure seafood safety and traceability.</t>
  </si>
  <si>
    <t>PMC7761302</t>
  </si>
  <si>
    <t>rayyan-185169034</t>
  </si>
  <si>
    <t>Microplastics in brown trout (Salmo trutta Linnaeus, 1758) from an Irish riverine system.</t>
  </si>
  <si>
    <t>O'Connor JD and Murphy S and Lally HT and O'Connor I and Nash R and O'Sullivan J and Bruen M and Heerey L and Koelmans AA and Cullagh A and Cullagh D and Mahon AM</t>
  </si>
  <si>
    <t>https://pubmed.ncbi.nlm.nih.gov/33254617/</t>
  </si>
  <si>
    <t>Rivers play an important role in the overall transport of microplastic pollution (1Â Î¼m to 5Â mm), with fluvial dynamics expected to influence biotic interactions, particularly for fish. So far, there have been few assessments of microplastics in freshwater salmonids. The prevalence (i.e. percentage occurrence) and burden (i.e. abundance per fish) of microplastics were assessed in the gastrointestinal tracts (GITs) and stomach contents (SCs) of 58 brown trout Salmo trutta Linnaeus, 1758 sampled at six sites along the River Slaney catchment in south-east Ireland. Sites were divided into two classifications (high and low exposure) based on proximity to microplastic pollution sources, comprising three sites each. Analysis of biological traits (e.g. fish length) and diet was performed on the same fish to determine possible factors explaining microplastic burden. Microplastics were found in 72% of fish having been recovered from 66% of GITs (1.88Â Â±Â 1.53Â MPs fishâ_x0081_»(1)) and 28% of SCs (1.31Â Â±Â 0.48Â MPs fishâ_x0081_»(1)). Fibres were the dominant particle type recovered from GITs (67%) and SCs (57%) followed by fragments. No difference in median microplastic burden was observed between fish collected in high and low exposure sites. Microplastic burden was unrelated to fish fork length, while microplastic size distribution (100Â â‰¤Â 350Â Î¼m, 350Â Î¼m toÂ â‰¤Â 5Â mm) was unrelated to S.Â trutta age class estimates. Furthermore, microplastic burden was not explained by dietary intake. Though further research is necessary, this study showed the presence of microplastics in wild S.Â trutta collected from an Irish riverine system, which could have further implications for top-level consumers that feed on the species, including humans. Further analysis is required to determine possible trophic linkages for the species, with respect to microplastics, and to assess the suitability of S.Â trutta for monitoring microplastics in river systems.</t>
  </si>
  <si>
    <t>rayyan-185169035</t>
  </si>
  <si>
    <t>Characterization and spatial distribution of microplastics in two wild captured economic freshwater fish from north and west rivers of Guangdong province.</t>
  </si>
  <si>
    <t>Sun D and Wang J and Xie S and Tang H and Zhang C and Xu G and Zou J and Zhou A</t>
  </si>
  <si>
    <t>https://pubmed.ncbi.nlm.nih.gov/33254412/</t>
  </si>
  <si>
    <t>As a new type of pollutant, microplastics are of emerging widespread concern, while amount of research done in freshwater environments and organisms is litter compared to that in marine. Following this reality, the categories of MPs in two economic freshwater fish at 25 sites from 11 cities in the north and west rivers of Guangdong province were documented. Here, 76 individuals belong Oreochromis niloticus and Cirrhinus molitorella were investigated and microplastics were found in the GITs of 43.4% and gills of 25%. The average abundances of microplastics have significant difference between Oreochromis niloticus (0.015 items/ g) and Cirrhinus molitorella (0.031 items/g), while no difference by individual (~1.9 items). The plastics were dominated by white in color (61%), fragment in shape (67%), and lass than 1Â mm in size (74%). The spatial distribution of microplastics revealed that there are significant differences between different cities in average abundances, and the highest average abundances of MPs were found in Zhanjiang city (4.25 items/individual) and Guangzhou city (0.044 items/g), respectively. Our results fully proved that the microplastics was widely ingested by wild fish species and suggested that the abundance and distribution of microplastics are positively related with the development of economy, tourism, industry, agriculture, and fishery.</t>
  </si>
  <si>
    <t>rayyan-185169036</t>
  </si>
  <si>
    <t>Microplastics and metal burdens in freshwater Tilapia (Oreochromis niloticus) of a metropolitan reservoir in Central Mexico: Potential threats for human health.</t>
  </si>
  <si>
    <t>Martinez-Tavera E and Duarte-Moro AM and Sujitha SB and Rodriguez-Espinosa PF and Rosano-Ortega G and ExpÃ³sito N</t>
  </si>
  <si>
    <t>https://pubmed.ncbi.nlm.nih.gov/33246699/</t>
  </si>
  <si>
    <t>In the present study, microplastics (MPs) and metal concentrations were studied in the widely consumed tilapia (Oreochromis niloticus) fishes (nÂ =Â 15) collected from a metropolitan reservoir of the Atoyac River basin, Mexico. Nearly 139 fibers were extracted from the gastrointestinal tracts and assessed using optical microscopy to evaluate their physical characteristics. The colour distribution of the fibers was mainly black (40%), blue (19%), red and white (14%). SEM images represented the surface morphology, while the elemental composition of the fibers was studied using EDX spectra. Polymer characterization using Î¼FTIR aided in confirming the fibers as plastics (polyamide, polyester, and synthetic cellulose) and non-plastics (natural cellulose). Henceforth, âˆ¼33% of the fibers, provisionally thought to be plastics, were natural fibers. The total metal concentrations were higher in the liver (259.24Â mgÂ kg(-1)) than the muscle (122.56Â mgÂ kg(-1)) due to diverse metabolic functions in the hepatic tissues. Human health risk assessment in terms of Hazard Index (HI) presented Pb and Zn values above unity in both adults and children, prompting regulatory measures. Statistical tests between MPs and fish biometry did not present any substantial correlations. The present study also affirmed that the presence of MPs and metals in fishes of a highly contaminated region is not only governed by their bioavailabilities, but also on the physiological characteristics of the individual organism.</t>
  </si>
  <si>
    <t>rayyan-185169037</t>
  </si>
  <si>
    <t>Different effects of nano- and microplastics on oxidative status and gut microbiota in the marine medaka Oryzias melastigma.</t>
  </si>
  <si>
    <t>Kang HM and Byeon E and Jeong H and Kim MS and Chen Q and Lee JS</t>
  </si>
  <si>
    <t>https://pubmed.ncbi.nlm.nih.gov/33199151/</t>
  </si>
  <si>
    <t>Plastic is regarded as a major environmental concern. In particular, nanoplastics and microplastics (NMPs) are attracting global attention due to their potential impact on aquatic organisms. Here, we examined the effects of NMPs (50â€¯nm polystyrene microbead nanoplastics [NPs] and 45â€¯Âµm microplastics [MPs]) on oxidative status and gut microbiota in the marine medaka Oryzias melastigma. The NP-exposed group exhibited stronger oxidative stress with higher activation levels of antioxidants compared to the MP-exposed group. However, the MP-exposed group demonstrated induction of intestinal damage (e.g., increased mucus ratio) with further alterations of gut microbiota, compared to the NP-exposed group. In particular, MPs caused more significant alterations of microbiota composition at both phylum and genus levels. Thus, in this study we show distinct toxicity pathways of NPs and MPs, an oxidative stress-mediated pathway (e.g., antioxidants) induced by NP exposure and dysbiosis of gut microbiota in association with immune dysfunction induced by MP exposure. Our results are helpful for expanding our knowledge about the impacts of NMPs as potentially harmful substances in the aquatic environment.</t>
  </si>
  <si>
    <t xml:space="preserve"> RAYYAN-INCLUSION: {"Ana"=&gt;"Maybe", "Querusche"=&gt;"Maybe"} | RAYYAN-LABELS: ANA: Abstract</t>
  </si>
  <si>
    <t>rayyan-185169038</t>
  </si>
  <si>
    <t>Polystyrene microplastics alter the intestinal microbiota function and the hepatic metabolism status in marine medaka (Oryzias melastigma).</t>
  </si>
  <si>
    <t>Feng S and Zeng Y and Cai Z and Wu J and Chan LL and Zhu J and Zhou J</t>
  </si>
  <si>
    <t>https://pubmed.ncbi.nlm.nih.gov/33190902/</t>
  </si>
  <si>
    <t>To assess the potential effects of microplastics (MPs) on gut microbiome, a simple investigation of gut microbial structure is not sufficient, and the function and association of gut microbial structure with host health should also be taken into account. Here, the effects of two particle sizes (2 and 200Â Î¼m) of polystyrene MPs (PS-MPs) on the gut microbiota of medaka were evaluated following oral administration at 0.3 and 3.0Â Î¼g/mg for 28Â days. No change in body length and gut histopathology damage were observed. However, the exposure to PS-MPs significantly decreased fish body weight and disrupted the liver anti-oxidative status. The PS-MPs caused a shift in the gut microbial structure of medaka accompanied by changes in community function, including significant environmental stress, increased carbon degradation/fixation activities, and partially modified nitrogen/phosphorus/sulfur metabolic abilities. Furthermore, the PS-MPs exposure disturbed the glycolipid/tyrosine/energy metabolism and the endocrine balance. A potential correlation between the gut microecology and host response to PS-MPs exposure was also observed. These results indicated that the PS-MPs may contribute to gut-liver axis disruption, which could be the underlying toxicological mechanisms of PS-MPs exposure. This work has improved our knowledge about the relationship between gut microbiota dysbiosis and host metabolic disorders following MPs exposure.</t>
  </si>
  <si>
    <t>rayyan-185169039</t>
  </si>
  <si>
    <t>Accumulation and distribution of microplastics in the sediment and coastal water samples of Chabahar Bay in the Oman Sea, Iran.</t>
  </si>
  <si>
    <t>Hosseini R and Sayadi MH and Aazami J and Savabieasfehani M</t>
  </si>
  <si>
    <t>https://pubmed.ncbi.nlm.nih.gov/33181955/</t>
  </si>
  <si>
    <t>Frequency, distribution, color, and types of microplastics (&lt;5Â mm) in water and sediment of Chabahar Bay in southeastern Iran was investigated in 10Â stations. Density of microplastics in water samples was between 86 and 362 particles/L (average density 218Â Â±Â 17 particle/L). In the sediment, microplastic density was between 112 and 468 particles/L (average density of 262Â Â±Â 17 particle/kg). The highest concentrations of microplastics were in stations adjacent to urban, commercial, recreational, and fishing sites. The most abundant forms in surface water and sediment were fragments (42.34%) and fibers (32.22%). Highest frequency colors were black, transparent, and white, respectively. A fourier transform infrared (FT-IR) spectrometer was used to determine micro plastic composition. Polyethylene, polyethylene terephthalate and nylon were detected. Polyethylene, a common packaging material made up 38% of the total polymers. Polyethylene terephthalate, used in clothing, liquid and food containers was found at 29% of the total microplastics.</t>
  </si>
  <si>
    <t>rayyan-185169040</t>
  </si>
  <si>
    <t>Atmospheric deposition of microplastics in the coastal zone: Characteristics and relationship with meteorological factors.</t>
  </si>
  <si>
    <t>Szewc K and Graca B and DoÅ‚Ä™ga A</t>
  </si>
  <si>
    <t>https://pubmed.ncbi.nlm.nih.gov/33162128/</t>
  </si>
  <si>
    <t>In this study, the quantitative and qualitative compositions of microplastics (MPs) deposited from the atmosphere in the coastal zone were analysed. Moreover, links between MP deposition and meteorological factors (air humidity, wind speed, precipitation height, and air mass trajectories) were investigated. MP deposition samples were collected in the southern Baltic area in 2017 and 2018 for 286Â days in total. The morphological features of MPs (shape and size) were analysed using a digital microscope. Qualitative analysis was performed using micro-attenuated total reflectance Fourier-transform infrared spectroscopy (Î¼ATR FT-IR). The size of the deposited MPs ranged from 5Â Î¼m to 5000Â Î¼m, and smaller size classes (&lt;720Â Î¼m) were predominant (70%). Fibres were of the dominant type (60%). Films and fragments constituted 26% and 14% of the total MPs, respectively, while 55% of the MPs found in the study were polymers often used in textiles, packaging materials, and fishing gear (polyesters and polypropylene). The atmospheric MP deposition ranged from 0Â m(-2)Â·d(-1) to 30Â m(-2)Â·d(-1) (average: 10Â Â±Â 8Â m(-2)Â·d(-1); median: 8Â m(-2)Â·d(-1)). Based on the air mass trajectory cluster analysis, MPs deposited in Gdynia mainly originated from local sources (&lt;100Â km). Furthermore, higher MP deposition occurred when the inflowing air masses were terrestrial, and lower deposition occurred when they were marine. On average, during wet periods twice the amount of MPs was deposited in comparison with dry periods. During dry periods deposition increased with increasing wind speed and was intensified by high relative humidity.</t>
  </si>
  <si>
    <t>rayyan-185169041</t>
  </si>
  <si>
    <t>Metal oxide nanoparticles and polycyclic aromatic hydrocarbons alter nanoplastic's stability and toxicity to zebrafish.</t>
  </si>
  <si>
    <t>Singh N and Bhagat J and Tiwari E and Khandelwal N and Darbha GK and Shyama SK</t>
  </si>
  <si>
    <t>https://pubmed.ncbi.nlm.nih.gov/33153793/</t>
  </si>
  <si>
    <t>Co-occurrence of nanoplastics (NPs) with metal oxide nanoparticles (nMOx) and polycyclic aromatic hydrocarbons (PAHs) have been widely reported. However, there is a scarcity of information on their interactions and combined toxic effects. In this study, we used two different sized NPs [55Â nm (NP1) and 100Â nm (NP2)] to understand the effect of nMOx (nCuO and nZnO) and PAHs [chrysene (Chr) and fluoranthene (Flu)] on NPs' stability and toxicity to zebrafish. Results revealed that increasing the concentration of nMOx, zeta-potential increased, and charge reversal was observed in NPs suspension while PAH produced no major changes. Aggregation kinetics performed with nMOx exhibited higher aggregation of NPs in presence of NaCl that alleviated critical coagulation concentration. NP1 stabilized the size of otherwise unstable nMOx suspension in the tap-water for a longer period, whereas, aggregation was observed with NP2. The in vivo comet assay results showed that NP1 was more genotoxic than NP2 owing to their lower size. Interestingly the DNA damage was highest in NPs+nMOx followed by nMOx and NPs. Unlike nMOx, Chr/Flu+NPs showed reduced DNA damage as compared to NPs or PAH alone. Alteration in catalase activity and lipid peroxidation value indicated oxidative stress in all exposure groups.</t>
  </si>
  <si>
    <t>rayyan-185169042</t>
  </si>
  <si>
    <t>A new method for microplastic extraction from fish guts assisted by chemical dissolution.</t>
  </si>
  <si>
    <t>Analytical methods : advancing methods and applications</t>
  </si>
  <si>
    <t>1759-9679 (Electronic)</t>
  </si>
  <si>
    <t>5450-5457</t>
  </si>
  <si>
    <t>Wang ZM and Parashar M and Ghosal S and Wagner J</t>
  </si>
  <si>
    <t>https://pubmed.ncbi.nlm.nih.gov/33135024/</t>
  </si>
  <si>
    <t>A new protocol for the extraction of microplastic is proposed and demonstrated which combines dissection, ultrasonication, and filtration with chemical dissolution in order to estimate microplastic contamination in fish or other samples with significant biomass. This protocol enables initial characterization of the sample through dissection followed by chemical dissolution to isolate polymer debris while minimizing analytical uncertainties and maintaining microplastic particle integrity. The extraction method begins with dissection and inspection of the stomach contents, followed by pulsed ultrasonic extraction to remove the majority of biomass and surface contaminants. Subsequent chemical dissolution of the extracted contents using KOH and HCl removes any remaining biomass and inorganic interferences. Incorporating chemical dissolution post-extraction minimizes the overall biomass subjected to dissolution, thereby enabling faster processing and subsequently a cleaner sample compared to methods involving digestion of the entire organism. Furthermore, the chemical dissolution step enables direct filter analysis for microplastics, thereby minimizing the potential loss of microplastic particles associated with manual particle transfer. Hence, the microplastic extraction method presented here is suitable for the extraction and identification of small (&gt;20 Î¼m) and potentially brittle microplastic.</t>
  </si>
  <si>
    <t>rayyan-185169043</t>
  </si>
  <si>
    <t>Toxicological interactions of microplastics/nanoplastics and environmental contaminants: Current knowledge and future perspectives.</t>
  </si>
  <si>
    <t>Bhagat J and Nishimura N and Shimada Y</t>
  </si>
  <si>
    <t>https://pubmed.ncbi.nlm.nih.gov/33127190/</t>
  </si>
  <si>
    <t>The co-occurrence of microplastics/nanoplastics (MPs/NPs) with other environmental contaminants has stimulated a focus shift of its skyrocketed research publications (more than 3000 papers during 2016-2020, Web of Science) from ubiquitous occurrence to interactive toxicity. Here, in this review, we provided the current state of knowledge on toxicological interaction of MPs/NPs with co-contaminants (heavy metals, polycyclic aromatic hydrocarbons, pharmaceuticals, pesticides, nanoparticles, organohalogens, plastic additives, and organotins). We discussed the possible interactions (aggregation, adsorption, accumulation, transformation, desorption) that played a role in influencing the toxicity of the mixture. Besides, the type of interactions such as synergistic, antagonistic, potentiating was expounded to get a deeper mechanistic understanding. Despite the wide occurrence and usage, scant studies were available on polypropylene, polyethylene terephthalate. Our analysis shows a dearth of research on common occurring heavy metals (mercury, lead, chromium), phthalates, personal care products. Considerations for environmental factors such as the presence of dissolved organic matter, pH, salinity, temperature, and effects of different colors and types of polymer are recommended.</t>
  </si>
  <si>
    <t>rayyan-185169044</t>
  </si>
  <si>
    <t>Overview of global status of plastic presence in marine vertebrates.</t>
  </si>
  <si>
    <t>728-737</t>
  </si>
  <si>
    <t>LÃ³pez-MartÃ­nez S and Morales-Caselles C and Kadar J and Rivas ML</t>
  </si>
  <si>
    <t>https://pubmed.ncbi.nlm.nih.gov/33111371/</t>
  </si>
  <si>
    <t>The presence of plastic in the environment is generating impacts on all habitats and has become a major global problem in marine megafauna. Macroplastics can cause entanglement, ingestion and loss of suitable habitats. In addition to entanglement problems, there is evidence that plastics are entering the food web through ingestion by marine organisms, which could ultimately be affecting humans. Much of the available information on the impact of plastic in biota is scattered and disconnected due to the use of different methodologies. Here, we review the variety of approaches and protocols followed to assess macro- and microplastic ingestion in marine vertebrates such as sea turtles, cetaceans and fishes in order to offer a global overview of their current status. The analysis of 112 studies indicates the highest plastic ingestion in organisms collected in the Mediterranean and Northeast Indian Ocean with significant differences among plastic types ingested by different groups of animals, including differences in colour and the type of prevalent polymers. In sea turtles, the most prevalent types of plastics are white plastics (66.60%), fibres (54.54%) and LDPE polymer (39.09%); in cetaceans, white macro- and microplastics (38.31%), fibres (79.95%) and PA polymer (49.60%); and in fishes, transparent plastics (45.97%), fibres (66.71%) and polyester polymer (36.20%). Overall, clear fibre microplastics are likely the most predominant types ingested by marine megafauna around the globe.</t>
  </si>
  <si>
    <t>rayyan-185169045</t>
  </si>
  <si>
    <t>Exposure to polystyrene microplastics induced gene modulated biological responses in zebrafish (Danio rerio).</t>
  </si>
  <si>
    <t>Umamaheswari S and Priyadarshinee S and Bhattacharjee M and Kadirvelu K and Ramesh M</t>
  </si>
  <si>
    <t>https://pubmed.ncbi.nlm.nih.gov/33077188/</t>
  </si>
  <si>
    <t>The substantial increase in the occurrence of microplastics (MPs) in the aquatic ecosystem has been recognized as an emerging concern today. Studies have revealed the toxicity of microplastics on behavior, physiology, and reproduction of fishes. Despite several reports, there are inadequate literature reports on the impact of microplastics on aquatic forms at the molecular level. The present study was aimed to investigate the adverse effects of polystyrene microplastics (PS-MPs) in adult zebrafish model system. Healthy fishes were exposed to different concentrations (10 and 100Â Î¼gÂ L(-1)) of PS-MPs for 35Â d. The results revealed that PS-MPs exposure induced ROS (Reactive oxygen species) generation disrupting the antioxidant defense system, hepatic enzymology, and neurotransmission. Correspondingly, the histological studies showed PS-MPs induced histopathological lesions, including inflammation, degeneration, necrosis, and hemorrhage, in the brain and liver tissues of zebrafish. Furthermore, PS-MPs exposure significantly upregulated the expressions of gstp1, hsp70l, and ptgs2a gene along with the downregulation of cat, sod1, gpx1a, and ache genes. Therefore, the present study illustrates the potential of PS-MPs to induce different grades of toxic impacts in fishes by altering its metabolic mechanism, histological architecture, and gene regulation pattern through ROS induced oxidative stress.</t>
  </si>
  <si>
    <t>rayyan-185169046</t>
  </si>
  <si>
    <t>Ecotoxicoproteomic assessment of microplastics and plastic additives in aquatic organisms: A review.</t>
  </si>
  <si>
    <t>Liu W and Zhao Y and Shi Z and Li Z and Liang X</t>
  </si>
  <si>
    <t>https://pubmed.ncbi.nlm.nih.gov/33075717/</t>
  </si>
  <si>
    <t>Advances in proteomics have greatly improved chemical toxicity assessment and predictions of adverse outcomes in organisms. Ecotoxicoproteomics has been employed to elucidate biological pathways affected by chemicals and provide data that can be incorporated into adverse outcome pathways (AOP) to better define the ecological risk of emerging pollutants. Microplastics (MPs) and plastic additives have raised global concern due to their widespread use in aquatic environments, bioaccumulation in tissues, and toxic effects in aquatic organisms. Despite showing sublethal toxicity in many cases, mechanisms underlying these emerging pollutants are underexplored. In this review, adverse effects and recent ecotoxicoproteomic studies of MPs and typical additives (i.e. plasticizers, flame retardants, antioxidants, and UV stabilizers) in aquatic organisms are summarized. Proteomics data show that MPs adversely affect ingestion and reproduction via disrupting pathways related to energy metabolism, stress-related defense, and cytoskeletal dynamics. Biological processes including lipid metabolism, energy homeostasis, skeletal development, neurotransmitter signaling, and immune response are modulated by additives and induce developmental malformations in fish embryos/larvae. Furthermore, plastic additives also exert reproductive toxicity, hepatotoxicity, and neurotoxicity in invertebrates (e.g. mussel, abalone, and oyster) and fish by disrupting detoxification/oxidative stress, hormonal modulation, signal transduction, and apoptosis. Additional studies are needed to complement the omic knowledge of chemical additives that are not well documented (e.g. UV stabilizers) for improving understanding into toxic mechanisms and for characterizing ecological risk linked to plastic contaminants.</t>
  </si>
  <si>
    <t xml:space="preserve"> RAYYAN-INCLUSION: {"Ana"=&gt;"Excluded", "Querusche"=&gt;"Excluded"} | RAYYAN-LABELS: ANA: Title,QUE: Title | RAYYAN-EXCLUSION-REASONS: 1 - Type of study</t>
  </si>
  <si>
    <t>rayyan-185169047</t>
  </si>
  <si>
    <t>Microplastics in three typical benthic species from the Arctic: Occurrence, characteristics, sources, and environmental implications.</t>
  </si>
  <si>
    <t>Fang C and Zheng R and Hong F and Jiang Y and Chen J and Lin H and Lin L and Lei R and Bailey C and Bo J</t>
  </si>
  <si>
    <t>https://pubmed.ncbi.nlm.nih.gov/33068580/</t>
  </si>
  <si>
    <t>Microplastics (MPs) in the Arctic have raised increasing concern, but knowledge on MP contamination in benthic organisms from Arctic shelf regions, e.g., the Chukchi Sea is still limited. Therefore, the present study investigated the occurrence, characteristics, sources, and environmental implications of MPs in the three most common benthic species, namely sea anemone (Actiniidae und.), deposit-feeding starfish (Ctenodiscus crispatus), and snow crab (Chionoecetes opilio), from the Chukchi Sea. The abundances of MPs in the three benthic species were significantly greater than those from the Bering Sea, but lower than those from other regions globally. The top three compositions of MPs in the three species were polyester, nylon, and polyethylene terephthalate. The detection limit for MP size in the present study was 0.03Â mm and the mean size of MP in the three species was 0.89Â Â±Â 0.06Â mm. The surfaces of MPs found in the starfish and crabs were covered with many attachments, cracks, and hollows, while the surfaces of MPs found in the sea anemones were smooth, which was likely a consequence of different feeding behaviors. There was a significantly positive correlation between the abundances of MPs and other anthropogenic substances. The mean MP abundances in the sea anemones ranged from 0.2 items/individual to 1.7 items/individual, which was significantly higher than that in the deposit-feeding starfish (0.1-1.4 items/individual) and snow crabs (0.0-0.6 items/individual). Sea anemones inhabiting lower latitudes ingested relatively higher levels of MPs than those inhabiting higher latitudes. The MP abundances in the sea anemones are significantly and positively correlated with the seasonal reduced ratio of sea ice coverage from August to September. Our findings indicate that sea anemones could function as a bioindicator of MP pollution, and that the MPs in the benthos from the Chukchi Sea might originate from the melting sea ice, fishery activities and ocean currents.</t>
  </si>
  <si>
    <t>rayyan-185169048</t>
  </si>
  <si>
    <t>Nanofibrous cosmetic face mask for transdermal delivery of nano gold: synthesis, characterization, release and zebra fish employed toxicity studies.</t>
  </si>
  <si>
    <t>Royal Society open science</t>
  </si>
  <si>
    <t>2054-5703 (Print)</t>
  </si>
  <si>
    <t>Manatunga DC and Godakanda VU and Herath HMLPB and de Silva RM and Yeh CY and Chen JY and Akshitha de Silva AA and Rajapaksha S and Nilmini R and Nalin de Silva KM</t>
  </si>
  <si>
    <t>https://pubmed.ncbi.nlm.nih.gov/33047067/</t>
  </si>
  <si>
    <t>This study involves the generation of gold nanoparticles (Au NPs) via a novel natural/non-toxic methodology using tea and orange-peel extracts. These were then embedded into a novel blend composed of a polyethylene oxide and gelatin (PEO-Gel) fibre mat. The scanning electron microscopy results indicated that the addition of both collagen (COL) and ascorbic acid (AA) into the PEO-Gel system (PEO-Gel-AA-COL system) enhances the Au NP incorporation into nanofibres leading to a diameter of 164.60 Â± 20.95 and 192.43 Â± 39.14 nm in contrast to the spraying observed with the Au PEO-Gel system alone. Releasing studies conducted over 30 min indicated that the PEO-Gel-AA-COL-orange peel Au (OpAu) system accounts for a higher content of Au release than the green tea Au (GtAu) NP system where a maximum release could be attained within 10-30 min depending on the amount of Au NPs that have been incorporated. Moreover, the transdermal diffusion studies conducted using Strat membrane indicated that Au NPs from both formulations (PEO-Gel-AA-COL-GtAu nanofibre, PEO-Gel-AA-COL-OpAu nanofibre) have diffused through the stratum corneum and trapped in the dermis and epidermis indicating its transdermal deliverability. Additionally, 2,2-diphenyl-1-picrylhydrazyl (DPPH) assay revealed that nanofibres have similar radical scavenging activity like AA standard. Toxicity evaluation on a zebra fish embryo model confirmed that both GtAu NPs and OpAu NPs do not induce any teratogenic activity and are safe to be used in the range of 1.0-167 Âµg ml(-1).</t>
  </si>
  <si>
    <t xml:space="preserve"> RAYYAN-INCLUSION: {"Ana"=&gt;"Maybe", "Querusche"=&gt;"Excluded"} | RAYYAN-LABELS: QUE: Abstract | RAYYAN-EXCLUSION-REASONS: 3 - Intervention</t>
  </si>
  <si>
    <t>PMC7540761</t>
  </si>
  <si>
    <t>rayyan-185169049</t>
  </si>
  <si>
    <t>Sampling protocol for the determination of nutrients and contaminants in fish and other seafood - The EAF-Nansen Programme.</t>
  </si>
  <si>
    <t>Moxness Reksten A and BÃ¸kevoll A and Frantzen S and Lundebye AK and KÃ¶gel T and KolÃ¥s K and Aakre I and Kjellevold M</t>
  </si>
  <si>
    <t>https://pubmed.ncbi.nlm.nih.gov/32995313/</t>
  </si>
  <si>
    <t>Seafood plays a central role in global food and nutrition security. However, there is a lack of data on the concentration of nutrients and contaminants in fish and other seafood, especially in low- and middle-income countries. In order to assess the potential risks and benefits associated with seafood intake, reliable and up-to-date food composition data is crucial. The quality of food composition data is affected by several factors, such as sampling protocols and the suitability and quality of the methods applied for sample preparation and analysis. In this paper, we describe the sampling methodology and protocols related to the sampling of fish and other seafood and the corresponding analytical methods used to analyse the nutrient and contaminant content of such species. For nutrients, the determination of protein, fat, ash, energy, fatty acids, cholesterol, and amino acids is described, in addition to analyses for determination of the vitamin and mineral content in fish and other seafood. For contaminants, analyses for the determination of organic pollutants and microplastics are described. The methodology described in this paper is used for sampling data through scientific surveys in low- and middle-income countries with research vessel Dr. Fridtjof Nansen under the EAF-Nansen Programme. The Programme aims to improve knowledge on the nutritional composition of fish and ensure the fish is safe to consume.â€¢In this paper, we describe the sampling protocols used for sampling fish and other seafood during scientific surveys under the EAF-Nansen Programme.â€¢This paper describes the methodology and quality control for analysing nutrients and contaminants in fish and other seafood.</t>
  </si>
  <si>
    <t>PMC7502570</t>
  </si>
  <si>
    <t>rayyan-185169050</t>
  </si>
  <si>
    <t>No evidence of spherical microplastics (10-300 Î¼m) translocation in adult rainbow trout (Oncorhynchus mykiss) after a two-week dietary exposure.</t>
  </si>
  <si>
    <t>e0239128</t>
  </si>
  <si>
    <t>Kim J and Poirier DG and Helm PA and Bayoumi M and Rochman CM</t>
  </si>
  <si>
    <t>https://pubmed.ncbi.nlm.nih.gov/32976490/</t>
  </si>
  <si>
    <t>The consumption of fish contaminated with microplastics is often cited as a pathway for human exposure. However, because their guts are generally removed before consumption, exposure may be low compared to other routes such as shellfish, drinking water and dust. Still, microplastics have been found to translocate from the gut to other tissues, making exposure from eating fish fillets or other seafood products a potential concern. To better understand fish as an exposure route for microplastics in humans, we tested hypotheses about whether translocation occurs and if efficiency of translocation is dependent on particle size. We investigated the amount and distribution of fluorescent polyethylene microspheres (10-300 Î¼m) in the gut, liver, fillets and gonads of adult rainbow trout after a two-week dietary exposure. Fish were fed food pellets dosed with up to ~9,800 microspheres per gram of food. Total exposures over the entire experiment ranged from ~80,000-850,000 microspheres per fish. We did not find any particles in the fillets, liver, or gonads of any fish, suggesting that translocation of spherical microplastics of this size range does not occur in adult rainbow trout. The quantity of microplastics found in the gut was also low or absent after a 24-hour depuration period, indicating effective excretion in this laboratory population. This research suggests that the consumption of fish fillets may not be a significant exposure pathway for microspheres &gt;10 Î¼m in size to contaminate humans. Future studies should test for different sizes, morphologies and species to further our understanding.</t>
  </si>
  <si>
    <t>PMC7518578</t>
  </si>
  <si>
    <t>rayyan-185169051</t>
  </si>
  <si>
    <t>Microplastics in Food: A Review on Analytical Methods and Challenges.</t>
  </si>
  <si>
    <t>Kwon JH and Kim JW and Pham TD and Tarafdar A and Hong S and Chun SH and Lee SH and Kang DY and Kim JY and Kim SB and Jung J</t>
  </si>
  <si>
    <t>https://pubmed.ncbi.nlm.nih.gov/32942613/</t>
  </si>
  <si>
    <t>Human exposure to microplastics contained in food has become a significant concern owing to the increasing accumulation of microplastics in the environment. In this paper, we summarize the presence of microplastics in food and the analytical methods used for isolation and identification of microplastics. Although a large number of studies on seafood such as fish and shellfish exist, estimating the overall human exposure to microplastics via food consumption is difficult owing to the lack of studies on other food items. Analytical methods still need to be optimized for appropriate recovery of microplastics in various food matrices, rendering a quantitative comparison of different studies challenging. In addition, microplastics could be added or removed from ingredients during processing or cooking. Thus, research on processed food is crucial to estimate the contribution of food to overall human microplastic consumption and to mitigate this exposure in the future.</t>
  </si>
  <si>
    <t>PMC7559051</t>
  </si>
  <si>
    <t>rayyan-185169052</t>
  </si>
  <si>
    <t>20th Pollutant Responses in Marine Organisms (PRIMO 20): Global issues and fundamental mechanisms caused by pollutant stress in marine and freshwater organisms.</t>
  </si>
  <si>
    <t>Baldwin WS and Bain LJ and Di Giulio R and Kullman S and Rice CD and Ringwood AH and den Hurk PV</t>
  </si>
  <si>
    <t>https://pubmed.ncbi.nlm.nih.gov/32932042/</t>
  </si>
  <si>
    <t>The 20th Pollutant Responses in Marine Organisms (PRIMO 20) conference provided a forum for scientists from around the world to communicate novel toxicological research findings specifically focused on aquatic organisms, by combining applied and basic research at the intersection of environmental and mechanistic toxicology. The work highlighted in this special issue of Aquatic Toxicology, a special issue of Marine Environmental Research, and presented through posters and presentations, encompass important and emerging topics in freshwater and marine toxicology. This includes multiple types of emerging contaminants including microplastics and UV filtering chemicals. Other studies aimed to further our understanding of the effects of endocrine disrupting chemicals, pharmaceuticals, and personal care products. Further research presented in this virtual issue examined the interactive effects of chemicals and pathogens, while the final set of manuscripts demonstrates continuing efforts to combine traditional biomonitoring, data from -omic technologies, and modeling for use in risk assessment and management. An additional goal of PRIMO meetings is to address the link between environmental and human health. Several articles in this issue of Aquatic Toxicology describe the appropriateness of using aquatic organisms as models for human health, while the keynote speakers, as described in the editorial below, presented research that highlighted bioaccumulation of contaminants such as PFOS and mercury from fish to marine mammals and coastal human populations such as the Gullah/GeeChee near Charleston, South Carolina, USA.</t>
  </si>
  <si>
    <t>rayyan-185169053</t>
  </si>
  <si>
    <t>Estimation of the uptake and gut retention of microplastics in juvenile marine fish: Mummichogs (Fundulus heteroclitus) and red seabreams (Pagrus major).</t>
  </si>
  <si>
    <t>Ohkubo N and Ito M and Hano T and Kono K and Mochida K</t>
  </si>
  <si>
    <t>https://pubmed.ncbi.nlm.nih.gov/32911116/</t>
  </si>
  <si>
    <t>We investigated the impact of microplastics (MPs) on marine fish by estimating the uptake and retention by mummichogs (Fundulus heteroclitus) and red seabreams (Pagrus major) of MPs similar in size (â‰¥0.25Â mm) and composition (polyethylene) to MPs detected in fish intestines. Results revealed a correlation between MP concentrations in aquarium water and the content of MPs in the gastrointestinal tracts of exposed fish. More than 95% were excreted from both species within 25Â h; this retention time is similar to the processing time of food items. The rate of excretion showed little dependence on MP size, but there was some dependence on fish species and MP shape. These results suggest that MPs similar to those we studied have little direct adverse impact on these two marine fish species.</t>
  </si>
  <si>
    <t>rayyan-185169054</t>
  </si>
  <si>
    <t>Microplastic particles in sediments and waters, south of Caspian Sea: Frequency, distribution, characteristics, and chemical composition.</t>
  </si>
  <si>
    <t>Nematollahi MJ and Moore F and Keshavarzi B and Vogt RD and Nasrollahzadeh Saravi H and Busquets R</t>
  </si>
  <si>
    <t>https://pubmed.ncbi.nlm.nih.gov/32858324/</t>
  </si>
  <si>
    <t>This study assesses the occurrence of microplastics (MPs) in coastal and sea surface sediments, as well as water samples, collected from the coastal region of the southern Caspian Sea, Mazandaran province, Iran. A total of 32 sediment and 10 water samples were studied. The mean concentration of MPs was 15 units kg(-1) in the sediments and 710 units m(-3) in the coastal water. Fibers constituted by far the dominant MPs in both media, accounting for 97% of the MPs in both sediment and water samples. The MPs were mainly black in color. The dominant size of MP particles in sediment samples was between 250 and 500Â Î¼m, while the fraction &gt;1000Â Î¼m dominated in the water samples. Polyethylene terephthalate (PET), polystyrene (PS), and nylon (NYL) were the main polymers and/or copolymers composing MPs in both sediment and water samples. The MP particles had a relatively smooth surface morphology, although signs of weathering were observed. The number of MP particles in sediment and water samples showed a general decrease from west to east in the study area. This may be reflecting the spreading of MP loading from the outlets of Sefidrud, Tonekabon, Chalus, the major rivers entering the Caspian Sea just west of the study area, and the overall decrease in the spatial distribution of touristic and fishery activity. The main sources of MP particles could be local emissions from a large number of domestic wastewater effluents and urban surface runoff due to high population density, and industrial and fishing activities in this region. This study indicated that MP particles, based on their characteristics and chemical composition, are circulated between coastal waters, and shore and sea surface sediments of the Caspian Sea, leading to their uneven distribution in the different depths. To the best of our knowledge, this is the first work studying the distribution of MP particles in sea surface sediments and also the most comprehensive on MPs in shoreline sediments and coastal waters in the southern Caspian Sea.</t>
  </si>
  <si>
    <t>rayyan-185169055</t>
  </si>
  <si>
    <t>Molecular Effects of Silver Nanoparticles on Monogenean Parasites: Lessons from Caenorhabditis elegans.</t>
  </si>
  <si>
    <t>Pimentel-Acosta CA and RamÃ­rez-Salcedo J and Morales-Serna FN and Fajer-Ã_x0081_vila EJ and ChÃ¡vez-SÃ¡nchez C and Lara HH and GarcÃ­a-Gasca A</t>
  </si>
  <si>
    <t>https://pubmed.ncbi.nlm.nih.gov/32824343/</t>
  </si>
  <si>
    <t>The mechanisms of action of silver nanoparticles (AgNPs) in monogenean parasites of the genus Cichlidogyrus were investigated through a microarray hybridization approach using genomic information from the nematode Caenorhabditis elegans. The effects of two concentrations of AgNPs were explored, low (6 Âµg/L Ag) and high (36 Âµg/L Ag). Microarray analysis revealed that both concentrations of AgNPs activated similar biological processes, although by different mechanisms. Expression profiles included genes involved in detoxification, neurotoxicity, modulation of cell signaling, reproduction, embryonic development, and tegument organization as the main biological processes dysregulated by AgNPs. Two important processes (DNA damage and cell death) were mostly activated in parasites exposed to the lower concentration of AgNPs. To our knowledge, this is the first study providing information on the sub-cellular and molecular effects of exposure to AgNPs in metazoan parasites of fish.</t>
  </si>
  <si>
    <t xml:space="preserve"> RAYYAN-INCLUSION: {"Ana"=&gt;"Excluded", "Querusche"=&gt;"Excluded"} | RAYYAN-LABELS: ANA: Abstract,QUE: Abstract | RAYYAN-EXCLUSION-REASONS: 2 - Population</t>
  </si>
  <si>
    <t>PMC7460582</t>
  </si>
  <si>
    <t>rayyan-185169056</t>
  </si>
  <si>
    <t>Microplastics in the edible and inedible tissues of pelagic fishes sold for human consumption in Kerala, India.</t>
  </si>
  <si>
    <t>Daniel DB and Ashraf PM and Thomas SN</t>
  </si>
  <si>
    <t>https://pubmed.ncbi.nlm.nih.gov/32814179/</t>
  </si>
  <si>
    <t>Microplastics in commercially important seafood species is an emerging area of food safety concern. While there have been reports of plastic particles in the gastrointestinal tract of several species, presence of microplastics in edible fish tissues has not yet been reported from India. This study examined the presence of microplastics in the edible (muscle and skin) and inedible (gill and viscera) tissues of nine commercially important pelagic fish species from Kerala, India. A total of 163 particles consisting mainly of fragments (58%) were isolated. Out of 270 fishes analysed (nÂ =Â 30 per species), 41.1% of the fishes had microplastics in their inedible tissues while only 7% of fishes had microplastics in their edible tissues. The quantity of microplastics in inedible tissue was significantly larger in filter feeders than, that in visual predators (pÂ &lt;Â 0.05). The average abundance of microplastics in edible tissues was 0.07Â Â±Â 0.26 items/fish (i.e., 0.005Â Â±Â 0.02 items/g) and was 0.53Â Â±Â 0.77 items/fish (i.e., 0.054Â Â±Â 0.098 items/g) in inedible tissues. The results suggest the possibility of human intake of microplastics by the consumption of pelagic fishes from this region, albeit in small quantities.</t>
  </si>
  <si>
    <t>rayyan-185169057</t>
  </si>
  <si>
    <t>Evidence for rapid gut clearance of microplastic polyester fibers fed to Chinook salmon: A tank study.</t>
  </si>
  <si>
    <t>Spanjer AR and Liedtke TL and Conn KE and Weiland LK and Black RW and Godfrey N</t>
  </si>
  <si>
    <t>https://pubmed.ncbi.nlm.nih.gov/32806431/</t>
  </si>
  <si>
    <t>Marine and freshwater plastic pollution is a challenging issue receiving large amounts of research and media attention. Yet, few studies have documented the impact of microplastic ingestion to aquatic organisms. In the Pacific Northwest, Chinook salmon are a culturally and commercially significant fish species. The presence of marine and freshwater microplastic pollution is well documented in Chinook salmon habitat, yet no research has investigated the impacts to salmon from microplastic ingestion. The majority of the marine microplastics found in the Salish Sea are microfibers, synthetic extruded polymers that come from commonly worn clothing. To understand the potential impacts of microfiber ingestion to fish, we ran a feeding experiment with juvenile Chinook salmon to determine if ingested fibers are retained or digestion rates altered over a 10 day digestion period. The experiment was completed in two trials, each consisted of 20 control and 20 treatment fish. Treatment fish were each fed an amended ration of 12 food pellets spiked with 20 polyester microfibers and control fish were fed the same ration without added microfibers. Fish were sampled at day 0, 3, 5, 7, and 10 to assess if fibers were retained in their gastrointestinal tract and to determine the rate of digestion. Fibers for the experiment came from washing a red polyester fleece jacket in a microfiber retention bag. Fibers had a mean length of 4.98Â mm. Results showed fish were able to clear up to 94% of fed fibers over 10 days. Differences in mean gastrointestinal mass were not statistically significant at any sampled time between treatment and controls, suggesting that the ingestion of microfibers did not alter digestion rates. Further work is needed to understand if repeated exposures, expected in the environment, alter digestion or food assimilation for growth.</t>
  </si>
  <si>
    <t>rayyan-185169058</t>
  </si>
  <si>
    <t>Microplastic in the stomachs of open-ocean and deep-sea fishes of the North-East Atlantic.</t>
  </si>
  <si>
    <t>Pereira JM and RodrÃ­guez Y and Blasco-Monleon S and Porter A and Lewis C and Pham CK</t>
  </si>
  <si>
    <t>https://pubmed.ncbi.nlm.nih.gov/32806421/</t>
  </si>
  <si>
    <t>The presence of microplastic in marine fishes has been well documented but few studies have directly examined differences between fishes occupying contrasting environmental compartments. In the present study, we investigated the gut contents of 390 fishes belonging to three pelagic (blue jack mackerel, chub mackerel, skipjack tuna) and two deep-sea species (blackbelly rosefish, blackspot seabream) from the Azores archipelago, North-East Atlantic for microplastic contamination. Our results revealed that pelagic species had significantly more microplastic than the deep-water species. In all of the species studied, fragments were the most common plastic shape recovered and we found a significant difference in the type of polymer between the pelagic and deep-water species. In deep-sea fish we found almost exclusively polypropylene, whereas in the pelagic fish, polyethylene was the most abundant polymer type. Overall, the proportion of fish containing plastic items varied across our study species from 3.7% to 16.7% of individuals sampled, and the average abundance of plastic items ranged from 0.04 to 0.22 per individual (the maximum was 4 items recovered in one stomach). Despite the proximity of the Azores archipelago to the North Atlantic subtropical gyre, a region of elevated plastic abundance, the proportion of individuals containing plastic (9.49%) were comparable with data reported elsewhere.</t>
  </si>
  <si>
    <t>rayyan-185169059</t>
  </si>
  <si>
    <t>Effects of MP Polyethylene Microparticles on Microbiome and Inflammatory Response of Larval Zebrafish.</t>
  </si>
  <si>
    <t>Kurchaba N and Cassone BJ and Northam C and Ardelli BF and LeMoine CMR</t>
  </si>
  <si>
    <t>https://pubmed.ncbi.nlm.nih.gov/32796641/</t>
  </si>
  <si>
    <t>Plastic polymers have quickly become one of the most abundant materials on Earth due to their low production cost and high versatility. Unfortunately, some of the discarded plastic can make its way into the environment and become fragmented into smaller microscopic particles, termed secondary microplastics (MP). In addition, primary MP, purposely manufactured microscopic plastic particles, can also make their way into our environment via various routes. Owing to their size and resilience, these MP can then be easily ingested by living organisms. The effect of MP particles on living organisms is suspected to have negative implications, especially during early development. In this study, we examined the effects of polyethylene MP ingestion for four and ten days of exposure starting at 5 days post-fertilization (dpf). In particular, we examined the effects of polyethylene MP exposure on resting metabolic rate, on gene expression of several inflammatory and oxidative stress linked genes, and on microbiome composition between treatments. Overall, we found no evidence of broad metabolic disturbances or inflammatory markers in MP-exposed fish for either period of time. However, there was a significant increase in the oxidative stress mediator L-FABP that occurred at 15 dpf. Furthermore, the microbiome was disrupted by MP exposure, with evidence of an increased abundance of Bacteroidetes in MP fish, a combination frequently found in intestinal pathologies. Thus, it appears that acute polyethylene MP exposure can increase oxidative stress and dysbiosis, which may render the animal more susceptible to diseases.</t>
  </si>
  <si>
    <t>PMC7560425</t>
  </si>
  <si>
    <t>rayyan-185169060</t>
  </si>
  <si>
    <t>Estimation of microplastics in sediments at the southernmost coast of India (Kanyakumari).</t>
  </si>
  <si>
    <t>18495-18500</t>
  </si>
  <si>
    <t>Sundar S and Chokkalingam L and Roy PD and Usha T</t>
  </si>
  <si>
    <t>https://pubmed.ncbi.nlm.nih.gov/32770335/</t>
  </si>
  <si>
    <t>Increasing urbanization and anthropogenic activities of the last couple of decades have left significant amounts of plastic debris in both coastal and marine ecosystems. In this study, we estimated the abundance of microplastics (particle size &lt; 5 mm) in the beach sediments of southernmost India at Kanyakumari by collecting sediments from harbors, coastal fishing villages/residential beaches, tourist beaches, and undisturbed coastal areas along the Indian Ocean. We recovered 343 particles (67% fiber and 33% fragment) from eight different stations by evaluating 50 g dry sediments (d.s.) from each location. All of them were secondary microplastics and most of them (i.e., 331 out of 343 particles) were transparent. Tourist beaches had the highest concentration (150 particles/50 g d.s.), followed by the harbors (99 particles/50 g d.s.). The undisturbed beach contained the least amount of microplastics, representing only 4.3% of the total recovered particles. Our study relates the abundance of microplastics to different degrees of anthropogenic activities. Further research, however, is required to identify the mechanism that influenced their transport and deposition in the coastal sediments as well as to evaluate the possible interaction between microplastic particles and marine ecosystems.</t>
  </si>
  <si>
    <t>rayyan-185169061</t>
  </si>
  <si>
    <t>Surgical face masks as a potential source for microplastic pollution in the COVID-19 scenario.</t>
  </si>
  <si>
    <t>Aragaw TA</t>
  </si>
  <si>
    <t>https://pubmed.ncbi.nlm.nih.gov/32763564/</t>
  </si>
  <si>
    <t>Although there have been enormous reports on the microplastic pollution from different plastic products, impacts, controlling mechanisms in recent years, the surgical face masks, made up of polymeric materials, as a source of microplastic pollution potential in the ecosystem are not fully understood and considered yet. Current studies are mostly stated out that microplastics pollution should be a big deal because of their enormous effect on the aquatic biota, and the entire environment. Due to the complicated conditions of the aquatic bodies, microplastics could have multiple effects, and reports so far are still lacking. In addition to real microplastic pollutions which has been known before, face mask as a potential microplastic source could be also researching out, including the management system, in detail. It is noted that face masks are easily ingested by higher organisms, such as fishes, and microorganisms in the aquatic life which will affect the food chain and finally chronic health problems to humans. As a result, microplastic from the face mask should be a focus worldwide.</t>
  </si>
  <si>
    <t>PMC7381927</t>
  </si>
  <si>
    <t>rayyan-185169062</t>
  </si>
  <si>
    <t>An end to the controversy over the microscopic detection and effects of pristine microplastics in fish organs.</t>
  </si>
  <si>
    <t>De Sales-Ribeiro C and Brito-Casillas Y and Fernandez A and Caballero MJ</t>
  </si>
  <si>
    <t>https://pubmed.ncbi.nlm.nih.gov/32709913/</t>
  </si>
  <si>
    <t>The aquatic environment and the associated fish assemblages are being exposed to an increasing amount of microplastics. Despite the high number of publications on the presence of microplastics in fish, little is known about their uptake, translocation and accumulation within fish organs. Experimental studies on the detection and effects of pristine microplastics in fish have shown controversial and ambiguous results, respectively. Here, we conducted two experiments to detect and assess the impacts of dietary exposure of Danio rerio to different types of pristine microplastics. Our results show that D. rerio recognizes plastic particles as inedible materials but ingests them when mixed with food or fish oil. Accidental ingestion occurs in fish exposed to relatively small (1-5Â Âµm) microplastic particles without associated food or fish oil. Additionally, D. rerio effectively eliminated pristine microplastics 24Â h after ingestion; however, retention time was associated with increasing particle size and the intake of additional meals. Clinical signs, such as anorexia and lethargy, are present in fish fed relatively large microplastics (120-220Â Âµm). The ingestion of microplastics does not induce any histopathological changes. To the best of our knowledge, we are able, for the first time, to fully demonstrate the uptake and translocation of plastic microbeads using confocal microscopy. Our results question the findings of previous studies on the detection and effects of pristine microplastics in fish and state that inaccurate interpretations of the histological findings regarding microplastics in fish organs is a prevalent flaw in the current scientific literature.</t>
  </si>
  <si>
    <t>PMC7382502</t>
  </si>
  <si>
    <t>rayyan-185169063</t>
  </si>
  <si>
    <t>Occurrence of microplastics in pellets from the common kingfisher (Alcedo atthis) along the Ticino River, North Italy.</t>
  </si>
  <si>
    <t>41731-41739</t>
  </si>
  <si>
    <t>Winkler A and Nessi A and Antonioli D and Laus M and Santo N and Parolini M and Tremolada P</t>
  </si>
  <si>
    <t>https://pubmed.ncbi.nlm.nih.gov/32696405/</t>
  </si>
  <si>
    <t>Previous research has reported avian plastic ingestion in marine bird species. Yet, while research attention on plastic pollution is shifting from marine to freshwater ecosystems, very few information on plastic ingestion is available for freshwater birds. Here, we examined the presence of microplastic in regurgitated pellets of the common kingfisher (Alcedo atthis) collected along the Ticino River (North Italy). In total, 133 kingfisher's pellets were examined between March and October 2019 from 54 transects along the river. Plastic elements were detected and identified by visual inspection followed by Î¼-FTIR and SEM-EDS. Overall, we found 12 (micro)plastics from at least three different polymers in 7.5% of the pellets. This study provides the first report of plastic uptake of this bird species. It highlights the importance of spectroscopic techniques in plastic monitoring studies in order to avoid misidentification of items found. Documenting the presence of plastic ingestion by top carnivores such as fish-eating birds is necessary to understand the pervasiveness and impact of (micro)plastic pollution in food webs of freshwater ecosystems.</t>
  </si>
  <si>
    <t>PMC7593284</t>
  </si>
  <si>
    <t>rayyan-185169064</t>
  </si>
  <si>
    <t>Microplastics from effluents of sewage treatment works and stormwater discharging into the Victoria Harbor, Hong Kong.</t>
  </si>
  <si>
    <t>Mak CW and Tsang YY and Leung MM and Fang JK and Chan KM</t>
  </si>
  <si>
    <t>https://pubmed.ncbi.nlm.nih.gov/32658661/</t>
  </si>
  <si>
    <t>Sewage treatment works and stormwater outfalls were identified as sources of microplastics in the Victoria Harbor, Hong Kong. Local treated sewage and stormwater effluents contained up to 10,816 pieces per m(3) of microplastics, mainly polyethylene (PE) and polypropylene (PP), being discharged at an average rate of 3.5Â mg per capita daily. Bioaccumulation of microplastics in marine fish collected from the vicinity of the effluent discharge outfalls was also studied. The temporal variations of microplastics in terms of abundance, shape and polymer type in fish were found consistent with those in the effluents and surface water. The abundance of microplastics was significantly higher in March 2017 (dry season). Microplastics in fish were predominantly in fiber form and identified as PE and PP. The observed temporal variations suggest uptake of microplastics by fish from the treated sewage and stormwater effluents.</t>
  </si>
  <si>
    <t>rayyan-185169065</t>
  </si>
  <si>
    <t>Molecular MRI of the Immuno-Metabolic Interplay in a Rabbit Liver Tumor Model: A Biomarker for Resistance Mechanisms in Tumor-targeted Therapy?</t>
  </si>
  <si>
    <t>575-583</t>
  </si>
  <si>
    <t>Savic LJ and Doemel LA and Schobert IT and Montgomery RR and Joshi N and Walsh JJ and Santana J and Pekurovsky V and Zhang X and Lin M and Adam L and Boustani A and Duncan J and Leng L and Bucala RJ and Goldberg SN and Hyder F and Coman D and Chapiro J</t>
  </si>
  <si>
    <t>https://pubmed.ncbi.nlm.nih.gov/32633675/</t>
  </si>
  <si>
    <t>Background The immuno-metabolic interplay has gained interest for determining and targeting immunosuppressive tumor micro-environments that remain a barrier to current immuno-oncologic therapies in hepatocellular carcinoma. Purpose To develop molecular MRI tools to reveal resistance mechanisms to immuno-oncologic therapies caused by the immuno-metabolic interplay in a translational liver cancer model. Materials and Methods A total of 21 VX2 liver tumor-bearing New Zealand white rabbits were used between October 2018 and February 2020. Rabbits were divided into three groups. Group A (n = 3) underwent intra-arterial infusion of gadolinium 160 ((160)Gd)-labeled anti-human leukocyte antigen-DR isotope (HLA-DR) antibodies to detect antigen-presenting immune cells. Group B (n = 3) received rhodamine-conjugated superparamagnetic iron oxide nanoparticles (SPIONs) intravenously to detect macrophages. These six rabbits underwent 3-T MRI, including T1- and T2-weighted imaging, before and 24 hours after contrast material administration. Group C (n = 15) underwent extracellular pH mapping with use of MR spectroscopy. Of those 15 rabbits, six underwent conventional transarterial chemoembolization (TACE), four underwent conventional TACE with extracellular pH-buffering bicarbonate, and five served as untreated controls. MRI signal intensity distribution was validated by using immunohistochemistry staining of HLA-DR and CD11b, Prussian blue iron staining, fluorescence microscopy of rhodamine, and imaging mass cytometry (IMC) of gadolinium. Statistical analysis included Mann-Whitney U and Kruskal-Wallis tests. Results T1-weighted MRI with (160)Gd-labeled antibodies revealed localized peritumoral ring enhancement, which corresponded to gadolinium distribution detected with IMC. T2-weighted MRI with SPIONs showed curvilinear signal intensity representing selective peritumoral deposition in macrophages. Extracellular pH-specific MR spectroscopy of untreated liver tumors showed acidosis (mean extracellular pH, 6.78 Â± 0.09) compared with liver parenchyma (mean extracellular pH, 7.18 Â± 0.03) (P = .008) and peritumoral immune cell exclusion. Normalization of tumor extracellular pH (mean, 6.96 Â± 0.05; P = .02) using bicarbonate during TACE increased peri- and intratumoral immune cell infiltration (P = .002). Conclusion MRI in a rabbit liver tumor model was used to visualize resistance mechanisms mediated by the immuno-metabolic interplay that inform susceptibility and response to immuno-oncologic therapies, providing a therapeutic strategy to restore immune permissiveness in liver cancer. Â©â€‰RSNA, 2020 Online supplemental material is available for this article.</t>
  </si>
  <si>
    <t xml:space="preserve"> RAYYAN-INCLUSION: {"Ana"=&gt;"Excluded", "Querusche"=&gt;"Excluded"} | RAYYAN-LABELS: QUE: Title,ANA: Abstract | RAYYAN-EXCLUSION-REASONS: 2 - Population</t>
  </si>
  <si>
    <t>PMC7434651</t>
  </si>
  <si>
    <t>rayyan-185169066</t>
  </si>
  <si>
    <t>Occurrence and distribution of microplastics in domestic, industrial, agricultural and aquacultural wastewater sources: A case study in Changzhou, China.</t>
  </si>
  <si>
    <t>Wang F and Wang B and Duan L and Zhang Y and Zhou Y and Sui Q and Xu D and Qu H and Yu G</t>
  </si>
  <si>
    <t>https://pubmed.ncbi.nlm.nih.gov/32622124/</t>
  </si>
  <si>
    <t>The extensive application of plastic in human life brings about microplastic (MP) pollution in the environment. Identifying the potential sources of MPs is necessary to diminish its pollution. In this study, the occurrence, composition and distribution of MPs in the influents and effluents from 9 domestic wastewater treatment plants (WWTPs), 5 industrial WWTPs, wastewater of 10 industrial plants, 4 livestock farms and 4 fish ponds in China were investigated. Water samples were enzymatically treated followed by digestion with hydrogen peroxide and density separation. MPs were characterized using micro-Raman spectroscopy and were categorized by shape, size and color. Results showed that MP abundance in the influents and effluents of domestic WWTPs was 18-890 and 6-26 nÂ·L(-1), respectively, with the removal efficiency ranging from 35 to 98%. The effluents of industrial WWTPs contained 6-12 nÂ·L(-1) and the levels of MPs in the wastewater of industrial plants, livestock farms and fish ponds were in the range of 8-23, 8-40 and 13-27 nÂ·L(-1), respectively. No significant differences of MP abundance were demonstrated among effluents or wastewater of different sources, indicating they all constitute sources of MP pollution. Polyethylene (PE), polypropylene (PP) and polystyrene (PS) made up almost 83% of the total MPs. Fragment and film were the most abundant shapes and the majority of MPs were smaller than 500Â Î¼m. Polymer type and shape in different sources did not vary statistically, however, there were slight differences among different sources concerning size and color of MPs. This study could fill MP data gaps regarding different sources, guide future monitoring work and policy making.</t>
  </si>
  <si>
    <t>rayyan-185169067</t>
  </si>
  <si>
    <t>Role of MicroRNAs in regulation of DNA damage in monocytes exposed to polystyrene and TiO(2) nanoparticles.</t>
  </si>
  <si>
    <t>Toxicology reports</t>
  </si>
  <si>
    <t>2214-7500 (Electronic)</t>
  </si>
  <si>
    <t>https://pubmed.ncbi.nlm.nih.gov/32579136/</t>
  </si>
  <si>
    <t>The release of nanoparticles into the environment can interfere with the health of the exposed organisms. MicroRNAs have been suggested as potential toxicology biomarkers. The expression of potential zebrafish nano-toxicity biomarker miRNAs in our previous study was validated in THP-1 human monocytic cell line after exposure to polystyrene (PSNPs) and ARS labeled Titanium dioxide nanoparticles (nano-TiO(2)-ARS). miRNAs expression post exposure to PLGA nanoparticles and E. coli BioParticles was used to exclude potential activation and engagement of miRNAs through phagocytosis or pro-inflammatory specific responses. miR-155-5p showed the highest potential to be used as biomarker for PSNPs and nano-TiO(2)-ARS induced toxicity. To determine effects of PSNPs and nano-TiO(2)-ARS on genotoxicity, time and dose dependent DNA damage profile was established. Severe DNA damage was triggered by both nanoparticles, and expression of DNA damage repairing genes was elevated post nano-TiO(2)-ARS, but not post PSNPs exposure, questioning the utility of the comet assay as universal assessment tool for genotoxicity induced by nanoparticles in general. Transfection of miR-155-5p mimic influenced the expression of miR-155-5p related, DNA damage responsible genes post both nano-TiO(2)-ARS and PSNPs exposure. Transfection results suggest significant involvement of miR-155-5p in gene repair mechanisms triggered by adverse effects of PSNPs and nano-TiO(2)-ARS on monocytes.</t>
  </si>
  <si>
    <t xml:space="preserve"> RAYYAN-INCLUSION: {"Ana"=&gt;"Excluded", "Querusche"=&gt;"Excluded"} | RAYYAN-LABELS: !,ANA: Abstract,QUE: Abstract | RAYYAN-EXCLUSION-REASONS: 2 - Population</t>
  </si>
  <si>
    <t>PMC7305267</t>
  </si>
  <si>
    <t>rayyan-185169068</t>
  </si>
  <si>
    <t>[Could general practitioners play a part in the public health concern onÂ fighting microplastics?].</t>
  </si>
  <si>
    <t>Sante publique (Vandoeuvre-les-Nancy, France)</t>
  </si>
  <si>
    <t>0995-3914 (Print)</t>
  </si>
  <si>
    <t>785-788</t>
  </si>
  <si>
    <t>Faure N and Morin F</t>
  </si>
  <si>
    <t>https://pubmed.ncbi.nlm.nih.gov/32550660/</t>
  </si>
  <si>
    <t>Plastic production is overwhelming, worldspread (around 300Â millions tons a year) and liable to triple by 2050. Science is currently trying to assess the environmental impact of microplastics: particles that are smaller than 5 mm and end up in oceans, invading thus the marine ecosystems. By 2025, 250Â millions tons of accumulated plastic waste are expected to be found in the oceans, althought these oceans provide food, well-being and therapeutics for human beings. Health actors are thus enticed to study with more depth and attention potentials risks of toxicity (additives, contaminants, etc.), sources of microplastics, and the becoming in human body of the thinnest particles (nanoplastics).General practionners could use their public health skills by staying alert and operating a preventive action in the Community (through communication, coordination and cooperation amongst local institutions, eg. school) to use plastics with more relevance. Versatility and multiple practicing (eg. Multidisciplinary group practice, well-followed recommandationsâ€¦) as well as the maping of territorial networks bring hope for a diffused and assessable action, under control of health authorities.</t>
  </si>
  <si>
    <t>rayyan-185169069</t>
  </si>
  <si>
    <t>Microplastics distribution, abundance and composition in sediment, fishes and benthic organisms of the Gorgan Bay, Caspian sea.</t>
  </si>
  <si>
    <t>Bagheri T and Gholizadeh M and Abarghouei S and Zakeri M and Hedayati A and Rabaniha M and Aghaeimoghadam A and Hafezieh M</t>
  </si>
  <si>
    <t>https://pubmed.ncbi.nlm.nih.gov/32512330/</t>
  </si>
  <si>
    <t>Microplastic is releaseing to the aquatic environment worldwide, so they considered as a global issue and appeare to be widespread in all level of aquatic ecosystems and reveal serious threats to biota. Since they are often ingested by living organisms, the major concern is their transferring from lower trophic level to higher trophic level through the food chain. Due to the importance of Gorgan Bay as one of the ecologically important areas of the Caspian Sea and the need for fundamental information on the pollution status of this region, a study conducted for evaluation of microplastic pollution in sediments, fish and benthose, from 3 areas (north, central, south) through sampling from 21 stations. The range of microplastics (MPs) abundance in sediments was 80Â Â±Â 25 to 740Â Â±Â 105 n/kg. Fibers, Black MPs, and size of 1-2Â mm (42.4%) were prevalence observed in sediment and living organisms. According to the FTIR results, among studied organisms, the most microplastic levels were found in the soft tissues of fish Neogobius melanostomus (39Â MP/g) and mussel Cerastoderma lamarcki (19.8Â MP/g) dry weight. The results of this study present the comprehensive information on MPs distribution and charecteristics in sediments, fish and mussel of Gorgan Bay which could help to run better management over this sensitive ecosystem and would be a start point for further research on MPs effect on organisms of the Caspian sea.</t>
  </si>
  <si>
    <t>rayyan-185169070</t>
  </si>
  <si>
    <t>Elevated amyloidoses of human IAPP and amyloid beta by lipopolysaccharide and their mitigation by carbon quantum dots.</t>
  </si>
  <si>
    <t>12317-12328</t>
  </si>
  <si>
    <t>Koppel K and Tang H and Javed I and Parsa M and Mortimer M and Davis TP and Lin S and Chaffee AL and Ding F and Ke PC</t>
  </si>
  <si>
    <t>https://pubmed.ncbi.nlm.nih.gov/32490863/</t>
  </si>
  <si>
    <t>Type 2 diabetes (T2D) and Alzheimer's disease (AD) represent two most prevalent amyloid diseases with a significant global burden. Pathologically, T2D and AD are characterized by the presence of amyloid plaques consisting primarily of toxic human islet amyloid polypeptide (IAPP) and amyloid beta (AÎ²). It has been recently revealed that the gut microbiome plays key functions in the pathological progression of neurological disorders through the production of bacterial endotoxins, such as lipopolysaccharide (LPS). In this study, we examined the catalytic effects of LPS on IAPP and AÎ² amyloidoses, and further demonstrated their mitigation with zero-dimensional carbon quantum dots (CQDs). Whereas LPS displayed preferred binding with the N-terminus of IAPP and the central hydrophobic core and C-terminus of AÎ², CQDs exhibited propensities for the amyloidogenic and C-terminus regions of IAPP and the N-terminus of AÎ², accordingly. The inhibitory effect of CQDs was verified by an embryonic zebrafish model exposed to the peptides and LPS, where impaired embryonic hatching was rescued and production of reactive oxygen species in the organism was suppressed by the nanomaterial. This study revealed a robust synergy between LPS and amyloid peptides in toxicity induction, and implicated CQDs as a potential therapeutic against the pathologies of T2D and AD.</t>
  </si>
  <si>
    <t>PMC7325865</t>
  </si>
  <si>
    <t>rayyan-185169071</t>
  </si>
  <si>
    <t>Screening for microplastics in marine fish of Thailand: the accumulation of microplastics in the gastrointestinal tract of different foraging preferences.</t>
  </si>
  <si>
    <t>27161-27168</t>
  </si>
  <si>
    <t>Klangnurak W and Chunniyom S</t>
  </si>
  <si>
    <t>https://pubmed.ncbi.nlm.nih.gov/32440872/</t>
  </si>
  <si>
    <t>Microplastics in marine organisms are nowadays considered a worldwide phenomenon. An action plan needs to establish to solve this marine pollutant. It requires multidisciplinary information, including the accumulation of data on microplastics in marine biota. The research of microplastic ingestion in the marine environment and organisms of Thailand is limited. As a result, this study was conducted to evaluate the accumulation of microplastics in marine fish from Thailand and to investigate whether the different foraging mechanisms of fish impact the occurrence of microplastics in their gastrointestinal tract. A total number of 361 demersal fish and 131 pelagic fish were investigated. The collected microplastics were counted according to their shape and color. Their polymer type was identified by FT-IR for the first time in fish from Thailand. Moreover, microplastics ingestion sorted by fish size was noted. The number of ingested microplastics in this study was relatively low compared to other locations. There was no significant difference in the number of microplastics ingested between demersal and pelagic fish (pâ€‰=â€‰0.132). Microplastic fibers were the dominant shape found in both demersal (82.76%) and pelagic fish (57.14%). The most common polymer type was polyamide in both demersal (55.17%) and pelagic fish (50.00%). The dominant microplastics color in both demersal and pelagic fish was red (31.03% and 28.57%, respectively). Microplastics ingestion along different fish sizes fluctuated. This study provides evidence to fill a gap of research relating to microplastic ingestion by fish from Thailand.</t>
  </si>
  <si>
    <t>rayyan-185169072</t>
  </si>
  <si>
    <t>First evidence of microplastic pollution in the El Quetzalito sand beach of the Guatemalan Caribbean.</t>
  </si>
  <si>
    <t>Mazariegos-OrtÃ­z C and de Los Ã_x0081_ngeles Rosales M and Carrillo-Ovalle L and Cardoso RP and Muniz MC and Dos Anjos RM</t>
  </si>
  <si>
    <t>https://pubmed.ncbi.nlm.nih.gov/32365004/</t>
  </si>
  <si>
    <t>In Guatemala, assessment of the impacts of microplastic pollution in marine and coastal protected areas has not yet been carried out. Therefore, the main goal of this paper was to evaluate the abundance, composition, physical forms, and the possible sources of plastic debris in the El Quetzalito Beach. The area was intended for biodiversity conservation but has been excessively contaminated by plastic materials from land-based activities. The results state that plastic debris negatively impact the Caribbean coast of Guatemala and are released by storm water and riverine transport from the Motagua River. With a high abundance of 279 items/m(2) (30 items/kg d.w.), composed mainly of polystyrene foam beads (66.8%) and polypropylene fragments (25.8%), the microplastic sources are the deterioration of large plastics. As these plastics are commonly used in industrial, commercial, fishing, and household activities, these findings reinforce the need to improve effective sustainable management actions of solid waste treatment and disposal in the Guatemalan cities.</t>
  </si>
  <si>
    <t>rayyan-185169073</t>
  </si>
  <si>
    <t>Seasonal relevance of agricultural diffuse pollutant with microplastic in the bay.</t>
  </si>
  <si>
    <t>Ouyang W and Zhang Y and Wang L and BarcelÃ³ D and Wang Y and Lin C</t>
  </si>
  <si>
    <t>https://pubmed.ncbi.nlm.nih.gov/32361621/</t>
  </si>
  <si>
    <t>Microplastic particles between 10â€¯Î¼m and 1â€¯mm in the marine environment have attracted international attention due to their potential health risk. Based on the current field investigations and source identification studies, the transport pattern from territorial to marine environments is comparatively unknown. Acetochlor concentrations and the microplastic abundance in the water, sediment and fish of Jiaozhou Bay in spring, summer and winter were measured. The seasonal relevance of the typical diffuse agricultural pollutant acetochlor with microplastics in river water and seawater in three zones (estuary, coastal and bay) were analyzed, which demonstrated the similar transport path and source from land to the bay. The electron microscopy and energy spectra of microplastics in three seasons highlight varied characteristics of microplastics during the transport. The spatial distribution of microplastic abundance in the sediment in the bay presented a decreasing pattern from the estuary to the coastal and bay waters. Microplastics were detected in all of the stomach samples in the bay with an abundance of 7.45-10.11 n/g. dw, which show the biological transport from bay. The analysis of microplastic size, shape, color and composition properties in the water and sediment further demonstrated the transport of microplastics in the bay.</t>
  </si>
  <si>
    <t>rayyan-185169074</t>
  </si>
  <si>
    <t>Nanoplastics impair the intestinal health of the juvenile large yellow croaker Larimichthys crocea.</t>
  </si>
  <si>
    <t>Gu H and Wang S and Wang X and Yu X and Hu M and Huang W and Wang Y</t>
  </si>
  <si>
    <t>https://pubmed.ncbi.nlm.nih.gov/32361245/</t>
  </si>
  <si>
    <t>Microplastics (MPs) have become a severe concern in marine environment worldwide. Micro-polystyrene particles have been proved to accumulate in vivo and caused disorders of digestion, antioxidant system, immunity and intestinal microflora, but little is known about the effects of nano-polystyrene (nano-PS). In order to understand response mechanism of marine fish to nano-PS, the effects of nanoplastics on the intestinal health and growth performance of the juvenile Larimichthys crocea were investigated. After 14-d exposure, the reduced digestive enzyme activities indicated that nano-PS had a negative impact on the digestion and absorption of juvenile fish. Moreover, analysis of the intestinal microbiota showed that the proportion of the three-dominant bacterial phyla (Bacteroidetes, Proteobacteria and Firmicutes) in the gut changed significantly, accompanied by a significant increase of potentially pathogenic bacteria (Parabacteroides and Alistipes). In addition, lysozyme activity and specific growth rate (SGR) were significantly reduced, and total mortality of juvenile fish was significantly increased. Overall, nano-PS exposure was harmful for the health of juvenile fish, which might threaten their population in the long term.</t>
  </si>
  <si>
    <t>rayyan-185169075</t>
  </si>
  <si>
    <t>Toxicological effects of nano- and micro-polystyrene plastics on red tilapia: Are larger plastic particles more harmless?</t>
  </si>
  <si>
    <t>Ding J and Huang Y and Liu S and Zhang S and Zou H and Wang Z and Zhu W and Geng J</t>
  </si>
  <si>
    <t>https://pubmed.ncbi.nlm.nih.gov/32353735/</t>
  </si>
  <si>
    <t>Nanoplastics (NPs) and microplastics (MPs) are a heterogeneous class of pollutants with diverse sizes in aquatic environments. To evaluate the hazardous effects of N/MPs with different sizes, the accumulation, oxidative stress, cytochrome P450 (CYP) enzymes, neurotoxicity, and metabolomics changes were investigated in the red tilapia exposed to three sizes of polystyrene (PS) N/MPs (0.3, 5, and 70â€¯-â€¯90â€¯Î¼m). After 14-d exposures, the largest particles (70â€¯-â€¯90â€¯Î¼m) showed the highest accumulation levels in most cases. Exposures to PS-MPs (5 and 70â€¯-â€¯90â€¯Î¼m) caused a more severe oxidative stress in red tilapia than PS-NPs. The activity of CYP3A-related enzyme was obviously inhibited by PS-NPs, whereas the CYP enzymes in the liver may not be sensitive to MP exposures. In the brain, only 5â€¯Î¼mâ€¯PS-MPs significantly inhibited the acetylcholinesterase activity. After exposures, the treatments with 0.3, 5, and 70â€¯-â€¯90â€¯Î¼m N/MPs resulted in 31, 40, and 23 significantly differentially expressed metabolites, respectively, in which the pathway of tyrosine metabolism was significantly affected by all the three PS-N/MP exposures. Overall, the PS particles within the Î¼m size posed more severe stress to red tilapia. Our results suggest that the toxicity of N/MPs may not show a simply monotonic negative correlation with their sizes.</t>
  </si>
  <si>
    <t xml:space="preserve"> RAYYAN-INCLUSION: {"Ana"=&gt;"Maybe", "Querusche"=&gt;"Maybe"} | RAYYAN-LABELS: ?,ANA: Abstract</t>
  </si>
  <si>
    <t>rayyan-185169076</t>
  </si>
  <si>
    <t>Microplastics and their affiliated PAHs in the sea surface connected to the southwest coast of Taiwan.</t>
  </si>
  <si>
    <t>Chen CF and Ju YR and Lim YC and Hsu NH and Lu KT and Hsieh SL and Dong CD and Chen CW</t>
  </si>
  <si>
    <t>https://pubmed.ncbi.nlm.nih.gov/32330761/</t>
  </si>
  <si>
    <t>Contamination by microplastics (MPs) and the associated organic pollutants has caused potential threats to the ecological environment of global waters. In this study, MPs were sampled by trawling from the surface waters of the estuary, fishing port entrance and harbor entrance areas connected to the southwestern coast of Taiwan. Moreover, the abundance, morphological characteristics, composition, and associated polycyclic aromatic hydrocarbons (PAHs) of MPs were analyzed. The abundance of MPs was 0.36Â Â±Â 0.21 items/m(3), which was 6.4Â Â±Â 10.7% of the abundance of zooplanktons. The average abundance of MPs was the highest in the estuary area, indicating that river transport was the primary way for MPs to enter the ocean. The most dominant MPs were small (0.33-2Â mm; 78.8Â Â±Â 8.1%), colored (60.0Â Â±Â 12.8%), fragments (66.1Â Â±Â 10.6%), comprising PE (52.6Â Â±Â 7.6%), and PP (38.7Â Â±Â 9.4%). The decomposition of various plastic products and disposable plastic packaging may be the most significant source. The total concentration of PAHs in MPs ranged from 104 to 3595Â ng/g dw, with an average of 818Â Â±Â 874Â ng/g dw. The diagnostic ratios and the results of principal component analysis (PCA) and multiple linear regression of the absolute principal component scores (MLR-APCS) indicated that the PAHs were mainly contributed from sources related to petrogenic (71.4%) and vehicles (28.6%). Most likely due to MPs on the sea surface coming into contact with floating oil spills from ships or floating tar particles.</t>
  </si>
  <si>
    <t>rayyan-185169077</t>
  </si>
  <si>
    <t>Organic contaminants sorbed to microplastics affect marine medaka fish early life stages development.</t>
  </si>
  <si>
    <t>Le Bihanic F and ClÃ©randeau C and Cormier B and Crebassa JC and Keiter SH and Beiras R and Morin B and BÃ©gout ML and Cousin X and Cachot J</t>
  </si>
  <si>
    <t>https://pubmed.ncbi.nlm.nih.gov/32319895/</t>
  </si>
  <si>
    <t>The role of polyethylene microplastics 4-6Â Î¼m size (MPs) in the toxicity of environmental compounds to fish early life stages (ELS) was investigated. Marine medaka Oryzias melastigma embryos and larvae were exposed to suspended MPs spiked with three model contaminants: benzo(a)pyrene (MP-BaP), perfluorooctanesulfonic acid (MP-PFOS) and benzophenone-3 (MP-BP3) for 12Â days. There was no evidence of MPs ingestion but MPs agglomerated on the surface of the chorion. Fish ELS exposed to virgin MPs did not show toxic effects. Exposure to MP-PFOS decreased embryonic survival and prevented hatching. Larvae exposed to MP-BaP or MP-BP3 exhibited reduced growth, increased developmental anomalies and abnormal behavior. Compared to equivalent waterborne concentrations, BaP and PFOS appeared to be more embryotoxic when spiked on MPs than when alone in seawater. These results suggest a relevant pollutant transfer by direct contact of MPs to fish ELS that should be included in the ecotoxicological risk assessment of MPs.</t>
  </si>
  <si>
    <t>rayyan-185169078</t>
  </si>
  <si>
    <t>First report on the presence of small microplastics (â‰¤ 3Â Î¼m) in tissue of the commercial fish Serranus scriba (Linnaeus. 1758) from Tunisian coasts and associated cellular alterations.</t>
  </si>
  <si>
    <t>Zitouni N and Bousserrhine N and Belbekhouche S and Missawi O and Alphonse V and Boughatass I and Banni M</t>
  </si>
  <si>
    <t>https://pubmed.ncbi.nlm.nih.gov/32315922/</t>
  </si>
  <si>
    <t>There is limited research on the ingestion of microplastic particles (MPs) by fish from the southern part of the Mediterranean Sea. This study provides the occurrence of small MPs (â‰¤3Â Î¼m) in the gastrointestinal tract and muscle of adult benthopelagic fish Serranus scriba (L.1758), caught along Tunisian coasts. MPs were extracted from selected tissues using a potassium hydroxide digestion method (KOH 10%) and then quantified, and their chemical structure was characterized through Raman microspectroscopy. The results highlighted that MPs were present in all samples. The average abundance of MPs per gram of fish tissue identified through successive filters of 3Â Î¼m, 1.2Â Î¼m, and 0.45Â Î¼m differed significantly among the sites. The properties of the MPs extracted indicated that polyethylene-vinyl-acetate (PEVA: 33.45%), high density polyethylene (HD-PE: 17.33%), and fragments were the most abundant plastic types and shape found, respectively. Among those, most MPs were found at a size class of 3-1.2Â Î¼m (âˆ¼60%), especially in the muscle, suggesting a high transfer of MPs into the human diet. Our field work also aimed to explore the effects observed in the gastrointestinal tract with a battery of biomarkers assessing oxidative stress and neurotoxicity. The preliminary results of this study showed the existence of a link between small MPs, sites, and their associated urban activities and induced oxidative stress. However, more detailed studies are required to evaluate the transfer of MPs into tissues and the potential impacts of this transfer on human health.</t>
  </si>
  <si>
    <t xml:space="preserve"> RAYYAN-INCLUSION: {"Ana"=&gt;"Excluded", "Querusche"=&gt;"Maybe"} | RAYYAN-LABELS: ?,ANA: Abstract | RAYYAN-EXCLUSION-REASONS: 1 - Type of study</t>
  </si>
  <si>
    <t>rayyan-185169079</t>
  </si>
  <si>
    <t>Spatial variability and influence of biological parameters on microplastic ingestion by Boops boops (L.) along the Italian coasts (Western Mediterranean Sea).</t>
  </si>
  <si>
    <t>Sbrana A and Valente T and Scacco U and Bianchi J and Silvestri C and Palazzo L and de Lucia GA and Valerani C and Ardizzone G and Matiddi M</t>
  </si>
  <si>
    <t>https://pubmed.ncbi.nlm.nih.gov/32222624/</t>
  </si>
  <si>
    <t>Recently, many studies focus on the ingestion of microplastics by marine biota. Fish exploit almost every kind of marine environment, occupy many ecological niches and are an important food source for human populations worldwide. For these reasons, they seem to represent very appropriate biological indicators of microplastic ingestion. UNEP/MAP SPA/RAC (2018) identified the bogue, Boops boops (Linnaeus, 1758), as a possible target species for monitoring microplastic ingestion in fish populations. This study provides the first report of microplastic ingestion by B.Â boops from the Tyrrhenian and the Ligurian Seas (Western Mediterranean Sea). Generalized Linear Mixed Models were used to analyse the relationship among biological parameters and environmental factors. A total of 379 bogues were collected in three Italian regions, subject to different anthropogenic pressures (river input, human population, shipping lanes and distance from the coast). Microplastics were detected in the gastrointestinal tract of most individuals (56%) with a mean of 1.8 (Â±0.2) microplastics per individual. Our study further confirms that this species is able to highlight differences in the ingestion of microplastics according to local anthropization, resulting Latium region to be the most polluted. Fish with lower physical condition are more likely to ingest microplastics, suggesting a relationship with the level of local environmental contamination. Finally, the ingestion of microplastics might be influenced by behavioural differences between sexes. According to our results, males ingest significantly more microplastics than females (pÂ &lt;Â 0.05). Our research confirms that an extensive knowledge on the biology of a bioindicator species is a priority for developing a valid monitoring strategy, such as the Marine Strategy Framework Directive for European waters.</t>
  </si>
  <si>
    <t>rayyan-185169080</t>
  </si>
  <si>
    <t>Automated rapid &amp; intelligent microplastics mapping by FTIR microscopy: A Python-based workflow.</t>
  </si>
  <si>
    <t>Renner G and Schmidt TC and Schram J</t>
  </si>
  <si>
    <t>https://pubmed.ncbi.nlm.nih.gov/32181150/</t>
  </si>
  <si>
    <t>The analysis of environmental microplastic particles using FTIR microscopy is a challenging task, due to the very high number of individual particles within a single sample. Therefore, automatable, fast and robust approaches are highly requested. Micro particles were commonly enriched on filters, and sub- or the whole filter area was investigated, which took more than 20h and produced millions of data, which had to be evaluated. This paper presents a new approach of such filter area analysis using an intelligent algorithm to measure only those spots on a filter that would produce evaluable FTIR data. Empty spaces or IR absorbers like carbon black particles were not measured which successfully reduced the total analysis time from 50h to 7h. The presented method is based on system independent Python workflow and can easily be implemented on other FTIR systems. â€¢Fast and intelligent FTIR microscopy area mapping without FPA detectorâ€¢Total time reduction from 50â€‰h to 7â€‰hâ€¢Platform independent approach based on Python.</t>
  </si>
  <si>
    <t>PMC7063176</t>
  </si>
  <si>
    <t>rayyan-185169081</t>
  </si>
  <si>
    <t>Macro-, meso- and microplastic debris in the beaches of Tuticorin district, Southeast coast of India.</t>
  </si>
  <si>
    <t>Jeyasanta KI and Sathish N and Patterson J and Edward JKP</t>
  </si>
  <si>
    <t>https://pubmed.ncbi.nlm.nih.gov/32174503/</t>
  </si>
  <si>
    <t>This study investigates the mean concentration and characteristics of macroplastics (&gt;2.5Â cm), mesoplastics (5Â mm - 2.5Â cm) and microplastics (&lt;5Â mm) on eight sandy beaches along the shoreline of Tuticorin, Tamil Nadu. Prevalence of plastic litters varies among the study sites depending on the intensity of fishing and other human activities. Mean concentrations of macroplastics (1.38Â Â±Â 78 to 6.16Â Â±Â 94 items/m(2)), mesoplastics (2Â Â±Â 0.8 to 17Â Â±Â 0.11 items/m(2)) and microplastics (25Â Â±Â 1.58 to 83Â Â±Â 49 items/m(2)) were estimated in respect of the polymers composing them namely PE, PP, PET, NY, PS and PVC, of which PE is the most predominant polymer. At Sites 1, 2, 3, 5 and 8 there is correlation between the intensity of fishing activity and the concentrations of macro- (pÂ =Â 0.02) and microplastics (pÂ =Â 0.03). Sites 4, 6 and 7 there is correlation established between the degree of recreational activity and the concentrations of meso- (pÂ =Â 0.02) and microplastics (pÂ =Â 0.01).</t>
  </si>
  <si>
    <t>rayyan-185169082</t>
  </si>
  <si>
    <t>Evidence of microplastics (MP) in gut content of major consumed marine fish species in the State of Kuwait (of the Arabian/Persian Gulf).</t>
  </si>
  <si>
    <t>Al-Salem SM and Uddin S and Lyons B</t>
  </si>
  <si>
    <t>https://pubmed.ncbi.nlm.nih.gov/32174501/</t>
  </si>
  <si>
    <t>Microplastics (MP), the debris that collectively refers to plastic fragments and particles of &lt;5Â mm in size within marine environments, has been the subject of interest within the past decade. Evidence of its occurrence and abundance, has been recorded in this communication after examining gastrointestinal specimens of eight commercially available fish species common to the Arabian (Persian) Gulf acquired locally from the State of Kuwait. The species studied belonged to different trophic levels, and the specimens were subjected to Micro Raman and Micro Fourier Infrared Spectroscopy (FTIR) in Attenuated Reflective Mode (ATR) to determine the presence and type of polymer of the MP. The detected MP set a president for the first time in the examined fish species within the State of Kuwait, which are of immense commercial importance. Various particles were detected, and three MP particles (fragments) were detected within the guts of Acanthopagrus latus, Eleutheronemaa tetradactylum and Lutjanus quinquelineatus. Based on the nature and behaviour of these particular fish types which prefer to stay in muddy waters and sheltered lagoons, it is suspected that common primary sources of MP (i.e. waste fragmentation) have led to passive/active intake (e.g. detritus ingestion) of these particles (fragments) by these species of fish in Kuwait.</t>
  </si>
  <si>
    <t>rayyan-185169083</t>
  </si>
  <si>
    <t>Ingestion and egestion of polyethylene microplastics by goldfish (Carassius auratus): influence of color and morphological features.</t>
  </si>
  <si>
    <t>Heliyon</t>
  </si>
  <si>
    <t>2405-8440 (Print)</t>
  </si>
  <si>
    <t>e03063</t>
  </si>
  <si>
    <t>Xiong X and Tu Y and Chen X and Jiang X and Shi H and Wu C and Elser JJ</t>
  </si>
  <si>
    <t>https://pubmed.ncbi.nlm.nih.gov/32083206/</t>
  </si>
  <si>
    <t>It is vital to understand processes of microplastic ingestion and egestion by aquatic organisms in order to evaluate the potential effects and impacts of microplastics in aquatic ecosystems. In this study, goldfish (Carassius auratus) was used to investigate ingestion and egestion of polyethylene (PE) microplastics and how these processes were affected by size, color, and shape of microplastics. Results showed that goldfish ingested white PE microplastics only in the presence of fish feed and that microplastics larger than 2 mm were rejected even after being ingested. However, in the presence of food, more green and black microplastics were ingested compared with red, blue, and white microplastics while significantly higher amounts of microplastic films were ingested compared with fragments and filaments. Microplastics ingested by goldfish were egested within 72 h. However, the egestion rate of filaments was the lowest among all tested microplastic shapes. The presence of food appeared to reduce film and filament residues in fish after 72 h. Results of this study imply that different features of microplastics result in different exposure risks for fish. Thus, the specific features of microplastics (e.g. their shape, color, and size) should be considered in future ecotoxicological studies.</t>
  </si>
  <si>
    <t xml:space="preserve"> RAYYAN-INCLUSION: {"Ana"=&gt;"Maybe", "Querusche"=&gt;"Maybe"} | RAYYAN-LABELS: ?</t>
  </si>
  <si>
    <t>PMC7019107</t>
  </si>
  <si>
    <t>rayyan-185169084</t>
  </si>
  <si>
    <t>Microplastic ingestion by fish: Body size, condition factor and gut fullness are not related to the amount of plastics consumed.</t>
  </si>
  <si>
    <t>de Vries AN and Govoni D and Ã_x0081_rnason SH and Carlsson P</t>
  </si>
  <si>
    <t>https://pubmed.ncbi.nlm.nih.gov/32056619/</t>
  </si>
  <si>
    <t>This study investigates the frequency of microplastic (MP) ingestion and the relationship between microplastics in the guts of two commercial fish species in Iceland (cod; Gadus morhua and saithe; Pollachius virens) and the weight, length, gut fullness, and condition index (CI) of the fish. MPs were found in 20.5% of the cod (nÂ =Â 39) and 17.4% of the saithe (nÂ =Â 46). There was no significant correlation between gut fullness nor CI and findings of MPs, indicating that, especially in large individuals, MPs are not retained to a large extent, and if so, the CI is most likely not affected. A difference was found in fish length between fish containing plastic and fish without plastics. Further studies such as this must be conducted in all water ecosystems if we are to fully understand the impact that MP's are having at the individual, population, species, and ecosystem levels.</t>
  </si>
  <si>
    <t>rayyan-185169085</t>
  </si>
  <si>
    <t>Adsorption of Cd and Cu to different types of microplastics in estuarine salt marsh medium.</t>
  </si>
  <si>
    <t>Almeida CMR and Manjate E and Ramos S</t>
  </si>
  <si>
    <t>https://pubmed.ncbi.nlm.nih.gov/32056592/</t>
  </si>
  <si>
    <t>This study aimed to investigate if microplastics (MPs) type (polyethylene microspheres (mPE), fishing line fibers, film plastic bags MPs and bottle cap particles) and aging affect MPs capacity to sorb Cd or Cu in estuarine salt marsh medium. Tests were carried out in elutriate solution, a simple medium obtained by mixing rhizosediment (sediment in contact with plants roots) with the respective estuarine water, that can be used to simulate water-sediment exchanges in estuarine salt marsh environments. After 7Â days of exposure, metals adsorption was only detected for film MPs. No differences were observed between virgin and aged MPs. Salinity also did not influence metal adsorption to mPE. Present results indicate that in estuarine salt marsh areas some types of MPs might adsorb metals, which could affect metals availability.</t>
  </si>
  <si>
    <t>rayyan-185169086</t>
  </si>
  <si>
    <t>Effect of nanoplastics on fish health and performance: A review.</t>
  </si>
  <si>
    <t>BarrÃ­a C and Brandts I and Tort L and Oliveira M and Teles M</t>
  </si>
  <si>
    <t>https://pubmed.ncbi.nlm.nih.gov/32056587/</t>
  </si>
  <si>
    <t>Small plastic particles are considered emerging pollutants, and this has motivated a considerable number of studies to establish their environmental consequences. At present, the study of the effects of nanoplastics (NPs) on aquatic organisms is still scarce, especially in organisms from higher trophic levels such as fish. This review describes the effects reported in different fish species after exposure to plastic particles smaller than 100â€¯nm. Studies show that NPs can adversely affect fish at different stages of development, with reported accumulation in tissues, decreased locomotor and foraging activities, effects on growth and the immune system and alterations on lipid metabolism and neurotoxicity. However, mortality, effects on hatching success or malformations related to NPs have not been reported to this date.</t>
  </si>
  <si>
    <t>rayyan-185169087</t>
  </si>
  <si>
    <t>Marine Life Cycle: A Polluted Terra Incognita Is Unveiled.</t>
  </si>
  <si>
    <t>Current biology : CB</t>
  </si>
  <si>
    <t>1879-0445 (Electronic)</t>
  </si>
  <si>
    <t>R130-R133</t>
  </si>
  <si>
    <t>Ghiglione JF and Laudet V</t>
  </si>
  <si>
    <t>https://pubmed.ncbi.nlm.nih.gov/32017885/</t>
  </si>
  <si>
    <t>Teleost fishes have a biphasic life cycle, with pelagic larvae dispersing in the open ocean and juveniles or adults living in reef or coastal environments. A recent study reveals that fish larvae concentrate in a specific oceanic compartment, the surface slicks, which are polluted by microplastics that can be ingested by most larvae.</t>
  </si>
  <si>
    <t>rayyan-185169088</t>
  </si>
  <si>
    <t>Microplastics and copper effects on the neotropical teleost Prochilodus lineatus: Is there any interaction?</t>
  </si>
  <si>
    <t>Comparative biochemistry and physiology. Part A, Molecular &amp; integrative physiology</t>
  </si>
  <si>
    <t>1531-4332 (Electronic)</t>
  </si>
  <si>
    <t>Roda JFB and Lauer MM and Risso WE and Bueno Dos Reis Martinez C</t>
  </si>
  <si>
    <t>https://pubmed.ncbi.nlm.nih.gov/31962140/</t>
  </si>
  <si>
    <t>Microplastics (MP) are emerging contaminants widely found in aquatic ecosystems. In addition to MP toxicity itself, there is increasing concern about the MP adsorption capacity and the interactive effects with other contaminants, such as copper. The objective of this research was to investigate the effects of polyethylene microplastic and its association with copper (Cu) in genotoxic, biochemical, and physiological biomarkers of the neotropical teleost Prochilodus lineatus. Fish were exposed for 24 and 96Â h to MP (20Â Î¼gÂ L(-1)) and Cu (10Â Î¼gÂ L(-1)) and MPÂ +Â Cu. The results showed that MP and Cu, both isolated and in combination, promoted DNA damage in erythrocytes (96Â h) and liver cells (24 and 96Â h) indicating that MP and Cu are genotoxic. Fish exposed only to Cu (96Â h) showed a decrease in lipid peroxidation in the liver despite of the decrease in glutathione content, indicating the efficiency of other antioxidant defenses. Brain acetylcholinesterase was inhibited in the animals from all the treatments. Although MP did not influence on Cu accumulation in tissues, decreased plasma Na(+) and Ca(2+) (24Â h) occurred after the exposure to MP and Cu, isolated and combined. Exposure to MP and MPÂ +Â Cu resulted in decreased activity of Ca(2+)-ATPase (24Â h). Taken altogether, these results showed that MP and Cu depicted genotoxic, neurotoxic, and physiological effects on P. lineatus, both alone and combined. An interaction between Cu and MP was observed in plasma Ca(2+), where the combination of both contaminants caused a greater effect than the contaminants alone.</t>
  </si>
  <si>
    <t>rayyan-185169089</t>
  </si>
  <si>
    <t>Microplastic consumption and excretion by fathead minnows (Pimephales promelas): Influence of particles size and body shape of fish.</t>
  </si>
  <si>
    <t>Hoang TC and Felix-Kim M</t>
  </si>
  <si>
    <t>https://pubmed.ncbi.nlm.nih.gov/31896224/</t>
  </si>
  <si>
    <t>The present study characterizes the dependence of microplastic consumption and excretion on particle size and body shape of fathead minnow (Pimephales promelas) over time that has not been studied. Specifically, the study is to answer four important questions: 1) how do P. promelas consume microplastic particles at different size ranges over time? 2) how long does it take for P. promelas to excrete microplastic particles after consumption? 3) do P. promelas reconsume microplastic particles after excretion? 4) are microplastic consumption and excretion by P. promelas dependent on the body shape? To answer these questions, larval P. promelas were exposed to polyethylene microbeads (PMBs) at two different consumable size ranges of 63-75Â Âµm and 125-150Â Âµm in moderately hard water. The experiments were designed to allow and to not allow fish to reconsume the particles they excreted. Results of the present study showed that P. promelas consumed significant amount of PMBs after 1Â h of exposure to PMBs regardless particle size. The number of consumed PMBs per fish at smaller size range was up to 10 times higher than that at larger size range. When expressing the consumption in Âµg PMBs/fish, this difference was approximately 1.3 times, suggesting the importance of the measurement unit. After consuming, fish excreted PMBs over time and reconsumed excreted PMBs if reconsumption was allowed. Interestingly, it took longer for bent body fish to excrete PMBs than regular straight body fish. Our observation showed that excreted PMBs were likely coated with intestinal fluid that is denser than water, resulting in aggregation and deposition of PMBs. This result suggests that in the natural environment, the consumption and excretion of plastics by fish would enhance the movement of plastics from the water column to the waterbed and make it available for benthic organisms.</t>
  </si>
  <si>
    <t>rayyan-185169090</t>
  </si>
  <si>
    <t>Hydrogel Microparticles Functionalized with Engineered Escherichia coli as Living Lactam Biosensors.</t>
  </si>
  <si>
    <t>Sensors (Basel, Switzerland)</t>
  </si>
  <si>
    <t>1424-8220 (Electronic)</t>
  </si>
  <si>
    <t>Ma C and Li J and Zhang B and Liu C and Zhang J and Liu Y</t>
  </si>
  <si>
    <t>https://pubmed.ncbi.nlm.nih.gov/31888205/</t>
  </si>
  <si>
    <t>Recently there has been an increasing need for synthesizing valued chemicals through biorefineries. Lactams are an essential family of commodity chemicals widely used in the nylon industry with annual production of millions of tons. The bio-production of lactams can substantially benefit from high-throughput lactam sensing strategies for lactam producer screening. We present here a robust and living lactam biosensor that is directly compatible with high-throughput analytical means. The biosensor is a hydrogel microparticle encapsulating living microcolonies of engineered lactam-responsive Escherichia coli. The microparticles feature facile and ultra-high throughput manufacturing of up to 10,000,000 per hour through droplet microfluidics. We show that the biosensors can specifically detect major lactam species in a dose-dependent manner, which can be quantified using flow cytometry. The biosensor could potentially be used for high-throughput metabolic engineering of lactam biosynthesis.</t>
  </si>
  <si>
    <t>PMC6960487</t>
  </si>
  <si>
    <t>rayyan-185169091</t>
  </si>
  <si>
    <t>Pulmonary Exposure to MagnÃ©li Phase Titanium Suboxides Results in Significant Macrophage Abnormalities and Decreased Lung Function.</t>
  </si>
  <si>
    <t>McDaniel DK and Ringel-Scaia VM and Morrison HA and Coutermarsh-Ott S and Council-Troche M and Angle JW and Perry JB and Davis G and Leng W and Minarchick V and Yang Y and Chen B and Reece SW and Brown DA and Cecere TE and Brown JM and Gowdy KM and Hochella MF Jr and Allen IC</t>
  </si>
  <si>
    <t>https://pubmed.ncbi.nlm.nih.gov/31849940/</t>
  </si>
  <si>
    <t>Coal is one of the most abundant and economic sources for global energy production. However, the burning of coal is widely recognized as a significant contributor to atmospheric particulate matter linked to deleterious respiratory impacts. Recently, we have discovered that burning coal generates large quantities of otherwise rare MagnÃ©li phase titanium suboxides from TiO(2) minerals naturally present in coal. These nanoscale MagnÃ©li phases are biologically active without photostimulation and toxic to airway epithelial cells in vitro and to zebrafish in vivo. Here, we sought to determine the clinical and physiological impact of pulmonary exposure to MagnÃ©li phases using mice as mammalian model organisms. Mice were exposed to the most frequently found MagnÃ©li phases, Ti(6)O(11), at 100 parts per million (ppm) via intratracheal administration. Local and systemic titanium concentrations, lung pathology, and changes in airway mechanics were assessed. Additional mechanistic studies were conducted with primary bone marrow derived macrophages. Our results indicate that macrophages are the cell type most impacted by exposure to these nanoscale particles. Following phagocytosis, macrophages fail to properly eliminate MagnÃ©li phases, resulting in increased oxidative stress, mitochondrial dysfunction, and ultimately apoptosis. In the lungs, these nanoparticles become concentrated in macrophages, resulting in a feedback loop of reactive oxygen species production, cell death, and the initiation of gene expression profiles consistent with lung injury within 6 weeks of exposure. Chronic exposure and accumulation of MagnÃ©li phases ultimately results in significantly reduced lung function impacting airway resistance, compliance, and elastance. Together, these studies demonstrate that MagnÃ©li phases are toxic in the mammalian airway and are likely a significant nanoscale environmental pollutant, especially in geographic regions where coal combustion is a major contributor to atmospheric particulate matter.</t>
  </si>
  <si>
    <t xml:space="preserve"> RAYYAN-INCLUSION: {"Ana"=&gt;"Excluded", "Querusche"=&gt;"Excluded"} | RAYYAN-LABELS: ANA: Abstract,QUE: Abstract | RAYYAN-EXCLUSION-REASONS: 2 - Population,3 - Intervention</t>
  </si>
  <si>
    <t>PMC6892980</t>
  </si>
  <si>
    <t>rayyan-185169092</t>
  </si>
  <si>
    <t>Occurrence of microplastics in the Han River and riverine fish in South Korea.</t>
  </si>
  <si>
    <t>Park TJ and Lee SH and Lee MS and Lee JK and Lee SH and Zoh KD</t>
  </si>
  <si>
    <t>https://pubmed.ncbi.nlm.nih.gov/31806294/</t>
  </si>
  <si>
    <t>Microplastic pollution has been paid attention due to the possibly global threat to human health and ecosystem in recent years. In this study, we investigated the distribution of microplastics in the Han River and its tributaries, South Korea, and in six species of inhabiting fish, namely carp (C. carpio), crucian carp (C. cuvieri), bluegill (L. macrochirus), bass (M. salmoides), catfish (S. asotus), and snakehead (C. argus). We found that the concentration of microplastics in the surface waters (0Â m) was 0-42.9 particles/m(3) (mean: 7.0Â Â±Â 12.9 particles/m(3)) compared to 20.0-180.0 particles/m(3) (mean: 102.0Â Â±Â 50.3 particles/m(3)) at a depth of 2Â m. Concentrations in the river tributaries ranged from 1.2 to 234.5 particles/m(3) (mean: 91.1Â Â±Â 72.3 particles/m(3)). The most common types the plastic identified were polyethylene (PE), silicone, and polystyrene, while polytetrafluoroethylene (PTFE), polyethylene, and polyester dominated in the tributaries. With respect to shape, &gt;73% of the recovered microplastics were fragments and the rest were fibers in the water. We also measured the concentration of microplastics in the intestines of fish, which ranged from 4 to 48 particles/fish (mean: 22.0Â Â±Â 16.0 particles/fish). The most common types of plastic found in the sampled fish were polytetrafluoroethylene (PFTE), polyethylene (PE), and rayon, and &gt;94% of all the microplastic found in fish was in the form of fragments with the remainder being fibers. The concentrations of microplastic in the gills of fish ranged from 1 to 16 particles/fish (mean: 8.3Â Â±Â 6.0 particles/fish). In contrast, no microplastic was found in the flesh of the sampled fish. Our results imply that the ingestion of microplastics by fish is more closely related to habitat rather than feeding habits.</t>
  </si>
  <si>
    <t>rayyan-185169093</t>
  </si>
  <si>
    <t>Microplastic pollution in water, sediment, and fish from artificial reefs around the Ma'an Archipelago, Shengsi, China.</t>
  </si>
  <si>
    <t>Zhang D and Cui Y and Zhou H and Jin C and Yu X and Xu Y and Li Y and Zhang C</t>
  </si>
  <si>
    <t>https://pubmed.ncbi.nlm.nih.gov/31726304/</t>
  </si>
  <si>
    <t>In this study, the occurrence and distribution of microplastics in artificial reefs around the Ma'an Archipelago, a national marine ranching area in China, were investigated. The abundance of microplastics ranged from 0.2â€¯Â±â€¯0.1 to 0.6â€¯Â±â€¯0.2â€¯itemsâ€¯L(-1) in surface water, 30.0â€¯Â±â€¯0.0 to 80.0â€¯Â±â€¯14.1â€¯itemsâ€¯kg(-1) dry weight in the sediment, and 2.3â€¯Â±â€¯1.5 to 7.3â€¯Â±â€¯3.5 items individual(-1) in fish. Most of the detected microplastics were fiber-shaped, blue or transparent, and smaller than 1â€¯mm. Polyethylene, polypropylene, and poly(ethylene:propylene:diene) copolymer were the most abundant polymer types in the surface water samples, whereas cellophane was dominant in the sediment and fish. The appearance of microplastic pollution around the artificial reefs could be attributed mainly to the activities of the fisheries in the area, whereas the microplastic ingestion by fish was affected by the extent of microplastic contamination of the sediment. The results highlight the widespread presence of microplastics in the water, sediment, and biota of the artificial reefs around the Ma'an Archipelago, thereby improving understanding of the environmental risks posed by microplastics to marine artificial reef ecosystems and fisheries in general.</t>
  </si>
  <si>
    <t>rayyan-185169094</t>
  </si>
  <si>
    <t>Microplastics in marine sediments and rabbitfish (Siganus fuscescens) from selected coastal areas of Negros Oriental, Philippines.</t>
  </si>
  <si>
    <t>Bucol LA and Romano EF and Cabcaban SM and Siplon LMD and Madrid GC and Bucol AA and Polidoro B</t>
  </si>
  <si>
    <t>https://pubmed.ncbi.nlm.nih.gov/31706727/</t>
  </si>
  <si>
    <t>The Philippines is currently ranked as the third top producer of plastic wastes, yet little research has been conducted on marine plastic pollution in this fishery-dependent, developing country. This study is the first in the nation to quantify and characterize microplastics ingested by a commercially important fish, the rabbitfish (Siganus fuscescens), in the coastal areas of Negros Oriental, central Philippines. Across all sites, the diversity of microplastic polymer types was highest in the guts of S. fuscescens from Dumaguete, a densely populated city. Microplastic particles extracted from subtidal sediment samples from Silliman Beach in Dumaguete were dominated by semi-synthetic microfibers (rayon), probably from clothing and textiles. However, these microplastic types were absent in the guts of fish, likely due to the different location and character of their feeding habitats. This study confirms for the first time the presence and diversity of microplastics in an edible finfish in the Philippines.</t>
  </si>
  <si>
    <t>rayyan-185169095</t>
  </si>
  <si>
    <t>Developmental toxicity in zebrafish exposed to polyethylene microplastics under static and semi-static aquatic systems.</t>
  </si>
  <si>
    <t>Malafaia G and de Souza AM and Pereira AC and GonÃ§alves S and da Costa AraÃºjo AP and Ribeiro RX and Rocha TL</t>
  </si>
  <si>
    <t>https://pubmed.ncbi.nlm.nih.gov/31706091/</t>
  </si>
  <si>
    <t>Different studies have reported the ecotoxicological effects of polyethylene microplastics (PE MPs) on aquatic organisms; however, little is known about their toxicity in the early life stages of aquatic vertebrates living in freshwater ecosystems. Thus, the aim of the current study is to evaluate the toxicity of PE MPs throughout the development of Danio rerio after their static and semi-static exposure to different concentrations of these pollutants (6.2, 12.5, 25, 50 and 100â€¯mg/L) - models were monitored at different time-periods, namely: 24, 48, 72, 96, 120 and 144â€¯h. Based on the collected data, small PE MP concentrations have harmful effects on D. rerio embryos and larvae; the magnitude and characteristics of these effects depend on the adopted exposure system, which can be static or semi-static. PE MPs had negative effect on embryos' hatching rate in both exposure systems. However, the early hatching observed during the exposure through the static system could explain the lower larval survival rate after egg hatching. Nevertheless, PE MPs induced significant changes in various morphometric parameters. The present study is the first to assess the addressed topic; therefore, it is recommended to carry out future investigations to broaden the knowledge about PE MP toxicity.</t>
  </si>
  <si>
    <t>rayyan-185169096</t>
  </si>
  <si>
    <t>Analysis and inorganic composition of microplastics in commercial Malaysian fish meals.</t>
  </si>
  <si>
    <t>Karbalaei S and Golieskardi A and Watt DU and Boiret M and Hanachi P and Walker TR and Karami A</t>
  </si>
  <si>
    <t>https://pubmed.ncbi.nlm.nih.gov/31699500/</t>
  </si>
  <si>
    <t>Presence of microplastics (MPs) in a broad range of wild and cultured marine organisms is well-documented, but transfer mechanisms by which cultured organisms are contaminated with MPs is poorly understood. MP loads in three Malaysian commercial brands of fish meal were investigated. Chemical composition of extracted MP-like particles was confirmed using micro-Raman spectroscopy. Inorganic composition of MPs and pigment particles were assessed through energy-dispersive X-ray spectroscopy (EDX). Out of 336 extracted particles, 64.3% were plastic polymers, 25% pigment particles, 4.2% non-plastic items, and 6.5% were unidentified. Fragments were the dominant form of MPs (78.2%) followed by filaments (13.4%) and films (8.4%). This study demonstrates that cultured organisms could be exposed to high levels of MPs via MP contaminated fish/shellfish used in fish meal production. Fish meal replacement with other sources of protein including meat meals and plant-based meals may mitigate MP exposure to cultured or farmed organisms.</t>
  </si>
  <si>
    <t>rayyan-185169097</t>
  </si>
  <si>
    <t>Nanoparticles Mediating the Sustained Puerarin Release Facilitate Improved Brain Delivery to Treat Parkinson's Disease.</t>
  </si>
  <si>
    <t>45276-45289</t>
  </si>
  <si>
    <t>Chen T and Liu W and Xiong S and Li D and Fang S and Wu Z and Wang Q and Chen X</t>
  </si>
  <si>
    <t>https://pubmed.ncbi.nlm.nih.gov/31638771/</t>
  </si>
  <si>
    <t>Recent work has highlighted the potential of puerarin (PU) as a valuable compound to treat Parkinson's disease (PD), but its undesirable water solubility and bioavailability have constrained its utility. In this study, we sought to develop nanoparticles (NPs) that could be used to encapsulate PU, thereby extending its in vivo half-life and improving its bioavailability and accumulation in the brain to treat the symptoms of PD. We prepared spherical NPs (88.36 Â± 1.67 nm) from six-armed star-shaped poly(lactide-co-glycolide) (6-s-PLGA) NPs that were used to encapsulate PU (PU-NPs) with 89.52 Â± 1.74% encapsulation efficiency, 42.97 Â± 1.58% drug loading, and a 48 h sustained drug release. NP formation and drug loading were largely mediated by hydrophobic interactions, while changes in the external environment led these NPs to become increasingly hydrophilic, thereby leading to drug release. Relative to PU alone, PU-NPs exhibited significantly improved cellular internalization, permeation, and neuroprotective effects. Upon the basis of FÃ¶rster resonance energy transfer (FRET) of NPs-administered zebrafish, we were able to determine that these NPs were rapidly absorbed into circulation whereupon they were able to access the brain. We further conducted oral PU-NPs administration to rats, revealing significant improvements in PU accumulation within the plasma and brain relative to rats administered free PU. In MPTP-mediated neurotoxicity in mice, we found that PU-NPs treatment improved disease-associated behavioral deficits and depletion of dopamine and its metabolites. These findings indicated that PU-NPs represent a potentially viable approach to enhancing PU oral absorption, thus improving its delivery to the brain wherein it can aid in the treatment of PD.</t>
  </si>
  <si>
    <t>rayyan-185169098</t>
  </si>
  <si>
    <t>Functional response quantifies microplastic uptake by a widespread African fish species.</t>
  </si>
  <si>
    <t>Mbedzi R and Dalu T and Wasserman RJ and Murungweni F and Cuthbert RN</t>
  </si>
  <si>
    <t>https://pubmed.ncbi.nlm.nih.gov/31627047/</t>
  </si>
  <si>
    <t>Ecological impacts of microplastic remain poorly understood, despite their ubiquity across all habitat types globally. Microplastic concentrations vary significantly across spatiotemporal gradients, however we lack quantitative methodologies to predict species-level responses to differential environmental concentrations. In the present study, we expose a key species, the banded tilapia Tilapia sparrmanii Smith, 1940, to different concentrations of microplastic particles. We apply and develop the functional response approach for quantifications of microplastic uptake by the fish across different environmental densities. Tilapia consumed microplastic even when relatively rare in their environment, and consumption rates related negatively to concentrations supplied, conducive with a saturating Type II (i.e., inversely-density-dependent) functional response. Attack rate (i.e., search efficiency), handling time and maximum feeding rate estimates towards microplastic were estimated, providing key information on feeding behaviour in relation to exposure concentrations. We propose the utility of functional response approaches for predictive quantifications of microplastic uptake rates. In turn, this can better-link laboratory exposure studies to environmental concentrations which are known to cause ecological impact, and provide a means of comparing uptakes among species and across environmental contexts.</t>
  </si>
  <si>
    <t>rayyan-185169099</t>
  </si>
  <si>
    <t>Massive plastic pollution in a mega-river of a developing country: Sediment deposition and ingestion by fish (Prochilodus lineatus).</t>
  </si>
  <si>
    <t>Blettler MCM and Garello N and Ginon L and Abrial E and Espinola LA and Wantzen KM</t>
  </si>
  <si>
    <t>https://pubmed.ncbi.nlm.nih.gov/31610388/</t>
  </si>
  <si>
    <t>The aim of this study was to determine the amount, composition and origin of plastic debris in one of the world largest river, the ParanÃ¡ River in Argentina (South America), focusing on the impact of urban rivers, relationships among macro, meso and microplastic, socio-political issues and microplastic ingestion by fish. We recorded a huge concentration of macroplastic debris of domestic origin (up to 5.05 macroplastic items per m(2)) dominated largely by bags (mainly high- and low-density polyethylene), foodwrapper (polypropylene and polystyrene), foam plastics (expanded polystyrene) and beverage bottles (polyethylene terephthalate), particularly downstream from the confluence with an urban stream. This suggests inadequate waste collection, processing and final disposal in the region, which is regrettably recurrent in many cities of the Global South and Argentina in particular. We found an average of 4654 microplastic fragments m(-2) in shoreline sediments of the river, ranging from 131 to 12687 microplastics m(-2). In contrast to other studies from industrialized countries from Europe and North America, secondary microplastics (resulting from comminution of larger particles) were more abundant than primary ones (microbeads to cosmetics or pellets to the industry). This could be explained by differences in consumer habits and industrialization level between societies and economies. Microplastic particles (mostly fibres) were recorded in the digestive tract of 100% of the studied Prochilodus lineatus (commercial species). Contrary to recently published statements by other researchers, our results suggest neither macroplastic nor mesoplastics would serve as surrogate for microplastic items in pollution surveys, suggesting the need to consider all three size categories. The massive plastic pollution found in the ParanÃ¡ River is caused by an inadequate waste management. New actions are required to properly manage waste from its inception to its final disposal.</t>
  </si>
  <si>
    <t>rayyan-185169100</t>
  </si>
  <si>
    <t>Aged microplastics polyvinyl chloride interact with copper and cause oxidative stress towards microalgae Chlorella vulgaris.</t>
  </si>
  <si>
    <t>Fu D and Zhang Q and Fan Z and Qi H and Wang Z and Peng L</t>
  </si>
  <si>
    <t>https://pubmed.ncbi.nlm.nih.gov/31586885/</t>
  </si>
  <si>
    <t>Microplastics (MPs) could pose potential risks to microalgae, the primary producer of marine ecosystems. Currently, few studies focus on the interaction of aged MPs with other pollutants and their toxic effects to microalgae. Therefore, the present study aimed to investigate i) the aging of microplastics polyvinyl chloride (mPVC) in simulated seawater and the changes in physical and chemical properties; ii) the effects of single mPVC (virgin and aged) and copper on microalgae Chlorella vulgaris; and iii) the interaction of aged mPVC and copper and the oxidative stress towards C. vulgaris. In this study, some wrinkles, rough and fractured surface textures can be observed on the aged mPVC, accompanying with increased hydroxyl groups and aromatic carbon-carbon double bond but decreased carbon hydrogen bond. It was found that single virgin or aged mPVC at low concentration (10â€¯mg/L) had significant inhibition on the growth of C. vulgaris but no inhibition at higher concentration (100, 1,000â€¯mg/L), which can be reasonably explained by the aggregation and precipitation of mPVC at high concentration. The aging of mPVC inhibited the growth of C. vulgaris with the maximum growth inhibition ratio (IR) of 35.26% as compared with that of virgin mPVC (IRâ€¯=â€¯28.5%). However, the single copper could significantly inhibit the growth of C. vulgaris and the inhibitory effects increased with concentration (0.2, 0.5, 1.0â€¯mg/L). Furthermore, both the single aged mPVC (10â€¯mg/L) and copper (0.5â€¯mg/L) caused serious cell damage, although the concentration of superoxide dismutase (SOD) and the intracellular malonaldehyde (MDA) increased. In contrast to single treatment, the growth of C. vulgaris can be enhanced by the combined group with copper (0.5â€¯mg/L) and aged mPVC (10â€¯mg/L).</t>
  </si>
  <si>
    <t>rayyan-185169101</t>
  </si>
  <si>
    <t>Microplastic pollution in water and fish samples around Nanxun Reef in Nansha Islands, South China Sea.</t>
  </si>
  <si>
    <t>Nie H and Wang J and Xu K and Huang Y and Yan M</t>
  </si>
  <si>
    <t>https://pubmed.ncbi.nlm.nih.gov/31470325/</t>
  </si>
  <si>
    <t>Nanxun Reef is one of the typical reefs in Nansha Islands, South China Sea. As the Nansha Islands are surrounded by certain developing countries, the economic and population growth have resulted in increased surface runoff of persistent organic pollutants in offshore areas. Microplastic has been found in many freshwaters and sea areas in recent years. However, the levels of microplastics contamination in Nansha Islands are still uncharted. In this study, 15 water and 35 fish samples were collected around the Nanxun Reef. The average concentration of microplastics was 1733 items/m(3) for surface water samples and 3.1 items per individual for fish samples. The majority of ingested microplastics by fish were fibers, mostly transparent or blue. In surface water samples, blue microbeads were the main types of microplastics, accounting for 76.5% of all the detected particles. The main size of microplastics was &lt;0.5â€¯mm both in water and fish samples. Our results demonstrated that fishery activities and human domestic sewage might be the dominant sources of microplastic pollution in the Nansha Island, South China Sea.</t>
  </si>
  <si>
    <t>rayyan-185169102</t>
  </si>
  <si>
    <t>The impact of improper solid waste management to plastic pollution in Indonesian coast and marine environment.</t>
  </si>
  <si>
    <t>Lestari P and Trihadiningrum Y</t>
  </si>
  <si>
    <t>https://pubmed.ncbi.nlm.nih.gov/31442864/</t>
  </si>
  <si>
    <t>Plastic pollution has become a major concern in Indonesian coast and marine environment today. It occurs because 14% of the solid waste (SW) components in this country is plastic, and the SW management (SWM) infrastructure and services are still limited. The objectives of this article are to discuss the improper SWM and its impact to plastic pollution in Indonesia. Ten plastic pollution studies concerning macroplastics (MaP) and microplastics (MP) were described. These studies covered 5 regions, namely Java, East Nusa Tenggara, East Kalimantan, South Sulawesi, North and Southwest Sumatera. The highest MP abundance of 37,440-38,790â€¯particles/kg dry weight (DW) sediment was found in Jakarta Bay, followed by Wonorejo Coast in Surabaya City (414-590â€¯MPâ€¯particles/kg DW sediment). The MP has entered the food chain through bivalves and fish. Therefore, the plastic pollution which is related to population density, and inadequacy of SWM, needs urgent solution.</t>
  </si>
  <si>
    <t>rayyan-185169103</t>
  </si>
  <si>
    <t>Microplastics pollution along the Lebanese coast (Eastern Mediterranean Basin): Occurrence in surface water, sediments and biota samples.</t>
  </si>
  <si>
    <t>Kazour M and Jemaa S and Issa C and Khalaf G and Amara R</t>
  </si>
  <si>
    <t>https://pubmed.ncbi.nlm.nih.gov/31442726/</t>
  </si>
  <si>
    <t>The Mediterranean Sea is the largest semi-enclosed sea and one of the worst affected regional seas with sub-basin scale heterogeneity in plastics concentration. Few studies on microplastics (MPs) pollution have been conducted in the Eastern part of the Mediterranean basin. This study aims to evaluate, for the first time, the MPs pollution of the Lebanese coast (Levantine Basin) as well as the most common polymers found, and to assess the potential role of coastal landfills in this pollution. Two important seafood species that are wholly consumed by the Lebanese community: the European anchovy, Engraulis encrasicolus, and the spiny oysters, Spondylus spinosus, were sampled in three different sites englobing the littoral (Tripoli, Beirut and Sidon). Sea water and sediment samples were also collected from the same sites. Results showed different patterns of MPs concentration in the analyzed matrices: Sidon water sample was highly contaminated in MPs (6.7â€¯MPs/m(3)) while Tripoli had the highest MPs in sediments (4.68â€¯MPs/g). The occurrence of MPs in the biota was high (83.4% and 86.3% in anchovies and spiny oysters, respectively). Both anchovies and oysters from Beirut region had the highest ingested MPs/individual (2.9â€¯Â±â€¯1.9 and 8.3â€¯Â±â€¯4.4â€¯MPs/individual, respectively). This study is the first that investigated microplastics ingestion by Spondylus spinosus while indicating the most common polymers found in the three matrices (water, sediments and biota) in the Eastern Mediterranean. These results highlighted the high MPs pollution found in the Levantine Basin in comparison to other Western Mediterranean regions. In addition, the obtained results indicate a potential contribution of coastal landfills to this pollution.</t>
  </si>
  <si>
    <t>rayyan-185169104</t>
  </si>
  <si>
    <t>Hudson River juvenile Blueback herring avoid ingesting microplastics.</t>
  </si>
  <si>
    <t>935-939</t>
  </si>
  <si>
    <t>Ryan MG and Watkins L and Walter MT</t>
  </si>
  <si>
    <t>https://pubmed.ncbi.nlm.nih.gov/31426240/</t>
  </si>
  <si>
    <t>Microplastics in aquatic environments, and specifically their effects on the health of organisms, are of growing concern worldwide. Of particular concern are microplastics in a similar size range to zooplankton, as they have been found in the digestive tracks of organisms, such as fish, who typically seek zooplankton as a food source. It is unclear, however, to what degree, if any, fish select for or against microplastic particles when feeding. It is also unclear whether ingestion of microplastics affects fish condition. To answer these questions, the estimated physical condition and degree of selective feeding on microplastics were determined for juvenile fish collected from the Hudson River. Considering only particles 0.335-5.0â€¯mm, microplastics made up 12% of fish diets but 21% of particles found in the surrounding water column. Relying on Jacob's Modified Electivity (JME) to quantify selectivity in feeding, our results reveal selective feeding on zooplankton and avoidance of microplastics. There was no correlation between condition and degree of selectivity toward any particular food types, including microplastics. Future work needs to consider fish with different feeding strategies and potential bioaccumulation of microplastics in the food web. Fish selectivity of ingestion in regards to microplastics should additionally be tested on wider spatial and temporal scales.</t>
  </si>
  <si>
    <t>rayyan-185169105</t>
  </si>
  <si>
    <t>High variability in toxicity of welding fume nanoparticles from stainless steel in lung cells and reporter cell lines: the role of particle reactivity and solubility.</t>
  </si>
  <si>
    <t>1293-1309</t>
  </si>
  <si>
    <t>McCarrick S and Wei Z and Moelijker N and Derr R and Persson KA and Hendriks G and Odnevall Wallinder I and Hedberg Y and Karlsson HL</t>
  </si>
  <si>
    <t>https://pubmed.ncbi.nlm.nih.gov/31418618/</t>
  </si>
  <si>
    <t>Millions of people in the world perform welding as their primary occupation resulting in exposure to metal-containing nanoparticles in the fumes generated. Even though health effects including airway diseases are well-known, there is currently a lack of studies investigating how different welding set-ups and conditions affect the toxicity of generated nanoparticles of the welding fume. The aim of this study was to investigate the toxicity of nine types of welding fume particles generated via active gas shielded metal arc welding (GMAW) of chromium-containing stainless steel under different conditions and, furthermore, to correlate the toxicity to the particle characteristics. Toxicological endpoints investigated were generation of reactive oxygen species (ROS), cytotoxicity, genotoxicity and activation of ToxTracker reporter cell lines. The results clearly underline that the choice of filler material has a large influence on the toxic potential. Fume particles generated by welding with the tested flux-cored wire (FCW) were found to be more cytotoxic compared to particles generated by welding with solid wire or metal-cored wire (MCW). FCW fume particles were also the most potent in causing ROS and DNA damage and they furthermore activated reporters related to DNA double- strand breaks and p53 signaling. Interestingly, the FCW fume particles were the most soluble in PBS, releasing more chromium in the hexavalent form and manganese compared to the other fumes. These results emphasize the importance of solubility of different metal constituents of the fume particles, rather than the total metal content, for their acute toxic potential.</t>
  </si>
  <si>
    <t xml:space="preserve"> RAYYAN-INCLUSION: {"Ana"=&gt;"Excluded", "Querusche"=&gt;"Excluded"} | RAYYAN-LABELS: QUE: Title,ANA: Abstract | RAYYAN-EXCLUSION-REASONS: 2 - Population,3 - Intervention</t>
  </si>
  <si>
    <t>rayyan-185169106</t>
  </si>
  <si>
    <t>Neurotoxicity, Behavior, and Lethal Effects of Cadmium, Microplastics, and Their Mixtures on Pomatoschistus microps Juveniles from Two Wild Populations Exposed under Laboratory Conditions-Implications to Environmental and Human Risk Assessment.</t>
  </si>
  <si>
    <t>Miranda T and Vieira LR and Guilhermino L</t>
  </si>
  <si>
    <t>https://pubmed.ncbi.nlm.nih.gov/31405089/</t>
  </si>
  <si>
    <t>Microplastics (MPs) were found to modulate the toxicity of other pollutants but the knowledge on the topic is still limited. The goals of this study were to investigate the short-term toxicity of cadmium (Cd) to wild Pomatochistus microps juveniles, the potential modulation of acute Cd toxicity by 1-5 Âµm polyethylene MPs in this species, and possible differences of sensitivity to Cd and MPs-Cd mixtures between juveniles from two distinct wild populations. Juveniles were collected in the estuaries of Minho (M-est) and Lima (L-est) Rivers (NW Portugal). One 96 h bioassay with M-est juveniles and another one with L-est juveniles were carried out in laboratory conditions. Each bioassay had 12 treatments: control, 5 Cd concentrations, 1 MPs concentration, and 5 MPs-Cd mixtures. No significant differences in Cd-induced mortality between juveniles from distinct estuaries or between juveniles exposed to Cd alone and those exposed to MPs-Cd mixtures were found. The total 96h LC(10) and LC(50) of Cd alone were 2 mg/L (95% CI: 0-4 mg/L) and 8 mg/L (95% CI: 2-17 mg/L), respectively. Cd alone significantly decreased the post-exposure predatory performance (PEPP) of M-est (â‰¥6 mg/L) and L-est juveniles (â‰¥3 mg/L), and acetylcholinesterase (AChE) activity of M-est juveniles (13 mg/L). MPs alone (0.14 mg/L) significantly reduced the PEPP and AChE activity of L-est juveniles but not of M-est juveniles. MPs-Cd mixtures (3-13 mg/L of Cd + 0.14 mg/L of MPs) significantly inhibited the PEPP of juveniles from both estuaries and AChE of L-est estuary juveniles but not of M-est juveniles. Evidences of toxicological interactions, namely antagonism, between MPs and Cd were found. Overall, the results indicate that MPs modulated the sub-lethal toxic effects of Cd in wild P. microps juveniles, especially neurotoxicity. Moreover, the environmental conditions of the natural habitats to which juveniles were exposed during pre-developmental phases influence the sub-lethal toxicity of Cd, MPs, and their mixtures. The implications to environmental and human risk assessment are discussed and further research is needed.</t>
  </si>
  <si>
    <t>PMC6720622</t>
  </si>
  <si>
    <t>rayyan-185169107</t>
  </si>
  <si>
    <t>Advances in Therapeutics and Delayed Drug Release.</t>
  </si>
  <si>
    <t>The veterinary clinics of North America. Exotic animal practice</t>
  </si>
  <si>
    <t>1558-4232 (Electronic)</t>
  </si>
  <si>
    <t>501-520</t>
  </si>
  <si>
    <t>Coutant T and Laniesse D and Sykes JM 4th</t>
  </si>
  <si>
    <t>https://pubmed.ncbi.nlm.nih.gov/31395328/</t>
  </si>
  <si>
    <t>Reducing the frequency of drug administration in the treatment of exotic pets is advantageous because it may decrease handling frequency and thus potential stress and injury risk for the animal, increase owner compliance with the prescribed treatment, and decrease need for general anesthesia in patients that cannot be handled safely. Increasing efficient drug plasma concentration using sustained-released delivery systems is an appealing solution. Potential candidates that could provide a promising solution have been investigated in exotic pets. In this article, the technologies that are the closest to being integrated in exotic pet medicine are reviewed: osmotic pumps, nanoparticles, and hydrogels.</t>
  </si>
  <si>
    <t>rayyan-185169108</t>
  </si>
  <si>
    <t>Exploring microplastic ingestion by three deep-water elasmobranch species: A case study from the Tyrrhenian Sea.</t>
  </si>
  <si>
    <t>342-350</t>
  </si>
  <si>
    <t>Valente T and Sbrana A and Scacco U and Jacomini C and Bianchi J and Palazzo L and de Lucia GA and Silvestri C and Matiddi M</t>
  </si>
  <si>
    <t>https://pubmed.ncbi.nlm.nih.gov/31325878/</t>
  </si>
  <si>
    <t>This study analyzes microplastic ingestion by three deep-water elasmobranch species (Galeus melastomus, Scyliorhinus canicula and Etmopterus spinax) from the Tyrrhenian Sea, discriminating between stomach and intestine contents. The absence of significant differences in frequency and abundance of plastic items into stomachs seems to suggest that ecological diversity among the three sharks does not strongly influence the probability of plastic ingestion in the study area. On the other hand, the detected differences in the microplastic content into the intestine might be due to a different retention time of microplastics, suggesting how feeding habits could influence metabolic features, and therefore affect the recovery of ingested plastic items. This information would improve the future development of marine micro-litter monitoring systems, following the MSFD requirements. Moreover, this study shows that all the three examined elasmobranch species can give important information even with relatively small sample sizes (Nâ€¯â‰ˆâ€¯30), and they could be used as target species for monitoring micro-litter ingestion in deep-water habitats.</t>
  </si>
  <si>
    <t>rayyan-185169109</t>
  </si>
  <si>
    <t>Current practices and future perspectives of microplastic pollution in freshwater ecosystems in China.</t>
  </si>
  <si>
    <t>697-712</t>
  </si>
  <si>
    <t>Fu Z and Wang J</t>
  </si>
  <si>
    <t>https://pubmed.ncbi.nlm.nih.gov/31325868/</t>
  </si>
  <si>
    <t>The pollution of marine and freshwater environments by plastic waste has attracted increasing public attention worldwide in recent years. China is the world's second largest economy and contributes the largest mass of mismanaged plastic waste. In this review, we collected accessible data on the abundance of microplastics in China's freshwater ecosystems, analyzing this pollutant in the samples of waters, sediments and biota. The results showed that microplastics are pervasive in surveyed freshwater environments, and a high abundance of microplastics was found in estuaries and inland waters located in populated urban areas. Moreover, many freshwater bivalve and fish have been found to uptake microplastics. Although similar sampling and laboratory processing methods were applied for microplastic research in different aquatic ecosystems, methods of investigation and units reported by different authors should be standardized. The characteristics of the detected microplastics showed that small size (&lt;1â€¯mm), fibers and transparency were the most common features in China's freshwater ecosystems and that PP and PE were the most common types of microplastics. The current situation of microplastic pollution in China is largely caused by inefficient administration and lack of applicable legislation and regulations. Therefore, we suggest that the Chinese government need to be more active in dealing with the plastic pollution issues, and increase education and publicity to promote people's awareness of environmental pollution caused by microplastics.</t>
  </si>
  <si>
    <t>rayyan-185169110</t>
  </si>
  <si>
    <t>Challenging the CNS Targeting Potential of Systemically Administered Nanoemulsion Delivery Systems: a Case Study with Rapamycin-Containing Fish Oil Nanoemulsions in Mice.</t>
  </si>
  <si>
    <t>Kadakia E and Harpude P and Parayath N and Bottino D and Amiji M</t>
  </si>
  <si>
    <t>https://pubmed.ncbi.nlm.nih.gov/31297653/</t>
  </si>
  <si>
    <t>PURPOSE: Despite extensive preclinical investigations, in-vivo properties and formulation characteristics that improve CNS drug delivery following systemic dosing of nanoemulsions remain incompletely understood. METHODS: The CNS targeting potential of systemically administered nanoemulsions was evaluated by formulating rapamycin containing fish oil nanoemulsions, and testing the combined effect of formulation characteristics such as the circulation half-life and particle size distribution, on CNS delivery of rapamycin containing fish oil nanoemulsions in mice. RESULTS: Results generated with rapamycin nanoemulsions suggested that circulation half-life and particle size distribution did not impact the brain targeting efficiency of rapamycin containing fish oil nanoemulsions. Further, in the absence of any improvement in the systemic exposures of rapamycin, nanoemulsions did not outperform their aqueous counterpart with respect to the extent of CNS drug delivery. CONCLUSIONS: Our findings confirm that BBB penetration, which primarily depends on intrinsic drug-related properties, may not be significantly improved following encapsulation of drugs in nanoemulsions. Graphical Abstract The CNS targeting potential of systemically administered nanoemulsions was investigated by formulating various rapamycin containing fish oil nanoemulsions associated with different formulation characteristics such as the circulation half-life and particle size distribution. The targeting efficiency (TE) defined as the ratio of the brain exposures to the accompanying systemic exposures of rapamycin was estimated for each formulation following IV dosing in mice.</t>
  </si>
  <si>
    <t>rayyan-185169111</t>
  </si>
  <si>
    <t>A systematic study of the microplastic burden in freshwater fishes of south-western Germany - Are we searching at the right scale?</t>
  </si>
  <si>
    <t>1001-1011</t>
  </si>
  <si>
    <t>Roch S and Walter T and Ittner LD and Friedrich C and Brinker A</t>
  </si>
  <si>
    <t>https://pubmed.ncbi.nlm.nih.gov/31280146/</t>
  </si>
  <si>
    <t>In a comprehensive study of microplastic contamination in southern Germany, 1167 individual fish of 22 different species were sampled from 11 rivers and 6 lakes across the state. The microplastic burden of investigated fish was analyzed on the basis of habitat type, location, and a number of abiotic and biotic factors. A particle size distribution analysis of the detected microplastics was carried out. The results showed a relatively low plastic prevalence of 18.8%, with significant differences between rivers (20.6%) and lakes (16.5%). The number of ingested plastic particles ranged between 1 and 4 particles per fish. The majority of abiotic and biotic factors seem to play little or no role in the ingestion of microplastics, suggesting that in most cases uptake is passive or accidental. It is notable that piscivorous fish appeared significantly less burdened, suggesting a low transfer rate and no accumulation in the food web. However, size distribution analysis identified a power law growth fit in particle numbers at the smallest end of the distribution. This carries a worrying implication, that &gt;95% of particles are likely to be smaller than 40â€¯Î¼m and thereby beyond the detection range of this and most other microplastic surveys conducted so far. When the frequency development of small particles is taken into account, the likely microplastic prevalence in the present study increases to 100%, with an average intensity of around 23 predominantly small particles per fish. A striking 70% of those particles would be smaller than 5â€¯Î¼m and therefore eligible for translocation into tissues, with critical implications for fish health and consumer exposure. This raises a question as to whether current estimates of microplastic burden in fishes generally might be overlooking a majority of potential contamination within the critical smaller particle size classes.</t>
  </si>
  <si>
    <t>rayyan-185169112</t>
  </si>
  <si>
    <t>Nanoplastics Decrease the Toxicity of a Complex PAH Mixture but Impair Mitochondrial Energy Production in Developing Zebrafish.</t>
  </si>
  <si>
    <t>8405-8415</t>
  </si>
  <si>
    <t>Trevisan R and Voy C and Chen S and Di Giulio RT</t>
  </si>
  <si>
    <t>https://pubmed.ncbi.nlm.nih.gov/31259535/</t>
  </si>
  <si>
    <t>Plastics are recognized as a worldwide threat to the environment, possibly affecting human health and wildlife. Small forms of plastics such as micro- and nanoplastics can interact with other organic contaminants, potentially acting as chemical carriers and modulating their toxicity. In this study, we investigated the toxicity of polystyrene nanoparticles (Nano-PS) and a real-world environmental PAH mixture (Elizabeth River Sediment Extract, ERSE, comprised of 36 detected PAHs) to zebrafish embryos and larvae. Embryos were exposed to Nano-PS (0.1-10 ppm) or ERSE (0.1-5% v/v, equivalent to Î£PAH 5.07-25.36 ppb) or coexposed to a combination of both. Larvae exposed to Nano-PS did not exhibit developmental defects, while larvae exposed to ERSE (2-5%) showed classic signs of PAH toxicity such as heart malformation and deformities in the jaw, fin, and tail. ERSE (5%) also impaired vascular development in the brain. When coexposed, Nano-PS decreased the developmental deformities and impaired vascular development caused by ERSE. This was strongly correlated to the lower PAH bioaccumulation detected in the coexposed animals (whole larvae, as well as the yolk sac, brain, and heart). Our data suggest that PAHs are sorbing to the surface of the Nano-PS, decreasing the concentration, uptake, and toxicity of free PAHs during the exposure. Such sorption of PAHs increases the agglomeration rate of Nano-PS during the exposure time, potentially decreasing the uptake of Nano-PS and associated PAHs. Despite that, similar induction of EROD activity was detected in animals exposed to ERSE in the presence or not of Nano-PS, suggesting that enough PAHs were accumulated in the organisms to induce cellular defense mechanisms. Nano-PS exposure (single or combined with ERSE) decreased the mitochondrial coupling efficiency and increased NADH production, suggesting an impairment on ATP production accompanied by a compensatory mechanism. Our data indicate that nanoplastics can sorb contaminants and potentially decrease their uptake due to particle agglomeration. Nanoplastics also target and disrupt mitochondrial energy production and act as vectors for the mitochondrial uptake of sorbed contaminants during embryonic and larval stages. Such negative effects of nanoplastics on energy metabolism and efficiency could be detrimental under multiple-stressors exposures and energy-demanding scenarios, which remains to be validated.</t>
  </si>
  <si>
    <t>PMC6660138</t>
  </si>
  <si>
    <t>rayyan-185169113</t>
  </si>
  <si>
    <t>Microplastics FTIR characterisation and distribution in the water column and digestive tracts of small pelagic fish in the Gulf of Lions.</t>
  </si>
  <si>
    <t>510-519</t>
  </si>
  <si>
    <t>Lefebvre C and Saraux C and Heitz O and Nowaczyk A and Bonnet D</t>
  </si>
  <si>
    <t>https://pubmed.ncbi.nlm.nih.gov/31232331/</t>
  </si>
  <si>
    <t>This study aims at quantifying and characterising microplastics (MP) distribution in the water column of the NW Mediterranean Sea as well as MP ingestion by the 2 main planktivorous fish of the area, sardine and anchovy. Debris of similar sizes were found in all water column samples and in all but 2 fish guts (out of 169). MP were found in 93% of water column samples with an average concentration of 0.23â€¯Â±â€¯0.20 MPÂ·m(-3), but in only 12% of sardines (0.20â€¯Â±â€¯0.69 MPÂ·ind(-1)) and 11% of anchovies (0.11â€¯Â±â€¯0.31 MPÂ·ind(-1)). Fibres were the only shape of MP encountered and polyethylene terephthalate was the main polymer identified in water columns (61%), sardines (71%) and anchovies (89%). This study confirms the ubiquity of MP in the Mediterranean Sea and imparts low occurrence in fish digestive tracts.</t>
  </si>
  <si>
    <t>rayyan-185169114</t>
  </si>
  <si>
    <t>Abundance, characteristics and surface degradation features of microplastics in beach sediments of five coastal areas in Tamil Nadu, India.</t>
  </si>
  <si>
    <t>112-118</t>
  </si>
  <si>
    <t>Sathish N and Jeyasanta KI and Patterson J</t>
  </si>
  <si>
    <t>https://pubmed.ncbi.nlm.nih.gov/31232283/</t>
  </si>
  <si>
    <t>This study undertook to investigate the occurrence of microplastics (MPs) in the high and low-tide sediments of five coastal areas in Tamil Nadu, India. The abundance of microplastics vary from 439â€¯Â±â€¯172 to 119â€¯Â±â€¯72 (HTL) and 179â€¯Â±â€¯68 to 33â€¯Â±â€¯30â€¯(LTL)â€¯itemsâ€¯kg(-1) of sediments. The MP polymers found in the study sites are Polyethylene (73.2%), polypropylene (13.8%), nylon (8.2%), polystyrene (2.8%) and polyester (2%). The weathered surfaces might act as high-capacity carriers and this was confirmed by SEM-EDAX. The results of an analysis of the textures of the sediments do not ascribe any influence on microplastic abundance. The recreation, religious and fishing activities are the major contributors to plastic pollution in these beaches, which is borne out by the high abundance of MPs in the study sites. A regular and permanent waste management system should be put in place for the protection of beaches.</t>
  </si>
  <si>
    <t>rayyan-185169115</t>
  </si>
  <si>
    <t>Bifunctional Labeling of Rabbit Mesenchymal Stem Cells for MR Imaging and Fluorescence Microscopy.</t>
  </si>
  <si>
    <t>Molecular imaging and biology</t>
  </si>
  <si>
    <t>1860-2002 (Electronic)</t>
  </si>
  <si>
    <t>303-312</t>
  </si>
  <si>
    <t>Berninger MT and Rodriguez-Gonzalez P and Schilling F and Haller B and Lichtenstein T and Imhoff AB and Rummeny EJ and Anton M and Vogt S and Henning TD</t>
  </si>
  <si>
    <t>https://pubmed.ncbi.nlm.nih.gov/31209781/</t>
  </si>
  <si>
    <t>PURPOSE: Longitudinal imaging studies are important in the translational process of stem cell-based therapies. Small animal imaging models are widely available and practical but insufficiently depict important morphologic detail. In contrary, large animal models are logistically challenging and costly but offer greater imaging quality. In order to combine the advantages of both, we developed an intermediate-sized rabbit animal model for cartilage imaging studies. PROCEDURES: Rabbit mesenchymal stem cells (rMSC) were isolated as primary cultures from the bone marrow of New Zealand white rabbits. rMSC were subsequentially transduced lentivirally with eGFP and magnetically labeled with the iron oxide ferucarbotran. eGFP expression was evaluated by flow cytometry and iron uptake was analyzed by isotope dilution mass spectrometry and Prussian blue staining. Fluorescence microscopy of eGFP-transduced rMSC was performed. Viability and induction of apoptosis were assessed by XTT and caspase-3/-7 measurements. The chondrogenic potential of labeled cells was quantified by glycosaminoglycan contents in TGF-Î²3 induced pellet cultures. Labeled and unlabeled cells underwent magnetic resonance imaging (MRI) at 1.5Â T before and after differentiation using T1-, T2-, and T2*-weighted pulse sequences. Relaxation rates were calculated. rMSCs were implanted in fibrin clots in osteochondral defects of cadaveric rabbit knees and imaged by 7Â T MRI. T2* maps were calculated. Statistical analyses were performed using multiple regression models. RESULTS: Efficiency of lentiviral transduction was greater than 90Â %. Fluorescence signal was dose dependent. Cellular iron uptake was significant for all concentrations (pâ€‰&lt;â€‰0.05) and dose dependent (3.3-56.5Â pg Fe/cell). Labeled rMSC showed a strong, dose-dependent contrast on all MR pulse sequences and a significant decrease in T2 and T2* relaxation rates. Compared with non-transduced or unlabeled controls, there were no adverse effects on cell viability, rate of apoptosis, or chondrogenic differentiation. MRI of labeled rMSCs in osteochondral defects showed a significant signal of the transplant with additional high-resolution anatomical information. CONCLUSIONS: This intermediate-sized rabbit model and its bifunctional labeling technique allow for improved depiction of anatomic detail for noninvasive in vivo rMSC tracking with MRI and for immunohistological correlation by fluorescence microscopy.</t>
  </si>
  <si>
    <t>rayyan-185169116</t>
  </si>
  <si>
    <t>Efficacy of novel nano-hydroxyapatite/polyurethane composite scaffolds with silver phosphate particles in chronic osteomyelitis.</t>
  </si>
  <si>
    <t>Zhang D and Liu W and Wu XD and He X and Lin X and Wang H and Li J and Jiang J and Huang W</t>
  </si>
  <si>
    <t>https://pubmed.ncbi.nlm.nih.gov/31127361/</t>
  </si>
  <si>
    <t>Recently, chronic osteomyelitis is still a challenging surgical problem. Unfortunately, the traditional clinical method using bone cement loaded antibiotics is restricted due to its non-biodegradability and limited release of antibiotics. Hydroxyapatite is a good adsorbent with good biocompatibility, an ideal bone repair material, and can avert the requirement for the secondary surgical procedure of removal. In this study, nano-hydroxyapatite combined with a polyurethane containing 3% silver (Ag/n-HA/PU) was synthesized, and investigated for its efficacy of treating chronic bone infection with bone defects. To clarify its silver ions release characteristics, the concentration of the Ag(+) in the elution was analyzed every day after in vitro deionized water immersion. A chronic osteomyelitis of tibia in rabbit model was established, and 70 New Zealand rabbits were divided into 4 groups, including the blank control group, nano-hydroxyapatite combined with polyurethane (n-HA/PU) implant group, 3% Ag/n-HA/PU group and 10% Ag/n-HA/PU group after debridement. Routine blood tests, radiography, Micro-CT, and histological staining were conducted at 4 days, 3, 6 and 12 weeks post-treatment. The results showed that the released silver from the 3% Ag/n-HA/PU and 10% Ag/n-HA/PU exhibited an initial burst release and followed by a slow controlled release up to 39 days and 42 days respectively. A good repair of bone defects, an appropriate rate of degradation of scaffolds and no significant toxicity were observed in the 3% Ag/n-HA/PU group, indicating the advantages of this novel synthetic scaffold to be a potential option for the treatment of chronic osteomyelitis. A novel nano-composite, nano-hydroxyapatite combined with a polyurethane containing 3% silver (Ag/n-HA/PU) provide controlled release of Ag(+), illustrated by its abilities of biodegradation, antimicrobial activity, and favorable repair of bone defects in the treatment of chronic osteomyelitis.</t>
  </si>
  <si>
    <t>rayyan-185169117</t>
  </si>
  <si>
    <t>Extracellular vesicles from cod (Gadus morhua L.) mucus contain innate immune factors and deiminated protein cargo.</t>
  </si>
  <si>
    <t>Developmental and comparative immunology</t>
  </si>
  <si>
    <t>1879-0089 (Electronic)</t>
  </si>
  <si>
    <t>MagnadÃ³ttir B and Kraev I and GuÃ°mundsdÃ³ttir S and Dodds AW and Lange S</t>
  </si>
  <si>
    <t>https://pubmed.ncbi.nlm.nih.gov/31108150/</t>
  </si>
  <si>
    <t>Extracellular vesicles are released from cells and participate in cell communication via transfer of protein and genetic cargo derived from the parent cells. EVs play roles in normal physiology and immunity and are also linked to various pathological processes. Peptidylarginine deiminases (PADs) are phylogenetically conserved enzymes with physiological and pathophysiological roles. PADs cause post-translational protein deimination, resulting in structural and, in some cases, functional changes in target proteins and are also linked to EV biogenesis. This study describes for the first time EVs isolated from cod mucosa. Mucosal EVs were characterised by electron microscopy, nanoparticle tracking analysis and EV-specific surface markers. Cod mucosal EVs were found to carry PAD, complement component C3 and C-reactive proteins. C3 was found to be deiminated in both whole mucus and mucosal EVs, with some differences, and further 6 deiminated immune and cytoskeletal proteins were identified in EVs by LC-MS/MS analysis. As mucosal surfaces of teleost fish reflect human mucosal surfaces, these findings may provide useful insights into roles of EVs in mucosal immunity throughout phylogeny.</t>
  </si>
  <si>
    <t xml:space="preserve"> RAYYAN-INCLUSION: {"Ana"=&gt;"Excluded", "Querusche"=&gt;"Excluded"} | RAYYAN-LABELS: ANA: Abstract,QUE: Abstract | RAYYAN-EXCLUSION-REASONS: 3 - Intervention,1 - Type of study</t>
  </si>
  <si>
    <t>rayyan-185169118</t>
  </si>
  <si>
    <t>The complex issue of chemicals and microplastic pollution: A case study in North Pacific lanternfish.</t>
  </si>
  <si>
    <t>1000-1009</t>
  </si>
  <si>
    <t>Gassel M and Rochman CM</t>
  </si>
  <si>
    <t>https://pubmed.ncbi.nlm.nih.gov/31091632/</t>
  </si>
  <si>
    <t>Marine plastic debris, including microplastics (&lt;5â€¯mm in size), comprises a suite of chemical ingredients and sorbed chemical contaminants. Thus, microplastics are a potential, and debated, source of anthropogenic chemicals for bioaccumulation and biomagnification. Several studies have investigated the role of microplastics as a vector of contaminants to marine organisms via modeling exercises, laboratory experiments, and field studies. Here, we examined relationships among chemical contaminants and microplastics in lanternfish (family Myctophidae), an important link in marine food webs, from the North Pacific Ocean as a case study from the field. We compared the body burden of several chemical groups (bisphenol A [BPA], nonylphenol [4-NP], octylphenol [4n-OP], alkylphenol ethoxylates [APEs], pesticides, polychlorinated biphenyls [PCBs], and polybrominated diphenyl ethers [PBDEs]) in fish caught within and outside the North Pacific Subtropical Gyre where plastic is known to accumulate. We also tested whether there was a relationship between chemical concentrations in fish and plastic density at each sampling location. Mean concentrations of common plastic constituents (BPA, 4-NP, 4n-OP, APEs, and total PBDEs) were comparable between myctophids collected within and outside the North Pacific Gyre. Pesticides were higher in lanternfish caught outside the gyre and were associated with lower plastic density. Total PCBs were also higher in fish outside the gyre. In contrast, lower chlorinated PCB congeners were higher in fish residing in the accumulation zone and were correlated with higher plastic density. This finding is consistent with other studies demonstrating an association between lower chlorinated PCBs and plastics in biota and suggests that microplastic may be a transport mechanism for some chemicals in nature.</t>
  </si>
  <si>
    <t>rayyan-185169119</t>
  </si>
  <si>
    <t>Microplastic ingestion in deep-sea fish from the South China Sea.</t>
  </si>
  <si>
    <t>493-501</t>
  </si>
  <si>
    <t>Zhu L and Wang H and Chen B and Sun X and Qu K and Xia B</t>
  </si>
  <si>
    <t>https://pubmed.ncbi.nlm.nih.gov/31063892/</t>
  </si>
  <si>
    <t>Monitoring the ingestion of microplastics by fish in the environment is crucial to understanding the risks posed by microplastics in the marine ecosystem. In this study, we investigated the ingestion of microplastics in deep-sea fish from the northern continental slope of the South China Sea. All fish samples were contaminated by microplastics, reflecting a high level of microplastic pollution in this region. The average abundance of microplastics in the stomachs of sampled fish was 1.96â€¯Â±â€¯1.12 items/individual and 1.53â€¯Â±â€¯1.08 items/g, and levels in the intestines of sampled fish were 1.77â€¯Â±â€¯0.73 items/individual and 4.82â€¯Â±â€¯4.74 items/g. Fish were collected from depths of 200 to 209â€¯m and 453 to 478â€¯m, and no significant difference in the quantity of microplastics ingested was detected among different depths in this range. The microplastics ingested by fish were dominated by plastics that were &lt;1â€¯mm in size, film-like in shape, transparent in color and composed of cellophane. Our results suggest that the ingestion of microplastics by fish is closely related with the microplastic pollution in the marine environment.</t>
  </si>
  <si>
    <t>rayyan-185169120</t>
  </si>
  <si>
    <t>Efficacy of silver nanoparticles against the adults and eggs of monogenean parasites of fish.</t>
  </si>
  <si>
    <t>1741-1749</t>
  </si>
  <si>
    <t>Pimentel-Acosta CA and Morales-Serna FN and ChÃ¡vez-SÃ¡nchez MC and Lara HH and Pestryakov A and Bogdanchikova N and Fajer-Ã_x0081_vila EJ</t>
  </si>
  <si>
    <t>https://pubmed.ncbi.nlm.nih.gov/31049694/</t>
  </si>
  <si>
    <t>Monogeneans are a diverse group of parasites that are commonly found on fish. Some monogenean species are highly pathogenic to cultured fish. The present study aimed to determine the in vitro anthelmintic effect of silver nanoparticles (AgNPs) against adults and eggs of monogeneans in freshwater using Cichlidogyrus spp. as a model organism. We tested two types of AgNPs with different synthesis methodologies and size diameters: ARGOVIT (35Â nm) and UTSA (1-3Â nm) nanoparticles. Damage to the parasite tegument was observed by scanning electron microscopy. UTSA AgNPs were more effective than ARGOVIT; in both cases, there was a concentration-dependent effect. A concentration of 36Â Î¼g/L UTSA AgNPs for 1Â h was 100% effective against eggs and adult parasites, causing swelling, loss of corrugations, and disruption of the parasite's tegument. This is an interesting result considering that monogenean eggs are typically tolerant to antiparasite drugs and chemical agents. To the best of our knowledge, no previous reports have assessed the effect of AgNPs on any metazoan parasites of fish. Therefore, the present work provides a basis for future research on the control of fish parasite diseases.</t>
  </si>
  <si>
    <t>rayyan-185169121</t>
  </si>
  <si>
    <t>Study of marine debris around a tourist city in East China: Implication for waste management.</t>
  </si>
  <si>
    <t>278-289</t>
  </si>
  <si>
    <t>Chen H and Wang S and Guo H and Lin H and Zhang Y and Long Z and Huang H</t>
  </si>
  <si>
    <t>https://pubmed.ncbi.nlm.nih.gov/31048159/</t>
  </si>
  <si>
    <t>Marine debris characterization is fundamental for developing policies aiming at ending the flow of marine debris at the source. China has the largest coastal population in the world. For this emerging economy, the sources of debris might be different from those in regions at different developmental stages. As a typical coastal tourist city and a special economic zone in East China, there are multiple sources of marine debris continuously produced around Xiamen. Marine debris characterization here could provide insights into regulatory measures. Therefore, the abundance and composition of marine debris around Xiamen were investigated. Average densities of floating, beached, benthic macro-debris and floating microplastics (0.5â€¯mm - 5â€¯mm) were 3963â€¯Â±â€¯2027â€¯itemsâ€¯km(-2), 0.13â€¯Â±â€¯0.08â€¯itemsâ€¯m(-2), 20,274â€¯Â±â€¯15,873â€¯itemsâ€¯km(-2) and 36,455â€¯Â±â€¯33,935â€¯itemsâ€¯km(-2), respectively. Based on the Clean Coast Indexes, the beaches investigated were supposed to be "very clean" most of the time (73.2%â€¯Â±â€¯34.9%). Wastes with low value for recycling/reuse, such as grocery bags, ropes, and foams, were the main items of marine debris in the study area. Both domestic sources from the upstream and local fishing/aquaculture activities significantly contributed to marine debris. Obvious regional differences in benthic debris categories could be explained by both natural factors and the rural-urban gap in economic levels, waste-management strategies and infrastructure. These might be common features in this emerging market and densely populated economy. The findings provide insights into the sources of mismanaged waste around this tourist city and some neglected deficiencies in China's current solid waste management system.</t>
  </si>
  <si>
    <t>rayyan-185169122</t>
  </si>
  <si>
    <t>Assessment the effect of exposure to microplastics in Nile Tilapia (Oreochromis niloticus) early juvenile: I. blood biomarkers.</t>
  </si>
  <si>
    <t>345-350</t>
  </si>
  <si>
    <t>https://pubmed.ncbi.nlm.nih.gov/31039541/</t>
  </si>
  <si>
    <t>There is a scarcity of knowledge about the impacts of microplastics (MPs) on the early juvenile stage of freshwater fish. The current study aims to inspect the exposure and post-exposure recovery of microplastics (MPs) on accumulation and blood biomarkers of Nile Tilapia (Oreochromis niloticus) early juvenile. Four groups of fishes were used; the first group was the control group, the second group was exposed to (1â€¯mg/L of MPs), the third group was exposed to (10â€¯mg/L of MPs), and the fourth group was exposed to (100â€¯mg/L of MPs) for 15 days and 15 days of recovery. The results showed that significantly higher numbers of microplastics were observed in microplastics-exposed groups compared to control group. Biochemical parameters (creatinine, uric acid, AST, ALT, ALP, glucose, cholesterol, total protein, albumin, globulin, and A/G ratio) showed significant increment after exposure to microplastics for 15 days compared to control group in dose dependent manner. The hematological indices (RBC's count, Hb, Ht, MCHC, Platelets, WBC's count, and monocytes) showed a significant decline after exposure to microplastics for 15 days compared to control group, while MCV and MCH showed a significant increase after exposure to microplastics for 15 days. After the recovery period, microplastics accumulations, hemato-biochemical alterations were still detected in microplastics exposed groups compared to the control group except for WBC's count and MCV which return to normal levels. MPs caused anemia and perturbations in hemato-biochemical parameters which may cause mortality of tilapia early juvenile and should be considered in a program for monitoring hazard materials in the ecosystem.</t>
  </si>
  <si>
    <t>rayyan-185169123</t>
  </si>
  <si>
    <t>Microplastics in coastal areas and seafood: implications for food safety.</t>
  </si>
  <si>
    <t>674-711</t>
  </si>
  <si>
    <t>Hantoro I and LÃ¶hr AJ and Van Belleghem FGAJ and Widianarko B and Ragas AMJ</t>
  </si>
  <si>
    <t>https://pubmed.ncbi.nlm.nih.gov/30973067/</t>
  </si>
  <si>
    <t>Microplastics have become ubiquitous in the marine environment. Microplastics have been detected in many coastal environments and species, including commercial seafood. This triggers concern about potential economic impacts and the risks of dietary exposure, especially for coastal communities. However, data regarding the levels of microplastics in coastal seafood and their toxicological effects are still limited. Accordingly, the dietary risk is still poorly explored. This review summarizes and discusses recent scientific findings on (i) the presence of microplastics in coastal waters, (ii) the occurrence of microplastics in coastal seafood and the likelihood of trophic transfer, and (iii) the effects of microplastics on coastal fish and shellfish species. Human toxicity data are also reviewed, but the risks for human health are difficult to determine due to limited data. Based on available worldwide data, the estimation of microplastics intake through seafood consumption shows a huge variation. Additionally, a lack of standardized analytical methods complicates the comparison of results between studies and therefore seriously affects the reliability of risk assessments. It is concluded that more exposure and toxicity data are needed properly to assess human health risks of microplastics in coastal seafood, and the lack of data currently impede the derivation of a risk-based food safety standard. The pros and cons of an interim solution, i.e. setting a provisional action level, are being discussed.</t>
  </si>
  <si>
    <t>rayyan-185169124</t>
  </si>
  <si>
    <t>Effect of long-term exposure of silver nanoparticles on growth indices, hematological and biochemical parameters and gonad histology of male goldfish (Carassius auratus gibelio).</t>
  </si>
  <si>
    <t>Microscopy research and technique</t>
  </si>
  <si>
    <t>1097-0029 (Electronic)</t>
  </si>
  <si>
    <t>1224-1230</t>
  </si>
  <si>
    <t>Forouhar Vajargah M and Imanpoor MR and Shabani A and Hedayati A and Faggio C</t>
  </si>
  <si>
    <t>https://pubmed.ncbi.nlm.nih.gov/30946515/</t>
  </si>
  <si>
    <t>Studying the impact of emerging pollutants such as nanoparticles is necessary to reveal the adverse effect. In this study, the effects of silver nanoparticles (Ag-NPs) on hematological, biochemical, and gonad histopathological indices of male goldfish were examined. Sublethal toxicity were calculated based on acute toxicity and three dosages were selected. Live specimen of Carassius auratus gibelio larval were treated in 1, 2, and 3â€‰ppm Ag-NP with one control group. Blood and tissue samples were extracted after 6â€‰months exposure to sublethal concentrations. Results showed that Ag-NPs have reduced growth rate and effected on all blood indices significantly. Biochemical analysis revealed that Ag-NPs significantly reduced blood glucose and total protein than in comparison to the control group and caused significantly differences in the concentrations of serum cholesterol (p &lt;â€‰.05). Furthermore, histological observation of intestine after 6 months exposure showed definite alterations in tissue and maximum hypertrophy injuries were found after long-term exposure to 3 ppm Ag-NPs concentration. In addition, indicated that long-term exposure to Ag-NPs postponed sexual maturity in male gibel carp.</t>
  </si>
  <si>
    <t xml:space="preserve"> RAYYAN-INCLUSION: {"Ana"=&gt;"Excluded", "Querusche"=&gt;"Excluded"} | RAYYAN-LABELS: QUE: Title,ANA: Abstract | RAYYAN-EXCLUSION-REASONS: 3 - Intervention</t>
  </si>
  <si>
    <t>rayyan-185169125</t>
  </si>
  <si>
    <t>Use of fluorescent-labelled nanoplastics (NPs) to demonstrate NP absorption is inconclusive without adequate controls.</t>
  </si>
  <si>
    <t>915-920</t>
  </si>
  <si>
    <t>Catarino AI and Frutos A and Henry TB</t>
  </si>
  <si>
    <t>https://pubmed.ncbi.nlm.nih.gov/30921723/</t>
  </si>
  <si>
    <t>Whether nanoplastics (NPs) are able to be absorbed across epithelial membranes and accumulate within internal tissues of organisms is an important determinant of their potential toxicity. Evidence of absorption and accumulation requires detection of NPs within internal tissues, and investigations with fluorescently labelled NPs have attempted to provide this information. We hypothesize that studies that do not control for the fluorescent dye leachate and/or cellular autofluorescence are inconclusive and can be misinterpreted. Our goal was to analyse previous investigations critically and conduct further research to determine if fluorescent-labelled polystyrene NPs (nanoPS) can provide conclusive evidence of absorption and internal accumulation of NPs. We exposed zebrafish embryos and larvae to NPs (500 and 1000â€¯nm) labelled with a green or an orange fluorescent dye, to solutions resulting from nanoPS dialysis, and to Nile-Red (a fluorescent dye used as a positive control). Previous studies have claimed that NPs cross epithelia without accounting for dye leachates and/or cellular autofluorescence. Our results demonstrate that commercial fluorescent-labelled nanoPS can leach their fluorophores, and the fluorophore alone can accumulate within internal tissues of zebrafish larvae. We further observed green autofluorescence in fish larvae not exposed to any particles. Previous claims of NP absorption based on observations of fluorescence in zebrafish tissues should thus be considered inconclusive. Although the addition of purification steps and inclusion of controls for leaching of dyes are methodological improvements, the use of fluorescent nanoPS should not be considered to provide absolute conclusive evidence of particle absorption.</t>
  </si>
  <si>
    <t>rayyan-185169126</t>
  </si>
  <si>
    <t>Exposure to TiO(2) nanoparticles induces shifts in the microbiota composition of Mytilus galloprovincialis hemolymph.</t>
  </si>
  <si>
    <t>Auguste M and Lasa A and Pallavicini A and Gualdi S and Vezzulli L and Canesi L</t>
  </si>
  <si>
    <t>https://pubmed.ncbi.nlm.nih.gov/30903888/</t>
  </si>
  <si>
    <t>It is now recognized that host microbiome, the community of microorganisms that colonize the animal body (e.g. microbiota) and their genomes, play an important role in the health status of all organisms, from nutrient processing to protection from disease. In particular, the complex, bilateral interactions between the host innate immune system and the microbiota are crucial in maintaining whole body homeostasis. The development of nanotechnology is raising concern on the potential impact of nanoparticles-NPs on human and environmental health. Titanium dioxide-nTiO(2), one of the most widely NP in use, has been shown to affect the gut microbiota of mammals and fish, as well as to potentially alter microbial communities. In the marine bivalve Mytilus galloprovincialis, nTiO(2) has been previously shown to interact with hemolymph components, thus resulting in immunomodulation. However, no information is available on the possible impact of NPs on the microbiome of marine organisms. Bivalves host high microbial abundance and diversity, and alteration of their microbiota, in both tissues and hemolymph, in response to stressful conditions has been linked to a compromised health status and susceptibility to diseases. In this work, the effects of nTiO(2) exposure (100â€¯Î¼g/L, 4â€¯days) on Mytilus hemolymph microbiota were investigated by 16S rRNA gene-based profiling. Immune parameters were also evaluated. Although hemolymph microbiota of control and nTiO(2)-treated mussels revealed a similar core composition, nTiO(2) exposure affected the abundance of different genera, with decreases in some (e.g. Shewanella, Kistimonas, Vibrio) and increases in others (e.g. Stenotrophomonas). The immunomodulatory effects of nTiO(2) were confirmed by the increase in the bactericidal activity of whole hemolymph. These represent the first data on the effects of NPs on the microbiome of marine invertebrates, and suggest that the shift in hemolymph microbiome composition induced by nTiO(2) may result from the interplay between the microbiota and the immune system.</t>
  </si>
  <si>
    <t>rayyan-185169127</t>
  </si>
  <si>
    <t>Improved in vivo targeting of BCL-2 phenotypic conversion through hollow gold nanoshell delivery.</t>
  </si>
  <si>
    <t>Apoptosis : an international journal on programmed cell death</t>
  </si>
  <si>
    <t>1573-675X (Electronic)</t>
  </si>
  <si>
    <t>529-537</t>
  </si>
  <si>
    <t>Morgan E and Gamble JT and Pearce MC and Elson DJ and Tanguay RL and Kolluri SK and Reich NO</t>
  </si>
  <si>
    <t>https://pubmed.ncbi.nlm.nih.gov/30879165/</t>
  </si>
  <si>
    <t>Although new cancer therapeutics are discovered at a rapid pace, lack of effective means of delivery and cancer chemoresistance thwart many of the promising therapeutics. We demonstrate a method that confronts both of these issues with the light-activated delivery of a Bcl-2 functional converting peptide, NuBCP-9, using hollow gold nanoshells. This approach has shown not only to increase the efficacy of the peptide 30-fold in vitro but also has shown to reduce paclitaxel resistant H460 lung xenograft tumor growth by 56.4%.</t>
  </si>
  <si>
    <t>rayyan-185169128</t>
  </si>
  <si>
    <t>Effects of the chronic exposure to cerium dioxide nanoparticles in Oncorhynchus mykiss: Assessment of oxidative stress, neurotoxicity and histological alterations.</t>
  </si>
  <si>
    <t>27-36</t>
  </si>
  <si>
    <t>Correia AT and Rebelo D and Marques J and Nunes B</t>
  </si>
  <si>
    <t>https://pubmed.ncbi.nlm.nih.gov/30870693/</t>
  </si>
  <si>
    <t>Cerium dioxide nanoparticles (CeO(2)-NPs) have a variety of uses, especially in the production of solar panels, oxygen pumps, gas sensors, computer chips and catalytic converters. Despite their worldwide use, the few published studies demonstrate that metallic nanoparticles, in general, are still not properly characterized in terms of their potencial ecotoxicological effects. CeO(2)-NPs, in particular, have demonstrated extreme antioxidant activity, but their in vivo toxicity is still unknown. This work intended to characterize the chronic toxicity (28 days) of three different ecologically relevant concentrations (0.1, 0.01, and 0.001â€‰Î¼g/L) of CeO(2)-NPs in the rainbow trout (Oncorhynchus mykiss), in terms of biomarkers of oxidative stress [activity of the enzymes glutathione S-transferases (GSTs) and catalase (CAT)] and neurotoxicity [activity of the enzyme acetylcholinesterase (AChE)], as well as histological alterations in liver and gills. In the hereby study, GSTs activity was increased in gills of fish exposed to the highest CeO(2)-NPs level. Moreover, a potential anti-oxidant response was also reported, with a significant increase of CAT activity observed in livers of the same fish. AChE, however, was not significantly altered in fish eyes. Individuals exposed to CeO(2)-NPs also presented marked changes in the gills (e.g. epithelial lifting, intercellular edema, lamellar hypertrophy and hyperplasia, secondary lamella fusion and aneurysms) and liver (e.g. hepatocyte vacuolization, pyknotic nucleus, enlargement of sinusoids and hyperemia). The semi-quantitative analysis (organs pathological index) also showed the establishment of a dose-effect relationship. Further studies about the ecotoxicological effects of the CeO(2)-NPs have yet to be conducted, considering their properties, as the aggregation chemistry and the ratio of its redox state, which may affect their availability to the organism and their toxicity in the environment and biota.</t>
  </si>
  <si>
    <t>rayyan-185169129</t>
  </si>
  <si>
    <t>No Effect of Polystyrene Microplastics on Foraging Activity and Survival in a Post-larvae Coral-Reef Fish, Acanthurus triostegus.</t>
  </si>
  <si>
    <t>457-461</t>
  </si>
  <si>
    <t>Jacob H and Gilson A and LanctÃ´t C and Besson M and Metian M and Lecchini D</t>
  </si>
  <si>
    <t>https://pubmed.ncbi.nlm.nih.gov/30863970/</t>
  </si>
  <si>
    <t>Microplastics (MP) are ubiquitous in the marine environment and have been shown to alter the behaviour of some species due to potential neurotoxic effect. However, very little is known on the effect of this stressor on behavioural responses of early and more vulnerable life stages. This study explores the effects of polystyrene MP (90Â Âµm diameter) on the foraging activity of newly settled surgeonfish Acanthurus triostegus and on their survival facing predators. Exposure to a high concentration of 5 MP particles per mL (5 MPÂ mL(-1)) for 3, 5 and 8Â days did not alter their foraging activity nor their susceptibility to predation. This suggests that short-term exposures to reportedly high MP concentrations have negligible effects on the behaviour of newly settled A. triostegus. Nevertheless, responses to MP can be highly variable, and further research is needed to determine potential ecological effects of MP on reef fish populations during early-life stages.</t>
  </si>
  <si>
    <t>rayyan-185169130</t>
  </si>
  <si>
    <t>Ciliotherapy: Remote Control of Primary Cilia Movement and Function by Magnetic Nanoparticles.</t>
  </si>
  <si>
    <t>3555-3572</t>
  </si>
  <si>
    <t>Pala R and Mohieldin AM and Sherpa RT and Kathem SH and Shamloo K and Luan Z and Zhou J and Zheng JG and Ahsan A and Nauli SM</t>
  </si>
  <si>
    <t>https://pubmed.ncbi.nlm.nih.gov/30860808/</t>
  </si>
  <si>
    <t>Patients with polycystic kidney disease (PKD) are characterized with uncontrolled hypertension. Hypertension in PKD is a ciliopathy, an abnormal function and/or structure of primary cilia. Primary cilia are cellular organelles with chemo and mechanosensory roles. In the present studies, we designed a cilia-targeted (CT) delivery system to deliver fenoldopam specifically to the primary cilia. We devised the iron oxide nanoparticle (NP)-based technology for ciliotherapy. Live imaging confirmed that the CT-Fe(2)O(3)-NPs specifically targeted primary cilia in cultured cells in vitro and vascular endothelia in vivo. Importantly, the CT-Fe(2)O(3)-NPs enabled the remote control of the movement and function of a cilium with an external magnetic field, making the nonmotile cilium exhibit passive movement. The ciliopathic hearts displayed hypertrophy with compromised functions in left ventricle pressure, stroke volume, ejection fraction, and overall cardiac output because of prolonged hypertension. The CT-Fe(2)O(3)-NPs significantly improved cardiac function in the ciliopathic hypertensive models, in which the hearts also exhibited arrhythmia, which was corrected with the CT-Fe(2)O(3)-NPs. Intraciliary and cytosolic Ca(2+) were increased when cilia were induced with fluid flow or magnetic field, and this served as a cilia-dependent mechanism of the CT-Fe(2)O(3)-NPs. Fenoldopam-alone caused an immediate decrease in blood pressure, followed by reflex tachycardia. Pharmacological delivery profiles confirmed that the CT-Fe(2)O(3)-NPs were a superior delivery system for targeting cilia more specifically, efficiently, and effectively than fenoldopam-alone. The CT-Fe(2)O(3)-NPs altered the mechanical properties of nonmotile cilia, and these nano-biomaterials had enormous clinical potential for ciliotherapy. Our studies further indicated that ciliotherapy provides a possibility toward personalized medicine in ciliopathy patients.</t>
  </si>
  <si>
    <t>PMC7899146</t>
  </si>
  <si>
    <t>rayyan-185169131</t>
  </si>
  <si>
    <t>Rifampicin Nanoformulation Enhances Treatment of Tuberculosis in Zebrafish.</t>
  </si>
  <si>
    <t>1798-1815</t>
  </si>
  <si>
    <t>Trousil J and SyrovÃ¡ Z and Dal NK and Rak D and KonefaÅ‚ R and Pavlova E and MatÄ›jkovÃ¡ J and Cmarko D and KubÃ­Ä_x008d_kovÃ¡ P and PavliÅ¡ O and UrbÃ¡nek T and SedlÃ¡k M and Fenaroli F and RaÅ¡ka I and Å tÄ›pÃ¡nek P and HrubÃ½ M</t>
  </si>
  <si>
    <t>https://pubmed.ncbi.nlm.nih.gov/30785284/</t>
  </si>
  <si>
    <t>Mycobacterium tuberculosis, the etiologic agent of tuberculosis, is an intracellular pathogen of alveolar macrophages. These cells avidly take up nanoparticles, even without the use of specific targeting ligands, making the use of nanotherapeutics ideal for the treatment of such infections. Methoxy poly(ethylene oxide)- block-poly(Îµ-caprolactone) nanoparticles of several different polymer blocks' molecular weights and sizes (20-110 nm) were developed and critically compared as carriers for rifampicin, a cornerstone in tuberculosis therapy. The polymeric nanoparticles' uptake, consequent organelle targeting and intracellular degradation were shown to be highly dependent on the nanoparticles' physicochemical properties (the cell uptake half-lives 2.4-21 min, the degradation half-lives 51.6 min-ca. 20 h after the internalization). We show that the nanoparticles are efficiently taken up by macrophages and are able to effectively neutralize the persisting bacilli. Finally, we demonstrate, using a zebrafish model of tuberculosis, that the nanoparticles are well tolerated, have a curative effect, and are significantly more efficient compared to a free form of rifampicin. Hence, these findings demonstrate that this system shows great promise, both in vitro and in vivo, for the treatment of tuberculosis.</t>
  </si>
  <si>
    <t>rayyan-185169132</t>
  </si>
  <si>
    <t>A bioactive nano-calcium phosphate paste for in-situ transfection of BMP-7 and VEGF-A in a rabbit critical-size bone defect: results of an in vivo study.</t>
  </si>
  <si>
    <t>Schlickewei C and Klatte TO and Wildermuth Y and Laaff G and Rueger JM and Ruesing J and Chernousova S and Lehmann W and Epple M</t>
  </si>
  <si>
    <t>https://pubmed.ncbi.nlm.nih.gov/30671652/</t>
  </si>
  <si>
    <t>The aim of this study was to prepare an injectable DNA-loaded nano-calcium phosphate paste that is suitable as bioactive bone substitution material. For this we used the well-known potential of calcium phosphate in bone contact and supplemented it with DNA for the in-situ transfection of BMP-7 and VEGF-A in a critical-size bone defect. 24 New Zealand white rabbits were randomly divided into two groups: One group with BMP-7- and VEGF-A-encoding DNA on calcium phosphate nanoparticles and a control group with calcium phosphate nanoparticles only. The bone defect was created at the proximal medial tibia and filled with the DNA-loaded calcium phosphate paste. As control, a bone defect was filled with the calcium phosphate paste without DNA. The proximal tibia was investigated 2, 4 and 12 weeks after the operation. A histomorphological analysis of the dynamic bone parameters was carried out with the Osteomeasure system. The animals treated with the DNA-loaded calcium phosphate showed a statistically significantly increased bone volume per total volume after 4 weeks in comparison to the control group. Additionally, a statistically significant increase of the trabecular number and the number of osteoblasts per tissue area were observed. These results were confirmed by radiological analysis. The DNA-loaded bone paste led to a significantly faster healing of the critical-size bone defect in the rabbit model after 4 weeks. After 12 weeks, all defects had equally healed in both groups. No difference in the quality of the new bone was found. The injectable DNA-loaded calcium phosphate paste led to a faster and more sustained bone healing and induced an accelerated bone formation after 4 weeks. The material was well integrated into the bone defect and new bone was formed on its surface. The calcium phosphate paste without DNA led to a regular healing of the critical-size bone defect, but the healing was slower than the DNA-loaded paste. Thus, the in-situ transfection with BMP-7 and VEGF-A significantly improved the potential of calcium phosphate as pasty bone substitution material.</t>
  </si>
  <si>
    <t>rayyan-185169133</t>
  </si>
  <si>
    <t>Microplastic pollution in the Maowei Sea, a typical mariculture bay of China.</t>
  </si>
  <si>
    <t>Zhu J and Zhang Q and Li Y and Tan S and Kang Z and Yu X and Lan W and Cai L and Wang J and Shi H</t>
  </si>
  <si>
    <t>https://pubmed.ncbi.nlm.nih.gov/30577027/</t>
  </si>
  <si>
    <t>The ingestion of microplastics by organisms presents a potential exposure route for humans via seafood consumption. Although mariculture has become an essential source of seafood worldwide, the content of microplastics in the mariculture zone has received less scrutiny than in the wild environment. The Maowei Sea is a semi-closed bay that is rich in fishery resources. The specific levels of microplastics in the Maowei Sea and its fishery products remain undetermined. In this paper, we detail the distributions and characteristics of microplastics in the aquaculture water and biota of the Maowei Sea. Microplastics were detected in the range of 1.2-10.1â€¯particles/L in Maowei Sea surface water, with high microplastic content in estuarine oyster nursery (10.1â€¯particles/L) and Qinzhou harbor (8.8-9.5 particles/L) sites. In water samples from the three inflowing rivers, the abundances ranged from 2.9 to 4.5â€¯particles/L, which is comparable to that in Maowei Sea surface water. Of 66 collected fish belonging to 12 species, microplastics were observed in all of the gastrointestinal tracts (GITs) and in the gills of 40 individuals. In the GIT and gill tests, the abundances of microplastics ranged from 2.0 to 14.0 and from 0.0 to 8.5 particles/individual, respectively. The enhanced particles/individual figures in the GIT relative to the gill are particularly noteworthy. Demersal species showed significantly higher abundances of microplastics than pelagic species (pâ€¯&lt;â€¯0.05). Microplastics were also detected in the soft tissues of all oyster samples, with abundances ranging from 3.2 to 8.6 particles/individual. The microplastic composition was dominated by rayon and polyester and tended to be white in color and fibrous in shape. Altogether, these results correspond to high levels of microplastics in the Maowei Sea. As the study region is a mariculture bay, the observed microplastics contamination in its fishery products presents a route for human exposure. CAPSULE ABSTRACT: Microplastics are widespread in the aquaculture water and biota in the Maowei Sea, a mariculture bay.</t>
  </si>
  <si>
    <t>rayyan-185169134</t>
  </si>
  <si>
    <t>Marine litter in stomach content of small pelagic fishes from the Adriatic Sea: sardines (Sardina pilchardus) and anchovies (Engraulis encrasicolus).</t>
  </si>
  <si>
    <t>2771-2781</t>
  </si>
  <si>
    <t>Renzi M and Specchiulli A and BlaÅ¡koviÄ‡ A and Manzo C and Mancinelli G and Cilenti L</t>
  </si>
  <si>
    <t>https://pubmed.ncbi.nlm.nih.gov/30484055/</t>
  </si>
  <si>
    <t>Marine litter impacts oceans and affects marine organisms, representing a potential threat for natural stocks of pelagic fish species located at the first levels of the marine food webs. In 2013-2014, on a seasonal basis, marine litter and microplastics in stomach contents from Sardinia pilchardus and Engraulis encrasicolus were evaluated. Selected species are plankitivores of great ecological and commercial importance in the Adriatic Sea. Collected data were correlated to possible factors able to affect ingested levels as well as species, season of sampling, biometry and sex of animals. Almost all tested samples (80 organisms for each species) contained marine litter (over 90% of samples from both species) and also microplastics; while any meso- or macroplastics were recorded. On average, recorded items were as follows: 4.63 (S. plichardus) and 1.25 (E. encrasicolus) per individual. Sardines evidenced a higher number of microplastics characterised by a smaller size than those recorded in anchovies. For sardines, sex, Gastro Somatic Index and sampling season showed negligible effects on the number of ingested litter; conversely, anchovies showed differences related with both sex of animals and dominant colour of ingested materials with prevalence for black and blue colours.</t>
  </si>
  <si>
    <t>rayyan-185169135</t>
  </si>
  <si>
    <t>Evaluation of the internal fixation effect of nano-calcium-deficient hydroxyapatite/poly-amino acid composite screws for intraarticular fractures in rabbits.</t>
  </si>
  <si>
    <t>6625-6636</t>
  </si>
  <si>
    <t>Dai Z and Li Y and Yan Y and Wan R and Ran Q and Lu W and Qiao B and Li H</t>
  </si>
  <si>
    <t>https://pubmed.ncbi.nlm.nih.gov/30425478/</t>
  </si>
  <si>
    <t>OBJECTIVE: To evaluate the internal fixation effect of nano-calcium-deficient hydroxyapatite/poly-amino acid (n-CDHA/PAA) composite screws in the intraarticular fracture model. MATERIALS AND METHODS: A total of 35 New Zealand White rabbits were used in a bilateral femoral intercondylar fracture model and randomly divided into two groups. n-CDHA/PAA screws were used in the experimental group, and medical metal screws were used in the control group. The fracture condition, range of motion, and the screw push-out strength were assessed, and an arthroscopic examination of knee joint was performed at 4, 8, and 12 weeks after surgery. The biodegradation of the n-CDHA/PAA screws in vivo was tested through weighing, and changes in screw structure were assessed by X-ray diffraction at 12 weeks after surgery. RESULTS: The general situation of all animals was good and showed no incision infection and dehiscence after surgery. X-ray scanning showed that significant callus growth was present in both groups at 4 weeks after surgery, and there was no significant difference (P&gt;0.05) in the Lane-Sandhu score between the experimental and control groups at all time points after surgery. There were no statistically significant differences (P&gt;0.05) in the range of motion and Oswestry Arthroscopy Score of arthroscopic examination of the knee joints between the two groups. The screw push-out strength of the control group was stronger than that of the experimental group at 4 weeks after surgery (P&lt;0.05), but after that, there was no significant difference between the groups (P&gt;0.05). The degradation tests showed that the n-CDHA/PAA screws degraded gradually after implantation, and the weight loss rate was approximately 16% at 12 weeks after surgery. The X-ray diffraction results showed that the crystal structure of the outer surface of the n-CDHA/PAA screw has changed at 12 weeks after surgery. CONCLUSION: The n-CDHA/PAA screw is an effective and safe implant as a potential internal fixation device for an intercondylar fracture of the femur, and its internal fixation effect was similar to that of medical metal screw.</t>
  </si>
  <si>
    <t>PMC6201990</t>
  </si>
  <si>
    <t>rayyan-185169136</t>
  </si>
  <si>
    <t>Structure and Nanomechanics of Dry and Hydrated Intermediate Filament Films and Fibers Produced from Hagfish Slime Fibers.</t>
  </si>
  <si>
    <t>40460-40473</t>
  </si>
  <si>
    <t>BÃ¶ni LJ and Sanchez-Ferrer A and Widmer M and Biviano MD and Mezzenga R and Windhab EJ and Dagastine RR and Fischer P</t>
  </si>
  <si>
    <t>https://pubmed.ncbi.nlm.nih.gov/30371056/</t>
  </si>
  <si>
    <t>Intermediate filaments (IFs) are known for their extensibility, flexibility, toughness, and their ability to hydrate. Using keratin-like IFs obtained from slime fibers from the invertebrate Atlantic hagfish ( Myxine glutinosa), films were produced by drop-casting and coagulation on the surface of a MgCl(2) buffer. Drop-casting produced self-supporting, smooth, and dense films rich in Î²-sheets (61%), whereas coagulation formed thin, porous films with a nanorough surface and a lower Î²-sheet content (51%). The films hydrated and swelled immediately when immersed in water and did not dissolve. X-ray diffraction showed that the Î²-crystallites remained stable upon hydration, that swelling presumably happens in the amorphous C-terminal tail-domains of the IFs, and that high salt conditions caused a denser network mesh size, suggesting polyelectrolyte behavior. Hydration resulted in a roughly 1000-fold decrease in apparent Young's modulus from 10(9) to 10(6) Pa as revealed by atomic force microscopy nanoindentation. Nanoindentation-based power-law rheology and stress-relaxation measurements indicated viscoelasticity and a soft-solid hydrogel character for hydrated films, where roughly 80% of energy is elastically stored and 20% is dissipated. By pulling coagulation films from the buffer interface, macroscopic fibers with highly aligned IF Î²-crystals similar to natural hagfish fibers were produced. We propose that viscoelasticity and strong hydrogen bonding interactions with the buffer interface are crucial for the production of such long biomimetic fibers with aligned Î²-sheets. This study demonstrates that hagfish fiber IFs can be reconstituted into functional biomimetic materials that are stiff when dry and retain the ability to hydrate to become soft and viscoelastic when in water.</t>
  </si>
  <si>
    <t>rayyan-185169137</t>
  </si>
  <si>
    <t>Interactive effects of polystyrene microplastics and roxithromycin on bioaccumulation and biochemical status in the freshwater fish red tilapia (Oreochromis niloticus).</t>
  </si>
  <si>
    <t>1431-1439</t>
  </si>
  <si>
    <t>Zhang S and Ding J and Razanajatovo RM and Jiang H and Zou H and Zhu W</t>
  </si>
  <si>
    <t>https://pubmed.ncbi.nlm.nih.gov/30340288/</t>
  </si>
  <si>
    <t>There are hundreds of thousands metric tons of microplastics (MPs) present in aquatic environments. The MPs coexist with other pollutants in water bodies, such as pharmaceuticals, and may carry and transfer them into aquatic organisms, consequently causing unpredictable ecological risks. The purpose of the present study was to evaluate the effect of the presence of polystyrene microplastics (PS-MPs) on the distribution and bioaccumulation of roxithromycin (ROX) in freshwater fish red tilapia (Oreochromis niloticus) as well as their interactive biochemical effects in red tilapia. PS-MPs were found to enhance the bioaccumulation of ROX in fish tissues compared to ROX-alone exposure. In the treatment of PS-MPs (100â€¯Î¼gâ€¯L(-1)) combined with ROX (50â€¯Î¼gâ€¯L(-1)), the highest concentrations of ROX reached 39,672.9â€¯Â±â€¯6311.4, 1767.9â€¯Â±â€¯277.8, 2907.5â€¯Â±â€¯225.0, and 4307.1â€¯Â±â€¯186.5â€¯Î¼gâ€¯kg(-1) in gut, gills, brain, and liver, respectively. Furthermore, compared to the ROX alone, the neurotoxicity caused by ROX was alleviated due to the presence of MPs after 14â€¯d of exposure. The activities of cytochrome P450 (CYP) enzymes [7-ethoxyresorufin O-deethylase (EROD) and 7-benzyloxy-4-trifluoromethyl-coumarin O-dibenzyloxylase (BFCOD)] in fish livers exposed to all co-exposure treatments exhibited great variability compared to ROX alone after 14â€¯d of exposure, suggesting that the presence of MPs may affect the metabolism of ROX in tilapia. Compared with ROX alone, the superoxide dismutase (SOD) activity increased significantly, and malondialdehyde (MDA) contents decreased in the co-exposure treatments, showing that oxidative damage in situations of co-exposure to MPs and ROX was mitigated in fish livers after 14â€¯d of exposure. Collectively, the presence of MPs could affect the fate and toxicity of other organic pollutants in fish. The results emphasize the importance to study the interactions between MPs and other organic pollutants in aquatic environments.</t>
  </si>
  <si>
    <t>rayyan-185169138</t>
  </si>
  <si>
    <t>Microplastics in juvenile Chinook salmon and their nearshore environments on the east coast of Vancouver Island.</t>
  </si>
  <si>
    <t>135-142</t>
  </si>
  <si>
    <t>Collicutt B and Juanes F and Dudas SE</t>
  </si>
  <si>
    <t>https://pubmed.ncbi.nlm.nih.gov/30321708/</t>
  </si>
  <si>
    <t>Microplastics are a significant issue in the world's oceans. These small plastic particles (&lt;5â€¯mm in size) are becoming globally ubiquitous in the marine environment and are ingested by various fish species. Here we investigate the incidence of microplastics in juvenile Chinook salmon and their nearshore marine environments on the east coast of Vancouver Island, British Columbia. We completed a series of beach seines, plankton tows and sediment cores in nearshore areas of importance to juvenile salmon. Microplastics were extracted from fish, water and sediment samples and concentrations were quantified. Microplastics analysis, consisting predominantly of fibrous plastics, showed juvenile Chinook salmon contained 1.2â€¯Â±â€¯1.4 (SD) microplastics per individual while water and sediment samples had 659.9â€¯Â±â€¯520.9 microplastics m(-3) and 60.2â€¯Â±â€¯63.4 microplastics kg(-1) dry weight, respectively. We found no differences in microplastic concentrations in juvenile Chinook and water samples among sites but observed significantly higher concentrations in sediment at the Deep Bay site compared to Nanaimo and Cowichan Bay sites. Chinook microplastic concentrations were relatively low compared to literature values and, given the size and type of microplastics we observed, are unlikely to represent an immediate threat to fish in this area. However, microplastics less than 100â€¯Î¼m in size were not included in the study and may represent a greater threat due to their ability to translocate through tissues.</t>
  </si>
  <si>
    <t>rayyan-185169139</t>
  </si>
  <si>
    <t>Effects of polymethylmethacrylate nanoplastics on Dicentrarchus labrax.</t>
  </si>
  <si>
    <t>Genomics</t>
  </si>
  <si>
    <t>1089-8646 (Electronic)</t>
  </si>
  <si>
    <t>435-441</t>
  </si>
  <si>
    <t>Brandts I and Teles M and Tvarijonaviciute A and Pereira ML and Martins MA and Tort L and Oliveira M</t>
  </si>
  <si>
    <t>https://pubmed.ncbi.nlm.nih.gov/30316739/</t>
  </si>
  <si>
    <t>The present study aimed to evaluate the effects of ~45â€¯nm nanoplastics (NPs) on the marine fish Dicentrarchus labrax after a short-term exposure. Animals were exposed to a concentration range of NPs for 96â€¯h and liver, plasma and skin mucus were sampled. Assessed endpoints included biochemical biomarkers and expression of genes related to lipid metabolism, immune system and general cell stress. Abundance of mRNA transcripts related to lipid metabolism, pparÎ± and pparÎ³, were significantly increased after exposure to NPs. Biochemical endpoints revealed decreased esterase activity levels in plasma, suggesting that the immune system of fish might be compromised by exposure to NPs. Moreover, significantly lower levels of alkaline phosphatase were found in the skin mucus of animals exposed to NPs. The present results suggest that NPs may represent a hazard to this marine fish, potentially interfering with the metabolism of lipids and the correct function of the immune response.</t>
  </si>
  <si>
    <t>rayyan-185169140</t>
  </si>
  <si>
    <t>Presence of microplastics in benthic and epibenthic organisms: Influence of habitat, feeding mode and trophic level.</t>
  </si>
  <si>
    <t>1217-1225</t>
  </si>
  <si>
    <t>Bour A and Avio CG and Gorbi S and Regoli F and Hylland K</t>
  </si>
  <si>
    <t>https://pubmed.ncbi.nlm.nih.gov/30267918/</t>
  </si>
  <si>
    <t>The exponential production and use of plastics has generated increasing environmental release over the past decades, and microplastics (MPs) have been reported across all the oceans. Field studies have documented the occurrence of MPs in several species, but important knowledge gaps still remain. In the present study, we characterized the distribution of MPs in ten sediment-dwelling and epibenthic species representative of different habitat, feeding modes and trophic levels within the inner Oslofjord (Oslo, Norway), an area subjected to moderate anthropogenic pressures. Analysed species included fish, bivalves, echinoderms, crustaceans and polychaetes. MPs were present in all the species with a frequency up to 65% of positive individuals for some species. In most cases, 1 or 2â€¯MPs were found per individual, but some organisms contained up to 7 particles. A total of 8 polymer typologies were identified, with PE and PP being the most common according to our extraction protocol. MP sizes ranged from 41â€¯Î¼m to lines as long as 9â€¯mm. Our results indicate that occurrence of MPs in analysed biota is not influenced by organism habitat or trophic level, while characteristics and typology of polymers might be significantly affected by feeding mode of organisms.</t>
  </si>
  <si>
    <t>rayyan-185169141</t>
  </si>
  <si>
    <t>Microplastics along the beaches of southeast coast of India.</t>
  </si>
  <si>
    <t>1388-1399</t>
  </si>
  <si>
    <t>Karthik R and Robin RS and Purvaja R and Ganguly D and Anandavelu I and Raghuraman R and Hariharan G and Ramakrishna A and Ramesh R</t>
  </si>
  <si>
    <t>https://pubmed.ncbi.nlm.nih.gov/30248861/</t>
  </si>
  <si>
    <t>Occurrence of microplastics (plastic debris &lt;5â€¯mm) along the coast is a growing concern worldwide, due to increased input of discarded wastes from various sources. In order to evaluate the extent of microplastic pollution on the sandy beaches (25 locations) along Tamil Nadu coast (1076â€¯km), India, microplastic debris were quantified and categorized into four different size classes. The beaches were classified according to potential sources of pollution i.e. riverine, tourism and fisheries. Beach samples collected from the high tide line contained significantly higher abundance of microplastic than at the low tide line. Beaches adjacent to rivers exhibited relatively higher microplastic abundance compared to those influenced by tourism and fishing activities. Out of the total detected debris, plastic fragments were the maximum (47-50%), followed by line/fibres (24-27%) and foam (10-19%) materials. Fourier Transform Infrared Spectroscopy (FTIR) analysis revealed that polyethylene, polypropylene, and polystyrene were the main types of microplastics present in these beaches. Gut content analysis of commercially important fishes, collected from the coastal waters, revealed microplastics ingestion in 10.1% of fishes. The results indicate that microplastics accumulation in the coastal environment, especially close to the river mouths, may be a serious concern, due to its ability to enter into the marine food web and highlights the necessity of microplastics screening from estuarine, coastal waters and other potential sources.</t>
  </si>
  <si>
    <t>rayyan-185169142</t>
  </si>
  <si>
    <t>Single and combined effects of microplastics and cadmium on the cadmium accumulation, antioxidant defence and innate immunity of the discus fish (Symphysodon aequifasciatus).</t>
  </si>
  <si>
    <t>462-471</t>
  </si>
  <si>
    <t>Wen B and Jin SR and Chen ZZ and Gao JZ and Liu YN and Liu JH and Feng XS</t>
  </si>
  <si>
    <t>https://pubmed.ncbi.nlm.nih.gov/30216878/</t>
  </si>
  <si>
    <t>Microplastics (MPs) have the potential to interact with the toxicity of other common environmental contaminants, such as heavy metals. Here, we investigated the impacts of polystyrene-MPs (32-40â€¯Î¼m), cadmium (Cd) and their combination on early juveniles of the discus fish (Symphysodon aequifasciatus) in relation to Cd accumulation, antioxidant defence and innate immunity. Animals were exposed to three concentrations of MPs (0, 50 or 500â€¯Î¼gâ€¯L(-1)) crossed with two levels of Cd (0 or 50â€¯Î¼gâ€¯L(-1)) for 30 days. Our findings showed that MPs and Cd had no adverse effects on growth and survival. Under exposure to Cd, however, accumulation of Cd in the body of fish decreased with increasing MP concentrations as supported by a reduced metallothionein content. The activities of superoxide dismutase and glutathione peroxidase increased with MPs but decreased with Cd. MPs, Cd or the mixture increased catalase activity, despite an antagonistic interaction between the two stressors. Glutathione levels increased when exposed to high MP concentrations but decreased when co-exposed to Cd. Malondialdehyde content was only influenced by MPs and increased with elevated MPs. MPs or Cd alone did not increase protein carboxyl content but showed a synergistic effect and increased content. MPs or Cd alone showed no effect on lysozyme activity but had a synergistic effect and activated activity. Activities of both acid phosphatase and alkaline phosphatase were enhanced by MPs, Cd or their mixture, although there was an antagonistic interaction between the two stressors. In contrast, MPs, Cd or their mixture decreased complement 3 content, despite an antagonistic interaction between the two stressors. Collectively, this study suggests that exposure to Cd led to reduced Cd accumulation in the presence of MPs. Nevertheless, co-exposure could induce severe oxidative stress and stimulate innate immunity in the juvenile S.Â aequifasciatus.</t>
  </si>
  <si>
    <t>rayyan-185169143</t>
  </si>
  <si>
    <t>Anthropogenic particles in the stomach contents and liver of the freshwater fish Squalius cephalus.</t>
  </si>
  <si>
    <t>1257-1264</t>
  </si>
  <si>
    <t>Collard F and Gasperi J and Gilbert B and Eppe G and Azimi S and Rocher V and Tassin B</t>
  </si>
  <si>
    <t>https://pubmed.ncbi.nlm.nih.gov/30189542/</t>
  </si>
  <si>
    <t>Anthropogenic particles (APs) are a very broad category of particles produced directly or indirectly by human activities. Their ingestion by biota is well studied in the marine environment. In contrast, studies on AP ingestion in wild freshwater organisms are scarce despite high contamination levels in some rivers and lakes. In this study, we aimed to evaluate the ingestion of APs and the possible occurrence of APs in the liver and muscle of a freshwater fish, Squalius cephalus, from the Parisian conurbation. After isolation, the particles were analyzed using Raman spectroscopy. In sixty stomachs, eighteen APs were found, half of which were plastics and the other half were dyed particles. Twenty-five percent of sampled individuals had ingested at least one AP. The mean length of the APs was 2.41â€¯mm. No significant difference was found between the sites upstream and downstream of Paris. Additionally, 5% of sampled livers contained one or more APs, which were characterized as microplastics (MPs). No APs were found in the muscle tissue. The majority of APs isolated from stomach contents were fibers, which is similar to the findings of a previous river contamination study. This highlights that fish could be more exposed to fibers than previously thought and that more studies on the impacts of fiber ingestion are required. Despite their low occurrence, MPs are reported, for the first time, in the liver of a wild freshwater fish species. While the pathways and impacts are still unknown, MPs also occur in liver of marine mollusks and fish. Physiological in vitro studies are needed to better evaluate the impacts of such phenomena.</t>
  </si>
  <si>
    <t>rayyan-185169144</t>
  </si>
  <si>
    <t>Recent advances of polysaccharide-based nanoparticles for oral insulin delivery.</t>
  </si>
  <si>
    <t>775-782</t>
  </si>
  <si>
    <t>Hu Q and Luo Y</t>
  </si>
  <si>
    <t>https://pubmed.ncbi.nlm.nih.gov/30170057/</t>
  </si>
  <si>
    <t>Diabetes mellitus is a highly prevalent metabolic and chronic disease affecting millions of people in the world. The most common route of insulin therapy is the subcutaneous injection due to its low bioavailability and enzymatic degradation. The search for effective and high patient compliance insulin delivery systems has been a major challenge over many decades. The polysaccharide-based nanoparticles as delivery vehicles for insulin oral administration have recently attracted substantial interests. The present review highlights the recent advances on the development of nanoparticles prepared from polysaccharides, including chitosan, alginate, dextran and glucan, for oral delivery of insulin, overcoming multiple barriers in gastrointestinal tract. The aims of this review are first to summarize the strategies that have been applied in the past 5â€¯years to fabricate polysaccharide-based nanoparticles for insulin oral delivery, and then to provide in-depth understanding on the mechanisms by which such nanoparticles protect insulin against degradation in the digestive tract and provide sustained release to enhance mucus permeation and transepithelial transport of insulin administered via oral route.</t>
  </si>
  <si>
    <t>rayyan-185169145</t>
  </si>
  <si>
    <t>Novel Chemically Synthesized, Alpha-Mangostin-Loaded Nano-Particles, Enhanced Cell Death Through Multiple Pathways Against Malignant Glioma.</t>
  </si>
  <si>
    <t>1866-1882</t>
  </si>
  <si>
    <t>Zheng S and Liu J and Faried A and Richard SA and Gao X</t>
  </si>
  <si>
    <t>https://pubmed.ncbi.nlm.nih.gov/30165924/</t>
  </si>
  <si>
    <t>Mangostin is a hydrophobic agent with potential anticancer activity. Molecular dynamics computer simulation indicated methoxy poly(ethylene glycol)-poly(lactide) (MPEG-PLA) and Î±-mangostin (Î±-M) have good compatibility. The Î±-M-loaded nano-particles acting as an anticancer agents against growth of glioma cells were prepared by self-assembly methods. In this study, the effects of Î±-M-loaded nano-particles, Î±-M/MPEG-PLA with drug loading of 15% and a mean particle size of 32 nm, on the growth of glioma cells were examined both in vitro and in vivo. The occurrence of changes in the cell signaling molecules and expression levels of various proteins related to cell death and glioma xenograft models (i.e., zebra fish, subcutaneous-mouse and orthotopic-mouse) growth following the administration of Î±-M/MPEG-PLA were investigated. The novel Î±-M/MPEG-PLA inhibited the growth of malignant glioma cells, induced cells apoptosis with cleaved caspases expression and DNA fragmentation, along with down-regulation of anti-apoptotic molecules and up-regulation of apoptotic molecules. Furthermore, decreased proliferation as well as vascularization of the tumor in vivo models were significantly achieved. A dramatic induction of programmed cell death was found in malignant glioma cells after treatment with synthetic Î±-M/MPEG-PLA. These results suggest that synthetic Î±-M/MPEG-PLA could be a promising novel anticancer agent for performing chemotherapy against malignant glioma.</t>
  </si>
  <si>
    <t>rayyan-185169146</t>
  </si>
  <si>
    <t>No evidence of microplastic impacts on consumption or growth of larval Pimephales promelas.</t>
  </si>
  <si>
    <t>2912-2918</t>
  </si>
  <si>
    <t>Malinich TD and Chou N and SepÃºlveda MS and HÃ¶Ã¶k TO</t>
  </si>
  <si>
    <t>https://pubmed.ncbi.nlm.nih.gov/30125981/</t>
  </si>
  <si>
    <t>Microplastics are an abundant pollutant in aquatic systems, but little is known regarding their effects on larval fish. We conducted foraging and growth experiments to observe how increasing densities of microplastics (polyethylene microspheres) impact the foraging and growth of Pimephales promelas larvae. We found minimal impacts on larval consumption of Artemia nauplii in the consumption study, as well as little impact on total length after 30 d of the growth experiment. Environ Toxicol Chem 2018;37:2912-2918. Â© 2018 SETAC.</t>
  </si>
  <si>
    <t>rayyan-185169147</t>
  </si>
  <si>
    <t>Intrinsically Fluorescent, Stealth Polypyrazoline Nanoparticles with Large Stokes Shift for In Vivo Imaging.</t>
  </si>
  <si>
    <t>e1801571</t>
  </si>
  <si>
    <t>Mane SR and Hsiao IL and Takamiya M and Le D and Straehle U and Barner-Kowollik C and Weiss C and Delaittre G</t>
  </si>
  <si>
    <t>https://pubmed.ncbi.nlm.nih.gov/30079605/</t>
  </si>
  <si>
    <t>Recent advances in super-resolution microscopy and fluorescence bioimaging allow exploring previously inaccessible biological processes. To this end, there is a need for novel fluorescent probes with specific features in size, photophysical properties, colloidal and optical stabilities, as well as biocompatibility and ability to evade the reticuloendothelial system. Herein, novel fluorescent nanoparticles are introduced based on an inherently fluorescent polypyrazoline (PPy) core and a polyethylene glycol (PEG) shell, which address all aforementioned challenges. Synthesis of the PPy-PEG amphiphilic block copolymer by phototriggered step-growth polymerization is investigated by NMR spectroscopy, size-exclusion chromatography, and mass spectrometry. The corresponding nanoparticles are characterized for their luminescent properties and hydrodynamic size in various aqueous environments (e.g., cell culture media). PPy nanoparticles particularly exhibit a large Stokes shift (Î”Î» = 160 nm or Î”Î½ &gt; 7000 cm(-1) ) with visible light excitation and strong colloidal stability. While clearance by macrophages and endothelial cells is minimal, PPy displays good biocompatibility. Finally, PPy nanoparticles prove to be long circulating when injected in zebrafish embryos, as observed by in vivo time-lapse fluorescence microscopy. In summary, PPy nanoparticles are highly promising to be further developed as fluorescent nanodelivery systems with low toxicity and exquisite retention in the blood stream.</t>
  </si>
  <si>
    <t>rayyan-185169148</t>
  </si>
  <si>
    <t>Nanotechnology advances for hair loss.</t>
  </si>
  <si>
    <t>Therapeutic delivery</t>
  </si>
  <si>
    <t>2041-6008 (Electronic)</t>
  </si>
  <si>
    <t>593-603</t>
  </si>
  <si>
    <t>Pereira MN and Ushirobira CY and Cunha-Filho MS and Gelfuso GM and Gratieri T</t>
  </si>
  <si>
    <t>https://pubmed.ncbi.nlm.nih.gov/30071805/</t>
  </si>
  <si>
    <t>Alopecia is the partial or total reduction of hair in a specific area of the skin that affects millions of men and women worldwide. Most common approved treatments present inconvenient therapeutic regimes and serious adverse effects. In this scenario, nanoencapsulation has emerged as a relatively simple technology for improving the therapeutic outcome of this pathology, promoting a targeted drug delivery with enhanced local bioavailability, which could reduce the adverse effects. Herein, we present some recent studies involving the nanosystems developed for the pharmacological treatment of alopecia, highlighting how each system represents an improvement in relation to conventional drug products and the future perspectives of these new technologies in reaching the market.</t>
  </si>
  <si>
    <t>rayyan-185169149</t>
  </si>
  <si>
    <t>Marine microplastic debris: An emerging issue for food security, food safety and human health.</t>
  </si>
  <si>
    <t>336-348</t>
  </si>
  <si>
    <t>Barboza LGA and Dick Vethaak A and Lavorante BRBO and Lundebye AK and Guilhermino L</t>
  </si>
  <si>
    <t>https://pubmed.ncbi.nlm.nih.gov/30041323/</t>
  </si>
  <si>
    <t>Recent studies have demonstrated the negative impacts of microplastics on wildlife. Therefore, the presence of microplastics in marine species for human consumption and the high intake of seafood (fish and shellfish) in some countries cause concern about the potential effects of microplastics on human health. In this brief review, the evidence of seafood contamination by microplastics is reviewed, and the potential consequences of the presence of microplastics in the marine environment for human food security, food safety and health are discussed. Furthermore, challenges and gaps in knowledge are identified. The knowledge on the adverse effects on human health due to the consumption of marine organisms containing microplastics is very limited, difficult to assess and still controversial. Thus, assessment of the risk posed to humans is challenging. Research is urgently needed, especially regarding the potential exposure and associated health risk to micro- and nano-sized plastics.</t>
  </si>
  <si>
    <t>rayyan-185169150</t>
  </si>
  <si>
    <t>Plastic pollution and potential solutions.</t>
  </si>
  <si>
    <t>Science progress</t>
  </si>
  <si>
    <t>0036-8504 (Print)</t>
  </si>
  <si>
    <t>207-260</t>
  </si>
  <si>
    <t>Rhodes CJ</t>
  </si>
  <si>
    <t>https://pubmed.ncbi.nlm.nih.gov/30025551/</t>
  </si>
  <si>
    <t>A review is presented of the manufacture and use of different types of plastic, and the effects of pollution by these materials on animal, human and environmental health, insofar as this is known. Since 2004, the world has made as much plastic as it did in the previous half century, and it has been reckoned that the total mass of virgin plastics ever made amounts to 8.3 billion tonnes, mainly derived from natural gas and crude oil, used as chemical feedstocks and fuel sources. Between 1950 and 2015, a total of 6.3 billion tonnes of primary and secondary (recycled) plastic waste was generated, of which around 9% has been recycled, and 12% incinerated, with the remaining 79% either being stored in landfills or having been released directly into the natural environment. In 2015, 407 million tonnes (Mt) of plastic was produced, of which 164 Mt was consumed by packaging (36% of the total). Although quoted values vary, packaging probably accounts for around one third of all plastics used, of which approximately 40% goes to landfill, while 32% escapes the collection system. It has been deduced that around 9 Mt of plastic entered the oceans in 2010, as a result of mismanaged waste, along with up to 0.5 Mt each of microplastics from washing synthetic textiles, and from the abrasion of tyres on road surfaces. However, the amount of plastics actually measured in the oceans represents less than 1% of the (at least) 150 Mt reckoned to have been released into the oceans over time. Plastic accounts for around 10% by mass of municipal waste, but up to 85% of marine debris items - most of which arrive from land-based sources. Geographically, the five heaviest plastic polluters are P. R. China, Indonesia, Philippines, Vietnam and Sri Lanka, which between them contribute 56% of global plastic waste. Larger, primary plastic items can undergo progressive fragmentation to yield a greater number of increasingly smaller 'secondary' microplastic particles, thus increasing the overall surface area of the plastic material, which enhances its ability to absorb, and concentrate, persistent organic pollutants (POPs) such as dichlorodiphenyltrichloroethane (DDT) and polychlorinated biphenyls (PCBs), with the potential to transfer them to the tissues of animals that ingest the microplastic particles, particularly in marine environments. Although fears that such microparticles and their toxins may be passed via food webs to humans are not as yet substantiated, the direct ingestion of microplastics by humans via drinking water is a distinct possibility - since 92% of samples taken in the USA and 72% in Europe showed their presence - although any consequent health effects are as yet unclear. Foodstuffs may also become contaminated by microplastics from the air, although any consequent health effects are also unknown. In regard to such airborne sources, it is noteworthy that small plastic particles have been found in human lung tissue, which might prove an adverse health issue under given circumstances. It is also very striking that microplastics have been detected in mountain soils in Switzerland, which are most likely windborne in origin. Arctic ice core samples too have revealed the presence of microplastics, which were most likely carried on ocean currents from the Pacific garbage patch, and from local pollution from shipping and fishing. Thus, sea ice traps large amounts of microplastics and transports them across the Arctic Ocean, but these particles will be released into the global environment when the ice melts, particularly under the influence of a rising mean global temperature. While there is a growing emphasis toward the substitution of petrochemically derived plastics by bioplastics, controversy has arisen in regard to how biodegradable the latter actually are in the open environment, and they presently only account for 0.5% of the total mass of plastics manufactured globally. Since the majority of bioplastics are made from sugar and starch materials, to expand their use significantly raises the prospect of competition between growing crops to supply food or plastics, similarly to the diversion of food crops for the manufacture of primary biofuels. The use of oxo-plastics, which contain additives that assist the material to degrade, is also a matter of concern, since it is claimed that they merely fragment and add to the environmental burden of microplastics; hence, the European Union has moved to restrict their use. Since 6% of the current global oil (including natural gas liquids, NGLs) production is used to manufacture plastic commodities - predicted to rise to 20% by 2050 - the current approaches for the manufacture and use of plastics (including their end-use) demand immediate revision. More extensive collection and recycling of plastic items at the end of their life, for re-use in new production, to offset the use of virgin plastic, is a critical aspect both for reducing the amount of plastic waste entering the environment, and in improving the efficiency of fossil resource use. This is central to the ideology underpinning the circular economy, which has common elements with permaculture, the latter being a regenerative design system based on 'nature as teacher', which could help optimise the use of resources in town and city environments, while minimising and repurposing 'waste'. Thus, food might be produced more on the local than the global scale, with smaller inputs of fuels (including transportation fuels for importing and distributing food), water and fertilisers, and with a marked reduction in the use of plastic packaging. Such an approach, adopted by billions of individuals, could prove of immense significance in ensuring future food security, and in reducing waste and pollution - of all kinds.</t>
  </si>
  <si>
    <t>rayyan-185169151</t>
  </si>
  <si>
    <t>Osseointegration evaluation of laser-deposited titanium dioxide nanoparticles on commercially pure titanium dental implants.</t>
  </si>
  <si>
    <t>Azzawi ZGM and Hamad TI and Kadhim SA and Naji GA</t>
  </si>
  <si>
    <t>https://pubmed.ncbi.nlm.nih.gov/29946975/</t>
  </si>
  <si>
    <t>The nanotechnology field plays an important role in the improvement of dental implant surfaces. However, the different techniques used to coat these implants with nanostructured materials can differently affect cells, biomolecules and even ions at the nano scale level. The aim of this study is to evaluate and compare the structural, biomechanical and histological characterization of nano titania films produced by either modified laser or dip coating techniques on commercially pure titanium implant fixtures. Grade II commercially pure titanium rectangular samples measuring 35â€‰Ã—â€‰12â€‰Ã—â€‰0.25â€‰mm length, width and thickness, respectively were coated with titania films using a modified laser deposition technique as the experimental group, while the control group was dip-coated with titania film. The crystallinity, surface roughness, histological feature, microstructures and removal torque values were investigated and compared between the groups. Compared with dip coating technique, the modified laser technique provided a higher quality thin coating film, with improved surface roughness values. For in vivo examinations, forty coated screw-designed dental implants were inserted into the tibia of 20 white New Zealand rabbits' bone. Biomechanical and histological evaluations were performed after 2 and 4 weeks of implantation. The histological findings showed a variation in the bone response around coated implants done with different coating techniques and different healing intervals. Modified laser-coated samples revealed a significant improvement in structure, surface roughness values, bone integration and bond strength at the bone-implant interface than dip-coated samples. Thus, this technique can be an alternative for coating titanium dental implants.</t>
  </si>
  <si>
    <t>rayyan-185169152</t>
  </si>
  <si>
    <t>Microplastics on the Portuguese coast.</t>
  </si>
  <si>
    <t>294-302</t>
  </si>
  <si>
    <t>Antunes J and Frias J and Sobral P</t>
  </si>
  <si>
    <t>https://pubmed.ncbi.nlm.nih.gov/29886950/</t>
  </si>
  <si>
    <t>Marine anthropogenic litter was analysed in eleven beaches along the Portuguese coast, over a two-year period (2011-2013). Of all collected items, 99% were plastic and 68% were microplastics (MP; 1-5â€¯mm in diameter). Higher MP concentrations were found in winter/autumn, near industrial areas and/or port facilities and in beaches exposed to dominant winds. Resin pellets (79%) were the dominant category close to industrial areas and high concentrations of fragments and polymeric foams were found near fishing ports. The most frequent pellet size classes were 4 and 5â€¯mm (respectively 47% and 42%). Results suggest that MP have predominately a land-based origin and are deliberately discarded or accidentally lost in watercourses and/or coastal areas. A combination of measures within stakeholders, namely industry and fishing sectors and share of good practices are needed to prevent marine anthropogenic litter.</t>
  </si>
  <si>
    <t>rayyan-185169153</t>
  </si>
  <si>
    <t>Virgin microplastics are not causing imminent harm to fish after dietary exposure.</t>
  </si>
  <si>
    <t>JovanoviÄ‡ B and GÃ¶kdaÄŸ K and GÃ¼ven O and Emre Y and Whitley EM and Kideys AE</t>
  </si>
  <si>
    <t>https://pubmed.ncbi.nlm.nih.gov/29866538/</t>
  </si>
  <si>
    <t>Among aquatic organisms, fish are particularly susceptible to ingesting microplastic particles due to their attractive coloration, buoyancy, and resemblance to food. However, in previous experimental setups, fish were usually exposed to unrealistically high concentrations of microplastics, or the microplastics were deliberately contaminated with persistent organic chemicals; also, in many experiments, the fish were exposed only during the larval stages. The present study investigated the effects of virgin microplastics in gilt-head seabream (Sparus aurata) after 45â€¯days' exposure at 0.1â€¯gâ€¯kg(-1) bodyweightâ€¯day(-1) to 6 common types of microplastics. The overall growth, biochemical analyses of the blood, histopathology, and the potential of the microplastics to accumulate in gastrointestinal organs or translocate to the liver and muscles were monitored and recorded. The results revealed that ingestion of virgin microplastics does not cause imminent harm to the adult gilt-head seabream during 45â€¯days of exposure and an additional 30â€¯days of depuration. The retention of virgin microplastics in the gastrointestinal tract was fairly low, indicating effective elimination of microplastics from the body of the fish and no significant accumulation after successive meals. Therefore, both the short- and the long-term retention potential of microplastics in the gastrointestinal tract of fish is close to zero. However, some large particles remained trapped in the liver, and 5.3% of all the livers analyzed contained at least one microplastic particle. In conclusion, the dietary exposure of S. aurata to 6 common types of virgin microplastics did not induce stress, alter the growth rate, cause pathology, or cause the microplastics to accumulate in the gastrointestinal tract of the fish.</t>
  </si>
  <si>
    <t>rayyan-185169154</t>
  </si>
  <si>
    <t>Reactive oxygen species and other biochemical and morphological biomarkers in the gills and kidneys of the Neotropical freshwater fish, Prochilodus lineatus, exposed to titanium dioxide (TiO(2)) nanoparticles.</t>
  </si>
  <si>
    <t>22963-22976</t>
  </si>
  <si>
    <t>do Carmo TLL and Azevedo VC and de Siqueira PR and GalvÃ£o TD and Dos Santos FA and Dos Reis Martinez CB and Appoloni CR and Fernandes MN</t>
  </si>
  <si>
    <t>https://pubmed.ncbi.nlm.nih.gov/29858996/</t>
  </si>
  <si>
    <t>This study investigated the action of titanium dioxide nanoparticles (TiO(2)-NPs), on the gills and kidneys of Neotropical freshwater fish, Prochilodus lineatus, with emphasis on reactive oxygen species (ROS) production, antioxidant responses, and morphological changes. Fish were exposed to 1, 5, 10, and 50Â mgÂ L(-1) nominal TiO(2)-NPs suspended into water for 2 or 14Â days. In gills, ROS decreased and glutathione (GSH) increased after 2Â days, while ROS and GSH increased and superoxide dismutase activity decreased after 14Â days. In kidneys, GSH and lipoperoxidation increased after 2Â days and catalase activity decreased after 14Â days. Common histopathologies in gills were epithelium hyperplasia, cellular hypertrophy, proliferation of mitochondria-rich cells (MRC), and lamellar stasis; in kidneys, there were cellular and nuclear hypertrophy, focal tubule degeneration, necrosis, and melanomacrophage (MM) proliferation. Although environmentally unlikely, high-dose exposures clarified biological effects of TiO(2)-NPs, such as ROS formation and MRC responses in the gills, which may impair ionic balance. It was also found that MM are likely responsible for eliminating NPs in the kidney. These findings will help to regulate TiO(2)-NP disposal, but longer-term studies are still needed.</t>
  </si>
  <si>
    <t>rayyan-185169155</t>
  </si>
  <si>
    <t>Microplastic accumulation patterns and transfer of benzo[a]pyrene to adult zebrafish (Danio rerio) gills and zebrafish embryos.</t>
  </si>
  <si>
    <t>Batel A and Borchert F and Reinwald H and Erdinger L and Braunbeck T</t>
  </si>
  <si>
    <t>https://pubmed.ncbi.nlm.nih.gov/29751397/</t>
  </si>
  <si>
    <t>Since only a few studies have investigated effects of microplastics (MPs) by routes other than ingestion, this study was designed to analyze the accumulation patterns and transfer of toxic substances associated with microplastic exposure by simple attachment to (1) adult zebrafish (Danio rerio) gills and (2) zebrafish embryos. Two sizes of fluorescently labelled polymers (1-5 and 10-20â€¯Î¼m) loaded with the model polycyclic aromatic hydrocarbon (PAH) benzo[a]pyrene (BaP) were used to analyze fate, accumulation and transfer of microplastic-associated persistent organic pollutants (POPs) on gills and embryos. Results indicate that microplastics did not permanently accumulate at high amounts in adult zebrafish gills after 6 nor 24â€¯h of incubation: Most particles only superficially adhered to the mucus layer on the filaments, which is constantly being excreted. In contrast, the smaller and heavier MPs (1-5â€¯Î¼m) accumulated in high numbers on the surface of zebrafish egg chorions. In both exposure scenarios, transfer of BaP could be visualized with fluorescence microscopy: A prominent BaP signal was visible both in gill filaments and arches after 6 and 24â€¯h incubation and in zebrafish embryos after exposure to BaP-spiked microplastics. Furthermore, the gill EROD (Ethoxyresorufin-O-deethylase) assay showed a clear trend to CYP 1A (Cytochrom P450 1 A) induction via exposure to BaP-spiked microplastics. However, BaP from spiked microplastics did not reach sufficiently high concentrations to be able to induce morphological effects in the fish embryo toxicity test (FET). In contrast, control exposure to waterborne BaP did induce effects in the FET. As a conclusion, microplastics can also transfer POPs not only via ingestion, but also by simple attachment to epithelia or via the water column. However, further studies are needed to clarify if these interactions are of environmental concern relative to waterborne exposure to toxic substances.</t>
  </si>
  <si>
    <t>rayyan-185169156</t>
  </si>
  <si>
    <t>Near-Infrared Fluorescent Ag(2)S Nanodot-Based Signal Amplification for Efficient Detection of Circulating Tumor Cells.</t>
  </si>
  <si>
    <t>6702-6709</t>
  </si>
  <si>
    <t>Ding C and Zhang C and Yin X and Cao X and Cai M and Xian Y</t>
  </si>
  <si>
    <t>https://pubmed.ncbi.nlm.nih.gov/29722265/</t>
  </si>
  <si>
    <t>The level of circulating tumor cells (CTCs) plays a critical role in tumor metastasis and personalized therapy, but it is challenging for highly efficient capture and detection of CTCs because of the extremely low concentration in peripheral blood. Herein, we report near-infrared fluorescent Ag(2)S nanodot-based signal amplification combing with immune-magnetic spheres (IMNs) for highly efficient magnetic capture and ultrasensitive fluorescence labeling of CTCs. The near-infrared fluorescent Ag(2)S nanoprobe has been successfully constructed through hybridization chain reactions using aptamer-modified Ag(2)S nanodots, which can extremely improve the imaging sensitivity and reduce background signal of blood samples. Moreover, the antiepithelial-cell-adhesion-molecule (EpCAM) antibody-labeled magnetic nanospheres have been used for highly capture rare tumor cells in whole blood. The near-infrared nanoprobe with signal amplification and IMNs platform exhibits excellent performance in efficient capture and detection of CTCs, which shows great potential in cancer diagnostics and therapeutics.</t>
  </si>
  <si>
    <t>rayyan-185169157</t>
  </si>
  <si>
    <t>Functionalized magnetic nanoparticles: Synthesis, characterization, catalytic application and assessment of toxicity.</t>
  </si>
  <si>
    <t>Neamtu M and Nadejde C and Hodoroaba VD and Schneider RJ and Verestiuc L and Panne U</t>
  </si>
  <si>
    <t>https://pubmed.ncbi.nlm.nih.gov/29674731/</t>
  </si>
  <si>
    <t>Cost-effective water cleaning approaches using improved treatment technologies, for instance based on catalytic processes with high activity catalysts, are urgently needed. The aim of our study was to synthesize efficient Fenton-like photo-catalysts for rapid degradation of persistent organic micropollutants in aqueous medium. Iron-based nanomaterials were chemically synthesized through simple procedures by immobilization of either iron(II) oxalate (FeO) or iron(III) citrate (FeC) on magnetite (M) nanoparticles stabilized with polyethylene glycol (PEG). Various investigation techniques were performed in order to characterize the freshly prepared catalysts. By applying advanced oxidation processes, the effect of catalyst dosage, hydrogen peroxide concentration and UV-A light exposure were examined for Bisphenol A (BPA) conversion, at laboratory scale, in mild conditions. The obtained results revealed that BPA degradation was rapidly enhanced in the presence of low-concentration H(2)O(2), as well as under UV-A light, and is highly dependent on the surface characteristics of the catalyst. Complete photo-degradation of BPA was achieved over the M/PEG/FeO catalyst in less than 15â€‰minutes. Based on the catalytic performance, a hierarchy of the tested catalysts was established: M/PEG/FeOâ€‰&gt;â€‰M/PEG/FeCâ€‰&gt;â€‰M/PEG. The results of cytotoxicity assay using MCF-7 cells indicated that the aqueous samples after treatment are less cytotoxic.</t>
  </si>
  <si>
    <t>PMC5908962</t>
  </si>
  <si>
    <t>rayyan-185169158</t>
  </si>
  <si>
    <t>Histopathological lesions and toxicity in common carp (Cyprinus carpio L. 1758) induced by copper nanoparticles.</t>
  </si>
  <si>
    <t>724-729</t>
  </si>
  <si>
    <t>Forouhar Vajargah M and Mohamadi Yalsuyi A and Hedayati A and Faggio C</t>
  </si>
  <si>
    <t>https://pubmed.ncbi.nlm.nih.gov/29637649/</t>
  </si>
  <si>
    <t>Different types of metal oxide nanoparticles (NPs) have been suggested for various applications such as water treatment and construction of agricultural pesticides; however, there are concerns about the potential toxicity of these compounds for the nontarget organism especially aquatic organisms. The aims of this study were assessing toxicity and histopathological effects of copper oxide NPs (NPs-CuO) on common carp (Cyprinus carpio) as a model organism. For this purpose 150 common carp with an average weight 7â€‰Â±â€‰1 g were exposed to 0, 10, 20, 30, 40, 60, 80, 100, 150, and 200 mg/l of CuO-NPs (10 treatment with three replicates) for 96 hrs. After 24, 48, 72, and 96 hrs exposures, mortality rates recorded and gill samples were collected. Statistical analysis showed significant differences in carp survival between control and treatment groups (pâ€‰&lt;â€‰0.05); regression between fish mortality rate and NPs-CuO concentration was also revealed (pâ€‰&lt;â€‰0.01). The LC(50) 96h of NPs-CuO for common carp was estimated as 124.9 mg/l in this study. Various tissue damages were observed in gill of treatments; such as, hypertrophy, hyperplasia, lamellar fusions, erythrocyte infiltration, epithelial lifting; also, there was significant correlation between intensity of tissue lesions and concentration of NPs-CuO (pâ€‰&lt;â€‰0.01). The findings of the present study demonstrate that sublethal concentration of NPs-CuO can lead to serious tissue lesions. Whats more, concentrations above 30 ml/l of NPs-CuO can lead to some clinical signs; such as skin darkening and death with open mouth as well as definite fish death.</t>
  </si>
  <si>
    <t>rayyan-185169159</t>
  </si>
  <si>
    <t>Microplastic Contamination of Wild and Captive Flathead Grey Mullet (Mugil cephalus).</t>
  </si>
  <si>
    <t>Cheung LTO and Lui CY and Fok L</t>
  </si>
  <si>
    <t>https://pubmed.ncbi.nlm.nih.gov/29587444/</t>
  </si>
  <si>
    <t>A total of 60 flathead grey mullets were examined for microplastic ingestion. Thirty wild mullets were captured from the eastern coast of Hong Kong and 30 captive mullets were obtained from fish farms. Microplastic ingestion was detected in 60% of the wild mullets, with an average of 4.3 plastic items per mullet, while only 16.7% of captive mullets were found to have ingested microplastics, with an average of 0.2 items per mullet. The results suggested that wild mullets have a higher risk of microplastic ingestion than their captive counterparts. The most common plastic items were fibres that were green in colour and small in size (&lt;2 mm). Polypropylene was the most common polymer (42%), followed by polyethylene (25%). In addition, the abundance of microplastics was positively correlated with larger body size among the mullets.</t>
  </si>
  <si>
    <t>PMC5923639</t>
  </si>
  <si>
    <t>rayyan-185169160</t>
  </si>
  <si>
    <t>Nucleosome-inspired nanocarrier obtains encapsulation efficiency enhancement and side effects reduction in chemotherapy by using fullerenol assembled with doxorubicin.</t>
  </si>
  <si>
    <t>205-215</t>
  </si>
  <si>
    <t>Tang J and Zhang R and Guo M and Shao L and Liu Y and Zhao Y and Zhang S and Wu Y and Chen C</t>
  </si>
  <si>
    <t>https://pubmed.ncbi.nlm.nih.gov/29571055/</t>
  </si>
  <si>
    <t>Chemodrugs have been widely used to treat cancer; however, the chemotherapy usually leads to serious side effects and failure. Various nanomaterials and strategies have been explored for drug delivery to improve the efficacy of chemodrugs. One key to loading chemodrugs onto a nano-delivery system is enhancement of the encapsulation efficiency, especially for polymeric nanoparticles being loaded with hydrophilic drugs. Inspired by the ability of eukaryote to package millions of genes in the nucleus wrapping and condensing DNA around histones to form chromosomes, here we developed a karyon-like hybrid nanoparticle to achieve ultra-high encapsulation of doxorubicin (Dox) with reduced side effects. We utilized fullerenol as a "histone", packaged a great number of Dox, and used PEG-PLGA as the "karyotheca" coating the "nucleosome" (fullerenol and Dox complex) to stabilize the complex. It is noteworthy that the encapsulation efficiency of Dox in the polymeric micelles was increased from âˆ¼5% to âˆ¼79%. What's more, the biomimetic-inspired delivery system significantly reduced the chemodrug side effects by utilizing the radical scavenging ability of fullerenol. This novel drug-delivery design approach provides useful insights for improving the applicability of fullerenol in drug delivery systems for cancer therapy.</t>
  </si>
  <si>
    <t xml:space="preserve"> RAYYAN-INCLUSION: {"Ana"=&gt;"Excluded", "Querusche"=&gt;"Excluded"} | RAYYAN-LABELS: ANA: Abstract,QUE: Abstract | RAYYAN-EXCLUSION-REASONS: 2 - Population,1 - Type of study</t>
  </si>
  <si>
    <t>rayyan-185169161</t>
  </si>
  <si>
    <t>Toxicological effect of Al(2)O(3) nanoparticles on histoarchitecture of the freshwater fish Oreochromis mossambicus.</t>
  </si>
  <si>
    <t>Murali M and Athif P and Suganthi P and Sadiq Bukhari A and Syed Mohamed HE and Basu H and Singhal RK</t>
  </si>
  <si>
    <t>https://pubmed.ncbi.nlm.nih.gov/29544187/</t>
  </si>
  <si>
    <t>In the present study, freshwater fish Oreochromis mossambicus were exposed to sub lethal concentrations (120, 150 and 180â€¯ppm) of Aluminium oxide nanoparticles (Al(2)O(3) NPs) for 96â€¯h. Histological abnormalities were not observed in the organs of control fishes whereas severe damages and extensive architectural loss was found in the brain, gill, intestine, kidney and muscle tissues of treated fishes with more pronounced effects in 180â€¯ppm. The results showed that the acute exposure to Al(2)O(3)NPs altered the histoarchitecture in various fish tissues.</t>
  </si>
  <si>
    <t>rayyan-185169162</t>
  </si>
  <si>
    <t>Melanomacrophage response and hepatic histopathologic biomarkers in the guppy Poecilia reticulata exposed to iron oxide (maghemite) nanoparticles.</t>
  </si>
  <si>
    <t>63-72</t>
  </si>
  <si>
    <t>Qualhato G and de SabÃ³ia-Morais SMT and Silva LD and Rocha TL</t>
  </si>
  <si>
    <t>https://pubmed.ncbi.nlm.nih.gov/29522951/</t>
  </si>
  <si>
    <t>Although iron oxide nanoparticles (IONPs) have been widely used in nanomedicine and nanoremediation, their ecotoxicological effects on aquatic organisms remain unclear. In this study, the melanomacrophage center (MMC) response and hepatic histopathologic biomarkers were investigated in female guppies, Poecilia reticulata, exposed to citrate-functionalized IONPs (Î³-Fe(2)O(3)) at an environmentally relevant iron concentration (0.3â€¯mgâ€¯L(-1)) over 21 days. The animals were collected at the beginning of the experiment and after 3, 7, 14, and 21â€¯days of exposure. Guppies exposed to IONPs showed increases in the number, area, and perimeter of MMC when compared with the unexposed ones, especially after 7â€¯days of exposure. The results showed an increase in the frequency of histopathologic changes in fish after 7â€¯days of exposure to IONPs, such micro- and macro-vesicular steatosis, melanomacrophage aggregates, exudate, and hemorrhagic foci. The acute (3 and 7 days) and long-term (14 and 21 days) exposure of P. reticulata to IONPs induced high histopathologic indexes associated with circulatory disorders and inflammatory responses. Results showed that the MMC response and histopathologic index are important biomarkers to indicate the environmental impact of IONPs, confirming that the guppy P. reticulata is a target of ecotoxicity of IONPs.</t>
  </si>
  <si>
    <t>rayyan-185169163</t>
  </si>
  <si>
    <t>Effects of microplastic exposure on the body condition and behaviour of planktivorous reef fish (Acanthochromis polyacanthus).</t>
  </si>
  <si>
    <t>e0193308</t>
  </si>
  <si>
    <t>Critchell K and Hoogenboom MO</t>
  </si>
  <si>
    <t>https://pubmed.ncbi.nlm.nih.gov/29494635/</t>
  </si>
  <si>
    <t>The effect of a pollutant on the base of the food web can have knock-on effects for trophic structure and ecosystem functioning. In this study we assess the effect of microplastic exposure on juveniles of a planktivorous fish (Acanthochromis polyacanthus), a species that is widespread and abundant on Indo-Pacific coral reefs. Under five different plastic concentration treatments, with plastics the same size as the natural food particles (mean 2mm diameter), there was no significant effect of plastic exposure on fish growth, body condition or behaviour. The amount of plastics found in the gastro-intestinal (GI) tract was low, with a range of one to eight particles remaining in the gut of individual fish at the end of a 6-week plastic-exposure period, suggesting that these fish are able to detect and avoid ingesting microplastics in this size range. However, in a second experiment the number of plastics in the GI tract vastly increased when plastic particle size was reduced to approximately one quarter the size of the food particles, with a maximum of 2102 small (&lt; 300Î¼m diameter) particles present in the gut of individual fish after a 1-week plastic exposure period. Under conditions where food was replaced by plastic, there was a negative effect on the growth and body condition of the fish. These results suggest plastics could become more of a problem as they break up into smaller size classes, and that environmental changes that lead to a decrease in plankton concentrations combined with microplastic presence is likely have a greater influence on fish populations than microplastic presence alone.</t>
  </si>
  <si>
    <t>PMC5832226</t>
  </si>
  <si>
    <t>rayyan-185169164</t>
  </si>
  <si>
    <t>Threat of plastic ageing in marine environment. Adsorption/desorption of micropollutants.</t>
  </si>
  <si>
    <t>684-694</t>
  </si>
  <si>
    <t>Kedzierski M and D'Almeida M and Magueresse A and Le Grand A and Duval H and CÃ©sar G and Sire O and Bruzaud S and Le Tilly V</t>
  </si>
  <si>
    <t>https://pubmed.ncbi.nlm.nih.gov/29475712/</t>
  </si>
  <si>
    <t>Ageing of various plastics in marine environment was monitored after immersion of two synthetic (polyvinylchloride, PVC, and polyethylene terephthalate, PET) and one biodegradable (poly(butylene adipate co-terephtalate), PBAT) plastics for 502days in the bay of Lorient (Brittany, France). Data analysis indicates that aged PVC rapidly releases estrogenic compounds in seawater with a later adsorption of heavy metals; PET undergoes a low weakening of the surface whereas no estrogenic activity is detected; PBAT ages faster in marine environment than PVC. Aged PBAT exhibits heterogeneous surface with some cavities likely containing clay minerals from the chlorite group. Besides, this degraded material occasionally shows a high estrogenic activity. Overall, this study reports, for the first time, that some aged plastics, without being cytotoxic, can release estrogenic compounds in marine environment.</t>
  </si>
  <si>
    <t>rayyan-185169165</t>
  </si>
  <si>
    <t>Single and combined effects of microplastics and mercury on juveniles of the European seabass (Dicentrarchus labrax): Changes in behavioural responses and reduction of swimming velocity and resistance time.</t>
  </si>
  <si>
    <t>1014-1019</t>
  </si>
  <si>
    <t>Barboza LGA and Vieira LR and Guilhermino L</t>
  </si>
  <si>
    <t>https://pubmed.ncbi.nlm.nih.gov/29449115/</t>
  </si>
  <si>
    <t>Microplastics and mercury are environmental pollutants of great concern. The main goal of the present study was to investigate the effects of these pollutants, both individually and in binary mixtures, on the swimming performance of juvenile European seabass, Dicentrarchus labrax. Microplastics alone, mercury alone and all the mixtures caused significant reduction of the swimming velocity and resistance time of fish. Moreover, changes in behavioural responses including lethargic and erratic swimming behaviour were observed. These results highlight that fish behavioural responses can be used as sensitive endpoint to establish the effects of contamination by microplastics and also emphasizes the need to assess the combined effects of microplastics and other environmental contaminants, with special attention to the effects on behavioural responses in fish and other aquatic species.</t>
  </si>
  <si>
    <t>rayyan-185169166</t>
  </si>
  <si>
    <t>Detection of nanoplastics in food by asymmetric flow field-flow fractionation coupled to multi-angle light scattering: possibilities, challenges and analytical limitations.</t>
  </si>
  <si>
    <t>5603-5615</t>
  </si>
  <si>
    <t>Correia M and Loeschner K</t>
  </si>
  <si>
    <t>https://pubmed.ncbi.nlm.nih.gov/29411085/</t>
  </si>
  <si>
    <t>We tested the suitability of asymmetric flow field-flow fractionation (AF4) coupled to multi-angle light scattering (MALS) for detection of nanoplastics in fish. A homogenized fish sample was spiked with 100Â nm polystyrene nanoparticles (PSNPs) (1.3Â mg/g fish). Two sample preparation strategies were tested: acid digestion and enzymatic digestion with proteinase K. Both procedures were found suitable for degradation of the organic matrix. However, acid digestion resulted in large PSNPs aggregates/agglomerates (&gt;â€‰1Â Î¼m). The presence of large particulates was not observed after enzymatic digestion, and consequently it was chosen as a sample preparation method. The results demonstrated that it was possible to use AF4 for separating the PSNPs from the digested fish and to determine their size by MALS. The PSNPs could be easily detected by following their light scattering (LS) signal with a limit of detection of 52Â Î¼g/g fish. The AF4-MALS method could also be exploited for another type of nanoplastics in solution, namely polyethylene (PE). However, it was not possible to detect the PE particles in fish, due to the presence of an elevated LS background. Our results demonstrate that an analytical method developed for a certain type of nanoplastics may not be directly applicable to other types of nanoplastics and may require further adjustment. This work describes for the first time the detection of nanoplastics in a food matrix by AF4-MALS. Despite the current limitations, this is a promising methodology for detecting nanoplastics in food and in experimental studies (e.g., toxicity tests, uptake studies). Graphical abstract Basic concept for the detection of nanoplastics in fish by asymmetric flow field-flow fractionation coupled to multi-angle light scattering.</t>
  </si>
  <si>
    <t>rayyan-185169167</t>
  </si>
  <si>
    <t>Polystyrene microplastics induce microbiota dysbiosis and inflammation in the gut of adult zebrafish.</t>
  </si>
  <si>
    <t>322-329</t>
  </si>
  <si>
    <t>Jin Y and Xia J and Pan Z and Yang J and Wang W and Fu Z</t>
  </si>
  <si>
    <t>https://pubmed.ncbi.nlm.nih.gov/29304465/</t>
  </si>
  <si>
    <t>Microplastic (MP) are environmental pollutants and have the potential to cause varying degrees of aquatic toxicity. In this study, the effects on gut microbiota of adult male zebrafish exposed for 14 days to 100 and 1000â€¯Î¼g/L of two sizes of polystyrene MP were evaluated. Both 0.5 and 50â€¯Î¼m-diameter spherical polystyrene MP increased the volume of mucus in the gut at a concentration of 1000â€¯Î¼g/L (about 1.456â€¯Ã—â€¯10(10) particles/L for 0.5â€¯Î¼m and 1.456â€¯Ã—â€¯10(4) particles/L for 50â€¯Î¼m). At the phylum level, the abundance of Bacteroidetes and Proteobacteria decreased significantly and the abundance of Firmicutes increased significantly in the gut after 14-day exposure to 1000â€¯Î¼g/L of both sizes of polystyrene MP. In addition, high throughput sequencing of the 16S rRNA gene V3-V4 region revealed a significant change in the richness and diversity of microbiota in the gut of polystyrene MP-exposed zebrafish. A more in depth analysis, at the genus level, revealed that a total of 29 gut microbes identified by operational taxonomic unit (OTU) analysis were significantly changed in both 0.5 and 50â€¯Î¼m-diameter polystyrene MP-treated groups. Moreover, it was observed that 0.5â€¯Î¼m polystyrene MP not only increased mRNA levels of IL1Î±, IL1Î² and IFN but also their protein levels in the gut, indicating that inflammation occurred after polystyrene MP exposure. Our findings suggest that polystyrene MP could induce microbiota dysbiosis and inflammation in the gut of adult zebrafish.</t>
  </si>
  <si>
    <t>rayyan-185169168</t>
  </si>
  <si>
    <t>Addendum to "Editorial Retraction of the Report 'Environmentally relevant concentrations of microplastic particles influence larval fish ecology,' by O. M. LÃ¶nnstedt and P. EklÃ¶v".</t>
  </si>
  <si>
    <t>Berg J</t>
  </si>
  <si>
    <t>https://pubmed.ncbi.nlm.nih.gov/29269469/</t>
  </si>
  <si>
    <t xml:space="preserve"> RAYYAN-INCLUSION: {"Ana"=&gt;"Excluded", "Querusche"=&gt;"Excluded"} | RAYYAN-LABELS: Correction,QUE: Title,ANA: Abstract | RAYYAN-EXCLUSION-REASONS: 1 - Type of study</t>
  </si>
  <si>
    <t>rayyan-185169169</t>
  </si>
  <si>
    <t>Multimodality Imaging of Angiogenesis in a Rabbit Atherosclerotic Model by GEBP11 Peptide Targeted Nanoparticles.</t>
  </si>
  <si>
    <t>4791-4804</t>
  </si>
  <si>
    <t>Su T and Wang YB and Han D and Wang J and Qi S and Gao L and Shao YH and Qiao HY and Chen JW and Liang SH and Nie YZ and Li JY and Cao F</t>
  </si>
  <si>
    <t>https://pubmed.ncbi.nlm.nih.gov/29187904/</t>
  </si>
  <si>
    <t>Background and Aims: Angiogenesis is an important pathological process during progression of plaque formation, which can result in plaque hemorrhage and vulnerability. This study aims to explore non-invasive imaging of angiogenesis in atherosclerotic plaque through magnetic resonance imaging (MRI) and positron emission tomography (PET) by using GEBP11 peptide targeted magnetic iron oxide nanoparticles in a rabbit model of atherosclerosis. Methods: The dual-modality imaging probe was constructed by coupling 2, 3-dimercaptosuccinnic acid-coated paramagnetic nanoparticles (DMSA-MNPs) and the PET (68)Ga chelator 1,4,7-triazacyclononane-N, N', N''-triacetic acid (NOTA) to GEBP11 peptide. The atherosclerosis model was induced in New Zealand white rabbits by abdominal aorta balloon de-endothelialization and atherogenic diet for 12 weeks. The plaque areas in abdominal artery were detected by ultrasound imaging and Oil Red O staining. Immunofluorescence staining and Prussian blue staining were applied respectively to investigate the affinity of GEBP11 peptide. MTT and flow cytometric analysis were performed to detect the effects of NGD-MNPs on cell proliferation, cell cycle and apoptosis in Human umbilical vein endothelial cells (HUVECs). In vivo MRI and PET imaging of atherosclerotic plaque were carried out at different time points after intravenous injection of nanoparticles. Results: The NGD-MNPs with hydrodynamic diameter of 130.8 nm Â± 7.1 nm exhibited good imaging properties, high stability, low immunogenicity and little cytotoxicity. In vivo PET/MR imaging revealed that (68)Ga-NGD-MNPs were successfully applied to visualize atherosclerotic plaque angiogenesis in the rabbit abdominal aorta. Prussian blue and CD31 immunohistochemical staining confirmed that NGD-MNPs were well co-localized within the blood vessels' plaques. Conclusion:(68)Ga-NGD-MNPs might be a promising MR and PET dual imaging probe for visualizing the vulnerable plaques.</t>
  </si>
  <si>
    <t>PMC5706100</t>
  </si>
  <si>
    <t>rayyan-185169170</t>
  </si>
  <si>
    <t>Cytotoxicity of silver and copper nanoparticles on rainbow trout (Oncorhynchus mykiss) hepatocytes.</t>
  </si>
  <si>
    <t>908-915</t>
  </si>
  <si>
    <t>Ostaszewska T and ÅšliwiÅ„ski J and Kamaszewski M and Sysa P and Chojnacki M</t>
  </si>
  <si>
    <t>https://pubmed.ncbi.nlm.nih.gov/29071536/</t>
  </si>
  <si>
    <t>Nanoparticles are commonly used in the industry and are present in consumer goods; therefore, evaluation of their potential toxicity is necessary. The aim of the present study was to assess the cytotoxic effects of the nanoparticles of silver (AgNPs) at the concentration of 1.5Â mgÂ L(-1) and copper (CuNPs) at 0.15Â mgÂ L(-1) on rainbow trout (Oncorhynchus mykiss) hepatocytes after 28Â days of exposure. Histological analysis revealed dilated sinusoids, shrunken hepatocytes, nuclear necrosis, and increased number of Kupffer cells in the liver of fish exposed to nanoparticles. The lowest hepatocyte proliferation index was observed in fish treated with AgNPs. Ultrastructural studies revealed mitochondrial edema and cristolysis, dilated and loosened endoplasmic reticulum, cytoplasm vacuolation, accumulation of lipid droplets, glycogen depletion, and formation of myelin-like bodies. The results also revealed that the liver of fish exposed to copper nanoparticles showed higher regenerative potential indicated by higher proliferation index, more abundant glycogen, and more numerous Kupffer cells compared to the fish treated with silver nanoparticles.</t>
  </si>
  <si>
    <t>PMC5756561</t>
  </si>
  <si>
    <t>rayyan-185169171</t>
  </si>
  <si>
    <t>No increase in marine microplastic concentration over the last three decades - A case study from the Baltic Sea.</t>
  </si>
  <si>
    <t>1272-1279</t>
  </si>
  <si>
    <t>Beer S and Garm A and Huwer B and Dierking J and Nielsen TG</t>
  </si>
  <si>
    <t>https://pubmed.ncbi.nlm.nih.gov/29055586/</t>
  </si>
  <si>
    <t>Microplastic is considered a potential threat to marine life as it is ingested by a wide variety of species. Most studies on microplastic ingestion are short-term investigations and little is currently known about how this potential threat has developed over the last decades where global plastic production has increased exponentially. Here we present the first long-term study on microplastic in the marine environment, covering three decades from 1987 to 2015, based on a unique sample set originally collected and conserved for food web studies. We investigated the microplastic concentration in plankton samples and in digestive tracts of two economically and ecologically important planktivorous forage fish species, Atlantic herring (Clupea harengus) and European sprat (Sprattus sprattus), in the Baltic Sea, an ecosystem which is under high anthropogenic pressure and has undergone considerable changes over the past decades. Surprisingly, neither the concentration of microplastic in the plankton samples nor in the digestive tracts changed significantly over the investigated time period. Average microplastic concentration in the plankton samples was 0.21Â±0.15particlesm(-3). Of 814 fish examined, 20% contained plastic particles, of which 95% were characterized as microplastic (&lt;5mm) and of these 93% were fibres. There were no significant differences in the plastic content between species, locations, or time of day the fish were caught. However, fish size and microplastic in the digestive tracts were positively correlated, and the fish contained more plastic during summer than during spring, which may be explained by increased food uptake with size and seasonal differences in feeding activity. This study highlights that even though microplastic has been present in the Baltic environment and the digestive tracts of fishes for decades, the levels have not changed in this period. This underscores the need for greater understanding of how plastic is cycled through marine ecosystems. The stability of plastic concentration and contamination over time observed here indicates that the type and level of microplastic pollution may be more closely correlated to specific human activities in a region than to global plastic production and utilization as such.</t>
  </si>
  <si>
    <t>rayyan-185169172</t>
  </si>
  <si>
    <t>Molecular identification of polymers and anthropogenic particles extracted from oceanic water and fish stomach - A Raman micro-spectroscopy study.</t>
  </si>
  <si>
    <t>1113-1124</t>
  </si>
  <si>
    <t>Ghosal S and Chen M and Wagner J and Wang ZM and Wall S</t>
  </si>
  <si>
    <t>https://pubmed.ncbi.nlm.nih.gov/29037491/</t>
  </si>
  <si>
    <t>Pacific Ocean trawl samples, stomach contents of laboratory-raised fish as well as fish from the subtropical gyres were analyzed by Raman micro-spectroscopy (RMS) to identify polymer residues and any detectable persistent organic pollutants (POP). The goal was to access specific molecular information at the individual particle level in order to identify polymer debris in the natural environment. The identification process was aided by a laboratory generated automated fluorescence removal algorithm. Pacific Ocean trawl samples of plastic debris associated with fish collection sites were analyzed to determine the types of polymers commonly present. Subsequently, stomach contents of fish from these locations were analyzed for ingested polymer debris. Extraction of polymer debris from fish stomach using KOH versus ultrapure water were evaluated to determine the optimal method of extraction. Pulsed ultrasonic extraction in ultrapure water was determined to be the method of choice for extraction with minimal chemical intrusion. The Pacific Ocean trawl samples yielded primarily polyethylene (PE) and polypropylene (PP) particles &gt;1Â mm, PE being the most prevalent type. Additional microplastic residues (1Â mm - 10Â Î¼m) extracted by filtration, included a polystyrene (PS) particle in addition to PE and PP. Flame retardant, deca-BDE was tentatively identified on some of the PP trawl particles. Polymer residues were also extracted from the stomachs of Atlantic and Pacific Ocean fish. Two types of polymer related debris were identified in the Atlantic Ocean fish: (1) polymer fragments and (2) fragments with combined polymer and fatty acid signatures. In terms of polymer fragments, only PE and PP were detected in the fish stomachs from both locations. A variety of particles were extracted from oceanic fish as potential plastic pieces based on optical examination. However, subsequent RMS examination identified them as various non-plastic fragments, highlighting the importance of chemical analysis in distinguishing between polymer and non-polymer residues.</t>
  </si>
  <si>
    <t>rayyan-185169173</t>
  </si>
  <si>
    <t>Intravenous injection of unfunctionalized carbon-based nanomaterials confirms the minimal toxicity observed in aqueous and dietary exposures in juvenile rainbow trout (Oncorhynchus mykiss).</t>
  </si>
  <si>
    <t>191-199</t>
  </si>
  <si>
    <t>Boyle D and Sutton PA and Handy RD and Henry TB</t>
  </si>
  <si>
    <t>https://pubmed.ncbi.nlm.nih.gov/28941714/</t>
  </si>
  <si>
    <t>Numerous ecotoxicology studies of carbon-based nanomaterials (CNMs) have been conducted in fishes; however, different approaches have been used to make CNM dispersions and dose tanks for aqueous exposures, and to prepare food containing CNMs for dietary studies. This diversity of experimental methods has led to conflicting results and difficulties in comparing studies. The objective of the present study was to evaluate intravenous injection of unfunctionalized CNMs in rainbow trout (Oncorhynchus mykiss), as a means of delivering a known internal dose, on tissue biochemistry and histopathological lesions; then, subsequently, to compare the results with our previous work on aqueous and dietary exposures of rainbow trout to CNMs. Rainbow trout were injected in the caudal vein with corn oil dispersions of 200Â Î¼g (approximately 1Â Î¼gÂ g(-1)) of either the fullerene C(60), single-walled carbon nanotubes (SWCNTs), or amorphous carbon black. After 96Â h, injected fish were euthanized and tissue samples collected for biochemistry and histology. Histological examination of the kidney of fish injected intravenously indicated the presence of black material consistent with the injected carbon treatments. However, there were no additional lesions associated with CNM exposure compared to controls. There were also no significant changes in haematology, or ionoregulatory disturbance in blood plasma among the intravenously injected fish. Significant elevation in lipid peroxidation (thiobarbituric acid reactive substances TBARS) was detected only in kidney and spleen of fish injected with SWCNTs, but not the other carbon treatments. The elevated TBARS following injection contrasted with CNMs delivered via aqueous or dietary routes in our previous studies, suggesting that the latter exposure routes may not lead to absorption and toxicity in the internal tissues. Comparison of the effects of injected CNMs with aqueous and dietary CNMs exposures indicates that these materials are of minimal environmentally-relevant toxicity in rainbow trout.</t>
  </si>
  <si>
    <t>rayyan-185169174</t>
  </si>
  <si>
    <t>Microplastic ingestion by Mullus surmuletus Linnaeus, 1758 fish and its potential for causing oxidative stress.</t>
  </si>
  <si>
    <t>Alomar C and Sureda A and CapÃ³ X and Guijarro B and Tejada S and Deudero S</t>
  </si>
  <si>
    <t>https://pubmed.ncbi.nlm.nih.gov/28800471/</t>
  </si>
  <si>
    <t>A total of 417 striped red mullet, Mullus surmuletus, were analyzed to study microplastic ingestion and livers of fish were assessed to study effects of microplastics. Nearly one third (27.30%) of the individuals were quantified to ingest microplastics although there was no evidence of oxidative stress or cellular damage in the liver of fish which had ingested microplastics. A small increase in the activity of glutathione S-transferase (GST) of M. surmuletus was detected which could be suggesting an induction of the detoxification systems but these findings should be tested in laboratory conditions under a controlled diet and known concentration of microplastics. Fish from trammel fisheries, operating closer to land and targeting larger individuals, showed higher mean ingestion values than fish from trawling fisheries, and were related to body size, as microplastics ingested increased with total fish length. Consequently, ingestion values of microplastics were not related to sampling distance from land giving further evidence of the ubiquity of microplastics in the marine environment. Finally, Fourier Transform Infrared Spectroscopy (FTIR) analysis showed that the vast majority of microplastics were filament type and polyethylene terephthalate (PET) was the main identified component.</t>
  </si>
  <si>
    <t>rayyan-185169175</t>
  </si>
  <si>
    <t>Microplastics in eviscerated flesh and excised organs of dried fish.</t>
  </si>
  <si>
    <t>Karami A and Golieskardi A and Ho YB and Larat V and Salamatinia B</t>
  </si>
  <si>
    <t>https://pubmed.ncbi.nlm.nih.gov/28710445/</t>
  </si>
  <si>
    <t>There is a paucity of information about the occurrence of microplastics (MPs) in edible fish tissues. Here, we investigated the potential presence of MPs in the excised organs (viscera and gills) and eviscerated flesh (whole fish excluding the viscera and gills) of four commonly consumed dried fish species (nâ€‰=â€‰30 per species). The MP chemical composition was then determined using micro-Raman spectroscopy and elemental analysis with energy-dispersive X-ray spectroscopy (EDX). Out of 61 isolated particles, 59.0% were plastic polymers, 21.3% were pigment particles, 6.55% were non-plastic items (i.e. cellulose or actinolite), while 13.1% remained unidentified. The level of heavy metals on MPs or pigment particles were below the detection limit. Surprisingly, in two species, the eviscerated flesh contained higher MP loads than the excised organs, which highlights that evisceration does not necessarily eliminate the risk of MP intake by consumers. Future studies are encouraged to quantify anthropogenic particle loads in edible fish tissues.</t>
  </si>
  <si>
    <t>PMC5511207</t>
  </si>
  <si>
    <t>rayyan-185169176</t>
  </si>
  <si>
    <t>Assuring quality in microplastic monitoring: About the value of clean-air devices as essentials for verified data.</t>
  </si>
  <si>
    <t>Wesch C and Elert AM and WÃ¶rner M and Braun U and Klein R and Paulus M</t>
  </si>
  <si>
    <t>https://pubmed.ncbi.nlm.nih.gov/28710404/</t>
  </si>
  <si>
    <t>Avoiding aerial microfibre contamination of environmental samples is essential for reliable analyses when it comes to the detection of ubiquitous microplastics. Almost all laboratories have contamination problems which are largely unavoidable without investments in clean-air devices. Therefore, our study supplies an approach to assess background microfibre contamination of samples in the laboratory under particle-free air conditions. We tested aerial contamination of samples indoor, in a mobile laboratory, within a laboratory fume hood and on a clean bench with particles filtration during the examining process of a fish. The used clean bench reduced aerial microfibre contamination in our laboratory by 96.5%. This highlights the value of suitable clean-air devices for valid microplastic pollution data. Our results indicate, that pollution levels by microfibres have been overestimated and actual pollution levels may be many times lower. Accordingly, such clean-air devices are recommended for microplastic laboratory applications in future research work to significantly lower error rates.</t>
  </si>
  <si>
    <t>PMC5511265</t>
  </si>
  <si>
    <t>rayyan-185169177</t>
  </si>
  <si>
    <t>Implications of peptide assemblies in amyloid diseases.</t>
  </si>
  <si>
    <t>Chemical Society reviews</t>
  </si>
  <si>
    <t>1460-4744 (Electronic)</t>
  </si>
  <si>
    <t>6492-6531</t>
  </si>
  <si>
    <t>Ke PC and Sani MA and Ding F and Kakinen A and Javed I and Separovic F and Davis TP and Mezzenga R</t>
  </si>
  <si>
    <t>https://pubmed.ncbi.nlm.nih.gov/28702523/</t>
  </si>
  <si>
    <t>Neurodegenerative disorders and type 2 diabetes are global epidemics compromising the quality of life of millions worldwide, with profound social and economic implications. Despite the significant differences in pathology - much of which are poorly understood - these diseases are commonly characterized by the presence of cross-Î² amyloid fibrils as well as the loss of neuronal or pancreatic Î²-cells. In this review, we document research progress on the molecular and mesoscopic self-assembly of amyloid-beta, alpha synuclein, human islet amyloid polypeptide and prions, the peptides and proteins associated with Alzheimer's, Parkinson's, type 2 diabetes and prion diseases. In addition, we discuss the toxicities of these amyloid proteins based on their self-assembly as well as their interactions with membranes, metal ions, small molecules and engineered nanoparticles. Through this presentation we show the remarkable similarities and differences in the structural transitions of the amyloid proteins through primary and secondary nucleation, the common evolution from disordered monomers to alpha-helices and then to Î²-sheets when the proteins encounter the cell membrane, and, the consensus (with a few exceptions) that off-pathway oligomers, rather than amyloid fibrils, are the toxic species regardless of the pathogenic protein sequence or physicochemical properties. In addition, we highlight the crucial role of molecular self-assembly in eliciting the biological and pathological consequences of the amyloid proteins within the context of their cellular environments and their spreading between cells and organs. Exploiting such structure-function-toxicity relationship may prove pivotal for the detection and mitigation of amyloid diseases.</t>
  </si>
  <si>
    <t>PMC5902192</t>
  </si>
  <si>
    <t>rayyan-185169178</t>
  </si>
  <si>
    <t>Multicolor spectral photon-counting computed tomography: in vivo dual contrast imaging with a high count rate scanner.</t>
  </si>
  <si>
    <t>Cormode DP and Si-Mohamed S and Bar-Ness D and Sigovan M and Naha PC and Balegamire J and Lavenne F and Coulon P and Roessl E and Bartels M and Rokni M and Blevis I and Boussel L and Douek P</t>
  </si>
  <si>
    <t>https://pubmed.ncbi.nlm.nih.gov/28684756/</t>
  </si>
  <si>
    <t>A new prototype spectral photon-counting computed tomography (SPCCT) based on a modified clinical CT system has been developed. SPCCT analysis of the energy composition of the transmitted x-ray spectrum potentially allows simultaneous dual contrast agent imaging, however, this has not yet been demonstrated with such a system. We investigated the feasibility of using this system to distinguish gold nanoparticles (AuNP) and an iodinated contrast agent. The contrast agents and calcium phosphate were imaged in phantoms. Conventional CT, gold K-edge, iodine and water images were produced and demonstrated accurate discrimination and quantification of gold and iodine concentrations in a phantom containing mixtures of the contrast agents. In vivo experiments were performed using New Zealand White rabbits at several times points after injections of AuNP and iodinated contrast agents. We found that the contrast material maps clearly differentiated the distributions of gold and iodine in the tissues allowing quantification of the contrast agents' concentrations, which matched their expected pharmacokinetics. Furthermore, rapid, repetitive scanning was done, which allowed measurement of contrast agent kinetics with high temporal resolution. In conclusion, a clinical scale, high count rate SPCCT system is able to discriminate gold and iodine contrast media in different organs in vivo.</t>
  </si>
  <si>
    <t>PMC5500581</t>
  </si>
  <si>
    <t>rayyan-185169179</t>
  </si>
  <si>
    <t>Detection of low numbers of microplastics in North Sea fish using strict quality assurance criteria.</t>
  </si>
  <si>
    <t>253-258</t>
  </si>
  <si>
    <t>Hermsen E and Pompe R and Besseling E and Koelmans AA</t>
  </si>
  <si>
    <t>https://pubmed.ncbi.nlm.nih.gov/28655459/</t>
  </si>
  <si>
    <t>We investigated 400 individual fish of four North Sea species: Atlantic Herring, Sprat, Common Dab, and Whiting on ingestion of &gt;20Î¼m microplastic. Strict quality assurance criteria were followed in order to control contamination during the study. Two plastic particles were found in only 1 (a Sprat) out of 400 individuals (0.25%, with a 95% confidence interval of 0.09-1.1%). The particles were identified to consist of polymethylmethacrylate (PMMA) through FTIR spectroscopy. No contamination occurred during the study, showing the method applied to be suitable for microplastic ingestion studies in biota. We discuss the low particle count for North Sea fish with those in other studies and suggest a relation between reported particle count and degree of quality assurance applied. Microplastic ingestion by fish may be less common than thought initially, with low incidence shown in this study, and other studies adhering to strict quality assurance criteria.</t>
  </si>
  <si>
    <t>rayyan-185169180</t>
  </si>
  <si>
    <t>In Situ Observation of Single-Phase Lithium Intercalation in Sub-25-nm Nanoparticles.</t>
  </si>
  <si>
    <t>Zhong L and Liu Y and Han WQ and Huang JY and Mao SX</t>
  </si>
  <si>
    <t>https://pubmed.ncbi.nlm.nih.gov/28474747/</t>
  </si>
  <si>
    <t>Many lithium-storage materials operate via first-order phase transformations with slow kinetics largely restricted by the nucleation and growth of a new phase. Due to the energy penalties associated with interfaces between coexisting phases, the tendency for a single-phase solid-solution pathway with exceptional reaction kinetics has been predicted to increase with decreasing particle size. Unfortunately, phase evolutions inside such small particles (tens of nanometers) are often shrouded by electrode-scale inhomogeneous reactions containing millions of particles, leading to intensive debate over the size-dependent microscopic reaction mechanisms. This study provides a generally applicable methodology capable of tracking lithiation pathways in individual nanoparticles and unambiguously reveals that lithiation of anatase TiO(2) , previously long believed to be biphasic, converts to a single-phase reaction when particle size reaches â‰ˆ25 nm. These results imply the prevalence of such a size-dependent transition in lithiation mechanism among intercalation compounds and provide important guidelines for designing high-power electrodes, especially cathodes.</t>
  </si>
  <si>
    <t>rayyan-185169181</t>
  </si>
  <si>
    <t>Ingestion of microplastics by fish and its potential consequences from a physical perspective.</t>
  </si>
  <si>
    <t>510-515</t>
  </si>
  <si>
    <t>JovanoviÄ‡ B</t>
  </si>
  <si>
    <t>https://pubmed.ncbi.nlm.nih.gov/28440941/</t>
  </si>
  <si>
    <t>The European Marine Strategy Framework Directive and the United States Microbead Free Waters Act are credited for being ambitious in their goals for protecting the marine environment from microplastics pollution. As a result, the microplastic pollution of marine environments and the incidence of microplastic ingestion by fish is rapidly receiving an increase in overdue attention. This commentary summarizes recent discoveries regarding the potential negative effects of micro- and nanoplastic ingestion by fish. Analysis shows that the occurrence of microplastics in the gastrointestinal tract of fish is ephemeral, with low accumulation potential in the gastrointestinal tract, although translocation to the liver may occur. Nevertheless, the total load of micro- and nanoplastics that will pass through the gastrointestinal tract of a fish in its lifetime is likely high and will keep increasing in the future. This may pose a risk because there is evidence that micro- and nanoplastic ingestion can interfere with fish health. Observed effects of microplastics ingestion include (but are not necessarily limited to) intestinal blockage, physical damage, histopathological alterations in the intestines, change in behavior, change in lipid metabolism, and transfer to the liver. Integr Environ Assess Manag 2017;13:510-515. Â© 2017 SETAC.</t>
  </si>
  <si>
    <t>rayyan-185169182</t>
  </si>
  <si>
    <t>Simultaneous Trace Identification and Quantification of Common Types of Microplastics in Environmental Samples by Pyrolysis-Gas Chromatography-Mass Spectrometry.</t>
  </si>
  <si>
    <t>5052-5060</t>
  </si>
  <si>
    <t>Fischer M and Scholz-BÃ¶ttcher BM</t>
  </si>
  <si>
    <t>https://pubmed.ncbi.nlm.nih.gov/28391690/</t>
  </si>
  <si>
    <t>The content of microplastics (MP) in the environment is constantly growing. Since the environmental relevance, particularly bioavailability, rises with decreasing particle size, the knowledge of the MP proportion in habitats and organisms is of gaining importance. The reliable recognition of MP particles is limited and underlies substantial uncertainties. Therefore spectroscopic methods are necessary to ensure the plastic nature of isolated particles, determine the polymer type and obtain particle count related quantitative data. In this study Curie-Point pyrolysis-gas chromatography-mass spectrometry combined with thermochemolysis is shown to be an excellent analytical tool to simultaneously identify and optionally quantify MP in environmental samples on a polymer specific mass related trace level. The method is independent of any mechanical preselection or particle appearance. For this purpose polymer characteristic pyrolysis products and their indicative fragment ions were used to analyze eight common types of plastics. Further aspects of calibration, recoveries, and potential matrix effects are discussed. The method is exemplarily applied on selected fish samples after an enzymatic-chemically pretreatment. This new approach with mass-related results is complementary to established FT-IR and Raman methods providing particle counts of individual polymer particles.</t>
  </si>
  <si>
    <t>rayyan-185169183</t>
  </si>
  <si>
    <t>Acute toxicity, bioaccumulation and effects of dietary transfer of silver from brine shrimp exposed to PVP/PEI-coated silver nanoparticles to zebrafish.</t>
  </si>
  <si>
    <t>69-80</t>
  </si>
  <si>
    <t>Lacave JM and Fanjul Ã_x0081_ and Bilbao E and Gutierrez N and Barrio I and Arostegui I and Cajaraville MP and Orbea A</t>
  </si>
  <si>
    <t>https://pubmed.ncbi.nlm.nih.gov/28323199/</t>
  </si>
  <si>
    <t>The extensive use and release to the aquatic environment of silver nanoparticles (NPs) could lead to their incorporation into the food web. Brine shrimp larvae of 24h showed low sensitivity to the exposure to PVP/PEI-coated Ag NPs (5nm), with EC(50) values at 24h of 19.63mgAgL(-1), but they significantly accumulated silver after 24h of exposure to 100Î¼gL(-1) of Ag NPs. Thus, to assess bioaccumulation and effects of silver transferred by the diet in zebrafish, brine shrimp larvae were exposed to 100ngL(-1) of Ag NPs as an environmentally relevant concentration or to 100Î¼gL(-1) as a potentially effective concentration and used to feed zebrafish for 21days. Autometallography revealed a dose- and time-dependent metal accumulation in the intestine and in the liver of zebrafish. Three-day feeding with brine shrimps exposed to 100ngL(-1) of Ag NPs was enough to impair fish health as reflected by the significant reduction of lysosomal membrane stability and the presence of vacuolization and necrosis in the liver. However, dietary exposure to 100Î¼gL(-1) of Ag NPs for 3days did not significantly alter gene transcription levels, neither in the liver nor in the intestine. After 21days, biological processes such as lipid transport and localization, cellular response to chemical stimulus and response to xenobiotic stimulus were significantly altered in the liver. Overall, these results indicate an effective dietary transfer of silver and point out to liver as the main target organ for Ag NP toxicity in zebrafish after dietary exposure.</t>
  </si>
  <si>
    <t>rayyan-185169184</t>
  </si>
  <si>
    <t>An assessment of the importance of exposure routes to the uptake and internal localisation of fluorescent nanoparticles in zebrafish (Danio rerio), using light sheet microscopy.</t>
  </si>
  <si>
    <t>351-359</t>
  </si>
  <si>
    <t>Skjolding LM and AÅ¡monaitÄ— G and JÃ¸lck RI and Andresen TL and Selck H and Baun A and Sturve J</t>
  </si>
  <si>
    <t>https://pubmed.ncbi.nlm.nih.gov/28286999/</t>
  </si>
  <si>
    <t>A major challenge in nanoecotoxicology is finding suitable methods to determine the uptake and localisation of nanoparticles on a whole-organism level. Some uptake methods have been associated with artefacts induced by sample preparation, including staining for electron microscopy. This study used light sheet microscopy (LSM) to define the uptake and localisation of fluorescently labelled nanoparticles in living organisms with minimal sample preparation. Zebrafish (Danio rerio) were exposed to fluorescent gold nanoparticles (Au NPs) and fluorescent polystyrene NPs via aqueous or dietary exposure. The in vivo uptake and localisation of NPs were investigated using LSM at different time points (1, 3 and 7â€‰days). A time-dependent increase in fluorescence was observed in the gut after dietary exposure to both Au NPs and polystyrene NPs. No fluorescence was observed within gut epithelia regardless of the NP exposure route indicating no or limited uptake via intestinal villi. Fish exposed to polystyrene NPs through the aqueous phase emitted fluorescence signals from the gills and intestine. Fluorescence was also detected in the head region of the fish after aqueous exposure to polystyrene NPs. This was not observed for Au NPs. Aqueous exposure to Au NPs resulted in increased relative swimming distance, while no effect was observed for other exposures. This study supports that the route of exposure is essential for the uptake and subsequent localisation of nanoparticles in zebrafish. Furthermore, it demonstrates that the localisation of NPs in whole living organisms can be visualised in real-time, using LSM.</t>
  </si>
  <si>
    <t>rayyan-185169185</t>
  </si>
  <si>
    <t>Biocompatibility Investigation of New Endodontic Materials Based on Nanosynthesized Calcium Silicates Combined with Different Radiopacifiers.</t>
  </si>
  <si>
    <t>Journal of endodontics</t>
  </si>
  <si>
    <t>1878-3554 (Electronic)</t>
  </si>
  <si>
    <t>425-432</t>
  </si>
  <si>
    <t>Cetenovic B and Prokic B and Vasilijic S and Dojcinovic B and Magic M and Jokanovic V and Markovic D</t>
  </si>
  <si>
    <t>https://pubmed.ncbi.nlm.nih.gov/28231981/</t>
  </si>
  <si>
    <t>INTRODUCTION: The aim of this article was to analyze biocompatibility and bioactivity of new endodontic materials on the basis of nanosynthesized calcium silicates (ALBO-MPCA(1) and ALBO-MPCA(2)) combined with different radiopacifiers in comparison with MTA(+). METHODS: Morphology of the samples was studied by scanning electron microscopy, and the pH and ion release analysis were also assessed. Biocompatibility of materials' eluates (24-hour, 7-day, and 21-day) was conducted by using MTT test. Twelve New Zealand white rabbits were used for intraosseous implantation. Four calvarial defects per animal were created and filled with freshly prepared investigated materials. RESULTS: Samples mostly consisted of agglomerates built up from nanoparticles, preferably spherical and rod-like. There was no significant difference among pH values of materials' eluates after 24Â hours (PÂ &gt;Â .05). The amount of calcium and aluminum ion release decreased, whereas the amount of magnesium and bismuth (ALBO-MPCA(1), MTA(+)) and barium (ALBO-MPCA(2)) increased during 21-day period. The metabolic activity of cells increased after the extraction time, except in case of undiluted elutes of ALBO-MPCA(2) and ALBO-MPCA(1) (21-day). Histologic analysis of the samples revealed newly formed bone tissue with moderate inflammation for all investigated materials, which subsided during 90-day period to mild. Both MTA(+) and ALBO-MPCA(1) were in direct contact with the newly formed bone tissue. After 90 days, statistically significant difference in hard tissue formation was observed in comparison of MTA(+) and ALBO-MPCA(1) with control group (PÂ &lt;Â .05). CONCLUSIONS: Experimental materials ALBO-MPCA(1) and ALBO-MPCA(2) possess both biocompatibility and bioactivity. Because ALBO-MPCA(1) provokes favorable biological response, it is especially good candidate for further clinical investigations.</t>
  </si>
  <si>
    <t>rayyan-185169186</t>
  </si>
  <si>
    <t>Widespread microplastic ingestion by fish assemblages in tropical estuaries subjected to anthropogenic pressures.</t>
  </si>
  <si>
    <t>448-455</t>
  </si>
  <si>
    <t>Vendel AL and Bessa F and Alves VEN and Amorim ALA and PatrÃ­cio J and Palma ART</t>
  </si>
  <si>
    <t>https://pubmed.ncbi.nlm.nih.gov/28214011/</t>
  </si>
  <si>
    <t>Our aim was to quantify microplastic ingestion by fish assemblages in two tropical Brazilian estuaries and to evaluate whether biological and ecological factors influence the ingestion of microplastics by fish species. Of 2233 fish from both estuaries (from 69 species) examined in this study, 9% of the individuals (24 species) had microplastics in their gut contents. Microplastic ingestion occurred irrespective of fish size and functional group. The diet of fish species was analyzed based on prey items identified in the fish's full stomach contents and five feeding guilds were defined. Microplastics were common throughout all feeding guilds. Low (average ingestion values 1.06Â±0.30 items/total fish) but widespread occurrence among estuaries also indicates proliferation of microplastic pollution. Our findings highlight the need to focus on assemblage level studies to understand the real magnitude of the problem and emphasize the urgency of mitigation measures directed at microplastic pollution in estuarine ecosystems.</t>
  </si>
  <si>
    <t>rayyan-185169187</t>
  </si>
  <si>
    <t>Amberstripe scad Decapterus muroadsi (Carangidae) fish ingest blue microplastics resembling their copepod prey along the coast of Rapa Nui (Easter Island) in the South Pacific subtropical gyre.</t>
  </si>
  <si>
    <t>430-437</t>
  </si>
  <si>
    <t>Ory NC and Sobral P and Ferreira JL and Thiel M</t>
  </si>
  <si>
    <t>https://pubmed.ncbi.nlm.nih.gov/28196756/</t>
  </si>
  <si>
    <t>An increasing number of studies have described the presence of microplastics (â‰¤5mm) in many different fish species, raising ecological concerns. The factors influencing the ingestion of microplastics by fish remain unclear despite their importance to a better understanding of the routes of microplastics through marine food webs. Here, we compare microplastics and planktonic organisms in surface waters and as food items of 20 Amberstripe scads (Decapterus muroadsi) captured along the coast of Rapa Nui (Easter Island) to assess the hypothesis that fish ingest microplastics resembling their natural prey. Sixteen (80%) of the scad had ingested one to five microplastics, mainly blue polyethylene fragments that were similar in colour and size to blue copepod species consumed by the same fish. These results suggest that planktivorous fish, as a consequence of their feeding behaviour as visual predators, are directly exposed to floating microplastics. This threat may be exacerbated in the clear oceanic waters of the subtropical gyres, where anthropogenic litter accumulates in great quantity. Our study highlights the menace of microplastic contamination on the integrity of fragile remote ecosystems and the urgent need for efficient plastic waste management.</t>
  </si>
  <si>
    <t>rayyan-185169188</t>
  </si>
  <si>
    <t>Ecotoxicology of Glycerol Monolaurate nanocapsules.</t>
  </si>
  <si>
    <t>73-77</t>
  </si>
  <si>
    <t>Lopes LQ and Santos CG and de Almeida Vaucher R and Raffin RP and da Silva AS and Baretta D and Maccari AP and Giombelli LC and Volpato A and Arruda J and de Ã_x0081_vila Scheeren C and Baldisserotto B and Santos RC</t>
  </si>
  <si>
    <t>https://pubmed.ncbi.nlm.nih.gov/28110048/</t>
  </si>
  <si>
    <t>Glycerol Monolaurate (GML) is a compound with known antimicrobial potential, however it is not much used due to its low solubility in water and high melting point. The nanoencapsulation of some drugs offers several advantages such as improved stability and solubility in water. The present study aimed to produce, characterize, and evaluate the ecotoxicity of GML nanocapsules. The nanocapsules were produced and presented a mean diameter of 210nm, polydispersity index of 0.044, and zeta potential of -23.4mV. The electron microscopy images showed the nanometric size and spherical shape. The assay in soil showed that GML has a high toxicity while the GML nanocapsules showed decreased toxic effects. Nanostructuration also protected the Rhamdia quelen against the toxic effects of GML. Concluding, the formulation shows positive results and is useful to predict the success of development besides not damaging the soil.</t>
  </si>
  <si>
    <t xml:space="preserve"> RAYYAN-INCLUSION: {"Ana"=&gt;"Excluded", "Querusche"=&gt;"Maybe"} | RAYYAN-LABELS: ANA: Abstract | RAYYAN-EXCLUSION-REASONS: 1 - Type of study</t>
  </si>
  <si>
    <t>rayyan-185169189</t>
  </si>
  <si>
    <t>Selective in vitro photothermal nano-therapy of MRSA infections mediated by IgG conjugated gold nanoparticles.</t>
  </si>
  <si>
    <t>Mocan L and Matea C and Tabaran FA and Mosteanu O and Pop T and Puia C and Agoston-Coldea L and Gonciar D and Kalman E and Zaharie G and Iancu C and Mocan T</t>
  </si>
  <si>
    <t>https://pubmed.ncbi.nlm.nih.gov/28008938/</t>
  </si>
  <si>
    <t>There are serious systemic infections associated with methicillin-resistant Staphylococcus aureus (MRSA) and several other types of bacteria leading to the deaths of millions of people globally. This type of mortality is generally caused by the increasing number of antibiotic-resistant organisms, a consequence of evolution via natural selection. After the synthesis of gold nanoparticles (GNPs) by wet chemistry, bio-functionalization with IgG molecules was performed. Following administration of IgG-GNPs to MRSA cultures at various concentrations and various incubation time laser irradiation was performed. To assess the selectivity and specificity of the proposed treatment the following methods were used: flow cytometry, contrast phase microscopy, and by fluorescence microscopy. The results in our study indicate that following administration of IgG-GNPs biomolecule an extended and selective bacterial death occurs following laser irradiation in a dose dependent manner. Therefore, the new findings might impel studies on these antibacterial nanomaterials and their biological and medical applications.</t>
  </si>
  <si>
    <t>PMC5180190</t>
  </si>
  <si>
    <t>rayyan-185169190</t>
  </si>
  <si>
    <t>Quantum dot interactions and flow effects in angiogenic zebrafish (Danio rerio) vessels and human endothelial cells.</t>
  </si>
  <si>
    <t>999-1010</t>
  </si>
  <si>
    <t>Jiang XY and Sarsons CD and Gomez-Garcia MJ and Cramb DT and Rinker KD and Childs SJ</t>
  </si>
  <si>
    <t>https://pubmed.ncbi.nlm.nih.gov/27993727/</t>
  </si>
  <si>
    <t>Nanoparticle (NP) interactions with biological tissues are affected by the size, shape and surface chemistry of the NPs. Here we use in vivo (zebrafish) and in vitro (HUVEC) models to investigate association of quantum dots (QDs) with endothelial cells and the effect of fluid flow. After injection into the developing zebrafish, circulating QDs associate with endothelium and penetrate surrounding tissue parenchyma over time. Amino-functionalized QDs cluster, interact with cells, and clear more rapidly than carboxy-functionalized QDs in vivo, highlighting charge influences. QDs show stronger accumulation in slow-flowing, small caliber venous vessels than in fast-flowing high caliber arterial vessels. Parallel-plate flow experiments with HUVEC support these findings, showing reduced QD-EC association with increasing flow. In vivo, flow arrest after nanoparticle injection still results in venous accumulation at 18 h. Overall our results suggest that both QD charge and blood flow modulate particle-endothelial cell interactions.</t>
  </si>
  <si>
    <t>rayyan-185169191</t>
  </si>
  <si>
    <t>Microplastics and mesoplastics in fish from coastal and fresh waters of China.</t>
  </si>
  <si>
    <t>141-149</t>
  </si>
  <si>
    <t>Jabeen K and Su L and Li J and Yang D and Tong C and Mu J and Shi H</t>
  </si>
  <si>
    <t>https://pubmed.ncbi.nlm.nih.gov/27939629/</t>
  </si>
  <si>
    <t>Plastic pollution is a growing global concern. In the present study, we investigated plastic pollution in 21 species of sea fish and 6 species of freshwater fish from China. All of the species were found to ingest micro- or mesoplastics. The average abundance of microplastics varied from 1.1 to 7.2 items by individual and 0.2-17.2 items by gram. The average abundance of mesoplastics varied from 0.2 to 3.0 items by individual and 0.1-3.9 items by gram. Microplastics were abundant in 26 species, accounting for 55.9-92.3% of the total number of plastics items in each species. Thamnaconus septentrionalis contained the highest abundance of microplastics (7.2 items/individual). The average abundance of plastics in sea benthopelagic fishes was significantly higher than in freshwater benthopelagic fishes by items/individual. The plastics were dominanted by fiber in shape, transparent in color and cellophane in composition. The proportion of plastics in the stomach to the intestines showed great variation in different species, ranging from 0.5 to 1.9 by items/individual. The stomach of Harpodon nehereus and intestines of Pampus cinereus contained the highest number of plastics, (3.3) and (2.7), respectively, by items/individual. Our results suggested that plastic pollution was widespread in the investigated fish species and showed higher abundance in comparison with worldwide studies. The ingestion of plastics in fish was closely related to the habitat and gastrointestinal tract structure. We highly recommend that the entire gastrointestinal tract and digestion process be used in future investigations of plastic pollution in fish.</t>
  </si>
  <si>
    <t>rayyan-185169192</t>
  </si>
  <si>
    <t>Microplastics ingestion by a common tropical freshwater fishing resource.</t>
  </si>
  <si>
    <t>218-226</t>
  </si>
  <si>
    <t>Silva-Cavalcanti JS and Silva JDB and FranÃ§a EJ and AraÃºjo MCB and GusmÃ£o F</t>
  </si>
  <si>
    <t>https://pubmed.ncbi.nlm.nih.gov/27914860/</t>
  </si>
  <si>
    <t>Microplastics pollution is widespread in marine ecosystems and a major threat to biodiversity. Nevertheless, our knowledge of the impacts of microplastics in freshwater environments and biota is still very limited. The interaction of microplastics with freshwater organisms and the risks associated with the human consumption of organisms that ingested microplastics remain major knowledge gaps. In this study, we assessed the ingestion of microplastics by Hoplosternum littorale, a common freshwater fish heavily consumed by humans in semi-arid regions of South America. We assessed the abundance and diversity of both plastic debris and other food items found in the gut of fishes caught by local fishermen. We observed that 83% of the fish had plastic debris inside the gut, the highest frequency reported for a fish species so far. Most of the plastic debris (88.6%) recovered from the guts of fish were microplastics (&lt;5Â mm), fibres being the most frequent type (46.6%). We observed that fish consumed more microplastics at the urbanized sections of the river, and that the ingestion of microplastics was negatively correlated with the diversity of other food items in the gut of individual fish. Nevertheless, microplastics ingestion appears to have a limited impact on H.Â littorale, and the consequences of human consumption of this fish were not assessed. Our results suggest freshwater biota are vulnerable to microplastics pollution and that urbanization is a major factor contributing to the pollution of freshwater environments with microplastics. We suggest the gut content of fish could be used as a tool for the qualitative assessment of microplastics pollution in freshwater ecosystems. Further research is needed to determine the processes responsible for the high incidence of microplastics ingestion by H.Â littorale, and to evaluate the risk posed to humans by the consumption of freshwater fish that ingested microplastics.</t>
  </si>
  <si>
    <t>rayyan-185169193</t>
  </si>
  <si>
    <t>Facile fabrication of eco-friendly nano-mosquitocides: Biophysical characterization and effectiveness on neglected tropical mosquito vectors.</t>
  </si>
  <si>
    <t>Govindarajan M and Hoti SL and Benelli G</t>
  </si>
  <si>
    <t>https://pubmed.ncbi.nlm.nih.gov/27866611/</t>
  </si>
  <si>
    <t>Mosquito (Diptera: Culicidae) vectors are solely responsible for transmitting important diseases such as malaria, dengue, chikungunya, Japanese encephalitis, lymphatic filariasis and Zika virus. Eco-friendly control tools of Culicidae vectors are a priority. In this study, we proposed a facile fabrication process of poly-disperse and stable silver nanoparticles (Ag NPs) using a cheap leaf extract of Ichnocarpus frutescens (Apocyanaceae). Bio-reduced Ag NPs were characterized by UV-vis spectrophotometry, Fourier transform infrared spectroscopy (FTIR), X-ray diffraction analysis (XRD), atomic force microscopy (AFM), scanning electron microscopy (SEM) and transmission electron microscopy (TEM). The acute toxicity of I. frutescens leaf extract and green-synthesized Ag NPs was evaluated against larvae of the malaria vector Anopheles subpictus, the dengue vector Aedes albopictus and the Japanese encephalitis vector Culex tritaeniorhynchus. Compared to the leaf aqueous extract, Ag NPs showed higher toxicity against A. subpictus, A. albopictus, and C. tritaeniorhynchus with LC(50) values of 14.22, 15.84 and 17.26Î¼g/mL, respectively. Ag NPs were found safer to non-target mosquito predators Anisops bouvieri, Diplonychus indicus and Gambusia affinis, with LC(50) values ranging from 636.61 to 2098.61Î¼g/mL. Overall, this research firstly shed light on the mosquitocidal potential of I. frutescens, a potential bio-resource for rapid, cheap and effective synthesis of poly-disperse and highly stable silver nanocrystals.</t>
  </si>
  <si>
    <t>rayyan-185169194</t>
  </si>
  <si>
    <t>Curcumin Encapsulated into Methoxy Poly(Ethylene Glycol) Poly(Îµ-Caprolactone) Nanoparticles Increases Cellular Uptake and Neuroprotective Effect in Glioma Cells.</t>
  </si>
  <si>
    <t>Planta medica</t>
  </si>
  <si>
    <t>1439-0221 (Electronic)</t>
  </si>
  <si>
    <t>434-444</t>
  </si>
  <si>
    <t>Marslin G and Sarmento BF and Franklin G and Martins JA and Silva CJ and Gomes AF and SÃ¡rria MP and Coutinho OM and Dias AC</t>
  </si>
  <si>
    <t>https://pubmed.ncbi.nlm.nih.gov/27626946/</t>
  </si>
  <si>
    <t>Curcumin is a natural polyphenolic compound isolated from turmeric (Curcuma longa) with well-demonstrated neuroprotective and anticancer activities. Although curcumin is safe even at high doses in humans, it exhibits poor bioavailability, mainly due to poor absorption, fast metabolism, and rapid systemic elimination. To overcome these issues, several approaches, such as nanoparticle-mediated targeted delivery, have been undertaken with different degrees of success. The present study was conducted to compare the neuroprotective effect of curcumin encapsulated in poly(Îµ-caprolactone) and methoxy poly(ethylene glycol) poly(Îµ-caprolactone) nanoparticles in U251 glioblastoma cells. Prepared nanoparticles were physically characterized by laser doppler anemometry, transmission electron microscopy, and X-ray diffraction. The results from laser doppler anemometry confirmed that the size of poly(Îµ-caprolactone) and poly(ethylene glycol) poly(Îµ-caprolactone) nanoparticles ranged between 200-240â€‰nm for poly(Îµ-caprolactone) nanoparticles and 30-70â€‰nm for poly(ethylene glycol) poly(Îµ-caprolactone) nanoparticles, and transmission electron microscopy images revealed their spherical shape. Treatment of U251 glioma cells and zebrafish embryos with poly(Îµ-caprolactone) and poly(ethylene glycol) poly(Îµ-caprolactone) nanoparticles loaded with curcumin revealed efficient cellular uptake. The cellular uptake of poly(ethylene glycol) poly(Îµ-caprolactone) nanoparticles was higher in comparison to poly(Îµ-caprolactone) nanoparticles. Moreover, poly(ethylene glycol) poly(Îµ-caprolactone) di-block copolymer-loaded curcumin nanoparticles were able to protect the glioma cells against tBHP induced-oxidative damage better than free curcumin. Together, our results show that curcumin-loaded poly(ethylene glycol) poly(Îµ-caprolactone) di-block copolymer nanoparticles possess significantly stronger neuroprotective effect in U251 human glioma cells compared to free curcumin and curcumin-loaded poly(Îµ-caprolactone) nanoparticles.</t>
  </si>
  <si>
    <t>rayyan-185169195</t>
  </si>
  <si>
    <t>Multilayered semiconducting polymer nanoparticles with enhanced NIR fluorescence for molecular imaging in cells, zebrafish and mice.</t>
  </si>
  <si>
    <t>Chemical science</t>
  </si>
  <si>
    <t>2041-6520 (Print)</t>
  </si>
  <si>
    <t>5118-5125</t>
  </si>
  <si>
    <t>Zhu H and Fang Y and Zhen X and Wei N and Gao Y and Luo KQ and Xu C and Duan H and Ding D and Chen P and Pu K</t>
  </si>
  <si>
    <t>https://pubmed.ncbi.nlm.nih.gov/30155162/</t>
  </si>
  <si>
    <t>Although organic semiconducting polymer nanoparticles (SPNs) have emerged as an important category of optical imaging agents, their application in molecular imaging is still in its infancy and faces many challenges. We herein report a straightforward one-pot synthetic approach to construct multilayered near-infrared (NIR) fluorescent SPNs with enhanced fluorescence and optimized biodistribution for in vivo molecular imaging. In addition to the SP core, the multilayered SPNs have a middle silica protection layer and an outer poly(ethylene glycol) (PEG) corona, which play crucial roles in enhancing the NIR fluorescence by up to âˆ¼100 fold and reducing nonspecific interactions, respectively. Their proof-of-concept imaging applications are demonstrated in cells, zebrafish and living mice. The multilayered nanoarchitecture not only permits in vivo lymph node tracking with an ultrahigh signal-to-noise ratio (âˆ¼85), but also allows for more sensitive in vivo imaging of tumors with a fluorescence intensity ratio of tumor to liver that is âˆ¼8-fold higher compared to that of the counterpart silica SPN. Thus, this study provides a simple yet effective nanoengineering approach to facilitate the application of SPNs in molecular imaging.</t>
  </si>
  <si>
    <t>PMC6020125</t>
  </si>
  <si>
    <t>rayyan-185169196</t>
  </si>
  <si>
    <t>Folic Acid Functionalized Î³-Cyclodextrin Câ‚†â‚€, A Novel Vehicle for Tumor-Targeted Drug Delivery.</t>
  </si>
  <si>
    <t>1393-403</t>
  </si>
  <si>
    <t>Liu Y and Pu Y and Sun L and Yao H and Zhao B and Zhang R and Zhang Y</t>
  </si>
  <si>
    <t>https://pubmed.ncbi.nlm.nih.gov/29336534/</t>
  </si>
  <si>
    <t>Folic acid (FA)-Î³ cyclodextrin (Î³ CD)-C60 was synthesized in this study as a carrier for tumor-targeted drug delivery to enhance the anticancer effect of carboplatin (CBP). FA-Î³ CD and C60-CBP were prepared and C60-CBP was then entrapped into FA-Î³ CD through host-guest effect. FA-Î³ CD-C60 significantly increased the intracellular uptake and release of CBP, thereby providing higher cytotoxicity against the HeLa cells with high expression of folate receptor (FR). In vivo experiments revealed that FA-Î³ CD-C60-CBP had more significant anticancer effects than CBP alone, showing no obvious toxic effects on zebrafish at concentration as high as 500 Î¼g/mL. These results suggest that FA-Î³ CD-C60 may provide an effective strategy for administration of antineoplastics, with great promise in future targeted therapy for cancers.</t>
  </si>
  <si>
    <t xml:space="preserve"> RAYYAN-INCLUSION: {"Ana"=&gt;"Excluded", "Querusche"=&gt;"Excluded"} | RAYYAN-LABELS: ?,ANA: Abstract,QUE: Abstract | RAYYAN-EXCLUSION-REASONS: 3 - Intervention</t>
  </si>
  <si>
    <t>rayyan-185169197</t>
  </si>
  <si>
    <t>Fabrication of nano-mosquitocides using chitosan from crab shells: Impact on non-target organisms in the aquatic environment.</t>
  </si>
  <si>
    <t>318-28</t>
  </si>
  <si>
    <t>Murugan K and Anitha J and Dinesh D and Suresh U and Rajaganesh R and Chandramohan B and Subramaniam J and Paulpandi M and Vadivalagan C and Amuthavalli P and Wang L and Hwang JS and Wei H and Alsalhi MS and Devanesan S and Kumar S and Pugazhendy K and Higuchi A and Nicoletti M and Benelli G</t>
  </si>
  <si>
    <t>https://pubmed.ncbi.nlm.nih.gov/27344400/</t>
  </si>
  <si>
    <t>Mosquitoes are arthropods of huge medical and veterinary relevance, since they vector pathogens and parasites of public health importance, including malaria, dengue and Zika virus. Currently, nanotechnology is considered a potential eco-friendly approach in mosquito control research. We proposed a novel method of biofabrication of silver nanoparticles (AgNP) using chitosan (Ch) from crab shells. Ch-AgNP nanocomposite was characterized by UV-vis spectroscopy, FTIR, SEM, EDX and XRD. Ch-AgNP were tested against larvae and pupae of the malaria vector Anopheles stephensi obtaining LC50 ranging from 3.18 ppm (I) to 6.54 ppm (pupae). The antibacterial properties of Ch-AgNP were proved against Bacillus subtilis, Klebsiella pneumoniae and Salmonella typhi, while no growth inhibition was reported in assays conducted on Proteus vulgaris. Concerning non-target effects, in standard laboratory considtions the predation efficiency of Danio rerio zebrafishes was 68.8% and 61.6% against I and II instar larvae of A. stephensi, respectively. In a Ch-AgNP-contaminated environment, fish predation was boosted to 89.5% and 77.3%, respectively. Quantitative analysis of antioxidant enzymes SOD, CAT and LPO from hepatopancreas of fresh water crabs Paratelphusa hydrodromous exposed for 16 days to a Ch-AgNP-contaminated aquatic environment were conducted. Notably, deleterious effects of Ch-AgNP contaminating aquatic enviroment on the non-target crab P. hydrodromous were observed, particularly when doses higher than 8-10ppm are tested. Overall, this research highlights the potential of Ch-AGNP for the development of newer control tools against young instar populations of malaria mosquitoes, also highlighting some risks concerned the employ of nanoparticles in aquatic environments.</t>
  </si>
  <si>
    <t>rayyan-185169198</t>
  </si>
  <si>
    <t>Single-step biosynthesis and characterization of silver nanoparticles using Zornia diphylla leaves: A potent eco-friendly tool against malaria and arbovirus vectors.</t>
  </si>
  <si>
    <t>Journal of photochemistry and photobiology. B, Biology</t>
  </si>
  <si>
    <t>1873-2682 (Electronic)</t>
  </si>
  <si>
    <t>482-9</t>
  </si>
  <si>
    <t>Govindarajan M and Rajeswary M and Muthukumaran U and Hoti SL and Khater HF and Benelli G</t>
  </si>
  <si>
    <t>https://pubmed.ncbi.nlm.nih.gov/27318605/</t>
  </si>
  <si>
    <t>Mosquitoes (Diptera: Culicidae) are vectors of important pathogens and parasites, including malaria, dengue, chikungunya, Japanese encephalitis, lymphatic filariasis and Zika virus. The application of synthetic insecticides causes development of resistance, biological magnification of toxic substances through the food chain, and adverse effects on the environment and human health. In this scenario, eco-friendly control tools of mosquito vectors are a priority. Here single-step fabrication of silver nanoparticles (AgNP) using a cheap aqueous leaf extract of Zornia diphylla as reducing and capping agent pf Ag(+) ions has been carried out. Biosynthesized AgNP were characterized by UV-visible spectrophotometry, Fourier transform infrared spectroscopy (FTIR), scanning electron microscopy (SEM), transmission electron microscopy (TEM), energy-dispersive spectroscopy (EDX) and X-ray diffraction analysis (XRD). The acute toxicity of Z. diphylla leaf extract and biosynthesized AgNP was evaluated against larvae of the malaria vector Anopheles subpictus, the dengue vector Aedes albopictus and the Japanese encephalitis vector Culex tritaeniorhynchus. Both the Z. diphylla leaf extract and Ag NP showed dose dependent larvicidal effect against all tested mosquito species. Compared to the leaf aqueous extract, biosynthesized Ag NP showed higher toxicity against An. subpictus, Ae. albopictus, and Cx. tritaeniorhynchus with LC50 values of 12.53, 13.42 and 14.61Î¼g/ml, respectively. Biosynthesized Ag NP were found safer to non-target organisms Chironomus circumdatus, Anisops bouvieri and Gambusia affinis, with the respective LC50 values ranging from 613.11 to 6903.93Î¼g/ml, if compared to target mosquitoes. Overall, our results highlight that Z. diphylla-fabricated Ag NP are a promising and eco-friendly tool against larval populations of mosquito vectors of medical and veterinary importance, with negligible toxicity against other non-target organisms.</t>
  </si>
  <si>
    <t>rayyan-185169199</t>
  </si>
  <si>
    <t>Polycarbonate and polystyrene nanoplastic particles act as stressors to the innate immune system of fathead minnow (Pimephales promelas).</t>
  </si>
  <si>
    <t>3093-3100</t>
  </si>
  <si>
    <t>Greven AC and Merk T and KaragÃ¶z F and Mohr K and Klapper M and JovanoviÄ‡ B and PaliÄ‡ D</t>
  </si>
  <si>
    <t>https://pubmed.ncbi.nlm.nih.gov/27207313/</t>
  </si>
  <si>
    <t>Water pollution with large-scale and small-scale plastic litter is an area of growing concern. Macro-plastic litter is a well-known threat to aquatic wildlife; however, the effects of micro-sized and nano-sized plastic particles on the health of organisms are not well understood. Small-scale plastic particles can easily be ingested by various aquatic organisms and potentially interfere with their immune system; therefore, the authors used a freshwater fish species as a model organism for nanoplastic exposure. Characterization of polystyrene (41.0â€‰nm) and polycarbonate (158.7â€‰nm) nanoplastic particles (PSNPs and PCNPs, respectively) in plasma was performed, and the effects of PSNPs and PCNPs on the innate immune system of fathead minnow were investigated. In vitro effects of PSNPs and PCNPs on neutrophil function were determined using a battery of neutrophil function assays. Exposure of neutrophils to PSNPs or PCNPs caused significant increases in degranulation of primary granules and neutrophil extracellular trap release compared to a nontreated control, whereas oxidative burst was less affected. The present study outlines the stress response of the cellular component of fish innate immune system to polystyrene and polycarbonate nanoparticles/aggregates and indicates their potential to interfere with disease resistance in fish populations. Environ Toxicol Chem 2016;35:3093-3100. Â© 2016 SETAC.</t>
  </si>
  <si>
    <t>rayyan-185169200</t>
  </si>
  <si>
    <t>Picosecond Lifetimes with High Quantum Yields from Single-Photon-Emitting Colloidal Nanostructures at Room Temperature.</t>
  </si>
  <si>
    <t>4806-15</t>
  </si>
  <si>
    <t>Bidault S and Devilez A and Maillard V and Lermusiaux L and Guigner JM and Bonod N and Wenger J</t>
  </si>
  <si>
    <t>https://pubmed.ncbi.nlm.nih.gov/26972678/</t>
  </si>
  <si>
    <t>Minimizing the luminescence lifetime while maintaining a high emission quantum yield is paramount in optimizing the excitation cross-section, radiative decay rate, and brightness of quantum solid-state light sources, particularly at room temperature, where nonradiative processes can dominate. We demonstrate here that DNA-templated 60 and 80 nm diameter gold nanoparticle dimers, featuring one fluorescent molecule, provide single-photon emission with lifetimes that can fall below 10 ps and typical quantum yields in a 45-70% range. Since these colloidal nanostructures are obtained as a purified aqueous suspension, fluorescence spectroscopy can be performed on both fixed and freely diffusing nanostructures to quantitatively estimate the distributions of decay rate and fluorescence intensity enhancements. These data are in excellent agreement with theoretical calculations and demonstrate that millions of bright fluorescent nanostructures, with radiative lifetimes below 100 ps, can be produced in parallel.</t>
  </si>
  <si>
    <t>rayyan-185169201</t>
  </si>
  <si>
    <t>Uptake and Accumulation of Polystyrene Microplastics in Zebrafish (Danio rerio) and Toxic Effects in Liver.</t>
  </si>
  <si>
    <t>4054-60</t>
  </si>
  <si>
    <t>https://pubmed.ncbi.nlm.nih.gov/26950772/</t>
  </si>
  <si>
    <t>Microplastics have become emerging contaminants, causing widespread concern about their potential toxic effects. In this study, the uptake and tissue accumulation of polystyrene microplastics (PS-MPs) in zebrafish were detected, and the toxic effects in liver were investigated. The results showed that after 7 days of exposure, 5 Î¼m diameter MPs accumulated in fish gills, liver, and gut, while 20 Î¼m diameter MPs accumulated only in fish gills and gut. Histopathological analysis showed that both 5 Î¼m and 70 nm PS-MPs caused inflammation and lipid accumulation in fish liver. PS-MPs also induced significantly increased activities of superoxide dismutase and catalase, indicating that oxidative stress was induced after treatment with MPs. In addition, metabolomic analysis suggested that exposure to MPs induced alterations of metabolic profiles in fish liver and disturbed the lipid and energy metabolism. These findings provide new insights into the toxic effects of MPs on fish.</t>
  </si>
  <si>
    <t>rayyan-185169202</t>
  </si>
  <si>
    <t>Anti-inflammatory effects of intravenous methotrexate associated with lipid nanoemulsions on antigen-induced arthritis.</t>
  </si>
  <si>
    <t>Clinics (Sao Paulo, Brazil)</t>
  </si>
  <si>
    <t>1980-5322 (Electronic)</t>
  </si>
  <si>
    <t>54-8</t>
  </si>
  <si>
    <t>Mello SB and Tavares ER and Guido MC and BonfÃ¡ E and MaranhÃ£o RC</t>
  </si>
  <si>
    <t>https://pubmed.ncbi.nlm.nih.gov/26872084/</t>
  </si>
  <si>
    <t>OBJECTIVE: To test the hypothesis that intravenous use of methotrexate associated with lipid nanoemulsions can achieve superior anti-inflammatory effects in the joints of rabbits with antigen-induced arthritis compared with commercial methotrexate. METHODS: Arthritis was induced in New Zealand rabbits sensitized with methylated bovine serum albumin and subsequently intra-articularly injected with the antigen. A nanoemulsion of methotrexate labeled with 3H-cholesteryl ether (4 mg/kg methotrexate) was then intravenously injected into four rabbits to determine the plasma decaying curves and the biodistribution of the methotrexate nanoemulsion by radioactive counting. Additionally, the pharmacokinetics of the methotrexate nanoemulsion were determined by high-pressure liquid chromatography. Twenty-four hours after arthritis induction, the animals were allocated into three groups, with intravenous injection with saline solution (n=9), methotrexate nanoemulsion (0.5 Âµmol/kg methotrexate, n=7), or commercial methotrexate (0.5 Âµmol/kg, n=4). The rabbits were sacrificed 24 h afterward. Synovial fluid was then collected for protein leakage and cell content analyses and synovial membranes were collected for histopathological analysis. RESULTS: The methotrexate nanoemulsion was taken up mainly by the liver and the uptake by arthritic joints was two-fold greater than that by control joints. The methotrexate nanoemulsion treatment reduced leukocyte influx into the synovial fluid by nearly 65%; in particular, mononuclear and polymorphonuclear cells were reduced by 47 and 72%, respectively. In contrast, cell influx was unaffected following treatment with commercial methotrexate. Protein leakage into the arthritic knees of the rabbits was also more limited following methotrexate nanoemulsion treatment than following commercial methotrexate treatment. CONCLUSIONS: The intravenous methotrexate nanoemulsion showed anti-inflammatory effects on the synovia of arthritic joints that were clearly superior to the effects of a commercial methotrexate preparation. This result is conceivably due to greater methotrexate uptake by the joints when the drug is associated with a nanoemulsion.</t>
  </si>
  <si>
    <t>PMC4732406</t>
  </si>
  <si>
    <t>rayyan-185169203</t>
  </si>
  <si>
    <t>Intestinal alterations in European sea bass Dicentrarchus labrax (Linnaeus, 1758) exposed to microplastics: Preliminary results.</t>
  </si>
  <si>
    <t>251-256</t>
  </si>
  <si>
    <t>PedÃ  C and Caccamo L and Fossi MC and Gai F and Andaloro F and Genovese L and Perdichizzi A and Romeo T and Maricchiolo G</t>
  </si>
  <si>
    <t>https://pubmed.ncbi.nlm.nih.gov/26851981/</t>
  </si>
  <si>
    <t>This study investigates, for the first time, the intestinal responses of European sea bass Dicentrarchus labrax chronically exposed to microplastics through ingestion. Fish (nÂ =Â 162) were fed with 3 different treatment diets for 90 days: control, native polyvinyl chloride (PVC) and polluted polyvinyl chloride (PVC) pellets. Intestines were fixed and processed for histological analysis using standard techniques. Histopathological alterations were examined using a score value (from 0 to 4). The distal part of intestine in all samples proved to be the most affected by pathological alterations, showing a gradual change varying from moderate to severe related to exposure times. The histological picture that characterizes both groups especially after 90 days of exposure, suggests that the intestinal functions can be in some cases totally compromised. The worst condition is increasingly evident in the distal intestine of fish fed with polluted PVC pellets respect to control groups (pÂ &lt;Â 0.05) to different exposure times. These first results underline the need to assess the impact of increasing microplastics pollution on the marine trophic web.</t>
  </si>
  <si>
    <t>rayyan-185169204</t>
  </si>
  <si>
    <t>Changes in the composition of ichthyoplankton assemblage and plastic debris in mangrove creeks relative to moon phases.</t>
  </si>
  <si>
    <t>619-40</t>
  </si>
  <si>
    <t>Lima AR and Barletta M and Costa MF and Ramos JA and Dantas DV and Melo PA and Justino AK and Ferreira GV</t>
  </si>
  <si>
    <t>https://pubmed.ncbi.nlm.nih.gov/26681492/</t>
  </si>
  <si>
    <t>Lunar influence on the distribution of fish larvae, zooplankton and plastic debris in mangrove creeks of the Goiana Estuary, Brazil, was studied over a lunar cycle. Cetengraulis edentulus, Anchovia clupeoides and Rhinosardinia bahiensis were the most abundant fish larvae (56Â·6%), independent of the moon phase. The full moon had a positive influence on the abundance of Gobionellus oceanicus, Cynoscion acoupa and Atherinella brasiliensis, and the new moon on Ulaema lefroyi. The full and new moons also influenced the number of zoeae and megalopae of Ucides cordatus, protozoeae and larvae of caridean shrimps, and the number of hard and soft plastic debris, both &lt;5 and &gt;5â€‰mm. Micro and macroplastics were present in samples from all 12 creeks studied, at densities similar to the third most abundant taxon, R. bahiensis. Cetengraulis edentulus and R. bahiensis showed a strong positive correlation with the last quarter moon, when there was less zooplankton available in the creeks and higher abundance of microplastic threads. Anchovia clupeoides, Diapterus rhombeus, U. lefroyi and hard microplastics were positively associated with different moon phases, when calanoid copepods, Caridean larvae and zoeae of U. cordatus were highly available in the creeks. Cynoscion acoupa, G.Â oceanicus and A. brasiliensis were strongly associated with the full moon, when protozoeae of caridean shrimps and megalopae of U. cordatus were also highly available, as were hard and soft macroplastics, paint chips (&lt;5â€‰mm) and soft microplastics. The results reinforce the role of mangrove creeks as nursery habitats. The moon phases influenced the distribution of fish larvae species, zooplankton and plastic debris by changing their compositions and abundances in the mangrove creeks of the Goiana Estuary when under the influence of different tidal current regimes.</t>
  </si>
  <si>
    <t>rayyan-185169205</t>
  </si>
  <si>
    <t>Recent progress in applications of nanoparticles in fish medicine: A review.</t>
  </si>
  <si>
    <t>Shaalan M and Saleh M and El-Mahdy M and El-Matbouli M</t>
  </si>
  <si>
    <t>https://pubmed.ncbi.nlm.nih.gov/26656532/</t>
  </si>
  <si>
    <t>Nanotechnology has become an extensive field of research due to the unique properties of nanoparticles, which enable novel applications. Nanoparticles have found their way into many applications in the field of medicine, including diagnostics, vaccination, drug and gene delivery. In this review, we focused on the antimicrobial effects of nanoparticles, with particular emphasis on the problem of antibiotic resistant bacteria in fisheries. The use of nanoparticle-based vaccines against many viral pathogens is a developing field in fish medicine research. Nanoparticles have gained much interest as a specific and sensitive tool for diagnosis of bacterial, fungal and viral diseases in aquaculture. Nevertheless our review also highlights the many applications of nanotechnology that are still to be explored in fish medicine. FROM THE CLINICAL EDITOR: Advance in nanotechnology has enabled the development of nanomedicine, with many ideas being used in clinical diagnosis and therapy. In this review article, the authors described the current use of nanotechnology in fish medicine. The knowledge would also impart important information for our daily living.</t>
  </si>
  <si>
    <t>rayyan-185169206</t>
  </si>
  <si>
    <t>A comparative toxicity study between small and large size zinc oxide nanoparticles in tilapia (Oreochromis niloticus): Organ pathologies, osmoregulatory responses and immunological parameters.</t>
  </si>
  <si>
    <t>571-82</t>
  </si>
  <si>
    <t>Kaya H and AydÄ±n F and GÃ¼rkan M and YÄ±lmaz S and Ates M and Demir V and Arslan Z</t>
  </si>
  <si>
    <t>https://pubmed.ncbi.nlm.nih.gov/26398925/</t>
  </si>
  <si>
    <t>Tilapia (Oreochromis niloticus) was exposed to different sizes of zinc oxide nanoparticles (ZnO-NPs) to evaluate their organ pathologies (kidney, liver, gill, and intestine), osmoregulatory responses and immunological parameters. Sub-chronic exposure was conducted in fresh water with 1 and 10 mg/L concentrations of the small (10-30 nm) and large-size ZnO (100 nm) particles for 7 and 14 days. In this study, it is found that small and large forms of ZnO-NPs cause various pathologic findings in the target organs at all concentrations. These findings are increased of melanomacrophage aggregates, tubular deformations, necrosis and cytoplasmic vacuolations in the kidney, oedema, mononuclear cell infiltrations, fatty changes, pyknotic nuclei and hepatocellular vacuolations in the liver, hyperplasia, aneurysms, and epithelial liftings in the gills, and hyperplasia, swelled of goblet cells, villus deformations in the intestine. Results showed that respiratory burst and potential killing activity at the small-size ZnO concentration significantly increased compared to the control group (p &lt; 0.05) but significant reductions of these parameters at the large-size ZnO concentrations compared to control (p &lt; 0.05) were measured. These findings demonstrate the potential of each particle size to cause significant damage to the immune system. Moreover, because ZnO NPs inhibit the Na(+), K(+)-ATPase activity at all concentrations and increase serum Ca(2+) and Cl(-) levels especially in gill, these particles are osmoregulatory and toxicant for tilapia fish. As a summary, both sizes of the particles have led to organ damage, osmoregulatory changes and immune disorder in tilapia fish.</t>
  </si>
  <si>
    <t>rayyan-185169207</t>
  </si>
  <si>
    <t>Shelf-life extension of refrigerated sea bass slices wrapped with fish protein isolate/fish skin gelatin-ZnO nanocomposite film incorporated with basil leaf essential oil.</t>
  </si>
  <si>
    <t>Journal of food science and technology</t>
  </si>
  <si>
    <t>0022-1155 (Print)</t>
  </si>
  <si>
    <t>6182-93</t>
  </si>
  <si>
    <t>Arfat YA and Benjakul S and Vongkamjan K and Sumpavapol P and Yarnpakdee S</t>
  </si>
  <si>
    <t>https://pubmed.ncbi.nlm.nih.gov/26396365/</t>
  </si>
  <si>
    <t>Microbiological, chemical and sensory changes of sea bass slices wrapped with fish protein isolate (FPI)/fish skin gelatin (FSG) films incorporated with 3Â % ZnO nanoparticles (ZnONP) (w/w, based on protein content) and 100Â % basil leaf essential oil (BEO) (w/w, based on protein content) during storage of 12Â days at 4Â Â°C were investigated. Sea bass slices wrapped with FPI/FSG-ZnONP-BEO film had the lowest growth of psychrophilic bacteria, lactic acid bacteria and spoilage microorganisms including PseudomonasÂ , H2S-producing bacteria and Enterobacteriaceae throughout storage of 12Â days in comparison with those wrapped with FPI/FSG-BEO, FPI/FSG-ZnONP, FPI/FSG film, polypropylene film (PP film) and the control (without wrapping), respectively (Pâ€‰&lt;â€‰0.05). Lowered increases in pH, total volatile base, peroxide value and TBARS value were found in FPI/FSG-ZnO-BEO film wrapped samples, compared with others (Pâ€‰&lt;â€‰0.05). Sensory evaluation revealed that shelf-life of sea bass slices was longest for samples wrapped with FPI/FSG-ZnONP-BEO film (12Â days), as compared to the control (6Â days) (Pâ€‰&lt;â€‰0.05).</t>
  </si>
  <si>
    <t>PMC4573131</t>
  </si>
  <si>
    <t>rayyan-185169208</t>
  </si>
  <si>
    <t>Rescheduling the process of nanoparticle removal used for water mercury remediation can increase the risk to aquatic organism: evidence of innate immune functions modulation in European eel (Anguilla anguilla L.).</t>
  </si>
  <si>
    <t>18574-89</t>
  </si>
  <si>
    <t>Costa LC and Mohmood I and Trindade T and Saleem M and Duarte AC and Pereira E and Ahmad I</t>
  </si>
  <si>
    <t>https://pubmed.ncbi.nlm.nih.gov/26396010/</t>
  </si>
  <si>
    <t>This study aimed to assess the mechanisms of innate immune function responses to silica-coated iron oxide nanoparticle functionalized with dithiocarbamate groups (IONP) exposure alone and its associated mercury (Hg) in European eel (Anguilla anguilla L.) phagocytes isolated from peritoneum (P-phagocytes), gill (G-phagocytes), head kidney (HK-phagocytes) and spleen (S-phagocytes). The study evaluated viability, phagocytosis, oxidative burst activity (OBA) and lipid peroxidation (LPO). Four groups were made: (1) 2â€‰Ã—â€‰10(6) phagocytesâ€‰+â€‰RPMI-1640 (control), (2) 2â€‰Ã—â€‰10(6) phagocytesâ€‰+â€‰IONP (2.5 mg L(-1)), (3) 2â€‰Ã—â€‰10(6) phagocytesâ€‰+â€‰Hg (50 Î¼g L(-1)) and (4) 2â€‰Ã—â€‰10(6) phagocytesâ€‰+â€‰IONPâ€‰+â€‰Hg. Samplings were performed at 0, 2, 4, 8, 16, 24, 48 and 72 h of exposure. A. anguilla P-, G-, HK- and S-phagocytes in vitro exposure to IONP alone revealed either increased (except HK-phagocytes at 16 h) or no change in viability, suggesting that the cells are metabolically active and resistant to IONP exposure alone. In terms of phagocytes overactivation and reactive oxygen species (ROS) production as an indirect mechanism of immunotoxicity, the phagocytes responded in the following manner: P-â€‰&gt;â€‰S-â€‰&gt;â€‰HK-â€‰=â€‰G-phagocytes for IONP exposure alone, S-â€‰&gt;â€‰HK-â€‰&gt;â€‰P-â€‰=â€‰G-phagocytes for Hg exposure alone and HK-â€‰&gt;â€‰G-â€‰=â€‰S-â€‰&gt;â€‰P-phagocytes for concomitant exposure. Overall, considering Hg as a surrogate for metals and its association with IONP, as well as the likelihood that it could pose a serious threat to aquatic organisms by modulating their immune defense mechanisms if accidentally discharged into the aquatic environment, current results suggest that the step of IONP-metal complex removal must not be underrated and should be processed without any more ado.</t>
  </si>
  <si>
    <t>rayyan-185169209</t>
  </si>
  <si>
    <t>Occurrence and amount of microplastic ingested by fishes in watersheds of the Gulf of Mexico.</t>
  </si>
  <si>
    <t>264-269</t>
  </si>
  <si>
    <t>Phillips MB and Bonner TH</t>
  </si>
  <si>
    <t>https://pubmed.ncbi.nlm.nih.gov/26388444/</t>
  </si>
  <si>
    <t>Ingestion of microplastics by fishes could be an emerging environmental crisis because of the proliferation of plastic pollution in aquatic environments. Microplastics in marine ecosystems are well documented, however only one study has reported percent occurrence of microplastics in freshwater fishes. The purpose of this study was to quantify the occurrences and types of microplastics ingested by fishes within several freshwater drainages of the Gulf of Mexico and an estuary of the Gulf of Mexico. Among 535 fishes examined in this study, 8% of the freshwater fishes and 10% of the marine fishes had microplastics in their gut tract. Percentage occurrence of microplastics ingested by fishes in non-urbanized streams (5%) was less than that of one of the urbanized streams (Neches River; 29%). Percent occurrence of microplastics by habitat (i.e., benthic, pelagic) and trophic guilds (herbivore/omnivore, invertivore, carnivore) were similar. Low but widespread occurrences among drainages, habitat guilds, and trophic guilds indicate proliferation of plastic pollution within watersheds of the Gulf of Mexico, but consequences to fish health are unknown at this time.</t>
  </si>
  <si>
    <t>rayyan-185169210</t>
  </si>
  <si>
    <t>[Preparation of multi-walled carbon nanotubes decorated with Fe3O4 nanoparticles for determination of trace pyrethroid pesticides in water and honey samples].</t>
  </si>
  <si>
    <t>Se pu = Chinese journal of chromatography</t>
  </si>
  <si>
    <t>1000-8713 (Print)</t>
  </si>
  <si>
    <t>342-7</t>
  </si>
  <si>
    <t>Yao W and Ying J and Zhang S and Zhang C and Wang H and Cai G</t>
  </si>
  <si>
    <t>https://pubmed.ncbi.nlm.nih.gov/26292402/</t>
  </si>
  <si>
    <t>A magnetic carbon nanotube hybrid material was prepared using a chemical co-precipitation method. The Fe3O4 nanoparticles were enclosed onto the surface of the acid multi-walled carbon nanotubes (AMWNTs), and they were identified as Fe3O4/AMWNTs composites. This hybrid materials displayed typical superparamagnetic behavior, good dispersibility, and good adsorption capacity for pyrethroid pesticides. A magnetic solid-phase microextraction (MSPE) procedure based on Fe3O4/AMWNTs composites, combined with gas chromatography, was developed for the quantification of six pyrethroid pesticides in water and honey samples. Several important parameters affecting the extraction efficiency for six pyrethroid pesticides were optimized in sequential order, including ionic strength, extraction time and desorption time. Under the optimized conditions, this method showed wide linearity ranging from 0.5 Âµg/L to 50 Âµg/L with correlation coefficients (R2) higher than 0.990. The limits of detection (LODs) ranged from 0.07 Âµg/L to 0.20 Âµg/L at a singal-to-noise ratio of 3. The relative standard deviations (RSDs) ranged from 3. 8% to 8. 1%. Satisfactory recoveries (&gt; 78.4%) were obtained for the simultaneous analysis of the six pyrethroid pesticide residues in river water, fish-pond water and two honey samples. This method is sensitive and simple. It can meet the actual requirement for the analysis of trace analytes from environmental water and honey samples.</t>
  </si>
  <si>
    <t>rayyan-185169211</t>
  </si>
  <si>
    <t>Toxic effects of magnesium oxide nanoparticles on early developmental and larval stages of zebrafish (Danio rerio).</t>
  </si>
  <si>
    <t>260-7</t>
  </si>
  <si>
    <t>Ghobadian M and Nabiuni M and Parivar K and Fathi M and Pazooki J</t>
  </si>
  <si>
    <t>https://pubmed.ncbi.nlm.nih.gov/26283286/</t>
  </si>
  <si>
    <t>Magnesium oxide nanoparticles (MgONPs) are used in medicine, manufacturing and food industries. Because of their extensive application in our daily lives, environmental exposure to these nanoparticles is inevitable. The present study examined the effects of MgONPs on zebrafish (Danio rerio) early developmental stages. The results showed that, at different concentrations, MgONPs induced cellular apoptosis and intracellular reactive oxygen species. The hatching rate and survival of embryos decreased in a dose dependent manner. The 96-h LC50 value of MgONPs on zebrafish survival was 428 mg/l and the 48-h EC50 value of MgONPs on zebrafish embryo hatching rate was 175 mg/l. Moreover different types of malformation were observed in exposed embryos. The results demonstrate the toxic effects of MgONPs on zebrafish embryos and emphasize the need for further studies.</t>
  </si>
  <si>
    <t>rayyan-185169212</t>
  </si>
  <si>
    <t>A radiopaque electrospun scaffold for engineering fibrous musculoskeletal tissues: Scaffold characterization and in vivo applications.</t>
  </si>
  <si>
    <t>97-104</t>
  </si>
  <si>
    <t>Martin JT and Milby AH and Ikuta K and Poudel S and Pfeifer CG and Elliott DM and Smith HE and Mauck RL</t>
  </si>
  <si>
    <t>https://pubmed.ncbi.nlm.nih.gov/26248165/</t>
  </si>
  <si>
    <t>Tissue engineering strategies have emerged in response to the growing prevalence of chronic musculoskeletal conditions, with many of these regenerative methods currently being evaluated in translational animal models. Engineered replacements for fibrous tissues such as the meniscus, annulus fibrosus, tendons, and ligaments are subjected to challenging physiologic loads, and are difficult to track in vivo using standard techniques. The diagnosis and treatment of musculoskeletal conditions depends heavily on radiographic assessment, and a number of currently available implants utilize radiopaque markers to facilitate in vivo imaging. In this study, we developed a nanofibrous scaffold in which individual fibers included radiopaque nanoparticles. Inclusion of radiopaque particles increased the tensile modulus of the scaffold and imparted radiation attenuation within the range of cortical bone. When scaffolds were seeded with bovine mesenchymal stem cells in vitro, there was no change in cell proliferation and no evidence of promiscuous conversion to an osteogenic phenotype. Scaffolds were implanted ex vivo in a model of a meniscal tear in a bovine joint and in vivo in a model of total disc replacement in the rat coccygeal spine (tail), and were visualized via fluoroscopy and microcomputed tomography. In the disc replacement model, histological analysis at 4 weeks showed that the scaffold was biocompatible and supported the deposition of fibrous tissue in vivo. Nanofibrous scaffolds that include radiopaque nanoparticles provide a biocompatible template with sufficient radiopacity for in vivo visualization in both small and large animal models. This radiopacity may facilitate image-guided implantation and non-invasive long-term evaluation of scaffold location and performance. STATEMENT OF SIGNIFICANCE: The healing capacity of fibrous musculoskeletal tissues is limited, and injury or degeneration of these tissues compromises the standard of living of millions in the US. Tissue engineering repair strategies for the intervertebral disc, meniscus, tendon and ligament have progressed from in vitro to in vivo evaluation using a variety of animal models, and the clinical application of these technologies is imminent. The composition of most scaffold materials however does not allow for visualization by methods available to clinicians (e.g., radiography), and thus it is not possible to assess their performance in situ. In this work, we describe a radiopaque nanofibrous scaffold that can be visualized radiographically in both small and large animal models and serve as a framework for the development of an engineered fibrous tissue.</t>
  </si>
  <si>
    <t>PMC4584206</t>
  </si>
  <si>
    <t>rayyan-185169213</t>
  </si>
  <si>
    <t>Microplastic concentrations in beach sediments along the German Baltic coast.</t>
  </si>
  <si>
    <t>216-29</t>
  </si>
  <si>
    <t>Stolte A and Forster S and Gerdts G and Schubert H</t>
  </si>
  <si>
    <t>https://pubmed.ncbi.nlm.nih.gov/26198261/</t>
  </si>
  <si>
    <t>The contamination with microplastic particles and fibres was evaluated on beaches along the German Baltic coast. Sediments were sampled near the Warnow and Oder/Peene estuaries, on RÃ¼gen island and along the Rostock coast to derive possible entry pathways. Seasonal variations were monitored along the Rostock coast from March to July 2014. After density separation in saline solution, floating particles were found to be dominated by sand grains. Water surface tension is shown to be sufficient to explain floatation of grains with sizes less than 1.5mm. Selecting intensely coloured particles and fibres, we find lower limits of the microplastic concentrations of 0-7 particles/kg and 2-11 fibres/kg dry sediment. The largest microplastic contaminations are measured at the Peene outlet into the Baltic Sea and in the North Sea Jade Bay. City discharges, industrial production sites, fishing activity and tourism are the most likely sources for the highest microplastic concentrations.</t>
  </si>
  <si>
    <t>rayyan-185169214</t>
  </si>
  <si>
    <t>A comparative analysis on the in vivo toxicity of copper nanoparticles in three species of freshwater fish.</t>
  </si>
  <si>
    <t>181-9</t>
  </si>
  <si>
    <t>Song L and Vijver MG and Peijnenburg WJ and Galloway TS and Tyler CR</t>
  </si>
  <si>
    <t>https://pubmed.ncbi.nlm.nih.gov/26121603/</t>
  </si>
  <si>
    <t>Copper nanoparticles (CuNPs) are used extensively in a wide range of products and the potential for toxicological impacts in the aquatic environment is of high concern. In this study, the fate and the acute toxicity of spherical 50nm copper nanoparticles was assessed in juvenile rainbow trout (Oncorhynchus mykiss), fathead minnow (Pimephales promelas) and zebrafish (Danio rerio) for in vivo aqueous exposures following standardized OECD 203 guideline tests. The fate of the CuNPs in the aqueous media was temperature dependent. At the higher study temperature (26Â±1Â°C), there was both an enhanced particle aggregation and higher rate of dissolution compared with that at the lower study temperature (15Â±1Â°C). 96h LC50s of the CuNPs were 0.68Â±0.15, 0.28Â±0.04 and 0.22Â±0.08mg Cu/L for rainbow trout, fathead minnow and zebrafish, respectively. The 96h lowest-observed-effect concentration (LOEC) for the CuNPs were 0.17, 0.023 and &lt;0.023mg/L for rainbow trout, fathead minnow, and zebrafish respectively, and are below the predicted environmental concentration of CuNPs for some aquatic environments suggesting a possible ecotoxicological risk to fish. Soluble copper was one of main drivers for the acute toxicity of the copper nanoparticles suspensions. Both CuNPs suspension and copper nitrate caused damage to gill filaments and gill pavement cells, with differences in sensitivity for these effects between the fish species studied. We show therefore common toxicological effects of CuNPs in different fish species but with differences in sensitivity with implications for hazard extrapolation between fish species.</t>
  </si>
  <si>
    <t xml:space="preserve"> RAYYAN-INCLUSION: {"Ana"=&gt;"Excluded", "Querusche"=&gt;"Maybe"} | RAYYAN-LABELS: !,ANA: Abstract | RAYYAN-EXCLUSION-REASONS: 3 - Intervention</t>
  </si>
  <si>
    <t>rayyan-185169215</t>
  </si>
  <si>
    <t>[Toxic effects of CdSe/ZnS QDs to zebrafish embryos].</t>
  </si>
  <si>
    <t>719-26</t>
  </si>
  <si>
    <t>Chen MF and Huang CZ and Pu DY and Zheng CY and Yuan KM and Jin XX and Zhang YG and Jin L</t>
  </si>
  <si>
    <t>https://pubmed.ncbi.nlm.nih.gov/26031104/</t>
  </si>
  <si>
    <t>The toxic effects of CdSe/ZnS QDs on zebrafish (Danio rerio) embryos at different developmental stages were investigated in this study. The voluntary movement frequency, body length, hatching rate, mortality and malformation rate, SOD activities, MDA contents, mRNA expression of metallothionein (MT) and heat stress protein 70 (Hsp70) were used as indicators. The results showed that the EC50 was 316.994 nmol x L(-1) for zebrafish embryos (72 hpf) when exposed to CdSe/ZnS QDs. After the CdSe/ZnS QDs exposure, the embryos showed a significant increase in mortality and malformation rate, a decrease in hatching rate and body length, an advance in hatching time, and a changing in the spontaneous movement frequency, and many other toxic effects, such as the condensation of embryonic eggs, the formation of pericardial cysts and curvature of the spine. Moreover, it was found that the MDA contents in the embryos in CdSe/ZnS QDs groups were significantly increased, and the SOD activities were changed. In addition, the mRNA expression level of MT and Hsp70 were up-regulated. All the information suggests that exposure of CdSe/ZnS QDs can cause toxic effects on zebrafish embryos, and the effects may be related to the releasing of Cd2+, particle size and oxidative stress.</t>
  </si>
  <si>
    <t>rayyan-185169216</t>
  </si>
  <si>
    <t>[Application of surface-enhanced Raman spectroscopy to the determination of trace chemical hazards in food products].</t>
  </si>
  <si>
    <t>1859-64</t>
  </si>
  <si>
    <t>Fan YX and Lai KQ and Huang YQ</t>
  </si>
  <si>
    <t>https://pubmed.ncbi.nlm.nih.gov/25269296/</t>
  </si>
  <si>
    <t>In the present review, we summarized the research progress in applying SERS for the determination of illegal food additives, residual pesticides, banned or restricted antibiotics and other drugs. The nanosubstrates used in these studies included, but were not limited to, gold and silver nanosphere colloids, solid surface gold coated nanosubstrates, bimetallic nanosubstrates and spherical magnetic-core gold-shell nanoparticles, and etc. Standard solutions of a targeted chemical were normally tested first before analysis of relevant food in which the targeted chemical was commonly detected, and the tested food products included dairy products, condiments (such as chili powder and spices), fish, fruits and vegetables. The intensity of surface-enhanced Raman scattering signal is affected by various factors, which makes it difficult to obtain reproducible spectra. In addition, interferences of non-targeted food components on the target molecules during SERS analyses further makes it difficult to apply SERS as a routine analytic technique, despite its high specificity and sensitivity. Nevertheless, SERS is a new tool with great potential for analysis of trace amounts of chemical hazards in various food products and other complex systems.</t>
  </si>
  <si>
    <t>rayyan-185169217</t>
  </si>
  <si>
    <t>Triamcinolone acetonide nanoparticles incorporated in thermoreversible gels for age-related macular degeneration.</t>
  </si>
  <si>
    <t>Pharmaceutical development and technology</t>
  </si>
  <si>
    <t>1097-9867 (Electronic)</t>
  </si>
  <si>
    <t>61-7</t>
  </si>
  <si>
    <t>Hirani A and Grover A and Lee YW and Pathak Y and Sutariya V</t>
  </si>
  <si>
    <t>https://pubmed.ncbi.nlm.nih.gov/25259682/</t>
  </si>
  <si>
    <t>Age-related macular degeneration (AMD) is one of the leading causes of blindness in the US affecting millions yearly. It is characterized by intraocular neovascularization, inflammation and retinal damage which can be ameliorated through intraocular injections of glucocorticoids. However, the complications that arise from repetitive injections as well as the difficulty posed by targeting the posterior segment of the eye make this interesting territory for the development of novel drug delivery systems (DDS). In the present study, we described the development of a DDS composed of triamcinolone acetonide-encapsulated PEGylated PLGA nanoparticles (NP) incorporated into PLGA-PEG-PLGA thermoreversible gel and its use against VEGF expression characteristic of AMD. We found that the NP with mean size of 208â€‰Â±â€‰1.0â€‰nm showed uniform size distribution and exhibited sustained release of the drug. We also demonstrated that the polymer can be injected as a solution and transition to a gel phase based on the biological temperature of the eye. Additionally, the proposed DDS was non-cytotoxic to ARPE-19 cells and significantly reduced VEGF expression by 43.5â€‰Â±â€‰3.9% as compared to a 1.53â€‰Â±â€‰11.1% reduction with triamcinolone. These results suggest the proposed DDS will contribute to the development of novel therapeutic strategies for AMD.</t>
  </si>
  <si>
    <t>rayyan-185169218</t>
  </si>
  <si>
    <t>Lipid emulsions differentially affect LPS-induced acute monocytes inflammation: in vitro effects on membrane remodeling and cell viability.</t>
  </si>
  <si>
    <t>Lipids</t>
  </si>
  <si>
    <t>1558-9307 (Electronic)</t>
  </si>
  <si>
    <t>1091-9</t>
  </si>
  <si>
    <t>BoisramÃ©-Helms J and Delabranche X and Klymchenko A and Drai J and Blond E and Zobairi F and Mely Y and Hasselmann M and Toti F and Meziani F</t>
  </si>
  <si>
    <t>https://pubmed.ncbi.nlm.nih.gov/25038627/</t>
  </si>
  <si>
    <t>The aim of this study was to assess how lipid emulsions for parenteral nutrition affect lipopolysaccharide (LPS)-induced acute monocyte inflammation in vitro. An 18 h long LPS induced human monocyte leukemia cell stimulation was performed and the cell-growth medium was supplemented with three different industrial lipid emulsions: Intralipid(Â®), containing long-chain triglycerides (LCT--soybean oil); Medialipid(Â®), containing LCT (soybean oil) and medium-chain triglycerides (MCT--coconut oil); and SMOFlipid(Â®), containing LCT, MCT, omega-9 and -3 (soybean, coconut, olive and fish oils). Cell viability and apoptosis were assessed by Trypan blue exclusion and flow cytometry respectively. Monocyte composition and membrane remodeling were studied using gas chromatography and NR12S staining. Microparticles released in supernatant were measured by prothrombinase assay. After LPS challenge, both cellular necrosis and apoptosis were increased (threefold and twofold respectively) and microparticle release was enhanced (sevenfold) after supplementation with Medialipid(Â®) compared to Intralipid(Â®), SMOFlipid(Â®) and monocytes in the standard medium. The monocytes differentially incorporated fatty acids after lipid emulsion challenge. Finally, lipid-treated cells displayed microparticles characterized by disrupted membrane lipid order, reflecting lipid remodeling of the parental cell plasma membrane. Our data suggest that lipid emulsions differentially alter cell viability, monocyte composition and thereby microparticle release. While MCT have deleterious effects, we have shown that parenteral nutrition emulsion containing LCT or LCT and MCT associated to n-3 and n-9 fatty acids have no effect on endotoxin-induced cell death and inflammation.</t>
  </si>
  <si>
    <t>rayyan-185169219</t>
  </si>
  <si>
    <t>Distribution patterns of microplastics within the plankton of a tropical estuary.</t>
  </si>
  <si>
    <t>146-55</t>
  </si>
  <si>
    <t>Lima AR and Costa MF and Barletta M</t>
  </si>
  <si>
    <t>https://pubmed.ncbi.nlm.nih.gov/24769564/</t>
  </si>
  <si>
    <t>The Goiana Estuary was studied regarding the seasonal and spatial variations of microplastics (&lt;5mm) and their quantification relative to the zooplankton. The total density (n 100 m(-3)) of microplastics represented half of the total fish larvae density and was comparable to fish eggs density. Soft, hard plastics, threads and paint chips were found in the samples (n=216). Their origins are probably the river basin, the sea and fisheries (including the lobster fleet). In some occasions, the amount of microplastics surpassed that of Ichthyoplankton. The highest amount of microplastics was observed during the late rainy season, when the environment is under influence of the highest river flow, which induces the runoff of plastic fragments to the lower estuary. The density of microplastics in the water column will determine their bioavailability to planktivorous organisms, and then to larger predators, possibly promoting the transfer of microplastic between trophic levels. These findings are important for better informing researchers in future works and as basic information for managerial actions.</t>
  </si>
  <si>
    <t>rayyan-185169220</t>
  </si>
  <si>
    <t>Indirect magnetic resonance imaging lymphography identifies lymph node metastasis in rabbit pyriform sinus VX2 carcinoma using ultra-small super-paramagnetic iron oxide.</t>
  </si>
  <si>
    <t>e94876</t>
  </si>
  <si>
    <t>Shen N and Tan J and Wang P and Wang J and Shi Y and Lv W and Xie X and Huang X</t>
  </si>
  <si>
    <t>https://pubmed.ncbi.nlm.nih.gov/24733438/</t>
  </si>
  <si>
    <t>BACKGROUND: USPIO is a contrast agent for MRI that can generate T2W images with low signal intensities. After subcutaneous or intravenous injection of USPIO, normal lymph node tissues uptake these nano-particles, but tumor cells do not. Thus, tumor metastasis can be detected using this contrast agent. OBJECTIVE: The aim of this study was to access the feasibility of USPIO enhanced MRI for the detection of cervical lymph node metastasis in a pyriform sinus carcinoma animal model and to investigate the ability of USPIO to enhance images of cervical lymph node metastases. METHODS AND FINDINGS: Twenty New Zealand rabbits were randomly divided into tumor and inflammatory groups, and each group contained 10 rabbits. In the inflammatory group, a 0.5 ml egg yolk emulsion was injected into the sub-mandibular muscle of the rabbits to induce an inflammatory reaction in their cervical lymph nodes. In the tumor group, a VX2 tumor tissue suspension was transplanted into the pyriform sinus sub-mucosa of the rabbits using direct laryngoscope. Four weeks after the tumor or egg yolk injection, MRIs were performed before and after USPIO injection to observe the imaging enhancement features of USPIO. After that, a histo-pathological analysis was performed for all rabbits. We found the metastatic lymph nodes had no signal reduced intensity or irregular signal reduced intensity on T2-weighted image by using USPIO enhancement. In the tumor group,the sensitivity and specificity of plain MRI were 57.6% and 60.7%. The corresponding values of USPIO-enhanced MRl were 96.1% and 85.7%. (P&lt;0.05). CONCLUSION: The features and the extent of the lymph node metastases corresponded to those observed on USPIO-enhanced MR images. USPIO-enhanced MRI is useful for the detection and estimation of lymph node metastasis in this cervical carcinoma animal model.</t>
  </si>
  <si>
    <t>PMC3986250</t>
  </si>
  <si>
    <t>rayyan-185169221</t>
  </si>
  <si>
    <t>Large filter feeding marine organisms as indicators of microplastic in the pelagic environment: the case studies of the Mediterranean basking shark (Cetorhinus maximus) and fin whale (Balaenoptera physalus).</t>
  </si>
  <si>
    <t>17-24</t>
  </si>
  <si>
    <t>Fossi MC and Coppola D and Baini M and Giannetti M and Guerranti C and Marsili L and Panti C and de Sabata E and ClÃ² S</t>
  </si>
  <si>
    <t>https://pubmed.ncbi.nlm.nih.gov/24612776/</t>
  </si>
  <si>
    <t>The impact of microplastics (plastic fragments smaller than 5Â mm) on large filter feeding marine organisms such as baleen whales and sharks are largely unknown. These species potentially are ingesting micro-litter by filter feeding activity. Here we present the case studies of the Mediterranean fin whale (Balaenoptera physalus) and basking shark (Cetorhinus maximus) exploring the toxicological effects of microplastics in these species measuring the levels of phthalates in both species. The results show higher concentration of MEHP in the muscle of basking shark in comparison to fin whale blubber. These species can be proposed as indicators of microplastics in the pelagic environment in the implementation of Descriptor 8 and 10 of the EU Marine Strategy Framework Directive (MSFD).</t>
  </si>
  <si>
    <t>rayyan-185169222</t>
  </si>
  <si>
    <t>Alterations in the endometrium of rats, rabbits, and Macaca mulatta that received an implantation of copper/low-density polyethylene nanocomposite.</t>
  </si>
  <si>
    <t>1127-38</t>
  </si>
  <si>
    <t>Hu LX and Wang H and Rao M and Zhao XL and Yang J and Hu SF and He J and Xia W and Liu H and Zhen B and Di H and Xie C and Xia X and Zhu C</t>
  </si>
  <si>
    <t>https://pubmed.ncbi.nlm.nih.gov/24596465/</t>
  </si>
  <si>
    <t>A copper/low-density polyethylene nanocomposite (nano-Cu/LDPE), a potential intrauterine device component material, has been developed from our research. A logical extension of our previous work, this study was conducted to investigate the expression of plasminogen activator inhibitor 1 (PAI-1), substance P (SP), and substance P receptor (SP-R) in the endometrium of Sprague Dawley rats, New Zealand White rabbits, and Macaca mulatta implanted with nano-Cu/LDPE composite. The influence of the nano-Cu/LDPE composite on the morphology of the endometrium was also investigated. Animals were randomly divided into five groups: the sham-operated control group (SO group), bulk copper group (Cu group), LDPE group, and nano-Cu/LDPE groups I and II. An expression of PAI-1, SP, and SP-R in the endometrial tissues was examined by immunohistochemistry at day 30, 60, 90, and 180 postimplantation. The significant difference for PAI-1, SP, and SP-R between the nano-Cu/LDPE groups and the SO group (P&lt;0.05) was identified when the observation period was terminated, and the changes of nano-Cu/LDPE on these parameters were less remarkable than those of the Cu group (P&lt;0.05). The damage to the endometrial morphology caused by the nano-Cu/LDPE composite was much less than that caused by bulk copper. The nano-Cu/LDPE composite might be a potential substitute for conventional materials for intrauterine devices in the future because of its decreased adverse effects on the endometrial microenvironment.</t>
  </si>
  <si>
    <t>PMC3940689</t>
  </si>
  <si>
    <t>rayyan-185169223</t>
  </si>
  <si>
    <t>Liposome encapsulation of curcumin: physico-chemical characterizations and effects on MCF7 cancer cell proliferation.</t>
  </si>
  <si>
    <t>Hasan M and Belhaj N and Benachour H and Barberi-Heyob M and Kahn CJ and Jabbari E and Linder M and Arab-Tehrany E</t>
  </si>
  <si>
    <t>https://pubmed.ncbi.nlm.nih.gov/24355620/</t>
  </si>
  <si>
    <t>The role of curcumin (diferuloylmethane), for cancer treatment has been an area of growing interest. However, due to its low absorption, the poor bioavailability of curcumin limits its clinical use. In this study, we reported an approach of encapsulation a curcumin by nanoliposome to achieve an improved bioavailability of a poorly absorbed hydrophobic compound. We demonstrated that liposomal preparations to deliver curcumin increase its bioavailability. Liposomes composed of salmon's lecithin also improved curcumin bioavailability compared to those constituted of rapeseed and soya lecithins. A real-time label-free cell analysis system based on real-time cell impedance monitoring was used to investigate the in vitro cytotoxicity of liposomal preparations.</t>
  </si>
  <si>
    <t>rayyan-185169224</t>
  </si>
  <si>
    <t>Acetazolamide encapsulated dendritic nano-architectures for effective glaucoma management in rabbits.</t>
  </si>
  <si>
    <t>380-90</t>
  </si>
  <si>
    <t>Mishra V and Jain NK</t>
  </si>
  <si>
    <t>https://pubmed.ncbi.nlm.nih.gov/24291772/</t>
  </si>
  <si>
    <t>The present investigation was aimed to develop topically effective acetazolamide loaded poly(propylene imine) dendrimer nanoarchitectures and evaluate their intraocular pressure lowering potential. The 5.0G PPI dendrimers were synthesized using ethylendiamine as dendrimer core through divergent approach and characterized and loaded with acetazolamide (ACZ). The developed dendrimeric formulations were characterized for size, loading efficiency. The surface morphology of dendrimer was studied by Transmission Electron Microscopy. The developed dendrimer formulations were evaluated for hemolytic toxicity, ocular irritation index and intra ocular pressure reduction using normotensive adult male New Zealand albino rabbits as in vivo model. The maximum drug entrapment efficiency was found to be 56Â±2.3%. The in vitro release data of ACZ-5.0G PPI dendrimers showed sustained release of ACZ which was found to be 83.5Â±1.8 and 80.4Â±1.6% in phosphate buffer saline (pH 7.4) and simulated tear fluid (pH 7.4), respectively in 24h. Ocular irritancy, ocular residence time and intraocular pressure lowering effect were performed. The study revealed that in lower concentrations the aqueous solutions of dendrimer formulations were found to be weakly irritant to the eyes. The sustained and prolonged reduction in intraocular pressure suggested that drug entrapped in dendrimers can be used for higher retention in ocular cul-de sac. Further, the PPI dendrimer based formulation seems to enhance the ocular drug residence time and exhibits better intraocular pressure lowering effect for glaucoma treatment, more safely, both in vitro and in vivo.</t>
  </si>
  <si>
    <t>rayyan-185169225</t>
  </si>
  <si>
    <t>Stepwise embryonic toxicity of silver nanoparticles on Oryzias latipes.</t>
  </si>
  <si>
    <t>BioMed research international</t>
  </si>
  <si>
    <t>2314-6141 (Electronic)</t>
  </si>
  <si>
    <t>Cho JG and Kim KT and Ryu TK and Lee JW and Kim JE and Kim J and Lee BC and Jo EH and Yoon J and Eom IC and Choi K and Kim P</t>
  </si>
  <si>
    <t>https://pubmed.ncbi.nlm.nih.gov/23984374/</t>
  </si>
  <si>
    <t>The developmental toxicity of silver nanoparticles (AgNPs) was investigated following exposure of Oryzias latipes (medaka) embryos to 0.1-1 mg/L of homogeneously dispersed AgNPs for 14 days. During this period, developmental endpoints, including lethality, heart rate, and hatching rate, were evaluated by microscopy for different stages of medaka embryonic development. To compare toxic sensitivity, acute adult toxicity was assessed. There was no difference in acute lethal toxicity between embryo and adult medaka. Interestingly, we found that the increase in stepwise toxicity was dependent on the developmental stage of the embryo. Lethal embryonic toxicity increased from exposure days 1 to 3 and exposure days 5 to 8, whereas there was no change from exposure days 3 to 5. In addition, 7 d exposure to 0.8 mg/L AgNPs resulted in significant heart beat retardation in medaka embryos. AgNPs also caused a dose-dependent decrease in the hatching rate and body length of larvae. These results indicate that AgNP exposure causes severe developmental toxicity to medaka embryos and that toxicity levels are enhanced at certain developmental stages, which should be taken into consideration in assessments of metallic NPs toxicity to embryos.</t>
  </si>
  <si>
    <t>PMC3745929</t>
  </si>
  <si>
    <t>rayyan-185169226</t>
  </si>
  <si>
    <t>A novel minimally invasive technique to create a rabbit VX2 lung tumor model for nano-sized image contrast and interventional studies.</t>
  </si>
  <si>
    <t>e67355</t>
  </si>
  <si>
    <t>Anayama T and Nakajima T and Dunne M and Zheng J and Allen C and Driscoll B and Vines D and Keshavjee S and Jaffray D and Yasufuku K</t>
  </si>
  <si>
    <t>https://pubmed.ncbi.nlm.nih.gov/23840673/</t>
  </si>
  <si>
    <t>BACKGROUND: The rabbit VX2 lung cancer model is a large animal model useful for preclinical lung cancer imaging and interventional studies. However, previously reported models had issues in terms of invasiveness of tumor inoculation, control of tumor aggressiveness and incidence of complications. PURPOSE: We aimed to develop a minimally invasive rabbit VX2 lung cancer model suitable for imaging and transbronchial interventional studies. METHODS: New Zealand white rabbits and VX2 tumors were used in the study. An ultra-thin bronchoscope was inserted through a miniature laryngeal mask airway into the bronchus. Different numbers of VX2 tumor cells were selectively inoculated into the lung parenchyma or subcarinal mediastinum to create a uniform tumor with low incidence of complications. The model was characterized by CT, FDG-PET, and endobronchial ultrasound (EBUS). Liposomal dual-modality contrast agent was used to evaluate liposome drug delivery system in this model. RESULTS: Both peripheral and mediastinal lung tumor models were created. The tumor making success rate was 75.8% (25/33) in the peripheral lung tumor model and 60% (3/5) in the mediastinal tumor model. The group of 1.0Ã—10(6) of VX2 tumor cells inoculation showed a linear growth curve with less incidence of complications. Radial probe EBUS visualized the internal structure of the tumor and the size measurement correlated well with CT measurements (r(2)â€Š=â€Š0.98). Over 7 days of continuous enhancement of the lung tumor by liposomal contrast in the lung tumor was confirmed both CT and fluorescence imaging. CONCLUSION: Our minimally invasive bronchoscopic rabbit VX2 lung cancer model is an ideal platform for lung cancer imaging and preclinical bronchoscopic interventional studies.</t>
  </si>
  <si>
    <t xml:space="preserve"> RAYYAN-INCLUSION: {"Ana"=&gt;"Excluded", "Querusche"=&gt;"Excluded"} | RAYYAN-LABELS: QUE: Title,ANA: Abstract | RAYYAN-EXCLUSION-REASONS: 2 - Population,1 - Type of study</t>
  </si>
  <si>
    <t>PMC3696117</t>
  </si>
  <si>
    <t>rayyan-185169227</t>
  </si>
  <si>
    <t>TiO2 nanoparticle exposure and illumination during zebrafish development: mortality at parts per billion concentrations.</t>
  </si>
  <si>
    <t>4726-33</t>
  </si>
  <si>
    <t>Bar-Ilan O and Chuang CC and Schwahn DJ and Yang S and Joshi S and Pedersen JA and Hamers RJ and Peterson RE and Heideman W</t>
  </si>
  <si>
    <t>https://pubmed.ncbi.nlm.nih.gov/23510150/</t>
  </si>
  <si>
    <t>Photoactivation of titanium dioxide nanoparticles (TiO2NPs) can produce reactive oxygen species (ROS). Over time, this has the potential to produce cumulative cellular damage. To test this, we exposed zebrafish (Danio rerio) to two commercial TiO2NP preparations at concentrations ranging from 0.01 to 10,000 ng/mL over a 23 day period spanning embryogenesis, larval development, and juvenile metamorphosis. Fish were illuminated with a lamp that mimics solar irradiation. TiO2NP exposure produced significant mortality at 1 ng/mL. Toxicity included stunted growth, delayed metamorphosis, malformations, organ pathology, and DNA damage. TiO2NPs were found in the gills and gut and elsewhere. The two preparations differed in nominal particle diameter (12.1 Â± 3.7 and 23.3 Â± 9.8 nm) but produced aggregates in the 1 Î¼m range. Both were taken up in a dose-dependent manner. Illuminated particles produced a time- and dose-dependent increase in 8-hydroxy-2'-deoxyguanosine DNA adducts consistent with cumulative ROS damage. Zebrafish take up TiO2NPs from the aqueous environment even at low ng/mL concentrations, and these particles when illuminated in the violet-near UV range produce cumulative toxicity.</t>
  </si>
  <si>
    <t>rayyan-185169228</t>
  </si>
  <si>
    <t>Chronic nanoparticulate silver exposure results in tissue accumulation and transcriptomic changes in zebrafish.</t>
  </si>
  <si>
    <t>Griffitt RJ and Lavelle CM and Kane AS and Denslow ND and Barber DS</t>
  </si>
  <si>
    <t>https://pubmed.ncbi.nlm.nih.gov/23416412/</t>
  </si>
  <si>
    <t>Increasing utilization of metallic nanomaterials in recent years implies an increasing rate of release to the environment, with potentially serious adverse effects on environmentally important species. Previously, we demonstrated that exposure to nanoparticulate silver for 24-48 h results in dramatic alterations in global gene expression patterns and increased tissue burdens in zebrafish gills. The present study reports outcomes associated with chronic exposure to nanoparticulate silver in zebrafish. Adult female Danio rerio were exposed to 5, 15, 25, or 50 Î¼g/L nanoparticulate silver in a time course up to 28 days. A soluble silver treatment (5 Î¼g/L) was also included. Results indicate that use of flow-through systems for chronic nanometal studies is a viable concept; measured concentrations of approximately 60% of nominal values over the course of the 28-day exposure were observed. Dissolution of nanoparticulate silver was measured twice weekly throughout the exposure ranging between 0.5 and 1.0 Î¼g/L, and was relatively consistent between nanoparticulate silver tanks, with no differences between treatments. Gill samples from the 28-day time point were analyzed for global gene expression patterns and histopathology. Tissue accumulation in both gill and eviscerated carcass was dose-dependent, and remained elevated 4 days after the silver was removed. Microarray analysis also revealed a dose-dependent response pattern, with the largest number of genes affected in the 50 Î¼g/L AgNP exposure. Pathway analysis of affected genes identified a number of GO terms that were significantly over-represented in the high AgNP dataset. These terms are associated with DNA damage repair, cellular restructuring, and developmental processes.</t>
  </si>
  <si>
    <t>rayyan-185169229</t>
  </si>
  <si>
    <t>Early bone healing around 2 different experimental, HA grit-blasted, and dual acid-etched titanium implant surfaces. A pilot study in rabbits.</t>
  </si>
  <si>
    <t>Implant dentistry</t>
  </si>
  <si>
    <t>1538-2982 (Electronic)</t>
  </si>
  <si>
    <t>454-60</t>
  </si>
  <si>
    <t>Gobbato L and Arguello E and Martin IS and Hawley CE and Griffin TJ</t>
  </si>
  <si>
    <t>https://pubmed.ncbi.nlm.nih.gov/23149502/</t>
  </si>
  <si>
    <t>PURPOSE: To compare early bone healing around different experimental titanium implant surfaces and to evaluate the role of a calcium phosphate-coated implant surface because it relates to bone-implant contact (BIC). METHODS: An experimental hydroxyapatite (HA) grit-blasted and dual acid-etched titanium surface (BAE-1) was compared to an experimental HA grit-blasted and dual acid-etched surface treated with nanometer-scale crystals of HA (BAE-2). Both experimental implant surfaces were implanted onto the tibias of 4 New Zealand white rabbits. The animals were killed at 1,6, 21, and 90 days after the implant surgery. Descriptive histology was performed at the healing responses of both implant surfaces. Quantitative morphology assessment provided measurements of BIC, number of bone multicellular units (BMUs), average penetration of BMUs, and maximum penetration of BMUs that were manually made using imaging computer software. RESULT: The overall BIC for the BAE-2 implant was higher than that for the BAE-1 implant at 21 days of healing. However, there was no significant difference at 90 days of healing. CONCLUSION: It is concluded from this animal pilot study that the bioactive BAE-2 implant surface provided a better BIC with healthy bone remodeling at 21 days of healing.</t>
  </si>
  <si>
    <t>rayyan-185169230</t>
  </si>
  <si>
    <t>Biodegradable microparticles covalently linked to surface antigens of the scuticociliate parasite P. dicentrarchi promote innate immune responses in vitro.</t>
  </si>
  <si>
    <t>236-43</t>
  </si>
  <si>
    <t>LeÃ³n-RodrÃ­guez L and Luzardo-Ã_x0081_lvarez A and Blanco-MÃ©ndez J and Lamas J and Leiro J</t>
  </si>
  <si>
    <t>https://pubmed.ncbi.nlm.nih.gov/23142727/</t>
  </si>
  <si>
    <t>The histiophagous scuticociliate endoparasite Philasterides dicentrarchi is an emerging pathogen that infects the turbot Scophthalmus maximus and thus causes important economic losses in turbot aquaculture. This in vitro study investigated the adjuvant capacity of biodegradable microspheres (MS) composed of two polymers (chitosan and Gantrez(Â®)) covalently coupled to surface antigens (Ag) of P. dicentrarchi. The coupled MS-Ag significantly stimulated the phagocytic response of both murine macrophages (RAW 264.7 cells) and leukocytes from the anterior kidney of turbot (HLK), at a level similar to that induced by zymosan A. The MS-Ag also significantly increased production of reactive oxygen and nitrogen species, as shown by the increased O(2) consumption and stimulation of the respiratory burst and nitric oxide production by murine and in particular by turbot HLK. The MS-Ag stimulated the production of the proinflammatory cytokine tumour necrosis factor alpha (TNFÎ±) by murine and turbot HLK. The results confirm the high adjuvant capacity of biodegradable MS covalently bound to Ag as regards stimulating the innate immune response, and they justify the use of MS in the production of safe and effective vaccines against fish pathogens.</t>
  </si>
  <si>
    <t>rayyan-185169231</t>
  </si>
  <si>
    <t>Zebrafish: a model animal for analyzing the impact of environmental pollutants on muscle and brain mitochondrial bioenergetics.</t>
  </si>
  <si>
    <t>The international journal of biochemistry &amp; cell biology</t>
  </si>
  <si>
    <t>1878-5875 (Electronic)</t>
  </si>
  <si>
    <t>Bourdineaud JP and Rossignol R and BrÃ¨thes D</t>
  </si>
  <si>
    <t>https://pubmed.ncbi.nlm.nih.gov/22842533/</t>
  </si>
  <si>
    <t>Mercury, anthropogenic release of uranium (U), and nanoparticles constitute hazardous environmental pollutants able to accumulate along the aquatic food chain with severe risk for animal and human health. The impact of such pollutants on living organisms has been up to now approached by classical toxicology in which huge doses of toxic compounds, environmentally irrelevant, are displayed through routes that never occur in the lifespan of organisms (for instance injecting a bolus of mercury to an animal although the main route is through prey and fish eating). We wanted to address the effect of such pollutants on the muscle and brain mitochondrial bioenergetics under realistic conditions, at unprecedented low doses, using an aquatic model animal, the zebrafish Danio rerio. We developed an original method to measure brain mitochondrial respiration: a single brain was put in 1.5 mL conical tube containing a respiratory buffer. Brains were gently homogenized by 13 strokes with a conical plastic pestle, and the homogenates were immediately used for respiration measurements. Skinned muscle fibers were prepared by saponin permeabilization. Zebrafish were contaminated with food containing 13 Î¼g of methylmercury (MeHg)/g, an environmentally relevant dose. In permeabilized muscle fibers, we observed a strong inhibition of both state 3 mitochondrial respiration and cytochrome c oxidase activity after 49 days of MeHg exposure. We measured a dramatic decrease in the rate of ATP release by skinned muscle fibers. Contrarily to muscles, brain mitochondrial respiration was not modified by MeHg exposure although brain accumulated twice as much MeHg than muscles. When zebrafish were exposed to 30 Î¼g/L of waterborne U, the basal mitochondrial respiratory control ratio was decreased in muscles after 28 days of exposure. This was due to an increase of the inner mitochondrial membrane permeability. The impact of a daily ration of food containing gold nanoparticles of two sizes (12 and 50 nm) was investigated at a very low dose for 60 days (40 ng gold/fish/day). Mitochondrial dysfunctions appeared in brain and muscle for both tested sizes. In conclusion, at low environmental doses, dietary or waterborne heavy metals impinged on zebrafish tissue mitochondrial respiration. Due to its incredible simplicity avoiding tedious and time-consuming mitochondria isolation, our one-pot method allowing brain respiratory analysis should give colleagues the incentive to use zebrafish brain as a model in bioenergetics. This article is part of a Directed Issue entitled: Bioenergetic dysfunction, adaptation and therapy.</t>
  </si>
  <si>
    <t>rayyan-185169232</t>
  </si>
  <si>
    <t>Photoacoustic flow cytometry.</t>
  </si>
  <si>
    <t>Methods (San Diego, Calif.)</t>
  </si>
  <si>
    <t>1095-9130 (Electronic)</t>
  </si>
  <si>
    <t>280-96</t>
  </si>
  <si>
    <t>Galanzha EI and Zharov VP</t>
  </si>
  <si>
    <t>https://pubmed.ncbi.nlm.nih.gov/22749928/</t>
  </si>
  <si>
    <t>Conventional flow cytometry using scattering and fluorescent detection methods has been a fundamental tool of biological discoveries for many years. Invasive extraction of cells from a living organism, however, may lead to changes in cell properties and prevents the long-term study of cells in their native environment. Here, we summarize recent advances of new generation flow cytometry for in vivo noninvasive label-free or targeted detection of cells in blood, lymph, bone, cerebral and plant vasculatures using photoacoustic (PA) detection techniques, multispectral high-pulse-repetition-rate lasers, tunable ultrasharp (up to 0.8 nm) rainbow plasmonic nanoprobes, positive and negative PA contrasts, in vivo magnetic enrichment, time-of-flight cell velocity measurement, PA spectral analysis, and integration of PA, photothermal (PT), fluorescent, and Raman methods. Unique applications of this tool are reviewed with a focus on ultrasensitive detection of normal blood cells at different functional states (e.g., apoptotic and necrotic) and rare abnormal cells including circulating tumor cells (CTCs), cancer stem cells, pathogens, clots, sickle cells as well as pharmokinetics of nanoparticles, dyes, microbubbles and drug nanocarriers. Using this tool we discovered that palpation, biopsy, or surgery can enhance CTC release from primary tumors, increasing the risk of metastasis. The novel fluctuation flow cytometry provided the opportunity for the dynamic study of blood rheology including red blood cell aggregation and clot formation in different medical conditions (e.g., blood disorders, cancer, or surgery). Theranostics, as a combination of PA diagnosis and PT nanobubble-amplified multiplex therapy, was used for eradication of CTCs, purging of infected blood, and thrombolysis of clots using PA guidance to control therapy efficiency. In vivo flow cytometry using a portable fiber-based devices can provide a breakthrough platform for early diagnosis of cancer, infection and cardiovascular disorders with a potential to inhibit, if not prevent, metastasis, sepsis, and strokes or heart attack by well-timed personalized therapy.</t>
  </si>
  <si>
    <t>PMC4799719</t>
  </si>
  <si>
    <t>rayyan-185169233</t>
  </si>
  <si>
    <t>Sustainable engineered processes to mitigate the global arsenic crisis in drinking water: challenges and progress.</t>
  </si>
  <si>
    <t>Annual review of chemical and biomolecular engineering</t>
  </si>
  <si>
    <t>1947-5438 (Print)</t>
  </si>
  <si>
    <t>497-517</t>
  </si>
  <si>
    <t>Sarkar S and Greenleaf JE and Gupta A and Uy D and Sengupta AK</t>
  </si>
  <si>
    <t>https://pubmed.ncbi.nlm.nih.gov/22541048/</t>
  </si>
  <si>
    <t>Millions of people around the world are currently living under the threat of developing serious health problems owing to ingestion of dangerous concentrations of arsenic through their drinking water. In many places, treatment of arsenic-contaminated water is an urgent necessity owing to a lack of safe alternative sources. Sustainable production of arsenic-safe water from an arsenic-contaminated raw water source is currently a challenge. Despite the successful development in the laboratory of technologies for arsenic remediation, few have been successful in the field. A sustainable arsenic-remediation technology should be robust, composed of local resources, and user-friendly as well as must attach special consideration to the social, economic, cultural, traditional, and environmental aspects of the target community. One such technology is in operation on the Indian subcontinent. Wide-scale replication of this technology with adequate improvisation can solve the arsenic crisis prevalent in the developing world.</t>
  </si>
  <si>
    <t>rayyan-185169234</t>
  </si>
  <si>
    <t>A vaccine based on biodegradable microspheres induces protective immunity against scuticociliatosis without producing side effects in turbot.</t>
  </si>
  <si>
    <t>https://pubmed.ncbi.nlm.nih.gov/22513203/</t>
  </si>
  <si>
    <t>The histiophagous scuticociliate parasite Philasterides dicentrarchi is an emergent pathogen in aquaculture and causes significant economic losses on turbot (Scophthalmus maximus) farms. In this study, the surface antigens (Ag) of the parasite were encapsulated and covalently linked to a polymeric microparticle formulation composed of two biodegradable polymers (chitosan and Gantrez). The antigenicity of the formulation and the protection provided were compared in mice and turbot. This formulation induced a higher antibody (Ab) response in mice at doses of 5mg of microspheres (MS) conjugated with approximately 230 Î¼g of Ag (MS-Ag(c)). However, Ab levels were significantly lower than in mice vaccinated with the same concentration of Ag in complete Freund's adjuvant (FCA). In turbot, the MS-Ag(c) formulation induced a higher level of Abs than that induced by the same vaccine emulsified in FCA. The challenge experiments performed with P. dicentrarchi and vaccinated turbot also showed a clear correlation between Ab levels and survival levels. Growth was significantly affected in fish vaccinated with FCA, but not in fish vaccinated with MS. The high adjuvant capacity of MS, together with its biodegradability and low toxicity to fish, makes this new vaccine an economical, effective and safe alternative to oil-based adjuvants for the immunoprophylaxis of scuticociliatosis in turbot.</t>
  </si>
  <si>
    <t xml:space="preserve"> RAYYAN-INCLUSION: {"Ana"=&gt;"Maybe", "Querusche"=&gt;"Excluded"} | RAYYAN-LABELS: ANA: Abstract,QUE: Abstract | RAYYAN-EXCLUSION-REASONS: 3 - Intervention</t>
  </si>
  <si>
    <t>rayyan-185169235</t>
  </si>
  <si>
    <t>Detection and treatment of intravascular thrombi with magnetofluorescent nanoparticles.</t>
  </si>
  <si>
    <t>Methods in enzymology</t>
  </si>
  <si>
    <t>1557-7988 (Electronic)</t>
  </si>
  <si>
    <t>191-209</t>
  </si>
  <si>
    <t>Erdem SS and Sazonova IY and Hara T and Jaffer FA and McCarthy JR</t>
  </si>
  <si>
    <t>https://pubmed.ncbi.nlm.nih.gov/22449927/</t>
  </si>
  <si>
    <t>Thrombosis, the formation of a clot within a blood vessel, underlies a number of life-threatening cardiovascular disorders such as heart attack, ischemic stroke, pulmonary embolism, and deep vein thrombosis. These conditions affect the lives of millions of people worldwide and result in significant morbidity and mortality. It is thus crucial to develop novel methodologies to enhance the detection and treatment of these disorders. Thrombolysis, or the dissolution of blood clots, relies upon the administration of exogenous plasminogen activators (PAs) that lyse fibrin. Yet, there are several drawbacks to the use of current PAs, including significant risks of uncontrolled bleeding and suboptimal efficacy and pharmacokinetics. Nanomaterials are well positioned to address these priority issues in thrombolysis, via the alteration of PA pharmacokinetics and biodistribution. Additionally, due to the multifunctional nature of nanoparticles, these thrombolytics may be targeted to the site of occlusion, effectively concentrating the drug where it is most needed. Herein, we describe the methodology associated with the synthesis of a novel thrombus-targeted fibrinolytic nanoagent. At each step of the synthesis, we analyze the nanomaterials, including their physical properties and their ability to bind to thrombosis targets of interest. The effect of the conjugation of tPA to the nanoparticle surface on the amidolytic and fibrinolytic activities of nanoagents is also investigated. Lastly, the in vivo binding of the targeted thrombolytic to intravascular thrombi is examined.</t>
  </si>
  <si>
    <t>rayyan-185169236</t>
  </si>
  <si>
    <t>Quantifying the evolution of vascular barrier disruption in advanced atherosclerosis with semipermeant nanoparticle contrast agents.</t>
  </si>
  <si>
    <t>e26385</t>
  </si>
  <si>
    <t>Zhang H and Zhang L and Myerson J and Bibee K and Scott M and Allen J and Sicard G and Lanza G and Wickline S</t>
  </si>
  <si>
    <t>https://pubmed.ncbi.nlm.nih.gov/22028868/</t>
  </si>
  <si>
    <t>RATIONALE: Acute atherothrombotic occlusion in heart attack and stroke implies disruption of the vascular endothelial barrier that exposes a highly procoagulant intimal milieu. However, the evolution, severity, and pathophysiological consequences of vascular barrier damage in atherosclerotic plaque remain unknown, in part because quantifiable methods and experimental models are lacking for its in vivo assessment. OBJECTIVE: To develop quantitative nondestructive methodologies and models for detecting vascular barrier disruption in advanced plaques. METHODS AND RESULTS: Sustained hypercholesterolemia in New Zealand White (NZW) rabbits for &gt;7-14 months engendered endothelial barrier disruption that was evident from massive and rapid passive penetration and intimal trapping of perfluorocarbon-core nanoparticles (PFC-NP: âˆ¼250 nm diameter) after in vivo circulation for as little as 1 hour. Only older plaques (&gt;7 mo), but not younger plaques (&lt;3 mo) demonstrated the marked enhancement of endothelial permeability to these particles. Electron microscopy revealed a complex of subintimal spongiform channels associated with endothelial apoptosis, superficial erosions, and surface-penetrating cholesterol crystals. Fluorine ((19)F) magnetic resonance imaging and spectroscopy (MRI/MRS) enabled absolute quantification (in nanoMolar) of the passive permeation of PFC-NP into the disrupted vascular lesions by sensing the unique spectral signatures from the fluorine core of plaque-bound PFC-NP. CONCLUSIONS: The application of semipermeant nanoparticles reveals the presence of profound barrier disruption in later stage plaques and focuses attention on the disrupted endothelium as a potential contributor to plaque vulnerability. The response to sustained high cholesterol levels yields a progressive deterioration of the vascular barrier that can be quantified with fluorine MRI/MRS of passively permeable nanostructures. The possibility of plaque classification based on the metric of endothelial permeability to nanoparticles is suggested.</t>
  </si>
  <si>
    <t>PMC3196552</t>
  </si>
  <si>
    <t>rayyan-185169237</t>
  </si>
  <si>
    <t>Enhanced immune response and protective efficacy of a Treponema pallidum Tp92 DNA vaccine vectored by chitosan nanoparticles and adjuvanted with IL-2.</t>
  </si>
  <si>
    <t>Human vaccines</t>
  </si>
  <si>
    <t>1554-8619 (Electronic)</t>
  </si>
  <si>
    <t>1083-9</t>
  </si>
  <si>
    <t>Zhao F and Wu Y and Zhang X and Yu J and Gu W and Liu S and Zeng T and Zhang Y and Wang S</t>
  </si>
  <si>
    <t>https://pubmed.ncbi.nlm.nih.gov/21941092/</t>
  </si>
  <si>
    <t>AIMS: In this study, the immune-modulatory and protective efficacy of using an interleukin-2 (IL-2) expression plasmid as a genetic adjuvant and chitosan (CS) nanoparticles as vectors to enhance a Tp92 DNA vaccine candidate were investigated in a Treponema pallidum (Tp) rabbit challenge model. RESULTS: CS vectoring of pTp92 or pIL-2 were both demonstrated to augment anti-Tp92 antibody levels induced by pTp92 DNA vaccines. Interestingly, the combination of CS vectored Tp92 and pIL-2 led to the greatest enhancements of anti-Tp92 antibodies and T-cell proliferation (p &lt; 0.05). At week 10 after the first immunization, 15 of the 18 rabbits in each group were challenged with Tp Nichols strain and monitored for skin lesions and ulcer lesions. Ratios of positive skin lesions and ratios of ulcer lesions in groups immunized with pTp92 were significantly lower than those of the empty vector or PBS groups (p &lt; 0.05), demonstrating that pTp92 immunization elicited significant protective efficacy against the Tp Nichols strain challenge. CS vectored and pIL-2 adjuvanted pTp92 immunized animals exhibited the lowest rates of positive skin and ulcer lesions. METHODS: Male New Zealand white rabbits were randomly assigned to groups (n = 18/group) and immunized intramuscularly with pTp92 based plasmid DNA constructs (100 Î¼g of DNA/rabbit/immunization). Two weeks before Tp challenge (Week 8), three rabbits from each group were used to determine cytokine measurements and fifteen rabbits from each group were used for Tp challenge studies. CONCLUSIONS: Intramuscular injection of pTp92 induced strong humoral and cellular immune responses and conferred protection from Tp challenge in rabbits. The use of CS as a pTp92 vector or pIL-2 as an adjuvant achieved a superior level of protective efficacy against Tp challenge, however CS vectored, IL-2 adjuvanted pTp92 immunization conferred the highest level of protective efficacy.</t>
  </si>
  <si>
    <t>rayyan-185169238</t>
  </si>
  <si>
    <t>NELL-1 promotes cartilage regeneration in an in vivo rabbit model.</t>
  </si>
  <si>
    <t>252-61</t>
  </si>
  <si>
    <t>Siu RK and Zara JN and Hou Y and James AW and Kwak J and Zhang X and Ting K and Wu BM and Soo C and Lee M</t>
  </si>
  <si>
    <t>https://pubmed.ncbi.nlm.nih.gov/21902605/</t>
  </si>
  <si>
    <t>Repair of cartilage due to joint trauma remains challenging due to the poor healing capacity of cartilage and adverse effects related to current growth factor-based strategies. NELL-1 (Nel-like molecule-1; Nel [a protein strongly expressed in neural tissue encoding epidermal growth factor like domain]), a protein first characterized in the context of premature cranial suture fusion, is believed to accelerate differentiation along the osteochondral lineage. We previously demonstrated the ability of NELL-1 protein to maintain the cartilaginous phenotype of explanted rabbit chondrocytes in vitro. Our objective in the current study is to determine whether NELL-1 can affect endogenous chondrocytes in an in vivo cartilage defect model. To generate the implant, NELL-1 was incorporated into chitosan nanoparticles and embedded into alginate hydrogels. These implants were press fit into 3-mm circular osteochondral defects created in the femoral condylar cartilage of 3-month-old New Zealand White rabbits (n=10). Controls included unfilled defects (n=8) and defects filled with phosphate-buffered saline-loaded chitosan nanoparticles embedded in alginate hydrogels (n=8). Rabbits were sacrificed 3 months postimplantation for histological analysis. Defects filled with alginate containing NELL-1 demonstrated significantly improved cartilage regeneration. Remarkably, histology of NELL-1-treated defects closely resembled that of native cartilage, including stronger Alcian blue and Safranin-O staining and increased deposition of type II collagen and absence of the bone markers type I collagen and Runt-related transcription factor 2 (Runx2) as demonstrated by immunohistochemistry. Our results suggest that NELL-1 may produce functional cartilage with properties similar to native cartilage, and is an exciting candidate for tissue engineering-based approaches for treating diverse pathologies of cartilage defects and degeneration.</t>
  </si>
  <si>
    <t>PMC3267973</t>
  </si>
  <si>
    <t>rayyan-185169239</t>
  </si>
  <si>
    <t>Carbon nanospheres enhanced electrochemiluminescence of CdS quantum dots for biosensing of hypoxanthine.</t>
  </si>
  <si>
    <t>Zhang Y and Deng S and Lei J and Xu Q and Ju H</t>
  </si>
  <si>
    <t>https://pubmed.ncbi.nlm.nih.gov/21872072/</t>
  </si>
  <si>
    <t>This work developed a novel method to greatly enhance the electrochemiluminescence (ECL) of CdS quantum dots (QDs). The ECL amplification was achieved by the assembly of QDs on poly (diallyldimethylammonium chloride)-functionalized carbon nanospheres (PFCNSs), and successfully employed for sensitive ECL biosensing of oxidase substrates. The carbon nanospheres were prepared by a "green" method, and the high loading of QDs on carbon nanospheres led to a 4-times increased ECL intensity with dissolved O(2) as the coreactant. Using xanthine oxidase (XOD) as a model, an ECL biosensor was fabricated by immobilizing the enzyme on the mixing membrane of PFCNSs and QDs. The ECL biosensor showed a fast response to hypoxanthine with a linear concentration range from 2.5 Ã— 10(-8) to 1.4 Ã— 10(-5)M. The limit of detection was 5 nM at a signal-to-noise ratio of 3. The assay results of hypoxanthine in fish samples were in a good agreement with the reference values by amperometric technique. This facile approach to prepare the PFCNSs/QDs system for ECL biosensing could be of promising application in bioanalysis and electronic device.</t>
  </si>
  <si>
    <t>rayyan-185169240</t>
  </si>
  <si>
    <t>[Applications of fluorescent semiconductor nanocrystals in microscopy and cytometry].</t>
  </si>
  <si>
    <t>Tsitologiia</t>
  </si>
  <si>
    <t>0041-3771 (Print)</t>
  </si>
  <si>
    <t>392-403</t>
  </si>
  <si>
    <t>Vorob'ev IA and Rafalovskaia-Orlovskaia EP and Gladkikh AA and Potashnikova DM and Barteneva NS</t>
  </si>
  <si>
    <t>https://pubmed.ncbi.nlm.nih.gov/21786682/</t>
  </si>
  <si>
    <t>Quantum dots (QD) nanocrystals consisting of CdSe core with ZnS shell are a novel class of fluorophores with tremendous potential in microscopy and cytometry techniques. The unique optical features of Qdots, namely, high photostability and extinction coefficient, wide absorption and narrow emission spectra, and large Stokes shift make them desirable fluorescent tags for diverse biomedical applications. Applications of this novel technology in microscopy and cytometry produce reliable multicolor specimens due to increased photostability, ability for multiplexing and narrow emission spectra of nanocrystals. QD conjugates are available on the market and could be prepared in the laboratory. This paper describes the application of QD-conjugates for immunophenotyping and FISH assessment of cells and tissues, and the requirements for microscope and flow cytometer reengineering for successful use of QD in multiplex fluorescent format. Despite the considerable progress, important methodological issues still need to be solved in terms of QD nanocrystals' size, heterogeneity, functionalization and stability of their conjugates. We discuss practical approaches and challenges that need to be addressed to make QD immunostaining a standard method in biology.</t>
  </si>
  <si>
    <t>rayyan-185169241</t>
  </si>
  <si>
    <t>Aqueous fullerene aggregates (nC60) generate minimal reactive oxygen species and are of low toxicity in fish: a revision of previous reports.</t>
  </si>
  <si>
    <t>Current opinion in biotechnology</t>
  </si>
  <si>
    <t>1879-0429 (Electronic)</t>
  </si>
  <si>
    <t>533-7</t>
  </si>
  <si>
    <t>Henry TB and Petersen EJ and Compton RN</t>
  </si>
  <si>
    <t>https://pubmed.ncbi.nlm.nih.gov/21719272/</t>
  </si>
  <si>
    <t>This review aims to clarify inconsistencies in previous reports regarding the potential for aqueous aggregates of fullerenes (nC60) to generate reactive oxygen species (ROS) and cause toxicity in fish. Methods for evaluation of ROS production and toxicity of aqueous nC60 have evolved over time and limitations in initial studies have led to unintentional erroneous reports of nC60 ROS generation and toxicity. Some of these reports continue to lead to misconceptions of the environmental effects of C60. Critical review of the evidence (2007-2011) indicates that aqueous nC60 have minimal potential to produce ROS and that oxidative stress in fish is not induced by environmentally relevant exposure to nC60. Future studies should acknowledge that current evidence indicates low toxicity of nC60 and refrain from citing articles that attribute toxicity in fish to nC60 based on methods shown to be compromised by experimental artifacts. Despite low toxicity of nC60 in fish, an emerging environmental issue is that nC60 can affect environmental fate, transport, and bioavailability of co-contaminants in aquatic environments in a similar manner to that observed for other anthropogenic particulates (e.g., microplastics).</t>
  </si>
  <si>
    <t>rayyan-185169242</t>
  </si>
  <si>
    <t>An artificial nanoemulsion carrying paclitaxel decreases the transplant heart vascular disease: a study in a rabbit graft model.</t>
  </si>
  <si>
    <t>The Journal of thoracic and cardiovascular surgery</t>
  </si>
  <si>
    <t>1097-685X (Electronic)</t>
  </si>
  <si>
    <t>1522-8</t>
  </si>
  <si>
    <t>LourenÃ§o-Filho DD and MaranhÃ£o RC and MÃ©ndez-Contreras CA and Tavares ER and Freitas FR and Stolf NA</t>
  </si>
  <si>
    <t>https://pubmed.ncbi.nlm.nih.gov/21458008/</t>
  </si>
  <si>
    <t>OBJECTIVE: In previous studies cholesterol-rich nanoemulsions (LDE) resembling low-density lipoprotein were shown to concentrate in atherosclerotic lesions of rabbits. Lesions were pronouncedly reduced by treatment with paclitaxel associated with LDE. This study aimed to test the hypothesis of whether LDE-paclitaxel is able to concentrate in grafted hearts of rabbits and to ameliorate coronary allograft vasculopathy after the transplantation procedure. METHODS: Twenty-one New Zealand rabbits fed 0.5% cholesterol were submitted to heterotopic heart transplantation at the cervical position. All rabbits undergoing transplantation were treated with cyclosporin A (10 mg Â· kg(-1) Â· d(-1) by mouth). Eleven rabbits were treated with LDE-paclitaxel (4 mg/kg body weight paclitaxel per week administered intravenously for 6 weeks), and 10 control rabbits were treated with 3 mL/wk intravenous saline. Four control animals were injected with LDE labeled with [(14)C]-cholesteryl oleate ether to determine tissue uptake. RESULTS: Radioactive LDE uptake by grafts was 4-fold that of native hearts. In both groups the coronary arteries of native hearts showed no stenosis, but treatment with LDE-paclitaxel reduced the degree of stenosis in grafted hearts by 50%. The arterial luminal area in grafts of the treated group was 3-fold larger than in control animals. LDE-paclitaxel treatment resulted in a 7-fold reduction of macrophage infiltration. In grafted hearts LDE-paclitaxel treatment reduced the width of the intimal layer and inhibited the destruction of the medial layer. No toxicity was observed in rabbits receiving LDE-paclitaxel treatment. CONCLUSIONS: LDE-paclitaxel improved posttransplantation injury to the grafted heart. The novel therapeutic approach for heart transplantation management validated here is thus a promising strategy to be explored in future clinical studies.</t>
  </si>
  <si>
    <t>rayyan-185169243</t>
  </si>
  <si>
    <t>[Expression of human papillomavirus type 16/18 in human cervical carcinomas by the quantum dot fluorescent in-situ hybridization].</t>
  </si>
  <si>
    <t>Zhonghua bing li xue za zhi = Chinese journal of pathology</t>
  </si>
  <si>
    <t>0529-5807 (Print)</t>
  </si>
  <si>
    <t>675-7</t>
  </si>
  <si>
    <t>Sun J and Hu JB and Chen HL and Li BY and Xia HS</t>
  </si>
  <si>
    <t>https://pubmed.ncbi.nlm.nih.gov/21176533/</t>
  </si>
  <si>
    <t>OBJECTIVE: To investigate fluorescence in situ hybridization labeled with quantum dots (QDs) for the detection of human papillomavirus 16/18 (HPV16/18) infection in cervical carcinoma patients. METHODS: A total of 80 biopsy samples of squamous carcinoma of cervix were assayed for HPV 16/18 infection by using quantum dot labeled fluorescent in situ hybridization (QD-FISH) and chromogenic in situ hybridization (CISH) techniques, respectively. The results obtained by using two different methods were statistically analyzed. RESULTS: The positive rate for HPV16/18 by QD-FISH was 88.8% (71/80), higher than that (80.0%) by CISH, however, the result was statistically not significant (P=0.127). The positive detection rates for HPV16/18 by using both methods increased coincidentally with raising of the tumor grading stage. CONCLUSION: The sensitivity and specificity of HPV infection detectable by QD-FISH is higher than that by the CISH technique.</t>
  </si>
  <si>
    <t>rayyan-185169244</t>
  </si>
  <si>
    <t>Testing mutual exclusivity of ETS rearranged prostate cancer.</t>
  </si>
  <si>
    <t>Laboratory investigation; a journal of technical methods and pathology</t>
  </si>
  <si>
    <t>1530-0307 (Electronic)</t>
  </si>
  <si>
    <t>404-12</t>
  </si>
  <si>
    <t>Svensson MA and LaFargue CJ and MacDonald TY and Pflueger D and Kitabayashi N and Santa-Cruz AM and Garsha KE and Sathyanarayana UG and Riley JP and Yun CS and Nagy D and Kosmeder JW and Pestano GA and Tewari AK and Demichelis F and Rubin MA</t>
  </si>
  <si>
    <t>https://pubmed.ncbi.nlm.nih.gov/20975660/</t>
  </si>
  <si>
    <t>Prostate cancer is a clinically heterogeneous and multifocal disease. More than 80% of patients with prostate cancer harbor multiple geographically discrete cancer foci at the time of diagnosis. Emerging data suggest that these foci are molecularly distinct consistent with the hypothesis that they arise as independent clones. One of the strongest arguments is the heterogeneity observed in the status of E26 transformation specific (ETS) rearrangements between discrete tumor foci. The clonal evolution of individual prostate cancer foci based on recent studies demonstrates intertumoral heterogeneity with intratumoral homogeneity. The issue of multifocality and interfocal heterogeneity is important and has not been fully elucidated due to lack of the systematic evaluation of ETS rearrangements in multiple tumor sites. The current study investigates the frequency of multiple gene rearrangements within the same focus and between different cancer foci. Fluorescence in situ hybridization (FISH) assays were designed to detect the four most common recurrent ETS gene rearrangements. In a cohort of 88 men with localized prostate cancer, we found ERG, ETV1, and ETV5 rearrangements in 51% (44/86), 6% (5/85), and 1% (1/86), respectively. None of the cases demonstrated ETV4 rearrangements. Mutual exclusiveness of ETS rearrangements was observed in the majority of cases; however, in six cases, we discovered multiple ETS or 5' fusion partner rearrangements within the same tumor focus. In conclusion, we provide further evidence for prostate cancer tumor heterogeneity with the identification of multiple concurrent gene rearrangements.</t>
  </si>
  <si>
    <t>PMC3130188</t>
  </si>
  <si>
    <t>rayyan-185169245</t>
  </si>
  <si>
    <t>High-resolution magnetic resonance imaging enhanced with superparamagnetic nanoparticles measures macrophage burden in atherosclerosis.</t>
  </si>
  <si>
    <t>1707-15</t>
  </si>
  <si>
    <t>Morishige K and Kacher DF and Libby P and Josephson L and Ganz P and Weissleder R and Aikawa M</t>
  </si>
  <si>
    <t>https://pubmed.ncbi.nlm.nih.gov/20937980/</t>
  </si>
  <si>
    <t>BACKGROUND: Macrophages contribute to the progression and acute complications of atherosclerosis. Macrophage imaging may serve as a biomarker to identify subclinical inflamed lesions, to predict future risk, and to aid in the assessment of novel therapies. METHODS AND RESULTS: To test the hypothesis that nanoparticle-enhanced, high-resolution magnetic resonance imaging (MRI) can measure plaque macrophage accumulation, we used 3-T MRI with a macrophage-targeted superparamagnetic nanoparticle preparation (monocrystalline iron oxide nanoparticles-47 [MION-47]) in cholesterol-fed New Zealand White rabbits 6 months after balloon injury. In vivo MRI visualized thickened abdominal aortas on both T1- and T2-weighted spin-echo images (T1 spin echo, 20 axial slices per animal; T2 spin echo, 28 slices per animal). Seventy-two hours after MION-47 injection, aortas exhibited lower T2 signal intensity compared with before contrast imaging (signal intensity ratio, aortic wall/muscle: before, 1.44 Â± 0.26 versus after, 0.95 Â± 0.22; 164 slices; P&lt;0.01), whereas T1 spin echo images showed no significant change. MRI on ex vivo specimens provided similar results. Histological studies colocalized iron accumulation with immunoreactive macrophages in atheromata. The magnitude of signal intensity reduction on T2 spin echo in vivo images further correlated with macrophage areas in situ (150 slices; r=0.73). Treatment with rosuvastatin for 3 months yielded diminished macrophage content (P&lt;0.05) and reversed T2 signal intensity changes (P&lt;0.005). Signal changes in rosuvastatin-treated rabbits correlated with reduced macrophage burden (r=0.73). In vitro validation studies showed concentration-dependent MION-47 uptake by human primary macrophages. CONCLUSION: The magnitude of T2 signal intensity reduction in high-resolution MRI after administration of superparamagnetic phagocytosable nanoparticles can assess macrophage burden in atheromata, providing a clinically translatable tool to identify inflamed plaques and to monitor therapy-mediated changes in plaque inflammation.</t>
  </si>
  <si>
    <t>PMC3003265</t>
  </si>
  <si>
    <t>rayyan-185169246</t>
  </si>
  <si>
    <t>Skin exposure to micro- and nano-particles can cause haemostasis in zebrafish larvae.</t>
  </si>
  <si>
    <t>Thrombosis and haemostasis</t>
  </si>
  <si>
    <t>2567-689X (Electronic)</t>
  </si>
  <si>
    <t>797-807</t>
  </si>
  <si>
    <t>McLeish JA and Chico TJ and Taylor HB and Tucker C and Donaldson K and Brown SB</t>
  </si>
  <si>
    <t>https://pubmed.ncbi.nlm.nih.gov/20174755/</t>
  </si>
  <si>
    <t>Low mass ambient exposure to airborne particles is associated with atherothrombotic events that may be a consequence of the combustion-derived nanoparticle content. There is concern also over the potential cardiovascular impact of manufactured nanoparticles. To better understand the mechanism by which toxic airborne particles can affect cardiovascular function we utilised zebrafish as a genetically tractable model. Using light and confocal fluorescence video-microscopy, we measured heart-rate and blood flow in the dorsal aorta and caudal artery of zebrafish larvae that had been exposed to a number of toxic and non-toxic microparticles and nanoparticles. Diesel exhaust particles (DEP), carboxy-charged Latex beads (carboxy-beads) and toxic alumina (Taimicron TM300), but not non-toxic alumina (Baikalox A125), were found to promote both skin and gut cell damage, increased leukocyte invasion into the epidermis, tail muscle ischaemia and haemostasis within the caudal artery of free swimming zebrafish larvae. The presence of sodium sulfite, a reducing agent, or warfarin, an anticoagulant, within the system water abrogated the effects of both toxic alumina and carboxy-beads but not DEP. Genetic manipulation of skin barrier function augmented skin damage and haemostasis, even for the non-toxic alumina. The toxic effects of carboxy-beads were still apparent after leukocyte numbers were depleted with anti-Pu.1 morpholino. We conclude that particle uptake across skin epithelium and gut mucosal barriers, or the presence of leukocytes, is not required for particle-induced haemostasis while a compromised skin barrier function accentuated tissue injury and haemostasis.</t>
  </si>
  <si>
    <t>rayyan-185169247</t>
  </si>
  <si>
    <t>Effects of silver nanoparticles on the development and histopathology biomarkers of Japanese medaka (Oryzias latipes) using the partial-life test.</t>
  </si>
  <si>
    <t>Wu Y and Zhou Q and Li H and Liu W and Wang T and Jiang G</t>
  </si>
  <si>
    <t>https://pubmed.ncbi.nlm.nih.gov/20034681/</t>
  </si>
  <si>
    <t>Silver nanoparticles (AgNPs) have emerged as an important class of nanomaterials and are currently used in a wide range of industrial and commercial applications. This has caused increasing concern about their effects on the environment and to human health. Using Japanese medaka (Oryzias latipes) at early-life stages as experimental models, the developmental toxicity of silver nanoparticles was investigated following exposure to 100-1000 Î¼g/L homogeneously dispersed AgNPs for 70 days, and developmental endpoints were evaluated by microscopy during embryonic, larval and juvenile stages of development in medaka. Meanwhile, histopathological changes in the larval eye were evaluated. Retarded development and reduced pigmentation were observed in the treated embryos by AgNPs at high concentrations (â‰¥ 400 Î¼g/L). Maximum width of the optic tectum, as an indicator of midbrain development, decreased significantly in a dose-related manner. Furthermore, silver nanoparticles exposure at all concentrations induced a variety of morphological malformations such as edema, spinal abnormalities, finfold abnormalities, heart malformations and eye defects. Histopathological observations also confirmed the occurrence of abnormal eye development induced by AgNPs. The data showed non-linear or U-shaped dose-response patterns for growth retardation at 5 days of postfertilization, as well as the incidence of abnormalities. Preliminary results suggested that the developmental process of medaka may be affected by exposure to silver nanoparticles. Morphological abnormalities in early-life stages of medaka showed the potential developmental toxicities of silver nanoparticles. Further research should be focused on the mechanisms of developmental toxicity in fish exposed to silver nanoparticles.</t>
  </si>
  <si>
    <t>rayyan-185169248</t>
  </si>
  <si>
    <t>Marine aggregates facilitate ingestion of nanoparticles by suspension-feeding bivalves.</t>
  </si>
  <si>
    <t>137-42</t>
  </si>
  <si>
    <t>Ward JE and Kach DJ</t>
  </si>
  <si>
    <t>https://pubmed.ncbi.nlm.nih.gov/19525006/</t>
  </si>
  <si>
    <t>As the application of nanomaterials to science and technology grows, the need to understand any ecotoxicological effects becomes increasingly important. Recent studies on a few species of fishes and invertebrates have provided data which suggest that harmful effects are possible. The way in which nanoparticles are taken up by aquatic organisms, however, has been little studied. We examined uptake of nanoparticles by two species of suspension-feeding bivalves (mussels, Mytilus edulis; oysters, Crassostrea virginica), which capture individual particles &lt; 1 microm with a retention efficiency of &lt;15%. Given this limitation, it would appear that nanoparticles could not be ingested in large numbers. During certain times of the year, however, &gt;70% of suspended particles are incorporated within aggregates that are &gt; 100 microm in size. Therefore, we delivered bivalves fluorescently labeled, 100-nm polystyrene beads that were either (1) dispersed or (2) embedded within aggregates generated in the laboratory. Results indicate that aggregates significantly enhance the uptake of 100-nm particles. Nanoparticles had a longer gut retention time than 10-microm polystyrene beads suggesting that nanoparticles were transported to the digestive gland. Our data suggest a mechanism for significant nanoparticle ingestion, and have implications for toxicological effects and transfer of nanomaterials to higher trophic levels.</t>
  </si>
  <si>
    <t>rayyan-185169249</t>
  </si>
  <si>
    <t>Enhanced osteoconductivity of micro-structured titanium implants (XiVE S CELLplus) by addition of surface calcium chemistry: a histomorphometric study in the rabbit femur.</t>
  </si>
  <si>
    <t>Clinical oral implants research</t>
  </si>
  <si>
    <t>1600-0501 (Electronic)</t>
  </si>
  <si>
    <t>684-90</t>
  </si>
  <si>
    <t>Park JW and Kim HK and Kim YJ and An CH and Hanawa T</t>
  </si>
  <si>
    <t>https://pubmed.ncbi.nlm.nih.gov/19489932/</t>
  </si>
  <si>
    <t>Denmark</t>
  </si>
  <si>
    <t>OBJECTIVES: This study evaluated the osseointegration in rabbit cancellous bone of titanium (Ti) implants with a micro-topographically complex surface structure produced by grit-blasting/acid-etching with or without the addition of surface calcium ion (Ca) chemistry. MATERIAL AND METHODS: Micro-structured Ti implants (XiVE S CELLplus screw implant, Dentsply Friadent GmbH) were hydrothermally treated in an alkaline Ca-containing solution to produce a nano-structured Ca-incorporated oxide surface layer. The surface characteristics were evaluated by scanning electron microscopy and stylus profilometry before and after Ca surface treatment. Twenty implants (10 control and 10 experimental) were placed in the femoral condyles of 10 New Zealand White rabbits. Histomorphometric analysis was performed 6 weeks after implantation. RESULTS: Ca-incorporated and untreated control implants showed similar surface morphologies and surface roughness values at the micron scale. Untreated micro-structured Ti implants achieved a high degree of bone-to-implant contact (BIC), and Ca incorporation further increased BIC% (P&lt;0.05). Active new bone apposition was found on surfaces of Ca-incorporated implants in areas of loose trabeculae. CONCLUSION: The nano-structured Ca-incorporated oxide surface significantly enhanced osteoconductivity of micro-structured Ti implants in rabbit cancellous bone. Results indicate that this surface produced by simple hydrothermal treatment may be effective in improving the osseointegration of implants with micro-topographically complex surface structures in areas of loose cancellous bone.</t>
  </si>
  <si>
    <t>rayyan-185169250</t>
  </si>
  <si>
    <t>Contributing to marine pollution by washing your face: microplastics in facial cleansers.</t>
  </si>
  <si>
    <t>1225-1228</t>
  </si>
  <si>
    <t>Fendall LS and Sewell MA</t>
  </si>
  <si>
    <t>https://pubmed.ncbi.nlm.nih.gov/19481226/</t>
  </si>
  <si>
    <t>Plastics pollution in the ocean is an area of growing concern, with research efforts focusing on both the macroplastic (&gt;5mm) and microplastic (&lt;5mm) fractions. In the 1990 s it was recognized that a minor source of microplastic pollution was derived from liquid hand-cleansers that would have been rarely used by the average consumer. In 2009, however, the average consumer is likely to be using microplastic-containing products on a daily basis, as the majority of facial cleansers now contain polyethylene microplastics which are not captured by wastewater plants and will enter the oceans. Four microplastic-containing facial cleansers available in New Zealand supermarkets were used to quantify the size of the polythelene fragments. Three-quarters of the brands had a modal size of &lt;100 microns and could be immediately ingested by planktonic organisms at the base of the food chain. Over time the microplastics will be subject to UV-degradation and absorb hydrophobic materials such as PCBs, making them smaller and more toxic in the long-term. Marine scientists need to educate the public to the dangers of using products that pose an immediate and long-term threat to the health of the oceans and the food we eat.</t>
  </si>
  <si>
    <t>rayyan-185169251</t>
  </si>
  <si>
    <t>Quantum dot nanotoxicity assessment using the zebrafish embryo.</t>
  </si>
  <si>
    <t>0013-936X (Print)</t>
  </si>
  <si>
    <t>1605-11</t>
  </si>
  <si>
    <t>King-Heiden TC and Wiecinski PN and Mangham AN and Metz KM and Nesbit D and Pedersen JA and Hamers RJ and Heideman W and Peterson RE</t>
  </si>
  <si>
    <t>https://pubmed.ncbi.nlm.nih.gov/19350942/</t>
  </si>
  <si>
    <t>Quantum dots (QDs) hold promise for several biomedical, life sciences, and photovoltaic applications. Substantial production volumes and environmental release are anticipated. QD toxicity may be intrinsic to their physicochemical properties, or result from the release of toxic components during breakdown. We hypothesized that developing zebrafish could be used to identify and distinguish these different types of toxicity. Embryos were exposed to aqueous suspensions of CdSe(core)/ZnS(shell) QDs functionalized with either poly-L-lysine or poly(ethylene glycol) terminated with methoxy, carboxylate, or amine groups. Toxicity was influenced by the QD coating, which also contributed to the QD suspension stability. At sublethal concentrations, many QD preparations produced characteristic signs of Cd toxicity that weakly correlated with metallothionein expression, indicating that QDs are only slightly degraded in vivo. QDs also produced distinctly different toxicity that could not be explained by Cd release. Using the zebrafish model, we were able to distinguish toxicity intrinsic to QDs from that caused by released metal ions. We conclude that developing zebrafish provide a rapid, low-cost approach for assessing structure-toxicity relationships of nanoparticles.</t>
  </si>
  <si>
    <t>PMC2674626</t>
  </si>
  <si>
    <t>rayyan-185169252</t>
  </si>
  <si>
    <t>Systemic injection of planktonic forms of mammalian-derived nanoparticles alters arterial response to injury in rabbits.</t>
  </si>
  <si>
    <t>American journal of physiology. Heart and circulatory physiology</t>
  </si>
  <si>
    <t>0363-6135 (Print)</t>
  </si>
  <si>
    <t>H1434-41</t>
  </si>
  <si>
    <t>Schwartz MK and Lieske JC and Hunter LW and Miller VM</t>
  </si>
  <si>
    <t>https://pubmed.ncbi.nlm.nih.gov/19286948/</t>
  </si>
  <si>
    <t>Experiments were designed to test the hypothesis that the systemic delivery of planktonic forms of nanoparticles (NPs) derived from calcified, diseased human tissue or bovine blood are transmissible particles that exacerbate arterial response to injury. New Zealand White rabbits in which the endothelium was mechanically removed from one carotid artery were injected intravenously with either saline (control), lipopolysaccharide (LPS; surrogate for subclinical infection), hydroxyapatite crystals (HA; surrogate for NP shell), HA crystals exposed to culture media, or planktonic forms of bovine- or human-derived NPs. Carotid arteries were monitored by ultrasonography for 5 wk and then removed for histological examination. Uninjured arteries from all animals in each group remained patent with a normal anatomy. Injured arteries from 6 of 11 animals injected with human-derived NPs occluded and/or calcified; none of the injured arteries from animals in the other groups occluded (n = 28; P &lt; or = 0.05). Injured arteries of rabbits injected with LPS or HA crystals developed eccentric hyperplasia. Discontinuous internal elastic laminae and thinning media characterized arteries from animals injected with bovine-derived NPs or cultured HA crystals. In conclusion, the systemic administration of planktonic forms of human-derived NPs exacerbated arterial response to injury distinct from that of bovine-derived NPs and other inflammatory agents.</t>
  </si>
  <si>
    <t>PMC2685330</t>
  </si>
  <si>
    <t>rayyan-185169253</t>
  </si>
  <si>
    <t>Toxicity of aqueous fullerene in adult and larval Fundulus heteroclitus.</t>
  </si>
  <si>
    <t>1964-71</t>
  </si>
  <si>
    <t>Blickley TM and McClellan-Green P</t>
  </si>
  <si>
    <t>https://pubmed.ncbi.nlm.nih.gov/19086320/</t>
  </si>
  <si>
    <t>Aqueous suspensions of fullerene aggregates (aqua-nC60) were used to investigate the movement of carbon-based nanomaterials in a marine water column and to determine their effects on different life stages of a marine teleost. Fullerene aggregates formed precipitates as a result of mixing in natural seawater, and levels of aqua-nC60 were significantly increased in bottom waters after 24 h. Exposure of Fundulus heteroclitus embryos, larvae, and adults to increasing concentrations of aqua-nC60 resulted in very little mortality, and no median lethal concentrations could be calculated at &lt; or = 10 mg/L. Aggregates of aqua-nC60 did adhere to the chorion but did not affect development of the embryos or their hatching success. Movements of aqua-nC60 through the chorion and into the embryo tended to increase with higher exposure levels; however, the concentrations were extremely low and did not differ significantly. Larvae exposed to increasing concentrations of aqua-nC60 exhibited a significant dose-dependent increase in total glutathione (GSH). This was accompanied by a decreasing trend in lipid peroxidation (LPO), but LPO was not statistically different between treatments. Adult F. heteroclitus exposed to increasing concentrations of aqua-nC60 exhibited an increase in total GSH in liver tissue but not in the gill. No significant effects on LPO were observed in either tissue. Thus, we conclude that aqua-nC60 affects the oxidative stress response of F. heteroclitus and that increased antioxidant defenses provide some physiological tolerance for these materials. Environmental factors influencing uptake, metabolism, and physiological response following exposure, however, need further investigation.</t>
  </si>
  <si>
    <t>rayyan-185169254</t>
  </si>
  <si>
    <t>Detection of macrophages in atherosclerotic tissue using magnetic nanoparticles and differential phase optical coherence tomography.</t>
  </si>
  <si>
    <t>Journal of biomedical optics</t>
  </si>
  <si>
    <t>1083-3668 (Print)</t>
  </si>
  <si>
    <t>Oh J and Feldman MD and Kim J and Sanghi P and Do D and Mancuso JJ and Kemp N and Cilingiroglu M and Milner TE</t>
  </si>
  <si>
    <t>https://pubmed.ncbi.nlm.nih.gov/19021386/</t>
  </si>
  <si>
    <t>We demonstrate the detection of iron oxide nanoparticles taken up by macrophages in atherosclerotic plaque with differential phase optical coherence tomography (DP-OCT). Magneto mechanical detection of nanoparticles is demonstrated in hyperlipidemic Watanabe and balloon-injured fat-fed New Zealand white rabbits injected with monocrystalline iron oxide nanoparticles (MIONs) of &lt; 40 nm diam. MIONs taken up by macrophages was excited by an oscillating magnetic flux density and resulting nanometer tissue surface displacement was detected by DP-OCT. Frequency response of tissue surface displacement in response to an externally applied magnetic flux density was twice the stimulus frequency as expected from the equations of motion for the nanoparticle cluster.</t>
  </si>
  <si>
    <t>rayyan-185169255</t>
  </si>
  <si>
    <t>Toxicity of titanium dioxide nanoparticles to rainbow trout (Oncorhynchus mykiss): gill injury, oxidative stress, and other physiological effects.</t>
  </si>
  <si>
    <t>0166-445X (Print)</t>
  </si>
  <si>
    <t>415-30</t>
  </si>
  <si>
    <t>Federici G and Shaw BJ and Handy RD</t>
  </si>
  <si>
    <t>https://pubmed.ncbi.nlm.nih.gov/17727975/</t>
  </si>
  <si>
    <t>Mammalian and in vitro studies have raised concerns about the toxicity of titanium dioxide nanoparticles (TiO2 NPs), but there are very limited data on ecotoxicity to aquatic life. This paper is an observational study where we aim to describe the toxicity of TiO2 NPs to the main body systems of rainbow trout. Stock solutions of dispersed TiO2 NPs were prepared by sonication without using solvents. A semi-static test system was used to expose rainbow trout to either a freshwater control, 0.1, 0.5, or 1.0 mg l(-1) TiO2 NPs for up to 14 days. Exposure to TiO2 NPs caused some gill pathologies including oedema and thickening of the lamellae. No major haematological or blood disturbances were observed in terms of red and white blood cell counts, haematocrit values, whole blood haemoglobin, and plasma Na+ or K+ concentrations. Tissue metal levels (Na+, K+, Ca2+ and Mn) were generally unaffected. However, some exposure concentration-dependent changes in tissue Cu and Zn levels were observed, especially in the brain. Exposure to TiO2 NPs caused statistically significant decreases in Na+K+-ATPase activity (ANOVA, P&lt;0.05) in the gills and intestine, and a trend of decreasing enzyme activity in the brain (the latter was not statistically significant). Thiobarbituric acid reactive substances (TBARS) showed exposure concentration-dependent and statistically significant (ANOVA or Kruskal-Wallis test, P&lt;0.05) increases (two-fold or more) in the gill, intestine and brain, but not the liver during exposure to TiO2 NPs compared to controls. TiO2 NP exposure caused statistically significant (ANOVA, P&lt;0.05) increases in the total glutathione levels in the gills, but depletion of hepatic glutathione compared to controls. Total glutathione levels in the brain and intestine were unaffected. Liver cells exposed to TiO2 NPs showed minor fatty change and lipidosis, and some hepatocytes showed condensed nuclear bodies (apoptotic bodies). Fish probably ingested water containing TiO2 NPs during exposure (stress-induced drinking) which may have resulted in some areas of erosion on the intestinal epithelium. Overall we conclude that titanium dioxide nanoparticles are not a major ionoregulatory toxicant, or haemolytic, at the concentration and exposure times used. Respiratory distress is a concern and sub-lethal toxicity involves oxidative stress, organ pathologies, and the induction of anti-oxidant defences, such as glutathione.</t>
  </si>
  <si>
    <t>rayyan-185169256</t>
  </si>
  <si>
    <t>Development of a base set of toxicity tests using ultrafine TiO2 particles as a component of nanoparticle risk management.</t>
  </si>
  <si>
    <t>Toxicology letters</t>
  </si>
  <si>
    <t>0378-4274 (Print)</t>
  </si>
  <si>
    <t>99-110</t>
  </si>
  <si>
    <t>Warheit DB and Hoke RA and Finlay C and Donner EM and Reed KL and Sayes CM</t>
  </si>
  <si>
    <t>https://pubmed.ncbi.nlm.nih.gov/17566673/</t>
  </si>
  <si>
    <t>The development of a risk management system for nanoscale or ultrafine particle-types requires a base set of hazard data. Assessing risk is a function of hazard and exposure data. Previously, we have suggested "parallel tracks" as a strategy for conducting nanoparticle research. On the one hand, mechanistic studies on "representative" nanoparticles could be supported by governmental agencies. Alternatively, with regard to commercial nanoparticles, the environmental, health and safety (EHS) framework would include a minimum base set of toxicity studies which should be supported by the companies that are developing nano-based products. The minimum base set could include the following criteria: substantial particle characterization, pulmonary toxicity studies, acute dermal toxicity and sensitization studies, acute oral and ocular toxicity studies, along with screening type genotoxicity, and aquatic toxicity studies. We report here the toxicity results of a base set of hazard tests on a set of newly developed, well-characterized, ultrafine TiO(2) (uf-TiO(2)) particle-types. In vivo pulmonary toxicity studies in rats demonstrated low inflammatory potential and lung tissue toxicity. Acute dermal irritation studies in rabbits and local lymph node assay results in mice indicated that uf-TiO(2) was not a skin irritant or dermal sensitizer. Acute oral toxicity studies demonstrated very low toxicity and uf-TiO(2) produced short-term and reversible ocular conjunctival redness in rabbits. Genotoxicity tests demonstrated that uf-TiO(2) was negative in both the bacterial reverse mutation test and in an in vitro mammalian chromosome aberration test with Chinese hamster ovary cells. The results of aquatic toxicity screening studies demonstrated that uf-TiO(2) exhibited low concern for aquatic hazard in unaerated, 48h, static acute tests using the water flea, Daphnia magna; exhibited low concern for aquatic hazard in unaerated, 96h, static acute tests using the rainbow trout, Oncorhynchus mykiss; and exhibited medium concern in a 72h acute test using the green algae Pseudokirchneriella subcapitata. To summarize the findings, the results of most of the studies demonstrated low hazard potential in mammals or aquatic species following acute exposures to the ultrafine TiO(2) particle-types tested in this program.</t>
  </si>
  <si>
    <t>rayyan-185169257</t>
  </si>
  <si>
    <t>A single dose of doxorubicin-functionalized bow-tie dendrimer cures mice bearing C-26 colon carcinomas.</t>
  </si>
  <si>
    <t>0027-8424 (Print)</t>
  </si>
  <si>
    <t>16649-54</t>
  </si>
  <si>
    <t>Lee CC and Gillies ER and Fox ME and Guillaudeu SJ and FrÃ©chet JM and Dy EE and Szoka FC</t>
  </si>
  <si>
    <t>https://pubmed.ncbi.nlm.nih.gov/17075050/</t>
  </si>
  <si>
    <t>The antitumor effect of doxorubicin (DOX) conjugated to a biodegradable dendrimer was evaluated in mice bearing C-26 colon carcinomas. An asymmetric biodegradable polyester dendrimer containing 8-10 wt % DOX was prepared. The design of the dendrimer carrier optimized blood circulation time through size and molecular architecture, drug loading through multiple attachment sites, solubility through PEGylation, and drug release through the use of pH-sensitive hydrazone linkages. In culture, dendrimer-DOX was &gt;10 times less toxic than free DOX toward C-26 colon carcinoma cells after exposure for 72 h. Upon i.v. administration to BALB/c mice with s.c. C-26 tumors, dendrimer-DOX was eliminated from the serum with a half-life of 16 +/- 1 h, and its tumor uptake was ninefold higher than i.v. administered free DOX at 48 h. In efficacy studies performed with BALB/c mice bearing s.c. C-26 tumors, a single i.v. injection of dendrimer-DOX at 20 mg/kg DOX equivalents 8 days after tumor implantation caused complete tumor regression and 100% survival of the mice over the 60-day experiment. No cures were achieved in tumor-implanted mice treated with free DOX at its maximum tolerated dose (6 mg/kg), drug-free dendrimer, or dendrimer-DOX in which the DOX was attached by means of a stable carbamate bond. The antitumor effect of dendrimer-DOX was similar to that of an equimolar dose of liposomal DOX (Doxil). The remarkable antitumor activity of dendrimer-DOX results from the ability of the dendrimer to favorably modulate the pharmacokinetics of attached DOX.</t>
  </si>
  <si>
    <t>PMC1636509</t>
  </si>
  <si>
    <t>rayyan-185169258</t>
  </si>
  <si>
    <t>[Treatment of rabbits bearing advanced VX2 tumors in the mammary gland with nano-sized liposomal adriamycin administered by various routes].</t>
  </si>
  <si>
    <t>3039-42</t>
  </si>
  <si>
    <t>Chen JH and Li Y and Yao Q and Ling R and Wang L and Li KZ and Wang Z and Chen T</t>
  </si>
  <si>
    <t>https://pubmed.ncbi.nlm.nih.gov/16324402/</t>
  </si>
  <si>
    <t>OBJECTIVE: To investigate the therapeutic effect of nano-sized liposomal adriamycin (NLADR) administered by various routes on rabbits bearing advanced breast tumors. METHODS: NLADR with a mean diameter of 120 nm was prepared by pH gradient-driven drug encapsulation method. VX(2) tumor mass suspension was injected into the breast tissues of 50 female New Zealand White rabbits. Six weeks after the inoculation 38 surviving tumor-bearing rabbits were randomly divided into 5 groups: group A (control group), receiving a sham treatment; group B, receiving subcutaneous injection of NLADR with a dose of 1 mg/kg into the areas adjacent to the implanted tumor; group C, receiving intravenous injection of NLADR with a dose of 1 mg/kg; group D, receiving NLADR with a dose of 1 mg/kg administered by subcutaneous injection combined with intravenous injection with half of the whole dose for both routes; and group E, receiving intravenous injection of free adriamycin (FADR). The treatment was repeated every 48 hours. The rabbits were killed 48 hours after the third treatment. The breast tumors, axillary lymph nodes, and all of the metastatic tumors anatomically detected in distant organs were collected. The sizes of tumors and axillary nodes before and after treatment were measured. Necrosis of tumor tissue was assessed pathologically. The mRNA expression of proliferating cell nuclear antigen (PCNA) was determined using RT-PCR. Apoptosis was identified and quantified as apoptosis index (AI) using TUNEL method. RESULTS: The average growth rate of tumor was the highest in group A (1.58) and the lowest in group C (1.33). The average growth rate of axillary lymph nodes was the highest in group A (3.70), significantly higher than in any other groups (all P = 0.00); and was the lowest in group B, significantly lower than groups A, C, and E (all P &lt; 0.01), however without a significant difference between groups B and D (P = 0.148). The PCNA mRNA expression level of the implanted tumor in groups C was the lowest, significant lowest then those in group A and B (both P &lt; 0.01). The sequence of PCNA mRNA in the axillary lymph nodes was group B &lt; group D &lt; group C &lt; group E &lt; group A with significant differences between group B and groups A, C, and E. The sequence of PCNA mRNA in the mediastinal lymph nodes was group B &lt; Group E &lt; group D &lt; group C &lt; group A. The PCNA mRNA expression level was the lowest in group D, significantly lower than that in group A (P = 0.011). Necrosis of implanted tumor, metastatic foci in lung and liver, and lymph nodes was obvious in groups C, D, and E. Necrosis of implanted tumor and metastatic foci in lung and liver was significantly obvious in group C than in group D (P = 0.000 and P = 0.022). Necrosis of the implanted tumor was significantly more obvious in group C than in group F (P = 0.033). Necrosis of axillary lymph nodes was significantly more obvious in group than in groups C and E (P = 0.000 and P = 0.000). The values of AI of the implanted tumor in groups C and D were 16.74% and 18.04%, both significantly higher than those in group E (P = 0.02 and P = 0.04), and those of group E were significantly higher than those in groups A and B (both P &lt; 0.01). The AI value of the axillary lymph nodes was 21.73%, significantly than those in groups A, C, and E (all P &lt; 0.01). The average AI values of the metastatic foci were 16.52%, 15.77%, and 14.50%, all significantly higher than that in group B (all P &lt; 0.01), and that of group B was significantly higher than that in group A (P = 0.039). CONCLUSION: NLADR, especially intravenous administration combined with subcutaneous administration, is effective in treatment of advanced breast carcinoma with lymphatic and distant metastases.</t>
  </si>
  <si>
    <t>rayyan-185169259</t>
  </si>
  <si>
    <t>Differential uptake of ferumoxtran-10 and ferumoxytol, ultrasmall superparamagnetic iron oxide contrast agents in rabbit: critical determinants of atherosclerotic plaque labeling.</t>
  </si>
  <si>
    <t>432-42</t>
  </si>
  <si>
    <t>Yancy AD and Olzinski AR and Hu TC and Lenhard SC and Aravindhan K and Gruver SM and Jacobs PM and Willette RN and Jucker BM</t>
  </si>
  <si>
    <t>https://pubmed.ncbi.nlm.nih.gov/15779033/</t>
  </si>
  <si>
    <t>PURPOSE: To compare atherosclerotic plaque uptake of a first (ferumoxtran-10) and second generation (ferumoxytol) ultrasmall superparamagnetic iron oxide (USPIO) contrast agent with different pharmacokinetic/pharmacodynamic properties. MATERIALS AND METHODS: New Zealand White rabbits maintained on a high cholesterol/fat diet were subjected to balloon injury to the abdominal aorta. Ferumoxtran-10 or ferumoxytol (500 micromol/kg) was administered at 2, 4, and 8 weeks following injury. In vivo magnetic resonance imaging (MRI) was performed immediately prior to, immediately after, and 6 days post-contrast administration. Ex vivo MRI, histologic, and inductively coupled plasma-mass spectrometry (ICP-MS) iron analyses were performed on the excised vessels. RESULTS: The blood pool clearance of ferumoxytol (t(1/2) &lt; or = 6 hours) was more rapid than that of ferumoxtran-10 (t(1/2) &lt; or = 48 hours). Decreased in vivo MRI signal intensity in the abdominal aorta was observed at 2, 4, and 8 weeks following injury with ferumoxtran-10, but not with ferumoxytol. Consistent with these observations, ex vivo MRI signal intensity was decreased in the ferumoxtran-10 vessels, and to a lesser degree in the ferumoxytol vs. control vessels (- contrast agent). In contrast, in vitro macrophage phagocytosis of USPIO was four to six fold greater with ferumoxytol than with ferumoxtran-10. Additionally, the absolute iron content correlated with ex vivo MRI signal intensity in all vessels (r = -0.86, P &lt; 0.0001). CONCLUSIONS: These data suggest that the exposure period of atherosclerotic plaque to USPIO rather than the kinetics of the USPIO uptake by plaque alone is a critical criterion for experimental design of in vivo studies.</t>
  </si>
  <si>
    <t>rayyan-185169260</t>
  </si>
  <si>
    <t>Accelerated thrombolysis in a rabbit model of carotid artery thrombosis with liposome-encapsulated and microencapsulated streptokinase.</t>
  </si>
  <si>
    <t>0340-6245 (Print)</t>
  </si>
  <si>
    <t>64-70</t>
  </si>
  <si>
    <t>Leach JK and O'Rear EA and Patterson E and Miao Y and Johnson AE</t>
  </si>
  <si>
    <t>https://pubmed.ncbi.nlm.nih.gov/12876627/</t>
  </si>
  <si>
    <t>The present study compares the efficacy of two formulations of encapsulated streptokinase to streptokinase in a rabbit model of carotid artery thrombosis. Arterial thrombosis followed the injection of thrombin mixed with autologous whole blood into a carotid artery of New Zealand white rabbits. Thirty minutes after the confirmation of an occlusive thrombus, one of four streptokinase formulations was infused at a dosage of 6000 IU/kg into the jugular vein. Free streptokinase (FREE SK) was compared to identical dosages of streptokinase encapsulated in a liposome (LESK), streptokinase entrapped in a water-soluble polymer (MESK), and free streptokinase admixed with blank microparticles (FREE SK + BLANK). Carotid arterial blood flow was determined by pulsed Doppler flowmetry to confirm clot formation and reperfusion. Two hours after drug infusion, the rabbits were killed and the residual thrombus mass was determined. Compared to FREE SK (74.5 +/- 16.9 min; mean +/- SEM), LESK demonstrated significantly reduced reperfusion times (19.3 +/- 4.6 min) while MESK exhibited even greater improvement (7.3 +/- 1.6 min). FREE SK + BLANK showed no statistical improvement versus FREE SK. LESK and MESK also resulted in reduced residual clot mass and greater return of arterial blood flow. These studies suggest that encapsulation of streptokinase offers a potential method of improved fibrinolytic treatment for patients with clot-based disorders. MESK performed slightly better than LESK with improved production and storage characteristics.</t>
  </si>
  <si>
    <t>rayyan-185169261</t>
  </si>
  <si>
    <t>Solid lipid microparticle formulations of the pyrethroid gamma-cyhalothrin-incompatibility of the lipid and the pyrethroid and biological properties of the formulations.</t>
  </si>
  <si>
    <t>0168-3659 (Print)</t>
  </si>
  <si>
    <t>243-52</t>
  </si>
  <si>
    <t>Frederiksen HK and Kristensen HG and Pedersen M</t>
  </si>
  <si>
    <t>https://pubmed.ncbi.nlm.nih.gov/12526821/</t>
  </si>
  <si>
    <t>Pyrethroids such as gamma-cyhalothrin (GCH) are valuable insecticides that possess a high and unwanted toxicity towards aquatic organisms. The aim of the present study was to test the ability of the solid lipid nanoparticle technology to reduce the aquatic toxicity and concurrently retain the insecticidal activity of GCH. Applying the lipid Compritol) 888 ATO and homogenising the crude o/w emulsions of melted GCH and compritol at different pressures, 150-1500 bar, solid lipid microparticle formulations were produced having average particle diameters between 0.3 and 100 microm. GCH had limited solubility in the solid lipid phase and probably the lipid showed transition from the alpha to the beta' crystal form upon storage. This resulted in expulsion of GCH from the lipid and appearance of GCH crystals in the water phase of the formulations. By using as surfactant polyvinyl alcohol instead of a mixture of Synperonic PE/F68 and sodium lauryl sulphate the appearance of GCH crystals was delayed. This delay was probably due to the fact that the GCH solubility was significantly lower in aqueous polyvinyl alcohol solutions than in solutions of the above-mentioned surfactant mixture. Compared with a traditional emulsifiable concentrate formulation of GCH the solid lipid microparticle formulations reduced the toxicity towards fish (Brachydanio rerio) and daphnia (Daphnia magna) by a factor 10 and 63, respectively. The solid lipid microparticle formulations and the emulsifiable concentrate formulation had about the same insecticidal activity on both Dysdercus cingulatus nymphs and Spodoptera littoralis larvae. Surprisingly the particle size of the solid lipid microparticle formulations only affected the biological activity slightly.</t>
  </si>
  <si>
    <t>rayyan-185169262</t>
  </si>
  <si>
    <t>Sustained reduction of in-stent neointimal growth with the use of a novel systemic nanoparticle paclitaxel.</t>
  </si>
  <si>
    <t>1195-8</t>
  </si>
  <si>
    <t>Kolodgie FD and John M and Khurana C and Farb A and Wilson PS and Acampado E and Desai N and Soon-Shiong P and Virmani R</t>
  </si>
  <si>
    <t>https://pubmed.ncbi.nlm.nih.gov/12208792/</t>
  </si>
  <si>
    <t>BACKGROUND: Paclitaxel (PXL)-eluting stents in animals cause incomplete healing and, in some instances, a lack of sustained suppression of neointimal growth. The present study tested the efficacy of a novel systemic delivery nanoparticle PXL for reducing in-stent restenosis. METHODS AND RESULTS: A saline-reconstituted formulation of PXL stabilized by albumin nanoparticles (nPXL) was tested in 38 New Zealand White rabbits receiving bilateral iliac artery stents. Doses of nPXL (1.0 to 5.0 mg/kg) were administered as a 10-minute intra-arterial infusion; control animals received vehicle (0.9% normal saline). In a follow-up chronic experiment, nPXL 5.0 mg/kg was given at stenting with or without an intravenous 3.5-mg/kg repeat nPXL dose at 28 days; these studies were terminated at 3 months. At 28 days, mean neointimal thickness was reduced (P&lt; or =0.02) by doses of nPXL &gt; or =2.5 mg/kg with evidence of delayed healing. The efficacy of a single dose of nPXL 5.0 mg/kg, however, was lost by 90 days. In contrast, a second repeat dose of nPXL 3.5 mg/kg given 28 days after stenting resulted in sustained suppression of neointimal thickness at 90 days (P&lt; or =0.009 versus single dose nPXL 5.0 mg/kg and controls) with nearly complete neointimal healing. CONCLUSIONS: Although systemic nPXL reduces neointimal growth at 28 days, a single repeat dose was required for sustained neointimal suppression. Thus, this novel systemic formulation of PXL may allow adjustment of dose at the stent treatment site and prove to be a useful adjunct for the clinical prevention of in-stent restenosis.</t>
  </si>
  <si>
    <t>rayyan-185169263</t>
  </si>
  <si>
    <t>Anticancer activity of mycobacterial DNA: effect of formulation as chitosan nanoparticles.</t>
  </si>
  <si>
    <t>Journal of drug targeting</t>
  </si>
  <si>
    <t>1061-186X (Print)</t>
  </si>
  <si>
    <t>317-28</t>
  </si>
  <si>
    <t>Kabbaj M and Phillips NC</t>
  </si>
  <si>
    <t>https://pubmed.ncbi.nlm.nih.gov/11770702/</t>
  </si>
  <si>
    <t>Mycobacterium phlei (M. phlei) DNA inhibits cancer cell division but is susceptible to degradation by DNase. Chitosan forms nanoparticulate polyelectrolyte complexes with DNA, and may thus reduce nuclease degradation. We have characterized chitosan-DNA nanoparticle formation, determined DNase susceptibility, and evaluated their antiproliferative activity. Nanoparticle diameter initially decreased with increasing phosphate charge density. However nanoparticle diameter increased above 6 micromol of phosphate. Particle aggregation occurred at 16.2 micromol phosphate and was related to reduced surface charge. Incorporation of DNA within chitosan nanoparticles significantly decreased degradation by DNase. The ability of M. phlei DNA-chitosan nanoparticles to inhibit melanoma cell division was determined relative to M. phlei DNA and a cationic liposomal M. phlei DNA formulation. M. phlei DNA had antiproliferative activity (MTT reduction, IC50 = 0.9 mg/ml) without intrinsic cytotoxicity (LDH release, ED50 &gt; 50 microg/ml). Cationic polyphosphate chitosan nanoparticles were inert (antiproliferative IC50 &gt; 1 mg/ml, ED50 &gt; 1 mg/ml). M. phlei DNA-chitosan nanoparticles were 20-fold more potent than M. phlei DNA. Cationic DOTAP/DOPE liposomes were cytostatic (IC50 = 49 microg/ml) and cytotoxic (ED50 = 87 microg/ml), and complexation of M. phlei DNA resulted in a significant reduction of antiproliferative activity. Chitosan nanoparticles may therefore be appropriate delivery vehicles for M. phlei DNA.</t>
  </si>
  <si>
    <t>rayyan-185169264</t>
  </si>
  <si>
    <t>Lip enhancement: surgical alternatives and histologic aspects.</t>
  </si>
  <si>
    <t>0032-1052 (Print)</t>
  </si>
  <si>
    <t>1173-83; discussion 1184-7</t>
  </si>
  <si>
    <t>Niechajev I</t>
  </si>
  <si>
    <t>https://pubmed.ncbi.nlm.nih.gov/10724279/</t>
  </si>
  <si>
    <t>This study included 66 consecutive patients, 58 women and 8 men, who underwent 86 surgical procedures on the lips during 1989-1998. Lip enlargement was performed in 59 patients, and lip reduction was performed in 7 patients. Indications were purely aesthetic in 61 cases and reconstructive in 5 cases. The following surgical techniques were used for lip augmentation: implantation of crystal silicone, polyacrylamide hydrogel, Gore-Tex tubes, autologous fat, and dermis-fat graft. A new instrument originally designed by the author, the dermis-fat graft passer, significantly speeded up and facilitated execution of the latter procedure. Other operations included V-Y plasty, lip lifting by buffalo horn excision, lip lengthening by frenulum plasty, and lip reduction by wavy tangential excision. Eighty-six percent of patients could be followed up; the mean length of follow-up was 4.2 years. Use of silicone microparticles (Bioplastique) was abandoned because of the tendency for lumping. Polyacrylamide gel is promising because of its ease of use, and Gore-Tex tubes are promising because of their ability to create and accentuate the Cupid's bow form for the upper lip. However, these products are new, and follow-up studies with longer observation times are needed to reach definite conclusions. Of these studied methods, autologous fat transplant was found to be particularly useful for enlargement and restoration in cases of age-related atrophy of the lips and perioral tissues. Dermis-fat grafting was the most efficient, versatile, and reliable method of lip enlargement. Long-term survival of transplanted autologous tissues was confirmed by histologic studies of biopsy specimens.</t>
  </si>
  <si>
    <t>rayyan-185169265</t>
  </si>
  <si>
    <t>Exposure to pet-made microplastics: Particle size and pH effects on        biomolecular responses in mussels</t>
  </si>
  <si>
    <t>Provenza, F and Piccardo, M and Terlizzi, A and Renzi, M and Provenza, Francesca and Piccardo, Manuela and Terlizzi, Antonio and Renzi, Monia</t>
  </si>
  <si>
    <t>This study aims to evaluate the expression of biomarkers of oxidative stress (LPO, GPx, AtCh, SOD) in mussels (Mytilus galloprovincialis) following the exposure to suspensions of microparticles irregular shaped fibres of Polyethylene terephthalate of different sizes (small 5-60 mu m, S-PET; medium 61-499 mu m, M-PET; large 500-3000 mu m, L-PET) at a single dose of 0.1 g/L. Mussels were tested under two different starting pH conditions of marine water: standard (8.0) and acidified (7.5). The results obtained from this study show that: i) PET microplastics are able to induce biochemical stress in mussels; ii) among the biomarkers tested, LPO and GPx were more effective in detecting the stress induced by microplastic in both initial pH conditions; iii) the expression of biomarkers was influenced by the size of the microparticle. In particular, greater effects were associated with the largest PET particle tested (0.5-3.0 mm); iv) regarding the effect of pH, in experiments starting from 7.5 pH the animals showed a lower biomarker expression than those starting from 8.0 pH.</t>
  </si>
  <si>
    <t>rayyan-185169266</t>
  </si>
  <si>
    <t>Identification of polystyrene nanoplastics using surface enhanced Raman        spectroscopy</t>
  </si>
  <si>
    <t>TALANTA</t>
  </si>
  <si>
    <t>0039-9140</t>
  </si>
  <si>
    <t>Zhou, XX and Liu, R and Hao, LT and Liu, JF and Zhou, Xiao-Xia and Liu, Rui and Hao, Li-Teng and Liu, Jing-Fu</t>
  </si>
  <si>
    <t>There is clear evidence that micro- and nanoplastics are accumulating in the environment, and their increasing concern of potential harm to wildlife has been identified as a major global issue. However, identification of nanoplastics in environmental samples remains a great challenge, and thus highlighting the great need for new approach. Herein, for the first time, we show that surface enhanced Raman spectroscopy (SERS) offered a feasible approach to identify trace polystyrene (PS) nanoplastics, which is the most produced nanoplastics and also widely presented in the natural environment. We found that when PS nanoplastics were surrounded by SERS-active silver nanoparticles (AgNPs), a set of Raman spectra with chemical information could be obtained via SERS mapping. This map showed the potential PS distribution of the nanoplastics on a silicon wafer, allowing a quick and detailed analysis of the nanoplastics. Moreover, the proposed method was able to identify previously undetectable plastic particles as small as similar to 50 nm spiked in real water, demonstrating the power of SERS to probe nanoplastics. Our work is thus an important step in nanoplastic research, and we believe that this approach can be further developed to study the occurrence, formation, and transports of nanoplastics in the natural environment.</t>
  </si>
  <si>
    <t>rayyan-185169267</t>
  </si>
  <si>
    <t>Environmental exposure to microplastics: An overview on possible human        health effects</t>
  </si>
  <si>
    <t>Prata, JC and da Costa, JP and Lopes, I and Duarte, AC and Rocha-Santos, T and Prata, Joana Correia and da Costa, Joao P. and Lopes, Isabel and Duarte, Armando C. and Rocha-Santos, Teresa</t>
  </si>
  <si>
    <t>Microplastics are ubiquitous environmental contaminants leading to inevitable human exposure. Even so, little is known about the effects of microplastics in human health. Thus, in this work we review the evidence for potential negative effects of microplastics in the human body, focusing on pathways of exposure and toxicity. Exposure may occur by ingestion, inhalation and dermal contact due to the presence of microplastics in products, foodstuff and air. In all biological systems, microplastic exposure may cause particle toxicity, with oxidative stress, inflammatory lesions and increased uptake or translocation. The inability of the immune system to remove synthetic particles may lead to chronic inflammation and increase risk of neoplasia. Furthermore, microplastics may release their constituents, adsorbed contaminants and pathogenic organisms. Nonetheless, knowledge on microplastic toxicity is still limited and largely influenced by exposure concentration, particle properties, adsorbed contaminants, tissues involved and individual susceptibility, requiring further research. (C) 2019 Elsevier B.V. All rights reserved.</t>
  </si>
  <si>
    <t>rayyan-185169268</t>
  </si>
  <si>
    <t>Microplastic-induced damage in early embryonal development of sea urchin        Sphaerechinus granularis</t>
  </si>
  <si>
    <t>Trifuoggi, M and Pagano, G and Oral, R and Pavicic-Hamer, D and Buric, P and Kovacic, I and Siciliano, A and Toscanesi, M and Thomas, PJ and Paduano, L and Guida, M and Lyons, DM and Trifuoggi, Marco and Pagano, Giovanni and Oral, Rahime and Pavicic-Hamer, Dijana and Buric, Petra and Kovacic, Ines and Siciliano, Antonietta and Toscanesi, Maria and Thomas, Philippe J. and Paduano, Luigi and Guida, Marco and Lyons, Daniel M.</t>
  </si>
  <si>
    <t>Two microplastic sets, polystyrene (PS) and polymethyl methacrylate (PMMA), were tested for adverse effects on early life stages of Sphaerechinus granularis sea urchins. Microparticulate PS (10, 80 and 230 mu m diameter) and PMMA (10 and 50 mu m diameter) were tested on developing S. granularis embryos from 10 min post-fertilisation (p-f) to the pluteus larval stage (72 h p-f), at concentrations ranging from 0.1 to 5 mg L-1. Both PS and PMMA exposures resulted in significant concentration-related increase of developmental defects and of microplastic uptake in plutei. Moreover, embryo exposures to PS and PMMA (5 and 50 mg L-1) from 10 min to 5 h p-f resulted in a significant increase of cytogenetic abnormalities, expressed as significantly increased mitotic aberrations, while mitotoxicity (as % embryos lacking active mitoses) was observed in embryos exposed to PS, though not to PMMA. When S. granularis sperm suspensions were exposed for 10 min to PS or to PMMA (0.1-5 mg L-1), a significant decrease of fertilisation success was observed following sperm exposure to 0.1 mg L-1 PS, though not to higher PS concentrations nor to PMMA. Sperm pretreatment, however, resulted in significant offspring damage, as excess developmental defects in plutei, both following sperm exposure to PS and PMMA, thus suggesting transmissible damage from sperm pronuclei to the offspring. The overall results point to relevant developmental, cytogenetic and genotoxic effects of PS and PMMA microplastics to S. granularis early life stages, warranting further investigations of other microplastics and other target biota.</t>
  </si>
  <si>
    <t>rayyan-185169269</t>
  </si>
  <si>
    <t>Fate of Nanoplastics in Marine Larvae: A Case Study Using Barnacles,        Amphibalanus amphitrite</t>
  </si>
  <si>
    <t>ACS SUSTAINABLE CHEMISTRY &amp; ENGINEERING</t>
  </si>
  <si>
    <t>2168-0485</t>
  </si>
  <si>
    <t>6932-6940</t>
  </si>
  <si>
    <t>Bhargava, S and Lee, SSC and Ying, LSM and Neo, ML and Teo, SLM and Valiyaveettil, S and Bhargava, Samarth and Lee, Serina Siew Chen and Ying, Lynette Shu Mm and Neo, Mei Lin and Teo, Serena Lay-Ming and Valiyaveettil, Suresh</t>
  </si>
  <si>
    <t>The exposure of nanoplastics was investigated by observing their interaction with Amphibalanus amphitrite (commonly known as acorn barnacles). Poly(methyl methacrylate) (PMMA) and fluorescent perylene tetraester (PTE) dye were used to prepare highly fluorescent nanoplastic particles. At concentrations of 25 ppm, the PMMA particles showed no detrimental impact on barnacle larvae and their microalgae feed, Tetraselmis suecica and Chaetoceros muelleri. PMMA nanoplastics were ingested and translocated inside the body of the barnacle nauplii within the first 3 h of incubation. The fluorescent PMMA particles inside the transparent nauplius were tracked using confocal fluorescence microscopy. Subsequently, the nanoplastics were fed to the barnacle nauplii under two conditions acute and chronic exposure. The results from acute exposure show that nanoplastics persist in the body throughout stages of growth and development from nauplius to cyprid and juvenile barnacle. Some egestion of nanoplastics was observed through moulting and fecal excrement. In comparison, chronic exposure demonstrates bioaccumulation of the nanoplastics even at low concentrations of the plastics. The impacts of our study using PMMA nanopartides exceeds current knowledge, where most studies stop at uptake and ingestion. Here we demonstrate that uptake of nanopartides during planktonic larval stages may persist to the adult stages, indicating potential for the long-term impacts of nanoplastics on sessile invertebrate communities.</t>
  </si>
  <si>
    <t>rayyan-185169270</t>
  </si>
  <si>
    <t>Microplastics: an emerging threat to food security and human health</t>
  </si>
  <si>
    <t>JOURNAL OF FOOD SCIENCE AND TECHNOLOGY-MYSORE</t>
  </si>
  <si>
    <t>0022-1155</t>
  </si>
  <si>
    <t>De-la-Torre, GE and Enrique De-la-Torre, Gabriel</t>
  </si>
  <si>
    <t>Microplastic presence in seafood and foodstuff have been documented globally in recent studies. Consequently, human exposure to microplastics through the ingestion of contaminated food is inevitable and pose a risk to food security and human health. In this review, microplastics and related xenobiotics are defined, global evidence of microplastic pollution in seafood is reviewed, the impacts to commercial marine species and food security are discussed, and the current knowledge of its direct effects on human health is reviewed. In addition, limited information regarding food security and scientific gaps are identified. Although microplastics in the marine environment and its effects on marine organisms have been well documented, more research is needed to completely understand the implications of microplastics over food security and human health. Further research must focus on monitoring and eliminating microplastics along the food supply chain and determining the extent to which food security is affected by microplastic pollution.</t>
  </si>
  <si>
    <t>rayyan-185169271</t>
  </si>
  <si>
    <t>Polystyrene (nano)microplastics cause size-dependent neurotoxicity,        oxidative damage and other adverse effects in Caenorhabditis elegans</t>
  </si>
  <si>
    <t>2009-2020</t>
  </si>
  <si>
    <t>Le, LL and Liu, MT and Song, Y and Lu, SB and Hu, JN and Cao, CJ and Xie, B and Shi, HH and He, DF and Le, Lili and Liu, Mengting and Song, Yang and Lu, Shibo and Hu, Jiani and Cao, Chengjin and Xie, Bing and Shi, Huahong and He, Defu</t>
  </si>
  <si>
    <t>(Nano)microplastics (N/MPs) are emerging contaminants of increasing concern. However, little is known about the potential toxicity difference between nanoplastics and microplastics on organisms. In this study, we investigated the effects of polystyrene N/MPs with diameter sizes of 100 and 500 nm at the nanoscale and 1.0, 2.0 and 5.0 m at the microscale on the survival, lifespan, motor behavior, movement-related neurons and oxidative stress in Caenorhabditis elegans. After 3 days of exposure to 1.0 mg L-1 polystyrene particles of the five sizes, the 1.0 m group had the lowest survival rate, the largest decrease in body length and the shortest average lifespan in nematodes. We demonstrated that exposure to N/MPs accelerated the frequency of body bending and head thrashing, and increased crawling speed, which indicate that N/MPs can induce size-dependent excitatory toxicity on locomotor behavior. Of the five sizes of N/MPs, 1.0 m particles significantly downregulated the expression of unc-17 and unc-47, and resulted in obvious damage to cholinergic and GABAergic neurons. We also found that polystyrene N/MPs significantly elevated the expression of gst-4, which encodes glutathione S-transferase-4, a key enzyme in oxidative stress. Additionally, N/MPs-induced oxidative damage was effectively attenuated by natural antioxidants, curcumin and oligometric proanthocyanidins. Taken together, these findings suggest that (nano)microplastics can exert size-dependent toxicity and have extensive impacts on organisms.</t>
  </si>
  <si>
    <t>rayyan-185169272</t>
  </si>
  <si>
    <t>Worming into a robust model to unravel the micro/nanoplastic toxicity in        soil: A review on Caenorhabditis elegans</t>
  </si>
  <si>
    <t>Bhagat, J and Nishimura, N and Shimada, Y and Bhagat, Jacky and Nishimura, Norihiro and Shimada, Yasuhito</t>
  </si>
  <si>
    <t>In recent years, Caenorhabditis elegans have emerged as a powerful toxicity model, thanks to the numerous promising features (small size, short life cycle, well-characterized genome, ease of culture, and genetic manipulation), it possesses along with relieving ethical constraints. The wide availability of mutants, transgenic lines, and the diversity of fluorescent proteins makes C. elegans a worthy candidate to assess the effects of micro/nanoplastics (M/NPs). In this review, we summarize the recent finding on M/NPs toxicity using C. elegans and suggest future directions. As there are considerable concerns about M/NPs toxicity in soil environment, and knowledge gaps on the toxicological pathway involved in M/NPs toxicity, we believe that C. elegans assay provide a promising and powerful tool that has the potential to quicken up this research. Nevertheless, more studies are still needed to get a comprehensive under-standing of the mechanisms involved in M/NPs toxicity.        (c) 2021 Elsevier B.V. All rights reserved.</t>
  </si>
  <si>
    <t>rayyan-185169273</t>
  </si>
  <si>
    <t>Microplastics in the environment: A critical review of current        understanding and identification of future research needs</t>
  </si>
  <si>
    <t>Akdogan, Z and Guven, B and Akdogan, Zeynep and Guven, Basak</t>
  </si>
  <si>
    <t>Microplastics (plastic particles &lt;5 mm) are a contaminant of increasing ecotoxicological concern in aquatic environments, as well as for human health. Although microplastic pollution is widespread across the land, water, and air, these environments are commonly considered independently; however, in reality are closely linked. This study aims to review the scientific literature related microplastic research in different environmental compartments and to identify the research gaps for the assessment of future research priorities. Over 200 papers involving microplastic pollution, published between 2006 and 2018, are identified in the Web of Science database. The original research articles in 'Environmental Sciences', 'Marine/Freshwater Biology', 'Toxicology', 'Multidisciplinary Sciences', 'Environmental Studies', 'Oceanography', 'Limnology' and 'Ecology' categories of Web of Science are selected to investigate microplastic research in seas, estuaries, rivers, lakes, soil and atmosphere. The papers identified for seas, estuaries, rivers and lakes are further classified according to (i) occurrence and characterization (ii) uptake by and effects in organisms, and (iii) fate and transport issues. The results reveal that whilst marine micro plastics have received substantial scientific research, the extent of microplastic pollution in continental environments, such as rivers, lakes, soil and air, and environmental interactions, remains poorly understood. (C) 2019 Elsevier Ltd. All rights reserved.</t>
  </si>
  <si>
    <t>rayyan-185169274</t>
  </si>
  <si>
    <t>Microplastic risk assessment in surface waters: A case study in the        Changjiang Estuary, China</t>
  </si>
  <si>
    <t>647-654</t>
  </si>
  <si>
    <t>Xu, P and Peng, GY and Su, L and Gao, YQ and Gao, L and Li, DJ and Xu, Pei and Peng, Guyu and Su, Lei and Gao, Yongqiang and Gao, Lei and Li, Daoji</t>
  </si>
  <si>
    <t>The rapid development of plastic industry has resulted in a series of environmental problems caused by microplastics originating from larger plastics. Microplastic pollution risk in surface waters of the Changjiang Estuary was explored based on risk assessment models. The average microplastic concentration was 23.1 +/- 18.2 n/100 L Shape, size, color and composition types of microplastics were examined. The risk assessment models were developed using data on both the concentration and chemical hazard of microplastic polymers. Assessment results indicated that polyvinyl chloride exhibited a critical concern for microplastic risk. Areas around aquaculture farms were regarded as "hotspots" of microplastic pollution due to the accumulation of microplastics and the presence of hazardous microplastic. This risk assessment of microplastics bridged gaps in understanding between field research and policy-making for surface waters. This research provides baseline data for assessing the environmental risk of microplastics in this growing area of research.</t>
  </si>
  <si>
    <t>rayyan-185169275</t>
  </si>
  <si>
    <t>Toward the Development and Application of an Environmental Risk        Assessment Framework for Microplastic</t>
  </si>
  <si>
    <t>2087-2100</t>
  </si>
  <si>
    <t>Gouin, T and Becker, RA and Collot, AG and Davis, JW and Howard, B and Inawaka, K and Lampi, M and Ramon, BS and Shi, J and Hopp, PW and Gouin, Todd and Becker, Richard A. and Collot, Anne-Gaelle and Davis, John W. and Howard, Brett and Inawaka, Kunifumi and Lampi, Mark and Ramon, Blanca Serrano and Shi, Jay and Hopp, Philipp W.</t>
  </si>
  <si>
    <t>Emissions of plastic waste to the environment and the subsequent degradation into microplastic particles that have the potential to interact with biological organisms represent a concern for global society. Current understanding of the potential impacts on aquatic and terrestrial population stability and ecosystem structure and function associated with emissions of microplastic particles is limited and insufficient to fully assess environmental risks. Multistakeholder discussions can provide an important element in helping to identify and prioritize key knowledge gaps in assessing potential risks. In the present review, we summarize multistakeholder discussions from a 1-d International Council of Chemical Associations-sponsored symposium, which involved 39 scientists from 8 countries with representatives from academia, industry, and government. Participants were asked to consider the following: discuss the scientific merits and limitations of applying a proposed conceptual environmental risk assessment (ERA) framework for microplastic particles and identify and prioritize major research needs in applying ERA tools for microplastic particles. Multistakeholder consensus was obtained with respect to the interpretation of the current state of the science related to effects and exposure to microplastic particles, which implies that it is unlikely that the presence of microplastic in the environment currently represents a risk. However, the quality and quantity of existing data require substantial improvement before conclusions regarding the potential risks and impacts of microplastic particles can be fully assessed. Research that directly addresses the development and application of methods that strengthen the quality of data should thus be given the highest priority. Activities aimed at supporting the development of and access to standardized reference material were identified as a key research need. Environ Toxicol Chem 2019;38:2087-2100. (c) 2019 The Authors. Environmental Toxicology and Chemistry published by Wiley Periodicals, Inc. on behalf of SETAC.</t>
  </si>
  <si>
    <t>rayyan-185169276</t>
  </si>
  <si>
    <t>Ionic Liquids as Extractants for Nanoplastics</t>
  </si>
  <si>
    <t>CHEMSUSCHEM</t>
  </si>
  <si>
    <t>1864-5631</t>
  </si>
  <si>
    <t>5449-5459</t>
  </si>
  <si>
    <t>Elfgen, R and Gehrke, S and Holloczki, O and Elfgen, Roman and Gehrke, Sascha and Holloczki, Oldamur</t>
  </si>
  <si>
    <t>Plastic waste in the ocean and on land in the form of nanoplastics is endangering food and drinking water supplies, raising the need for new strategies for the removal of plastic nanoparticles from complex media. In the present contribution we suggest considering ionic liquids as extractants, since they show several advantageous properties that may facilitate the design of efficient separation processes. Through varying the anion and the side chain at the cation, the interactions between the extractant and the polymer can be strengthened and tuned, and thereby the disintegration of the particle into separate polymer chains can be controlled. Oxidized moieties can also be efficiently solvated, given the amphiphilic nature of the considered ionic liquids, allowing also realistic particles to be extracted into these solvents. The phase transfer was found to be thermodynamically and kinetically possible, which is supported by the complicated structure of the ionic liquid-water interface through the rearrangement of the interfacial ions, and the formation of a micelle around the plastic already at the edge of the aqueous phase.</t>
  </si>
  <si>
    <t>rayyan-185169277</t>
  </si>
  <si>
    <t>A Global Perspective on Microplastics</t>
  </si>
  <si>
    <t>JOURNAL OF GEOPHYSICAL RESEARCH-OCEANS</t>
  </si>
  <si>
    <t>2169-9275</t>
  </si>
  <si>
    <t>Hale, RC and Seeley, ME and La Guardia, MJ and Mai, L and Zeng, EY and Hale, Robert C. and Seeley, Meredith E. and La Guardia, Mark J. and Mai, Lei and Zeng, Eddy Y.</t>
  </si>
  <si>
    <t>Society has become increasingly reliant on plastics since commercial production began in about 1950. Their versatility, stability, light weight, and low production costs have fueled global demand. Most plastics are initially used and discarded on land. Nonetheless, the amount of microplastics in some oceanic compartments is predicted to double by 2030. To solve this global problem, we must understand plastic composition, physical forms, uses, transport, and fragmentation into microplastics (and nanoplastics). Plastic debris/microplastics arise from land disposal, wastewater treatment, tire wear, paint failure, textile washing, and at-sea losses. Riverine and atmospheric transport, storm water, and disasters facilitate releases. In surface waters plastics/microplastics weather, biofoul, aggregate, and sink, are ingested by organisms and redistributed by currents. Ocean sediments are likely the ultimate destination. Plastics release additives, concentrate environmental contaminants, and serve as substrates for biofilms, including exotic and pathogenic species. Microplastic abundance increases as fragment size decreases, as does the proportion of organisms capable of ingesting them. Particles &lt;20 mu m may penetrate cell membranes, exacerbating risks. Exposure can compromise feeding, metabolic processes, reproduction, and behavior. But more investigation is required to draw definitive conclusions. Human ingestion of contaminated seafood and water is a concern. Microplastics indoors present yet uncharacterized risks, magnified by the time we spend inside (&gt;90%) and the abundance of polymeric products therein. Scientific challenges include improving microplastic sampling and characterization approaches, understanding long-term behavior, additive bioavailability, and organismal and ecosystem health risks. Solutions include improving globally based pollution prevention, developing degradable polymers and additives, and reducing consumption/expanding plastic reuse.</t>
  </si>
  <si>
    <t>rayyan-185169278</t>
  </si>
  <si>
    <t>Microplastics pollution in inland freshwaters of China: A case study in        urban surface waters of Wuhan, China</t>
  </si>
  <si>
    <t>1369-1374</t>
  </si>
  <si>
    <t>Wang, WF and Ndungu, AW and Li, Z and Wang, J and Wang, Wenfeng and Ndungu, Anne Wairimu and Li, Zhen and Wang, Jun</t>
  </si>
  <si>
    <t>Microplastics have been considered as an emerging pollutant in the aquatic environment. However, research about microplastic pollution in inland freshwaters of China is insufficient. The present study investigated the levels of microplastics in surface water of 20 urban lakes and urban reaches of the Hanjiang River and Yangtze River of Wuhan, the largest city in central China. Microplastic concentrations ranged from 1660.0 +/- 639.1 to 8925 +/- 1591 n/m(3) for the studied waters, with the highest concentration found in Bei Lake. Microplastic abundance in lakes varied markedly in space, and negatively correlated with the distance from the city center (p &lt; 0.001), which confirmed the important role of anthropogenic factors in microplastic distribution. Urban reaches of the Hanjiang River and Yangtze River were found to have relatively lower levels of microplastics than most of the studied lakes. The major type of microplastics among the studied waters was colored plastic, with fiber being the most frequent shape. More than 80% of microplastics in number had a size of &lt;2 mm. Polyethylene terephthalate and polypropylene were the dominant polymer-types of microplastics analyzed. This study provided important reference for better understanding microplastic levels in inland freshwaters. (C) 2016 Elsevier B.V. All rights reserved.</t>
  </si>
  <si>
    <t>rayyan-185169279</t>
  </si>
  <si>
    <t>Stereomicroscopic and Fourier Transform Infrared (FTIR) Spectroscopic        Characterization of the Abundance, Distribution and Composition of        Microplastics in the Beaches of Qingdao, China</t>
  </si>
  <si>
    <t>2960-2977</t>
  </si>
  <si>
    <t>Pervez, R and Wang, YH and Mahmood, Q and Jattak, Z and Pervez, Rashid and Wang, Yonghong and Mahmood, Qaisar and Jattak, Zafarullah</t>
  </si>
  <si>
    <t>Microplastic pollution is considered to be a major coastal environmental issue worldwide, and studies have confirmed the ubiquitous nature of microplastics on many beaches. To best of our knowledge, no previous study on microplastic pollution has been conducted in the present study area to date. This study examined the microplastic abundance, polymer type, size, shape and color in the sediments of Liuqinghewan Bathing Beach and the fishing port beach of Qingdao, China. Microplastics (1-0.5, 0.5-0.25 and 0.25-0.125 mm) were extracted from beach sediments using a density separation method. Fourier transform infrared (FTIR) spectroscopy was used to determine the chemical composition of the plastics while physical characteristics (size, shape, and color) of microplastics were observed using a stereomicroscope. The average microplastic abundance values with the grain size ranges from 1 to 0.125 mm at Liuqinghewan Bathing Beach and at the fishing port beach were approximately 208 +/- 3.5 and 299 +/- 5.7 microplastics per kg of dry sand, respectively. The number of microplastic particles with the grain size from 0.25 to 0.125 mm was significantly higher than for the other grain sizes. Microplastics were mainly multicolor fibers in all samples making up a large proportion that exceeded 97%. On the basis of FTIR analysis, the microplastics were shown to be composed of polypropylene and polystyrene at both sites. Microplastic characteristics used to identify their origin revealed high development and industrialization predict the non-point source of microplastics related to their hydrodynamic and geographical conditions. Assessing the distribution and characterization of microplastics on sandy beaches of some regions is not novel but a rather common study. However, the outcomes of current study furnish valuable and novel data for the evaluation of microplastic concentrations in beach sediments, environmental risks in China, and a baseline for future analysis.</t>
  </si>
  <si>
    <t>rayyan-185169280</t>
  </si>
  <si>
    <t>Environmental forensic analysis of the microplastic pollution at        "Nattika" Beach, Kerala Coast, India</t>
  </si>
  <si>
    <t>ENVIRONMENTAL FORENSICS</t>
  </si>
  <si>
    <t>1527-5922</t>
  </si>
  <si>
    <t>21-36</t>
  </si>
  <si>
    <t>Ashwini, SK and Varghese, GK and Ashwini, S. K. and Varghese, George K.</t>
  </si>
  <si>
    <t>Kerala, being a prominent tourist destination in the southern part of India with a coastline of 560 km, is prone to microplastic pollution. The National Oceanic and Atmospheric Administration (NOAA) of the USA defines microplastics as plastics of size &lt; 5 mm-1 nm. To solve the problem of microplastic pollution, it is essential to track its source. As plastics are pervasive, it is challenging to track its source with a level of certainty required for implementing control strategies. Formulating and adopting suitable environmental forensic techniques to track microplastic pollution become important in this context. This study quantified the microplastic pollution of the Nattika coast, Kerala, India, and devised an environmental forensic investigation strategy for identifying the pathways and sources of microplastics. The microplastics of size 5-1 mm only were considered. The number of microplastics found in the Nattika Beach in 2017 and 2018 was 70.15 items kg(-1) of sand and 120.85 items kg(-1) of sand, respectively. The microplastics were subjected to analysis in FTIR and SEM as part of characterization. The forensic investigation of the pollution indicated that majority of the microplastic is sourced from the site/nearby area. The investigation could draw useful conclusions regarding the pathways of pollution. The fibrous microplastic, a significant component in the sample, was found to be sourced from the fishing net mending activities carried out close to the shore.</t>
  </si>
  <si>
    <t>rayyan-185169281</t>
  </si>
  <si>
    <t>Eliminating Plastic Pollution: How a Voluntary Contribution From        Industry Will Drive the Circular Plastics Economy</t>
  </si>
  <si>
    <t>Forrest, A and Giacovazzi, L and Duniop, S and Reisser, J and Tickler, D and Jamieson, A and Meeuwig, JJ and Forrest, Andrew and Giacovazzi, Luca and Duniop, Sarah and Reisser, Julia and Tickler, David and Jamieson, Alan and Meeuwig, Jessica J.</t>
  </si>
  <si>
    <t>Marine plastic pollution is a symptom of an inherently wasteful linear plastic economy, costing us more than US$ 2.2 trillion per year. Of the 6.3 billion tonnes of fossil fuel-derived plastic (FFP) waste produced to date, only 9% has been recycled; the rest being incinerated (12%) or dumped into the environment (79%). FFPs take centuries to degrade, meaning five billion tonnes of increasingly fragmented and dangerous plastics have accumulated in our oceans, soil and air. Rates of FFP production and waste are growing rapidly, driven by increased demand and shifting strategies of oil and gas companies responding to slowing profit growth. Without effective recycling, the harm caused by FFP waste will keep increasing, jeopardizing first marine life and ultimately humankind. In this Perspective article, we review the global costs of plastic pollution and explain why solving this is imperative for humanity's well-being. We show that FFP pollution is far beyond a marine environmental issue: it now invades our bodies, causing disease and dysfunction, while millions of adults and children work in conditions akin to slavery, picking through our waste. We argue that an integrated economic and technical solution, catalyzed through a voluntary industry-led contribution from new FFP production, is central to arrest plastic waste flows by making used plastic a cashable commodity, incentivizing recovery and accelerating industrialization of polymer-to-polymer technologies. Without much-needed systematic transformation, driven by a contribution from FFP production, humanity and the oceans face a troubling future.</t>
  </si>
  <si>
    <t>rayyan-185169282</t>
  </si>
  <si>
    <t>Spatial and seasonal distribution of microplastics on sandy beaches        along the coast of the Hengchun Peninsula, Taiwan</t>
  </si>
  <si>
    <t>Chen, MC and Chen, TH and Chen, Mei-Chi and Chen, Te-Hao</t>
  </si>
  <si>
    <t>Here we present the first report on microplastic pollution on the beaches along the coast of the Hengchun Peninsula, which is one of the major tourist attractions in Taiwan. By using a standard operating procedure, sand samples were collected from eight beaches in June and November in 2017, and the microplastics in the sand samples were quantified and characterized in the laboratory. The average density of microplastics ranged from 80 to 480 particles/kg dry weight sand. There was no apparent seasonal difference but there were significant spatial differences among sampling sites. No significant difference in microplastic levels was observed among the west, south, and east coasts, but microplastic density was higher on beaches with higher tourism activity levels. The most abundant type of microplastics was fiber (&gt; 97%) and the most common color was white/transparent (57%). In addition, using a Fourier Transform Infrared (FTIR) spectrophotometer we identified microplastics as polyethylene (PE) and polypropylene (PP). Our results show that microplastics are ubiquitous along the coast of the Hengchun Peninsula, and the major factor associated with the abundance of microplastics is tourism activity.</t>
  </si>
  <si>
    <t>rayyan-185169283</t>
  </si>
  <si>
    <t>A comparative review of microplastics and nanoplastics: Toxicity hazards        on digestive, reproductive and nervous system</t>
  </si>
  <si>
    <t>Yin, K and Wang, Y and Zhao, HJ and Wang, DX and Guo, MH and Mu, MY and Liu, YC and Nie, XP and Li, BY and Li, JY and Xing, MW and Yin, Kai and Wang, Yu and Zhao, Hongjing and Wang, Dongxu and Guo, Menghao and Mu, Mengyao and Liu, Yachen and Nie, Xiaopan and Li, Baoying and Li, Jingyan and Xing, Mingwei</t>
  </si>
  <si>
    <t>Due to its excellent physical and chemical properties and low price, plastic has replaced part of the use of stone, wood and metal. The inability to degrade and improper handling have caused plastic pollution to become one of the most serious environmental problems in the world today. Plastic fragments undergo ultraviolet radiation, natural weathering, and biodegradation to form microplastics (MPs) and nanoplastics (NPs)1. The current re-search on MPs mainly focuses on transportation, bioaccumulation and toxicity. However, existing reviews treat NPs and MPs as a whole to discuss toxic damage, and ignore their differences in toxicity. In this review, we pro-vided the latest research information on the differences in toxicity between MPs and NPs in the digestive system, reproductive system and nervous system, and explored the possible reasons for differences in toxicity for the first time. Finally, it is recommended to consider the influence of microplastics components on the differences in tox-icity, as most of the researches now focuses on a few types of microplastics. And it is necessary to study the unique toxicity mechanism of MPs/NPs in bioaccumulation and pathway activation from the differences in phys-ical properties. (C) 2021 Elsevier B.V. All rights reserved.</t>
  </si>
  <si>
    <t xml:space="preserve"> RAYYAN-INCLUSION: {"Ana"=&gt;"Excluded", "Querusche"=&gt;"Excluded"} | RAYYAN-LABELS: !,QUE: Title,ANA: Abstract | RAYYAN-EXCLUSION-REASONS: 1 - Type of study</t>
  </si>
  <si>
    <t>rayyan-185169284</t>
  </si>
  <si>
    <t>Microplastic prevalence in two fish species in two U.S. reservoirs</t>
  </si>
  <si>
    <t>147-153</t>
  </si>
  <si>
    <t>Hurt, R and O'Reilly, CM and Perry, WL and Hurt, Raven and O'Reilly, Catherine M. and Perry, William L.</t>
  </si>
  <si>
    <t>Microplastics in the environment can impact feeding and physiological functions of organisms. Most studies have focused on marine systems, and studies of lacustrine organisms are less common. We examined microplastic concentration in 72 gizzard shad and 24 largemouth bass from two agricultural reservoirs in the midwestern U.S.A. with differing shoreline development. Microplastics were found in 100% of the fish, with 1-49 No. Fish(-1), independent of shoreline development. Bass had higher concentrations overall than shad. For bass, microplastics were more concentrated in the guts rather than gills, but the opposite was the case for shad, suggesting that feeding guild may influence where microplastics accumulate in fishes. The prevalence and concentrations reported here are greater than reported in marine systems and higher than reported in riverine studies. Our results underscore the ubiquitous distribution of microplastics and suggest that lake ecosystems in agricultural landscapes may be particularly susceptible to microplastic contamination.</t>
  </si>
  <si>
    <t>rayyan-185169285</t>
  </si>
  <si>
    <t>Seasonal variation and risk assessment of microplastics in surface water        of the Manas River Basin, China</t>
  </si>
  <si>
    <t>Wang, GL and Lu, JJ and Li, WJ and Ning, JY and Zhou, L and Tong, YB and Liu, ZL and Zhou, HJ and Xiayihazi, N and Wang, Gaoliang and Lu, Jianjiang and Li, Wanjie and Ning, Jianying and Zhou, Li and Tong, Yanbin and Liu, Zilong and Zhou, Hongjuan and Xiayihazi, Nuerguli</t>
  </si>
  <si>
    <t>The ubiquity of microplastics in the environment has caused great influence to ecosystems and seriously threatened human health. To better understand the variation in microplastics in different seasons in an inland freshwater environment and determine the sources of microplastic pollution and its migration features, this study investigated the characteristics of microplastic pollution during dry (April) and wet (July) seasons in surface water of the Manas River Basin, China. The size, color, shape, area distribution and compound composition of microplastics were studied. Moreover, the risk of microplastic contamination was explored based on risk assessment models. The results demonstrated that the degree of pollution caused by microplastic abundance was minor in this study area. The average abundance of microplastics in April (17 +/- 4 items/L) was higher than that in July (14 +/- 2 items/L). The range in the abundance of microplastics in April and July were 22 +/- 5-14 +/- 3 items/L and 19 +/- 2-10 +/- 1 items/L, respectively. Highly hazardous polymers such as Polyvinyl chloride (PVC) and Polycarbonate (PC) have a significant impact on the results of the evaluation of the presence of microplastics. This study is an important reference for understanding the characteristics of the seasonal variation in microplastics in inland freshwater environments and has practical significance, as it will allow relevant agencies to accurately assess the pollution level of microplastics in different seasons. It is of practical significance to understand the sources and sinks of microplastics in inland freshwater environment.</t>
  </si>
  <si>
    <t>rayyan-185169286</t>
  </si>
  <si>
    <t>Distribution characteristics of microplastics in Zhubi Reef from South        China Sea</t>
  </si>
  <si>
    <t>Huang, YJ and Yan, MT and Xu, KH and Nie, HY and Gong, H and Wang, J and Huang, Youjia and Yan, Muting and Xu, Kaihang and Nie, Huayue and Gong, Han and Wang, Jun</t>
  </si>
  <si>
    <t>As a new type of emerging pollutant in the ocean, microplastics have received global attention in recent years. Considering the increasing amount of human activities around the South China Sea, it is important to determine the current status of microplastic pollution in this region. In this study, we analyzed the abundance and distribution of microplastics at Zhubi Reef in the South China Sea. Microplastic abundance ranged from 1400 to 8100 items/m(3) of surface water, which was much higher than the values reported from other ocean areas. About 80% of the microplastics were smaller than 0.5 mm in size. Fibers and pellets comprised the most common microplastic types. The dominant microplastics were transparent or blue in color. The main polymer types were polypropylene (25%) and polyamide (18%). In general, our results revealed Zhubi Reef was contaminated with microplastics, which were likely derived from the intensive fisheries in the area and emissions from coastal cities. This study also provides baseline data that are useful for additional studies of microplastics in the South China Sea. (C) 2019 Elsevier Ltd. All rights reserved.</t>
  </si>
  <si>
    <t>rayyan-185169287</t>
  </si>
  <si>
    <t>A critical viewpoint on current issues, limitations, and future research        needs on micro- and nanoplastic studies: From the detection to the        toxicological assessment</t>
  </si>
  <si>
    <t>Barbosa, F and Adeyemi, JA and Bocato, MZ and Comas, A and Campiglia, A and Barbosa, Fernando and Adeyemi, Joseph A. and Bocato, Mariana Zuccherato and Comas, Ahmed and Campiglia, Andres</t>
  </si>
  <si>
    <t>Increasing scientific attention on the presence of micro- and nanoplastics (MNPs) in the environments and their potential toxic effects on humans and the ecosystems is evident. Accordingly, the number of publications on this topic has increased substantially from only 5 in 2010 to more than 850 in 2019. Thus, this critical review aimed at providing state-of-the-art information on the existing methods for characterization and detection of MNPs in various matrices, as well as the reported toxic effects of MNPs in both in vivo and in vitro systems, anticipating challenges and providing future needs to improve the current scientific knowledge. We performed a systematic search of recent literature on available methodologies for the characterization/detection of MNPs in different samples, and the summary of such protocols is provided. Also, the existing procedures for in vitro and in vivo toxicity evaluation of MNPs were critically described. The results of our search revealed that quite a great deal of effort had been made to detect, characterize, and quantify the fate and effect of MNPs. However, we are still far from a complete understanding of behaviors of MNPs in the environments and biological systems. Thus, there is a need to advance the existing protocols to improve data accuracy. Besides, more studies that focus on uptake kinetics, accumulation, and biodistribution of MNPs in biological systems are required.</t>
  </si>
  <si>
    <t>rayyan-185169288</t>
  </si>
  <si>
    <t>Quantification of microplastic ingestion by the decapod crustacean        Nephrops norvegicus from Irish waters</t>
  </si>
  <si>
    <t>Hara, J and Frias, J and Nash, R and Hara, Jenevieve and Frias, Joao and Nash, Roisin</t>
  </si>
  <si>
    <t>Microplastics are widespread pollutants in the marine environment, yet few studies have assessed the abundance and characteristics of microplastics in commercial species. This study evaluates the presence of ingested microplastics in the gastrointestinal tract of Nephrops norvegicus (n = 150), collected from five Irish prawn grounds. The efficiency of three digesting solutions was assessed. The most efficient digestion was the KOH (10%) solution incubated at 40 degrees C for a 48 h period. An average of 1.75 +/- 2.01 items per individual was ingested by c. 69% of N. norvegicus examined. A total of 262 microplastic, predominantly fibres (98%), between 1 and 2 mm were recorded. Although, no spatial pattern was identified, samples from the North Irish Sea recorded highest occurrence of microplastics (similar to 83%). A positive correlation was found between microplastic abundance and prawn carapace condition. Results indicate microplastic exposure in seafood for human consumption, in Ireland, is estimated to range from 15 to 4471 particles per year.</t>
  </si>
  <si>
    <t>rayyan-185169289</t>
  </si>
  <si>
    <t>Potential human health risks due to environmental exposure to nano-and        microplastics and knowledge gaps: A scoping review</t>
  </si>
  <si>
    <t>Rahman, A and Sarkar, A and Yadav, OP and Achari, G and Slobodnik, J and Rahman, Arifur and Sarkar, Atanu and Yadav, Om Prakash and Achari, Gopal and Slobodnik, Jaroslav</t>
  </si>
  <si>
    <t>Microplastics are an emerging global environmental contaminant that are affecting multiple spheres. Despite their ubiquity in all spheres of life and ecology, little is known about the health effects of microplastics exposure to humans. This scoping review explores the existing evidence on the potential human health effects of microplastics and subsequent knowledge gaps. An electronic search of published articles in PubMed, Scopus, EMBASE, Cochrane databases, and Google Scholar was conducted using a combination of subject headings and keywords relating to microplastics and human health effects. The initial search resulted in 17,043 published articles and grey literature documents. After a full review of published articles and their references, 129 publications were identified for further detailed review. These articles indicate that human exposure to microplastics can occur through ingestion, inhalation, and dermal contact due to their presence in food, water, air, and consumer products. Microplastics exposure can cause toxicity through oxidative stress, inflammatory lesions, and increased uptake or translocation. Several studies have demonstrated the potentiality of metabolic disturbances, neurotoxicity, and increased cancer risk in humans. Moreover, microplastics have been found to release their constituent compounds as well as those that are adsorbed onto their surface. Further research is needed to quantify the effects of microplastics on human health and their pathogenesis. (C) 2020 Elsevier B.V. All rights reserved.</t>
  </si>
  <si>
    <t>rayyan-185169290</t>
  </si>
  <si>
    <t>Microplastics mixture exposure at environmentally relevant conditions        induce oxidative stress and neurotoxicity in the wedge clam Donax        trunculus</t>
  </si>
  <si>
    <t>Tlili, S and Jemai, D and Brinis, S and Regaya, I and Tlili, Sofiene and Jemai, Dorsaf and Brinis, Samar and Regaya, Imed</t>
  </si>
  <si>
    <t>Contamination by micro and nano plastics is actually considered as a global environmental preoccupation. The quantification of microplastics in natural habitats and the characterization of their potential effects in marine wild organisms is currently of high importance. The main objective of this work was to investigate the fate and the effects of a microplastic mixture (ratio of 1: polyethylene (PE), 1: polypropylene (PP)) in the wedge clam Donax trunculus. The assimilation kinetics of microplastics particles was assessed in different organs (gills, digestive gland and flesh) using three different protocols (direct observation, H2O2, and HNO3/HCl digestion) in order to compare method's efficacity. The main biological endpoints studied were Aceylcholinesterase (AChE) inhibition as a neurotoxicity biomarker, the Catalase (CAT) enzymatic activity and the Gluthation-S-Transfereases (GSTs) activities as oxidative stress and phase II detoxification phase markers, respectively. Results showed that the H2O2 digestion method was more efficient to assess particles assimilation than the direct observation and acid digestion. In all cases no particles were detected in clam's flesh and gills were the first target organ for micro-plastics accumulation. The exposure of Donax truculus to PP/PE mixture (0.06 g/Kg of sand) induce a significant inhibition of AChE activity in both gills and digestive gland and oxidative stress in all organs studied. This study brings new results on the potential accumulation of PP and PE associated to neurotoxicity and oxidative stress of the wedge clam Donax trunculus. (C) 2020 Elsevier Ltd. All rights reserved.</t>
  </si>
  <si>
    <t>rayyan-185169291</t>
  </si>
  <si>
    <t>What goes in, must come out: Combining scat-based molecular diet        analysis and quantification of ingested microplastics in a marine top        predator</t>
  </si>
  <si>
    <t>METHODS IN ECOLOGY AND EVOLUTION</t>
  </si>
  <si>
    <t>2041-210X</t>
  </si>
  <si>
    <t>1712-1722</t>
  </si>
  <si>
    <t>Nelms, SE and Parry, HE and Bennett, KA and Galloway, TS and Godley, BJ and Santillo, D and Lindeque, PK and Nelms, Sarah E. and Parry, Helen E. and Bennett, Kimberley A. and Galloway, Tamara S. and Godley, Brendan J. and Santillo, David and Lindeque, Penelope K.</t>
  </si>
  <si>
    <t>Microplastics (plastic particles &lt;5 mm in size) are highly available for ingestion by a wide range of organisms, either through direct consumption or indirectly, via trophic transfer, from prey to predator. The latter is a poorly understood, but potentially major, route of microplastic ingestion for marine top predators. We developed a novel and effective methodology pipeline to investigate dietary exposure of wild top predators (grey seals; Halichoerus grypus) to microplastics, by combining scat-based molecular techniques with a microplastic isolation method. We employed DNA metabarcoding, a rapid method of biodiversity assessment, to garner detailed information on prey composition from scats, and investigated the potential relationship between diet and microplastic burden. Outcomes of the method development process and results of both diet composition from metabarcoding analysis and detection of microplastics are presented. Importantly, the pipeline performed well and initial results suggest the frequency of microplastics detected in seal scats may be related to the type of prey consumed. Our non-invasive, data-rich approach maximizes time and resource-efficiency, while minimizing costs and sample volumes required for analysis. This pipeline could be used to underpin a much-needed increase in understanding of the relationship between diet composition and rates of microplastic ingestion in high trophic level species.</t>
  </si>
  <si>
    <t>rayyan-185169292</t>
  </si>
  <si>
    <t>Understanding How Microplastics Affect Marine Biota on the Cellular        Level Is Important for Assessing Ecosystem Function: A Review</t>
  </si>
  <si>
    <t>YOUMARES 9 - THE OCEANS: OUR RESEARCH, OUR FUTURE</t>
  </si>
  <si>
    <t>101-120</t>
  </si>
  <si>
    <t>Prinz, N and Korez, S and Prinz, Natalie and Korez, Spela</t>
  </si>
  <si>
    <t>Plastic has become indispensable for human life. When plastic debris is discarded into waterways, these items can interact with organisms. Of particular concern are microscopic plastic particles (microplastics) which are subject to ingestion by several taxa. This review summarizes the results of cutting-edge research about the interactions between a range of aquatic species and microplastics, including effects on biota physiology and secondary ingestion. Uptake pathways via digestive or ventilatory systems are discussed, including (1) the physical penetration of microplastic particles into cellular structures, (2) leaching of chemical additives or adsorbed persistent organic pollutants (POPs), and (3) consequences of bacterial or viral microbiota contamination associated with microplastic ingestion. Following uptake, a number of individual-level effects have been observed, including reduction of feeding activities, reduced growth and reproduction through cellular modifications, and oxidative stress. Microplastic-associated effects on marine biota have become increasingly investigated with growing concerns regarding human health through trophic transfer. We argue that research on the cellular interactions with microplastics provide an understanding of their impact to the organisms' fitness and, therefore, its ability to sustain their functional role in the ecosystem. The review summarizes information from 236 scientific publications. Of those, only 4.6% extrapolate their research of microplastic intake on individual species to the impact on ecosystem functioning. We emphasize the need for risk evaluation from organismal effects to an ecosystem level to effectively evaluate the effect of microplastic pollution on marine environments. Further studies are encouraged to investigate sublethal effects in the context of environmentally relevant microplastic pollution conditions.</t>
  </si>
  <si>
    <t>rayyan-185169293</t>
  </si>
  <si>
    <t>On the representativeness of pump water samples versus manta sampling in        microplastic analysis</t>
  </si>
  <si>
    <t>Tamminga, M and Stoewer, SC and Fischer, EK and Tamminga, Matthias and Stoewer, Sarah-Christin and Fischer, Elke K.</t>
  </si>
  <si>
    <t>To broaden the understanding of sources, pathways and sinks for microplastic pollution in the environment, the exact and representative determination of pollution levels is crucial. Still, sampling techniques differ greatly between studies and the influence of these differences is not fully understood. Thus, we evaluate the representativeness of manta trawling and pump sampling for microplastics in a freshwater lake. While large microplastics are not captured by most pump sampling approaches due to their low abundance, small and fibrous microplastics pass the relatively coarse nets of volume-reduced techniques. Testing different water volumes for pump samples, we show that sample volumes should be large enough to minimize overestimation induced by scaling up results. Moreover, we discuss the influence of sample numbers for microplastic analysis. Finally, we argue that manta trawling and pump sampling are complementary techniques, as they cover different parts of the overall microplastic pollution. (C) 2019 Elsevier Ltd. All rights reserved.</t>
  </si>
  <si>
    <t>rayyan-185169294</t>
  </si>
  <si>
    <t>Plastic Debris Occurrence, Convergence Areas and Fin Whales Feeding        Ground in the Mediterranean Marine Protected Area Pelagos Sanctuary: A        Modeling Approach</t>
  </si>
  <si>
    <t>Fossi, MC and Romeo, T and Baini, M and Panti, C and Marsili, L and Campani, T and Canese, S and Galgani, F and Druon, JN and Airoldi, S and Taddei, S and Fattorini, M and Brandini, C and Lapucci, C and Fossi, Maria Cristina and Romeo, Teresa and Baini, Matteo and Panti, Cristina and Marsili, Letizia and Campani, Tommaso and Canese, Simonepietro and Galgani, Francois and Druon, Jean-Noel and Airoldi, Sabina and Taddei, Stefano and Fattorini, Maria and Brandini, Carlo and Lapucci, Chiara</t>
  </si>
  <si>
    <t>The Mediterranean Sea is greatly affected by marine litter. In this area, research on the impact of plastic debris (including microplastics) on biota, particularly large filter-feeding species such as the fin whale (Balaenoptera physalus), is still in its infancy. We investigated the possible overlap between microplastic, mesoplastic and macrolitter accumulation areas and the fin whale feeding grounds in in a pelagic Specially Protected Area of Mediterranean Importance (SPAMI): the Pelagos Sanctuary. Models of ocean circulation and fin whale potential habitat were merged to compare marine litter accumulation with the presence of whales. Additionally, field data on microplastics, mesoplastics, and macrolitter abundance and cetacean presence were simultaneously collected. The resulting data were compared, as a multi-layer, with the simulated distribution of plastic concentration and the whale habitat model. These data showed a high occurrence of microplastics (mean: 0.082 items/m(2), STD +/- 0.079 items/m(2)) spatial distribution agreed with our modeling results. Areas with high microplastic density significantly overlapped with areas of high macroplastic density. The most abundant polymer detected in all the sampling sites was polyethylene (PE), suggesting fragmentation of larger packaging items as the primary source. To our knowledge, this is the first study in the Pelagos Sanctuary in which the simulated microplastic distribution has been confirmed by field observations. The overlap between the fin whale feeding habitat and the microplastic hot spots is an important contribution for risk assessment of fin whale exposure to microplastics.</t>
  </si>
  <si>
    <t>rayyan-185169295</t>
  </si>
  <si>
    <t>Microplastic ingestion by scleractinian corals</t>
  </si>
  <si>
    <t>MARINE BIOLOGY</t>
  </si>
  <si>
    <t>0025-3162</t>
  </si>
  <si>
    <t>725-732</t>
  </si>
  <si>
    <t>Hall, NM and Berry, KLE and Rintoul, L and Hoogenboom, MO and Hall, N. M. and Berry, K. L. E. and Rintoul, L. and Hoogenboom, M. O.</t>
  </si>
  <si>
    <t>We report for the first time the ingestion of microplastics by scleractinian corals, and the presence of microplastics in coral reef waters adjacent to inshore reefs on Australia's Great Barrier Reef (GRE, 18A degrees 31'S 146A degrees 23'E). Analysis of samples from sub-surface plankton tows conducted in close proximity to inshore reefs on the central GBR revealed microplastics, similar to those used in marine paints and fishing floats, were present in low concentrations at all water sampling locations. Experimental feeding trials revealed that corals mistake microplastics for prey and can consume up to similar to 50 mu g plastic cm(-2) h(-1), rates similar to their consumption of plankton and Artemia nauplii in experimental feeding assays. Ingested microplastics were found wrapped in mesenterial tissue within the coral gut cavity, suggesting that ingestion of high concentrations of microplastic debris could potentially impair the health of corals.</t>
  </si>
  <si>
    <t>rayyan-185169296</t>
  </si>
  <si>
    <t>Microplastic contamination of table salts from Taiwan, including a        global review</t>
  </si>
  <si>
    <t>Lee, H and Kunz, A and Shim, WJ and Walther, BA and Lee, Hyemi and Kunz, Alexander and Shim, Won Joon and Walther, Bruno A.</t>
  </si>
  <si>
    <t>Plastic pollution is a rapidly worsening environmental problem, especially in oceanic habitats. Environmental pollution with microplastic particles is also causing food consumed by humans to be increasingly polluted, including table salts. Therefore, we present the first study which focuses only on table salt products purchased in Taiwan which we examined for the presence of microplastics. We used Fourier transform infrared spectroscopy to identify the polymer type of each particle. Within 4.4 kg of salt, we detected 43 microplastic particles which averages to 9.77 microplastic particles/kg. The identified polymer types were, in descending abundance, polypropylene, polyethylene, polystyrene, polyester, polyetherimide, polyethylene terephthalate, and polyoxymethylene. We combined our novel results with those of previous studies to provide the first global review of microplastic contamination of table salts. We found that 94% of salt products tested worldwide contained microplastics, with 3 out of 27 polymer types (polyethylene terephthalate, polypropylene, polyethylene) accounting for the majority of all particles. Averaging over seven separate studies, table salts contain a mean of 140.2 microplastic particles/kg. With a mean annual salt consumption of similar to 3.75 kg/year, humans therefore annually ingest several hundred microplastic particles from salt alone.</t>
  </si>
  <si>
    <t>rayyan-185169297</t>
  </si>
  <si>
    <t>Research Progress of Microplastics in Freshwater Sediments in China</t>
  </si>
  <si>
    <t>31046-31060</t>
  </si>
  <si>
    <t>Zhang, B and Chen, L and Chao, JY and Yang, X and Wang, Q and Zhang, Bin and Chen, Liang and Chao, Jinyu and Yang, Xin and Wang, Qing</t>
  </si>
  <si>
    <t>Microplastic pollution has attracted more and more people's attention, and it exists widely in our living environment. Microplastics are difficult to be degraded, most of them migrate from the land to the water, and finally deposit in the sediment. They are easy to have a great impact on water bodies and aquatic organisms, and even affect the daily life of human beings. Based on the research literature on microplastics in recent years, this paper reviews the research progress of microplastics in freshwater sediments in China, discusses several commonly used methods of sampling, separation, and detection of microplastics in freshwater sediments, summarizes the distribution characteristics of microplastics in freshwater sediments in China, analyzes the toxicological effects of microplastics, and introduces the degradation methods of microplastics. This study will provide valuable reference for further study of microplastics in freshwater environment in the future.</t>
  </si>
  <si>
    <t>rayyan-185169298</t>
  </si>
  <si>
    <t>Microplastic particle emission from wastewater treatment plant effluents        into river networks in Germany: Loads, spatial patterns of        concentrations and potential toxicity</t>
  </si>
  <si>
    <t>Schmidt, C and Kumar, R and Yang, S and Buttner, O and Schmidt, Christian and Kumar, Rohini and Yang, Soohyun and Buettner, Olaf</t>
  </si>
  <si>
    <t>Wastewater treatment plants (WWTP) are considered to be a point source of microplastic ( particles &lt;5 mm) for riverine environments. However, data on microplastic effluent concentrations in WWTPs is collected with a broad range of methods, which impede comparisons across data sets. We provide an estimate of the annual emissions of microplastic partides by WWTPs into the ten major river basins of Germany. We analyze the concentration patterns of microplastics among different stream orders resulting from the spatial organization of WWTPs along the river network. The local in-stream microplastic concentrations are estimated through a network model that accounts for routing of microplastics through the entire fluvial network under the assumption of no losses by sedimentation, entanglement or degradation. Previous studies have observed microplastic concentrations in treated WWTPs effluents ranging several orders of magnitude. In 19 studies reviewed (2016-2020), the concentrations of observed microplastic concentrations (size range between 10 and 5000 mu m) in 79 WWTP effluents ranged between 4 * 10(0) and 4.5 = 10(5) items/m(3) with a median of around 6400 items/m(3). The total, median microplastic load emitted by WWTPs in Germany is 7 * 10(12) items/year. The simulated microplastic concentrations, on average, tend to increase with increasing stream order suggesting that the WWTP effluent fraction accumulates with a higher rate than discharge. Simulated WWTP-derived in-stream concentrations are higher than observed concentrations with all sources of microplastic, not only those from WWTP's. Observed microplastic concentrations in rivers as well as the considerably higher simulated, WWTP-derived microplastic concentration, even for low flow conditions, are approximately one order of magnitude below currently known toxic effect levels. (C) 2020 The Authors. Published by Elsevier B.V.</t>
  </si>
  <si>
    <t>rayyan-185169299</t>
  </si>
  <si>
    <t>Monitoring the occurrence of microplastic ingestion in Otariids along        the Peruvian and Chilean coasts</t>
  </si>
  <si>
    <t>Perez-Venegas, DJ and Toro-Valdivieso, C and Ayala, F and Brito, B and Iturra, L and Arriagada, M and Seguel, M and Barrios, C and Sepulveda, M and Oliva, D and Cardenas-Alayza, S and Urbina, MA and Jorquera, A and Castro-Nallar, E and Galban-Malagon, C and Perez-Venegas, Diego J. and Toro-Valdivieso, Constanza and Ayala, Felix and Brito, Beatriz and Iturra, Lunna and Arriagada, Maite and Seguel, Mauricio and Barrios, Carmen and Sepulveda, Maritza and Oliva, Doris and Cardenas-Alayza, Susana and Urbina, Mauricio A. and Jorquera, Alberto and Castro-Nallar, Eduardo and Galban-Malagon, Cristobal</t>
  </si>
  <si>
    <t>Repeated reports of microplastic pollution in the marine pinniped diet have emerged in the last years. However, only few studies address the drivers of microplastics presence and the potential implications for monitoring microplastic pollution in the ocean. This study monitored their in the scats (N = 205) of four pinniped species/subspecies at five different locations in the southern Pacific Ocean (Peru and Chile). Samples from all rookeries contained microplastics, and overall, 68% of the examined scats contained fragments/fibers, mostly blue colored. We confirmed that 81.5% of the fragments/fibers were anthropogenic in origin , but only 30% were polymers. Scats from Juan Fernandez Archipelago presented higher microplastic concentrations than continental rookeries. Also, the common diet in each location may influence the levels found in the samples. This study presents a useful non-invasive technique to track plastic pollution in top predator diets as bioindicators for future surveillance/management plans applied to different location.</t>
  </si>
  <si>
    <t>rayyan-185169300</t>
  </si>
  <si>
    <t>The effect of dams on river transport of microplastic pollution</t>
  </si>
  <si>
    <t>834-840</t>
  </si>
  <si>
    <t>Watkins, L and McGrattan, S and Sullivan, PJ and Walter, MT and Watkins, Lisa and McGrattan, Susan and Sullivan, Patrick J. and Walter, M. Todd</t>
  </si>
  <si>
    <t>Dams are known to trap pollutants such as metals and PCBs in the sediment that accumulates within their reservoirs. As more attention is paid to microplastics, an emerging contaminant in waterways worldwide, and how they move along rivers, whether microplastic particles also accumulate behind dams is an important question for informing estimates of global river inputs to oceans. In this study, we measured microplastic concentrations above, below, and within the reservoirs of six dams near Ithaca, NY USA. Samples were processed following the wet peroxide oxidation method and visual counting, followed by Raman Spectroscopy validation. We found that microplastic concentrations in sediment within reservoirs was significantly higher than in sediment above the dams (p = 0.005), and in water samples, concentrations within reservoirs was significantly lower (p = 0.02). Plastic fibers were the dominant plastic type, but in within-reservoir sediment samples, less abundant plastic types such as plastic fragments were found in higher proportions. These results show that the sediment collecting behind dams is one sink for microplastics in river systems at long timescales, indicating that accounting for dams may be important when modeling global riverine microplastic transport. (C) 2019 Elsevier B.V. All rights reserved.</t>
  </si>
  <si>
    <t>rayyan-185169301</t>
  </si>
  <si>
    <t>Commentary on: Abundance and distribution of microplastics within        surface sediments of a key shellfish growing region of Canada</t>
  </si>
  <si>
    <t>Covernton, GA and Cox, K and Covernton, Garth A. and Cox, Kieran</t>
  </si>
  <si>
    <t>This formal comment is in response to "Abundance and distribution of microplastics within surface sediments of a key shellfish growing region of Canada" written by Kazmiruk and colleagues in 2018. This article presents microplastics concentrations in sediment, primarily microbeads, within Baynes Sound, British Columbia, which are some of the highest that have been reported anywhere in the world. The authors cite the local shellfish industry as the likely source of this high degree of contamination and present the industry as a substantial risk to the environment. However, the authors do not sufficiently justify the efficacy of their methodology, and there are several flaws which call into question the legitimacy of their findings. In this commentary, we address the microplastic abundances reported by the authors, and methodological concerns. Furthermore, we provide additional data to elucidate some of this study's more contentious findings. Specifically, we seek to clarify the visual identification of microbeads and microfibres, and the microplastic concentration within shell-fish populations, water, and sediment, within the Baynes Sound shellfish growing region.</t>
  </si>
  <si>
    <t>rayyan-185169302</t>
  </si>
  <si>
    <t>Microplastics pollution in Bangladesh: current scenario and future        research perspective</t>
  </si>
  <si>
    <t>CHEMISTRY AND ECOLOGY</t>
  </si>
  <si>
    <t>0275-7540</t>
  </si>
  <si>
    <t>83-99</t>
  </si>
  <si>
    <t>Karim, ME and Al Sanjee, S and Mahmud, S and Shaha, M and Moniruzzaman, M and Das, KC and Karim, Md. Ekramul and Al Sanjee, Sohana and Mahmud, Shohel and Shaha, Modhusudon and Moniruzzaman, Md. and Das, Keshob Chandra</t>
  </si>
  <si>
    <t>Microplastics are emerging environmental pollutants that have gained tremendous scientific interest in recent years. These micropollutants are omnipresent both in the terrestrial and aquatic environments posing a deleterious threat to the ecosystem and biodiversity. So, it is important to develop a deep understanding of the environmental fate and potential adverse impacts of microplastics on the aquatic and terrestrial environments. By critically reviewing the previously published scientific literature, the present synthesis briefly outlines the characteristics, occurrence and potential toxic effects of microplastics on terrestrial and aquatic biota. The article also focuses on some innovative approaches for sustainable remediation of macroplastics as well as microplastics. Since the concept of microplastics pollution has yet in its infancy in Bangladesh, this synthesis provides an overview of the current scenario of microplastics pollution and some future research recommendations in the context of Bangladesh which might be helpful to the novice researchers of this field.</t>
  </si>
  <si>
    <t>rayyan-185169303</t>
  </si>
  <si>
    <t>Microplastics disrupt hermit crab shell selection</t>
  </si>
  <si>
    <t>BIOLOGY LETTERS</t>
  </si>
  <si>
    <t>1744-9561</t>
  </si>
  <si>
    <t>Crump, A and Mullens, C and Bethell, EJ and Cunningham, EM and Arnott, G and Crump, Andrew and Mullens, Charlotte and Bethell, Emily J. and Cunningham, Eoghan M. and Arnott, Gareth</t>
  </si>
  <si>
    <t>Microplastics (plastics &lt; 5 mm) are a potential threat to marine biodiversity. However, the effects of microplastic pollution on animal behaviour and cognition are poorly understood. We used shell selection in common European hermit crabs (Pagurus bernhardus) as a model to test whether microplastic exposure impacts the essential survival behaviours of contacting, investigating and entering an optimal shell. We kept 64 female hermit crabs in tanks containing either polyethylene spheres (n = 35) or no plastic (n = 29) for 5 days. We then transferred subjects into suboptimal shells and placed them in an observation tank with an optimal alternative shell. Plastic-exposed hermit crabs showed impaired shell selection: they were less likely than controls to contact optimal shells or enter them. They also took longer to contact and enter the optimal shell. Plastic exposure did not affect time spent investigating the optimal shell. These results indicate that microplastics impair cognition (information-gathering and processing), disrupting an essential survival behaviour in hermit crabs.</t>
  </si>
  <si>
    <t>rayyan-185169304</t>
  </si>
  <si>
    <t>Microplastics in the Black Sea sediments</t>
  </si>
  <si>
    <t>Cincinelli, A and Scopetani, C and Chelazzi, D and Martellini, T and Pogojeva, M and Slobodnik, J and Cincinelli, Alessandra and Scopetani, Costanza and Chelazzi, David and Martellini, Tania and Pogojeva, Maria and Slobodnik, Jaroslav</t>
  </si>
  <si>
    <t>In this study the occurrence, morphology and identification of microplastics in Black Sea sediments collected at different depths (range 22-2131 m) were determined for the first time. The study explored the advantages and limitations of using a non-invasive method consisting of filtration of the supernatant from the mixture of sediment with saturated NaCl solution followed by FTIR 2D imaging for the identification of natural and synthetic polymers. The proposed method confirmed its potential for clear identification of polyethylene, polypropylene, acrylonitrile, polyamides and cellulose-based fibers, but more difficulties when the filter substrate neighboring the fibers exhibits intense absorptions in the 1800-1000 cm(-1) range.        Microplastics (MPs) were determined in 83% of the investigated sediment samples. The average abundance in all samples was 106.7 items/kg. The highest pollution occurred on the North-Western shelf where the abundance of MPs was 10 times higher than in sediments from the deep sea. The most abundant plastic polymers were polyethylene and polypropylene, followed by acrylate and acrylonitrile copolymers. Polyamide and cellulose-based textile fibers were also found. The most frequent microplastic colors observed were black, blue and clear/transparent, while fibers represented the dominant microplastics in sediments. (C) 2020 Elsevier B.V. All rights reserved.</t>
  </si>
  <si>
    <t>rayyan-185169305</t>
  </si>
  <si>
    <t>Microplastics in sediments: A review of techniques, occurrence and        effects</t>
  </si>
  <si>
    <t>Van Cauwenberghe, L and Devriese, L and Galgani, F and Robbens, J and Janssen, CR and Van Cauwenberghe, Lisbeth and Devriese, Lisa and Galgani, Francois and Robbens, Johan and Janssen, Colin R.</t>
  </si>
  <si>
    <t>Microplastics are omnipresent in the marine environment and sediments are hypothesized to be major sinks of these plastics. Here, over 100 articles spanning the last 50 year are reviewed with following objectives: (i) to evaluate current microplastic extraction techniques, (ii) to discuss the occurrence and worldwide distribution of microplastics in sediments, and (iii) to make a comprehensive assessment of the possible adverse effects of this type of pollution to marine organisms. Based on this review we propose future research needs and conclude that there is a clear need for a standardized techniques, unified reporting units and more realistic effect assessments. (C) 2015 Elsevier Ltd. All rights reserved.</t>
  </si>
  <si>
    <t>rayyan-185169306</t>
  </si>
  <si>
    <t>First study of its kind on the microplastic contamination of soft        drinks, cold tea and energy drinks-Future research and environmental        considerations</t>
  </si>
  <si>
    <t>Shruti, VC and Perez-Guevara, F and Elizalde-Martinez, I and Kutralam-Muniasamy, G and Shruti, V. C. and Perez-Guevara, Fermin and Elizalde-Martinez, I and Kutralam-Muniasamy, Gurusamy</t>
  </si>
  <si>
    <t>Investigating wide range of food products of direct human consumption for microplastics is critical to understand the routes of contamination and assess the risks in microplastics uptake by humans. However, microplastics knowledge for many beverage products excluding beers is still lacking. Here, common beverages (n = 57; 27 brands) such as soft drinks (n = 19), energy drinks (n = 8), cold tea (n = 4) and beer (n = 26) were targeted for microplastics occurrences in Mexico and their shape, size, surface morphology and polymer composition were analyzed. Microplastics were detected in 48 out of 57 samples tested. The results identified microplastics of various forms (fibers and fragments) and sizes (0.1-3 mm) of colors (blue, red, brown, black and green), in amounts ranging from not detected to 28 +/- 5.29 particles/L. Micro-Raman spectroscopy identified particles as polyamide, poly(ester-amide), acrylonitrile-butadiene-styrene and poly(ethylene-terephthalate) indicating microplastics contamination of synthetic textiles and packaging origin in the beverage products. Finally, this paper discusses that human excreta could act as a vehicle for the dispersion and accumulation of microplastics into terrestrial and aquatic environments. Combined, it is the first study to investigate microplastics contamination on soft drinks, energy drinks and cold tea and to document the material composition of microplastics from beverage products. (C) 2020 Elsevier B.V. All rights reserved.</t>
  </si>
  <si>
    <t>rayyan-185169307</t>
  </si>
  <si>
    <t>First detection of plastic microfibers in a wild population of South        American fur seals (Arctocephalus australis) in the Chilean Northern        Patagonia</t>
  </si>
  <si>
    <t>50-54</t>
  </si>
  <si>
    <t>Perez-Venegas, DJ and Seguel, M and Paves, H and Pulgar, J and Urbina, M and Ahrendt, C and Galban-Malagon, C and Perez-Venegas, D. J. and Seguel, M. and Paves, H. and Pulgar, J. and Urbina, M. and Ahrendt, C. and Galban-Malagon, C.</t>
  </si>
  <si>
    <t>The dramatic increase of microplastics (plastic fragments &lt; 5 mm) in marine environments is a problem that has attracted public attention globally. Within the different types of microplastics, microfibres are the least studied (size &lt; 1 mm). We examined 51 female scats from a population in Northern Patagonia. Our results showed no presence of microplastic particles, however 67% of them showed a remarkable abundance of microfibers, which until now had only been reported in animals fed in captivity. As a result of this work we propose that the examination of scats from South American Fur Seal and also other pinnipeds could be an efficient tool to monitor environmental levels of microfibres and maybe microplastics in the environment due to the easy recognition of the animals and their scats.</t>
  </si>
  <si>
    <t>rayyan-185169308</t>
  </si>
  <si>
    <t>Iced block method: An efficient method for preparation of micro-sized        expanded polystyrene foams</t>
  </si>
  <si>
    <t>Kwak, JI and An, YJ and Kwak, Jin Il and An, Youn-Joo</t>
  </si>
  <si>
    <t>Recently, numerous studies concerning dye-labeled microplastic beads have reported on the end-of-life, environmental effects of microplastics because of their ubiquitous commercial usage. Less is understood about the toxicity and bioaccumulation of plastics other than microplastic beads, which can also harm the environment (e.g., fragments, fibers, foams, and films). Expanded polystyrene (EPS) is widespread in the environment owing to its many uses, however, limited research has been conducted on EPS foams. This study focuses on developing an efficient method for the preparation of micro-sized EPS foams for research purposes and compares it with previous microplastics preparation methods reported in 68 previous studies. It was demonstrated that the iced EPS block method (iced EPS block + water) generated larger quantities of smaller-sized EPS foams (20-200 and 200-500 mu m) compared to the EPS + ice + water and EPS + water methods. The optimal protocol includes 1) iced EPS block preparation, 2) grinding and sieving, and 3) collecting. Additionally, it was confirmed that the iced EPS block method requires less money, labor, and time compared to previously reported methods in the literature. The method proposed in this research can assist future investigations into the environmental effects of EPS foams. (c) 2020 Elsevier Ltd. All rights reserved.</t>
  </si>
  <si>
    <t>rayyan-185169309</t>
  </si>
  <si>
    <t>Chemical composition of microplastic in sediments and protected        detritivores from different marine habitats (Salina Island)</t>
  </si>
  <si>
    <t>Renzi, M and Blaskovic, A and Broccoli, A and Bernardi, G and Grazioli, E and Russo, G and Renzi, Monia and Blaskovic, Andrea and Broccoli, Andrea and Bernardi, Giulia and Grazioli, Eleonora and Russo, Giovanni</t>
  </si>
  <si>
    <t>This study estimates chemical composition of microplastic in sediments and benthic detritivores (sea cucumbers) collected from different marine rocky bottom habitat types (bank, landslide, cliff) of Salina Island (Aeolian Archipelago, Italy). Also, species richness and bottom coverings by benthic species were recorded at each sampling station. Correlations among chemical composition of microplastic in sediments and in detritivores were explored linking recorded variability to the factor "habitat type". Results evidence that the habitat types considered in this study are characterized by wide species richness and by high percentages of bottom coverage by protected species by international conventions. In spite of the high ecological value of habitats considered in this study, microplastics were recorded both in sediments (PVC, PET, PE, PS, PA, PP) and in stomach contents of sea cucumbers (PET, PA) collected in all sampling sites, confirming the exposure of benthic species to microplastic pollution.</t>
  </si>
  <si>
    <t>rayyan-185169310</t>
  </si>
  <si>
    <t>Ingested microscopic plastics translocate from the gut cavity of        juveniles of the ascidian Ciona intestinalis</t>
  </si>
  <si>
    <t>EUROPEAN ZOOLOGICAL JOURNAL</t>
  </si>
  <si>
    <t>2475-0263</t>
  </si>
  <si>
    <t>Messinetti, S and Mercurio, S and Scari, G and Pennati, A and Pennati, R and Messinetti, S. and Mercurio, S. and Scari, G. and Pennati, A. and Pennati, R.</t>
  </si>
  <si>
    <t>Small plastic particles, named microplastics, are abundant in the marine environment and can be ingested by marine organisms. Species with different feeding strategies can be differently affected by the presence of microplastics. Moreover, the impact of these particles can depend on their size. In this study, we analyzed the effects of 1 mu m polystyrene particles on larval and juvenile development in the ascidian Ciona intestinalis. As previously reported for 10 mu m beads, smaller particles caused a delay in the growth of juveniles, even if this delay was registered only at the highest concentration tested. Instead, larval development was not affected by the presence of microplastics. Histological analysis of juveniles revealed that 1 mu m particles, after ingestion, can translocate from the gut to the hemocoelic cavity in just 8 days. As a defense mechanism, plastic spheres can also be phagocytized from specific circulating cells with phagocytic activity. Microplastics confirmed their potential as a threat to marine wildlife, interfering with food uptake and growth.</t>
  </si>
  <si>
    <t>rayyan-185169311</t>
  </si>
  <si>
    <t>Concentration Depth Profiles of Microplastic Particles in River Flow and        Implications for Surface Sampling</t>
  </si>
  <si>
    <t>6032-6041</t>
  </si>
  <si>
    <t>Cowger, W and Gray, AB and Guilinger, JJ and Fong, B and Waldschlager, K and Cowger, Win and Gray, Andrew B. and Guilinger, James J. and Fong, Brandon and Waldschlaeger, Kryss</t>
  </si>
  <si>
    <t>River flow is a major conveyance of microplastic (1-5000 mu m) pollution from land to marine systems. However, the current approaches to monitoring and modeling fluvial transport of microplastic pollution have primarily relied on sampling the surface of flow and assumptions about microplastic concentration depth profiles to estimate the depth-averaged concentration. The Rouse profile was adapted to show that fluvial transport of microplastic pollution includes all traditional domains of transport (bed load, settling suspended load, and wash load), as well as additional domains specific to low-density materials with rising velocities in water (rising suspended load and surface load). The modified Rouse profile was applied to describe the positively buoyant particle concentration depth profiles and compared to field observations to showcase the utility of this approach. A procedure was developed for assessing the uncertainty and bias from using a surface sample to estimate the depth-averaged concentration while assuming either surface load or wash load concentration depth profiles. Both assumptions may introduce a large amount of uncertainty due to the range of suspended microplastic concentration depth profiles. Monitoring microplastic pollution and estimating the depth-averaged concentration of microplastics in fluvial systems would further benefit from broader adoption of depth-integrated sampling, characterization of particle concentration depth profiles, and estimation of uncertainties in depth-averaged concentration based on the sampling approach.</t>
  </si>
  <si>
    <t>rayyan-185169312</t>
  </si>
  <si>
    <t>A critical perspective on early communications concerning human health        aspects of microplastics</t>
  </si>
  <si>
    <t>720-726</t>
  </si>
  <si>
    <t>Rist, S and Almroth, BC and Hartmann, NB and Karlsson, TM and Rist, Sinja and Almroth, Bethanie Carney and Hartmann, Nanna B. and Karlsson, Therese M.</t>
  </si>
  <si>
    <t>Microplastic research in recent years has shown that small plastic particles are found almost every where we look. Besides aquatic and terrestrial environments, this also includes aquatic species intended for human consumption and several studies have reported their prevalence in other food products and beverages. The scientific as well as public debate has therefore increasingly focused on human health implications of microplastic exposure. However, there is a big discrepancy between the magnitude of this debate and actual scientific findings, which have merely shown the presence of microplastics in certain products. While plastics can undoubtedly be hazardous to human health due to toxicity of associated chemicals or as a consequence of particle toxicity, the extent to which microplastics in individual food products and beverages contribute to this is debatable. Considering the enormous use of plastic materials in our everyday lives, microplastics from food products and beverages likely only constitute a minor exposure pathway for plastic particles and associated chemicals to humans. But as this is rarely put into perspective, the recent debate has created a skewed picture of human plastic exposure. We risk pulling the focus away from the root of the problem: the way in which we consume, use and dispose of plastics leading to their widespread presence in our everyday life and in the environment. Therefore we urge for a more careful and balanced discussion which includes these aspects. (C) 2018 Elsevier B.V. All rights reserved.</t>
  </si>
  <si>
    <t>rayyan-185169313</t>
  </si>
  <si>
    <t>Quantifying shedding of synthetic fibers from textiles; a source of        microplastics released into the environment</t>
  </si>
  <si>
    <t>1191-1199</t>
  </si>
  <si>
    <t>Almroth, BMC and Astrom, L and Roslund, S and Petersson, H and Johansson, M and Persson, NK and Almroth, Bethanie M. Carney and Astrom, Linn and Roslund, Sofia and Petersson, Hanna and Johansson, Mats and Persson, Nils-Krister</t>
  </si>
  <si>
    <t>Microplastics in the environment are a subject of intense research as they pose a potential threat to marine organisms. Plastic fibers from textiles have been indicated as a major source of this type of contaminant, entering the oceans via wastewater and diverse non-point sources. Their presence is also documented in terrestrial samples. In this study, the amount of microfibers shedding from synthetic textiles was measured for three materials (acrylic, nylon, polyester), knit using different gauges and techniques. All textiles were found to shed, but polyester fleece fabrics shed the greatest amounts, averaging 7360 fibers/m(-2)/L-1 in one wash, compared with polyester fabrics which shed 87 fibers/m(-2)/L-1. We found that loose textile constructions shed more, as did worn fabrics, and high twist yarns are to be preferred for shed reduction. Since fiber from clothing is a potentially important source of microplastics, we suggest that smarter textile construction, prewashing and vacuum exhaustion at production sites, and use of more efficient filters in household washing machines could help mitigate this problem.</t>
  </si>
  <si>
    <t>rayyan-185169314</t>
  </si>
  <si>
    <t>Garbage in guano? Microplastic debris found in faecal precursors of        seabirds known to ingest plastics</t>
  </si>
  <si>
    <t>1477-1484</t>
  </si>
  <si>
    <t>Provencher, JF and Vermaire, JC and Avery-Gomm, S and Braune, BM and Mallory, ML and Provencher, J. F. and Vermaire, J. C. and Avery-Gomm, S. and Braune, B. M. and Mallory, M. L.</t>
  </si>
  <si>
    <t>Plastic pollution is global environmental contaminant. Plastic particulates break down into smaller fragments in the environment, and these small pieces are now commonly found to be ingested by animals. To date, most plastic ingestion studies have focused on assessing retained plastics or regurgitated plastics, but it is likely that animals also excrete plastic and other debris items. We examined the terminal portion of the gastrointestinal tract of a seabird known to commonly ingest plastics, the Northern Fulmar (Fulmarus glacialis), to determine if seabirds excrete microplastics and other debris via their guano. We also examine how guano collections may be used as an indicator of retained plastics. The frequency of occurrence of microplastics did not correlate between the gut and faecal precursor samples, but there was a positive relationship between the number of pieces of plastics in the gut and the number of microplastics in the guano. Our findings suggest that seabirds are acting as vectors of microplastics and debris in the marine environment where their guano accumulates around their colonies. This transport of microplastics and debris by colonial seabirds needs to be further examined, and considered when designing environmental monitoring for microplastics in regions where seabird colonies are found. Crown Copyright (C) 2018 Published by Elsevier B.V. All rights reserved.</t>
  </si>
  <si>
    <t>rayyan-185169315</t>
  </si>
  <si>
    <t>Perspectives on Micro(Nano)Plastics in the Marine Environment:        Biological and Societal Considerations</t>
  </si>
  <si>
    <t>Soares, J and Miguel, I and Venancio, C and Lopes, I and Oliveira, M and Soares, Joana and Miguel, Isabel and Venancio, Catia and Lopes, Isabel and Oliveira, Miguel</t>
  </si>
  <si>
    <t>Marine litter is a global problem which has been negatively affecting the environment. Plastic materials are the most commonly found marine debris, with potential biological (not only for aquatic organisms but also for humans) as well as socio-economic impacts. Considering that it is an anthropogenic problem, society could play an important role to minimize it. Although a considerable amount of research has addressed the biological effects of plastics (micro(nano)plastics) on biota, few studies have addressed how scientific information is being transmitted to the public and the potential role of citizen environmental education. The current paper discusses known effects, researched topics and how scientific knowledge is currently being transmitted to the public.</t>
  </si>
  <si>
    <t>rayyan-185169316</t>
  </si>
  <si>
    <t>Selection and optimization of a protocol for extraction of microplastics        from Mactra veneriformis</t>
  </si>
  <si>
    <t>Zhang, X and Yan, B and Wang, XX and Zhang, Xin and Yan, Bo and Wang, Xingxing</t>
  </si>
  <si>
    <t>Nowadays, several digestion protocols have been employed to extract microplastics from marine biota. However, the appropriate protocol and its optimal operating conditions to eliminate the clam Mactra veneriformis tissues have never been investigated. In this study, two synchronous phases were taken to select the compromise elimination protocol which was efficient in digesting biological materials with little effect on identification of the tested plastic polymers. Furthermore, the protocol from compromising results between two phases was optimized by an orthogonal experiment to determine the best operating conditions. Then, an application of the optimization protocol to investigate microplastics pollution in commercial clams was conducted. According to our results, 10% KOH showed fairly well digestion efficiency and little effect on identification of the tested microplastics. Furthermore, best operating conditions were demonstrated as treating clam tissues with 1:5 (M: V) of 10% KOH solution, incubating at 60 degrees C, shaking at 30 rpm for 12 h. In China, commercial clams were found contaminated with widespread microplastics pollution (3.50 +/- 1.35 items/g). These problems should be further investigated and assessed due to the increased consumption as seafoods. (C) 2020 Elsevier B.V. All rights reserved.</t>
  </si>
  <si>
    <t>rayyan-185169317</t>
  </si>
  <si>
    <t>A case study investigating temporal factors that influence microplastic        concentration in streams under different treatment regimes</t>
  </si>
  <si>
    <t>21797-21807</t>
  </si>
  <si>
    <t>Watkins, L and Sullivan, PJ and Walter, MT and Watkins, Lisa and Sullivan, Patrick J. and Walter, M. Todd</t>
  </si>
  <si>
    <t>Microplastics, particles less than 5 mm in size, are an emerging contaminant in waterways worldwide. Most microplastic studies focus on spatial trends in concentration, but in systems as dynamic as rivers, to draw conclusions from existing spatial studies, we must first examine how microplastic concentrations may change with time and flow conditions. In this study, we investigate how microplastic concentrations change over a 24-h period and between seasonally high and low flows. We do this in two streams, controlling for wastewater treatment strategy: one stream in a watershed where waste is treated with septic systems and the other receiving wastewater treatment plant effluent. We hypothesized that a stream with wastewater treatment plant effluent would exhibit higher and more variable microplastic concentrations than a stream in a watershed with septic systems. Results indicate, however, that there is no significant difference between the two streams despite their differing treatment strategies. Additionally, no significant variation in concentrations was measured over two 24-h sampling campaigns. There was, however, significantly higher concentrations measured in summer low flow conditions relative to spring high flow conditions across both sampled streams (p value &lt; 0.001), indicating that increases in stream discharge unrelated to storm events dilute and decrease measured microplastic concentrations. From this, we learn that pairing measured concentrations with a description of flow conditions at sampling time is a requisite for a robust microplastic literature that allows for comparisons between existing spatial studies and extrapolations to global loads.</t>
  </si>
  <si>
    <t>rayyan-185169318</t>
  </si>
  <si>
    <t>Microplastics in beluga whales (Delphinapterus leucas) from the Eastern        Beaufort Sea</t>
  </si>
  <si>
    <t>Moore, RC and Loseto, L and Noel, M and Etemadifar, A and Brewster, JD and MacPhee, S and Bendell, L and Ross, PS and Moore, R. C. and Loseto, L. and Noel, M. and Etemadifar, A. and Brewster, J. D. and MacPhee, S. and Bendell, L. and Ross, P. S.</t>
  </si>
  <si>
    <t>Microplastics (MPs, particles &lt; 5 mm) represent an emerging global environmental concern, having been detected in multiple aquatic species. However, very little is known about the presence of MPs in higher trophic level species, including cetaceans. We worked with community based monitors and Inuvialuit hunters from Tuktoyaktuk (Northwest Territories, Canada) to sample seven beluga whales (Delphinapterus leucas) in 2017 and 2018. Microplastics were detected in the gastrointestinal tracts in every whale. We estimate that each whale contained 18 to 147 MPs in their GI tract (average of 97 +/- 42 per individual). FTIR-spectroscopy revealed over eight plastic polymer types, with nearly half being polyester. Fibres made up 49% of MPs. The diversity of MP shapes and polymeric identities in beluga points to a complex source scenario, and ultimately raises questions regarding the significance and long-term exposure of this pollutant in this ecologically and culturally valuable species.</t>
  </si>
  <si>
    <t>rayyan-185169319</t>
  </si>
  <si>
    <t>Low numbers of microplastics detected in drinking water from ground        water sources</t>
  </si>
  <si>
    <t>631-635</t>
  </si>
  <si>
    <t>Mintenig, SM and Loder, MGJ and Primpke, S and Gerdts, G and Mintenig, S. M. and Loeder, M. G. J. and Primpke, S. and Gerdts, G.</t>
  </si>
  <si>
    <t>Microplastic particles have been detected in various natural habitats and the digestive tracts of several species. These particles have also been reported in commercially available seafood, salt or bottled water starting discussions on potential implications for human health. To be able to assess the related risks, exposure concentrations and pathways need to be known. Here, we analysed ground water and drinking water for the presence of microplastics (&gt;20 mu m) using MR imaging. Samples were taken at different positions within the drinking water supply chain. Determined concentrations ranged from 0 to 7 microplastics m(-3) raw water or drinking water with an overall mean of 0.7 microplastics m(-3) . These particles were identified as polyethylene, polyamide, polyester. polyvinylchloride or epoxy resin and between 50 and 150 mu m in size. Plastic is a resistant and durable material, still, the abrasion of plastic equipment used during water purification or transport is a likely explanation for the plastic particles detected in water samples. (C) 2018 Elsevier B.V. All rights reserved.</t>
  </si>
  <si>
    <t>rayyan-185169320</t>
  </si>
  <si>
    <t>Critical Review of Processing and Classification Techniques for Images        and Spectra in Microplastic Research</t>
  </si>
  <si>
    <t>989-1010</t>
  </si>
  <si>
    <t>Cowger, W and Gray, A and Christiansen, SH and DeFrond, H and Deshpande, AD and Hemabessiere, L and Lee, E and Mill, L and Munno, K and Ossmann, BE and Pittroff, M and Rochman, C and Sarau, G and Tarby, S and Primpke, S and Cowger, Win and Gray, Andrew and Christiansen, Silke H. and DeFrond, Hannah and Deshpande, Ashok D. and Hemabessiere, Ludovic and Lee, Eunah and Mill, Leonid and Munno, Keenan and Ossmann, Barbara E. and Pittroff, Marco and Rochman, Chelsea and Sarau, George and Tarby, Shannon and Primpke, Sebastian</t>
  </si>
  <si>
    <t>Microplastic research is a rapidly developing field, with urgent needs for high throughput and automated analysis techniques. We conducted a review covering image analysis from optical microscopy, scanning electron microscopy, fluorescence microscopy, and spectral analysis from Fourier transform infrared (FT-IR) spectroscopy, Raman spectroscopy, pyrolysis gas-chromatography mass-spectrometry, and energy dispersive X-ray spectroscopy. These techniques were commonly used to collect, process, and interpret data from microplastic samples. This review outlined and critiques current approaches for analysis steps in image processing (color, thresholding, particle quantification), spectral processing (background and baseline subtraction, smoothing and noise reduction, data transformation), image classification (reference libraries, morphology, color, and fluorescence intensity), and spectral classification (reference libraries, matching procedures, and best practices for developing in-house reference tools). We highlighted opportunities to advance microplastic data analysis and interpretation by (i) quantifying colors, shapes, sizes, and surface topologies with image analysis software, (ii) identifying threshold values of particle characteristics in images that distinguish plastic particles from other particles, (iii) advancing spectral processing and classification routines, (iv) creating and sharing robust spectral libraries, (v) conducting double blind and negative controls, (vi) sharing raw data and analysis code, and (vii) leveraging readily available data to develop machine learning classification models. We identified analytical needs that we could fill and developed supplementary information for a reference library of plastic images and spectra, a tutorial for basic image analysis, and a code to download images from peer reviewed literature. Our major findings were that research on microplastics was progressing toward the use of multiple analytical methods and increasingly incorporating chemical classification. We suggest that new and repurposed methods need to be developed for high throughput screening using a diversity of approaches and highlight machine learning as one potential avenue toward this capability.</t>
  </si>
  <si>
    <t>rayyan-185169321</t>
  </si>
  <si>
    <t>Single contaminant and combined exposures of polyethylene microplastics        and fluoranthene: accumulation and oxidative stress response in the blue        mussel, Mytilus edulis</t>
  </si>
  <si>
    <t>761-773</t>
  </si>
  <si>
    <t>Magara, G and Elia, AC and Syberg, K and Khan, FR and Magara, Gabriele and Elia, Antonia Concetta and Syberg, Kristian and Khan, Farhan R.</t>
  </si>
  <si>
    <t>The microplastic vector effect has received increasing attention. The aim of this study was to investigate the influence of polyethylene microplastic beads (PE MP) on accumulation and associated oxidative stress responses attributed to fluoranthene (Flu) in blue mussels, Mytilus edulis. Blue mussels were exposed for 96h to four treatment groups: Flu-only, MP-only, Flu and MP coexposure, and Flu-incubated MP. Treatments were conducted at a low and high concentration (50g/L and 100 Flu g/L and 100, and 1000MP/mL). Results demonstrated that in both the gill and digestive gland, coexposure did not markedly affect Flu uptake, but this treatment significantly decreased tissue Flu concentrations. Antioxidant responses including activities of superoxide dismutase (SOD), catalase (CAT), glutathione peroxidases (GPx), and levels of total glutathione (GSH) in both gills and digestive glands were significantly altered suggesting a perturbation of redox state induced by the exposure conditions. Although individual biomarkers varied, the biomarker profile enabled certain generalizations to be made. Antioxidant responses occurred more likely in gill tissue than in digestive gland. Individual contaminant exposures to Flu or MP led to varying responses, but coexposures and incubated exposures did not result in additive or synergistic effects. Exposure concentrations (i.e., low or high treatments) were not a consistent a predictor of response; and the internal Flu dose did not consistently predict outcome of various biomarkers. Importantly, MP-only exposure appeared to be capable of eliciting direct effects on the oxidative stress system as demonstrated by the activities of CAT and GPx. These findings warrant further investigation.</t>
  </si>
  <si>
    <t>rayyan-185169322</t>
  </si>
  <si>
    <t>Do microplastic particles affect Daphnia magna at the morphological,        life history and molecular level?</t>
  </si>
  <si>
    <t>Imhof, HK and Rusek, J and Thiel, M and Wolinska, J and Laforsch, C and Imhof, Hannes K. and Rusek, Jakub and Thiel, Michaela and Wolinska, Justyna and Laforsch, Christian</t>
  </si>
  <si>
    <t>Microplastic particles are ubiquitous not only in marine but also in freshwater ecosystems. However, the impacts of microplastics, consisting of a large variety of synthetic polymers, on freshwater organisms remains poorly understood. We examined the effects of two polymer mixtures on the morphology, life history and on the molecular level of the waterflea Daphnia magna (three different clones). Microplastic particles of similar to 40 mu m were supplied at a low concentration (1% of the food particles) leading to an average of similar to 30 particles in the digestive tract which reflects a high microplastic contamination but still resembles a natural situation. Neither increased mortality nor changes on the morphological (body length, width and tail spine length) or reproductive parameters were observed for adult Daphnia. The analyses of juvenile Daphnia revealed a variety of small and rather subtle responses of morphological traits (body length, width and tail spine length). For adult Daphnia, alterations in expression of genes related to stress responses (i.e. HSP60, HSP70 &amp; GST) as well as of other genes involved in body function and body composition (i.e. SERCA) were observed already 48h after exposure. We anticipate that the adverse effects of microplastic might be influenced by many additional factors like size, shape, type and even age of the particles and that the rather weak effects, as detected in a laboratory, may lead to reduced fitness in a natural multi-stressor environment.</t>
  </si>
  <si>
    <t>rayyan-185169323</t>
  </si>
  <si>
    <t>Microplastic pollution in the sediment of Jagir Estuary, Surabaya City,        Indonesia</t>
  </si>
  <si>
    <t>Firdaus, M and Trihadiningrum, Y and Lestari, P and Firdaus, Muhammad and Trihadiningrum, Yulinah and Lestari, Prieskarinda</t>
  </si>
  <si>
    <t>This study was aimed to investigate the abundance and characteristics of microplastics (MP) in the sediment of Jagir estuary and Wonorejo coast, Surabaya, Indonesia. Sediment samples from 5 sites in the estuary and the adjacent coast were collected in replicates using Ekman dredge sampler. The MP particles were extracted using density separation method. Then the MP particles were counted and categorized according to shape, size, and color under a Zeiss Discovery V.12 stereomicroscope. Identification was done using Thermo Scientific Nicolet iS10 FIR Spectrometer. The MP shapes comprised fiber (57%), film (36%), and fragment (7%). Abundance of the MP was highest in the Wonorejo coast sediment (590 particles/kg dry weight). The MP particles consisted of 68% large and 25% small sizes and comprised 56.7% polyester, 24.6% low-density polyethylene, and 18.8% polypropylene. The MP colors were 43% transparent, 21% black, 14% blue, 10% white, 8% red, and 4% yellow.</t>
  </si>
  <si>
    <t>rayyan-185169324</t>
  </si>
  <si>
    <t>Bibliometric Profile of Global Microplastics Research from 2004 to 2019</t>
  </si>
  <si>
    <t>Qin, F and Du, J and Gao, J and Liu, GY and Song, YG and Yang, AF and Wang, H and Ding, Y and Wang, Q and Qin, Fen and Du, Jing and Gao, Jian and Liu, Guiying and Song, Yonggang and Yang, Aifu and Wang, Hong and Ding, Yuan and Wang, Qian</t>
  </si>
  <si>
    <t>Microplastics (MPs) have generated worldwide attention due to their global distribution in the environment, and their potential harmful effects on human and animal health. To analyze MPs-related scientific publications from a global point of view, we created a bibliometric profile, by searching the Web of Science Core Collection database for the topic "microplastic* or (micro near/1 plastic*)", in publications dated from 2004 to 2019. The results revealed an increasing trend in publication output, and identified contributions of different countries and their collaborations, as well as influential authors and productive journals in the field of MPs research. Using co-citation network analysis in VOSviewer, we mined cited references for knowledge bases about analytical methods, potential sources and spatial distributions of MPs, the impacts of MPs on organisms, and the interaction of MPs with contaminants, as well as microorganisms. We also identified four global hotspots for MPs related research, using author keywords co-occurrence network analysis of all extracted publications, as well as Essential Science Indicators highly cited papers from Clarivate Analytics. Results of this study provide a valuable reference for ongoing MPs-related research, which may be of intrigue and awesome noteworthiness for relevant researchers.</t>
  </si>
  <si>
    <t>rayyan-185169325</t>
  </si>
  <si>
    <t>Adsorption behavior of three triazole fungicides on polystyrene        microplastics</t>
  </si>
  <si>
    <t>1119-1126</t>
  </si>
  <si>
    <t>Fang, S and Yu, WS and Li, CL and Liu, YD and Qiu, J and Kong, FY and Fang, Song and Yu, Weisong and Li, Chengliang and Liu, Yuedong and Qiu, Jun and Kong, Fanyu</t>
  </si>
  <si>
    <t>Environmental pollution caused by microplastics (MPs) and pesticides has become a global challenge, and increasing evidence shows that MPs can adsorb organic pollutants which may affect their distribution and bioavailability. As widely used pesticides, triazole fungicides with potential environmental and human safety risks often coexist with MPs in the environment. Understanding the adsorption behavior is the basis of risk assessment of co-exposure of MPs and triazole fungicides. In this study, the adsorption behavior of three commonly used triazole fungicides on polystyrene (PS) was studied using adsorption test. The influences of PS particle size and environmental factors on adsorption capacity were evaluated, and the adsorption mechanisms were discussed. Results suggested that the adsorption kinetics and isotherm conformed to the Pseudo-second-order and Freundlich model, respectively. The order of adsorption and desorption capacity was hexaconazole (HEX) N myclobutanil (MYC) N triadimenol (TRI), which was positively correlated with LogKow of pesticides. To a certain extent, the decrease in PS particle size and change in solution pH value and increase in salt ion strength all contribute to increasing adsorption capacity. The main mechanisms of adsorption were hydrophobic and electrostatic interactions. MPs can adsorb and may become the source and sink of triazole fungicides in aqueous environments. Our results demonstrate that more attention should be given to the combined water pollution risk of MPs and triazoles fungicides. (c) 2019 Elsevier B.V. All rights reserved.</t>
  </si>
  <si>
    <t>rayyan-185169326</t>
  </si>
  <si>
    <t>The Toxic Effects of Nanoplastic Particles on Fish Embryonic Development</t>
  </si>
  <si>
    <t>INTEGRATIVE AND COMPARATIVE BIOLOGY</t>
  </si>
  <si>
    <t>1540-7063</t>
  </si>
  <si>
    <t>E150-E150</t>
  </si>
  <si>
    <t>Marbach, S and Xu, W and Marbach, S. and Xu, W.</t>
  </si>
  <si>
    <t>rayyan-185169327</t>
  </si>
  <si>
    <t>Plastic pollution in the marine environment</t>
  </si>
  <si>
    <t>HELIYON</t>
  </si>
  <si>
    <t>2405-8440</t>
  </si>
  <si>
    <t>Thushari, GGN and Senevirathna, JDM and Thushari, G. G. N. and Senevirathna, J. D. M.</t>
  </si>
  <si>
    <t>Plastic pollution is recognized as a severe anthropogenic issue in the coastal and marine ecosystems across the world. Unprecedented and continuous accumulation of growing plastic contaminants into any respective aquatic ecosystem by the anthropogenic sources causes direct and/or indirect interruption to ecosystem structure, functions, and consequently, services and values. Land-based and sea-based sources are the primary sources of these contaminants in various modes that enter the ocean. In this review paper, we focused on highlighting different aspects related to plastic pollution in coastal and marine environments. Plastic pollutants are distributed in the ecosystems in different forms, with different size variations as megaplastic, macroplastic, mesoplastic, and microplastic. Microplastics in primary and secondary forms reveal a widespread distribution in the water, sediment, and biota of the marine and coastal habitats. The microplastic level of different coastal and marine ecosystems nearly ranged from 0.001-140 particles/m(3) in water and 0.2-8766 particles/m(3) in sediments at different aquatic environments over the world. The microplastic accumulation rate of coastal and marine organisms varied at 0.1-15,033 counts. Accordingly, plastic pollution creates several kinds of negative consequences combined with ecological and socio-economic effects. Entanglement, toxicological effects via ingestion of plastics, suffocation, starvation, dispersal, and rafting of organisms, provision of new habitats, and introduction of invasive species are significant ecological effects with growing threats to biodiversity and trophic relationships. Degradation (changes in the ecosystem state) and modifications of marine systems are associated with loss of ecosystem services and values. Consequently, this emerging contaminant affects the socio-economic aspects through negative impacts on tourism, fishery, shipping, and human health. Preventing accumulation sources of plastic pollutants, 3Rs (Reduce Recycle-Reuse), awareness &amp; capacity building, and producer/manufacturer responsibility are practical approaches toward addressing the issue of plastic pollution. Existing and adopted policies, legislations, regulations, and initiatives at global, regional, and national level play a vital role in reducing plastic debris in the marine and coastal zones. Development of proposals/solutions on key research gaps can open a novel pathway to address this environmental issue in an effective scientific manner. In conclusion, this paper demonstrates the current status of plastic pollution in the marine ecosystem to make aware people of a plastic-free, healthy blue ocean in the near future.</t>
  </si>
  <si>
    <t>rayyan-185169328</t>
  </si>
  <si>
    <t>Disposable amperometric biosensors based on xanthine oxidase immobilized        in the Prussian blue modified screen-printed three-electrode system</t>
  </si>
  <si>
    <t>SCIENCE CHINA-CHEMISTRY</t>
  </si>
  <si>
    <t>1674-7291</t>
  </si>
  <si>
    <t>2581-2586</t>
  </si>
  <si>
    <t>Teng, YJ and Chen, C and Zhou, CX and Zhao, HL and Lan, MB and Teng YuanJie and Chen Chen and Zhou ChangXiang and Zhao HongLi and Lan MinBo</t>
  </si>
  <si>
    <t>The screen-printed three-electrode system was applied to fabricate a new type of disposable amperometric xanthine oxidase biosensor. Carbon-working, carbon-counter and Ag/AgCl reference electrodes were all manually printed on the polyethylene terephthalate substrate forming the screen-printed three-electrode system by the conventional screen-printing process. As a mediator, Prussian blue could not only catalyze the electrochemical reduction of hydrogen peroxide produced from the enzyme reaction, but also keep the favorable potential around 0 V. The optimum operational conditions, including pH, potential and temperature, were investigated. The sensitivities of xanthine and hypoxanthine detections were 13.83 mA/M and 25.56 mA/M, respectively. A linear relationship was obtained in the concentration range between 0.10 mu M and 4.98 mu M for xanthine and between 0.50 mu M and 3.98 mu M for hypoxanthine. The small Michaelis-menten constant value of the xanthine oxidase biosensor was calculated to be 3.90 mu M. The results indicate that the fabricated xanthine oxidase biosensor is effective and sensitive for the detection of xanthine and hypoxanthine.</t>
  </si>
  <si>
    <t>rayyan-185169329</t>
  </si>
  <si>
    <t>The ghost nets phenomena from the chemical perspective</t>
  </si>
  <si>
    <t>PURE AND APPLIED CHEMISTRY</t>
  </si>
  <si>
    <t>0033-4545</t>
  </si>
  <si>
    <t>479-496</t>
  </si>
  <si>
    <t>Dabrowska, A and Lopata, I and Osial, M and Dabrowska, Agnieszka and Lopata, Iwona and Osial, Magdalena</t>
  </si>
  <si>
    <t>The XXIst century might be called the Plastic Era. With the continually growing consumption and production, low recycling level, one observes the continuous transformation of the Blue Planet into the Ocean of Plastics. Among various problems related to the presence of synthetic materials in the environment, the ghost nets draw particular attention. They are present in the global ocean due to lost or abandoned fishing gear. Their impact on the environment is represented by the tones of animals caught. Moreover, they are an abundant source of secondary marine microplastic and release a considerable amount of toxic chemical compounds. To resolve this issue, an interdisciplinary approach is needed. Chemical research enables a better understanding of polymer behaviour and their weathering, whereas spectroscopy helps in qualitative analyses and proposes solutions. This paper aims to present the interdisciplinary study of this phenomenon and its broad context, including social awareness but underlines the crucial role of chemical research. One focuses on the basic studies of chemical and physical properties as this knowledge provides the first and essential step to tackle the problem.</t>
  </si>
  <si>
    <t>rayyan-185169330</t>
  </si>
  <si>
    <t>Microplastic fibers &amp; mdash; Underestimated threat to aquatic organisms</t>
  </si>
  <si>
    <t>Rebelein, A and Int-Veen, I and Kammann, U and Scharsack, JP and Rebelein, Anja and Int-Veen, Ivo and Kammann, Ulrike and Scharsack, Joern Peter</t>
  </si>
  <si>
    <t>Awareness of microplastic pollution in aquatic environments increased strongly during the last decade. Environmental monitoring studies detected microplastic items in every tested water body and found them in various aquatic organisms. Yet, many studies conducted so far, refer to microplastic particles and spheres but not fibers. Microplastic fibers are often not considered due to methodological issues and high contamination risk during sampling and analysis. Only a few of the microplastic exposure studies with aquatic organisms were conducted with microplastic fibers. Recent effect studies demonstrated several negative impacts of microplastic fibers on aquatic organisms, which include tissue damage, reduced growth, and body condition and even mortality. Such negative effects were predominantly observed in taxa at the basis of the food chain. Higher taxa were less heavily affected in direct exposure experiments, but they presumably suffer from negative effects on organisms at lower food chain levels in the wild. Consequently, ongoing and future pollution with microplastic fibers may disturb the functioning of aquatic ecosystems. The present review outlines the current state of knowledge on microplastic fiber abundance in nature, bioavailability, and impacts on aquatic animals. Based on these findings, we recommend inclusion of microplastic fibers in prospective monitoring studies, discuss appropriate methods, and propose to conduct exposure studies with &amp; ndash; as well as risk assessments of &amp; ndash; these underestimated pollutants.        (c) 2021 Elsevier B.V. All rights reserved.</t>
  </si>
  <si>
    <t>rayyan-185169331</t>
  </si>
  <si>
    <t>Release of synthetic microplastic plastic fibres from domestic washing        machines: Effects of fabric type and washing conditions</t>
  </si>
  <si>
    <t>39-45</t>
  </si>
  <si>
    <t>Napper, IE and Thompson, RC and Napper, Imogen E. and Thompson, Richard C.</t>
  </si>
  <si>
    <t>Washing clothes made from synthetic materials has been identified as a potentially important source of microscopic fibres to the environment. This study examined the release of fibres from polyester, polyester-cotton blend and acrylic fabrics. These fabrics were laundered under various conditions of temperature, detergent and conditioner. Fibres from waste effluent were examined and the mass, abundance and fibre size compared between treatments. Average fibre size ranged between 11.9 and 17.7 mu m in diameter, and 5.0 and 7.8 mm in length. Polyester-cotton fabric consistently shed significantly fewer fibres than either polyester or acrylic. However, fibre release varied according to wash treatment with various complex interactions. We estimate over 700,000 fibres could be released from an average 6 kg wash load of acrylic fabric. As fibres have been reported in effluent from sewage treatment plants, our data indicates fibres released by washing of clothing could be an important source of microplastics to aquatic habitats. (C) 2016 Elsevier Ltd. All rights reserved.</t>
  </si>
  <si>
    <t>rayyan-185169332</t>
  </si>
  <si>
    <t>Microplastic contamination and pollutant levels in mussels and cockles        collected along the channel coasts</t>
  </si>
  <si>
    <t>807-819</t>
  </si>
  <si>
    <t>Hermabessiere, L and Paul-Pont, I and Cassone, AL and Himber, C and Receveur, J and Jezequel, R and El Rakwe, M and Rinnert, E and Riviere, G and Lambert, C and Huvet, A and Dehaut, A and Duflos, G and Soudant, P and Hermabessiere, Ludovic and Paul-Pont, Ika and Cassone, Anne-Laure and Himber, Charlotte and Receveur, Justine and Jezequel, Ronan and El Rakwe, Maria and Rinnert, Emmanuel and Riviere, Gilles and Lambert, Christophe and Huvet, Arnaud and Dehaut, Alexandre and Duflos, Guillaume and Soudant, Philippe</t>
  </si>
  <si>
    <t>Nowadays, environmental pollution by microplastics (&lt;5 mm; MP) is a major issue. MP are contaminating marine organisms consumed by humans. This work studied MP contamination in two bivalve species of commercial interest: blue mussel (Mytilus edulis) and common cockle (Cerastoderma edule) sampled on the Channel coastlines (France). In parallel, 13 plastic additives and 27 hydrophobic organic compounds (HOC) were quantified in bivalves flesh using SBSE-TD-GS-MS/MS to explore a possible relationship between their concentrations and MP contamination levels. MP were extracted using a 10% potassium hydroxide digestion method then identified by mu-Raman spectroscopy. The proportion of contaminated bivalves by MP ranged from 34 to 58%. Blue mussels and common cockles exhibited 0.76 +/- 0.40 and 2.46 +/- 1.16 MP/individual and between 0.15 +/- 0.06 and 0.74 +/- 035 MP/g of tissue wet weight. Some HOC and plastic additives were detected in bivalves. However, no significant Pearson or Spearman correlation was found between MP loads and plastic additives or HOC concentrations in bivalve tissues for the two species. (C) 2019 Elsevier Ltd. All rights reserved.</t>
  </si>
  <si>
    <t>rayyan-185169333</t>
  </si>
  <si>
    <t>Ultrathin Alumina Membranes as Scaffold for Epithelial Cell Culture from        the Intestine of Rainbow Trout</t>
  </si>
  <si>
    <t>9496-9505</t>
  </si>
  <si>
    <t>Drieschner, C and Minghetti, M and Wu, SM and Renaud, P and Schirmer, K and Drieschner, Carolin and Minghetti, Matteo and Wu, Songmei and Renaud, Philippe and Schirmer, Kristin</t>
  </si>
  <si>
    <t>Permeable membranes are indispensable for in vitro epithelial barrier models. However, currently available polymer-based membranes are low in porosity and relatively thick, resulting in a limited permeability and unrealistic culture conditions. In this study, we developed an ultrathin, nanoporous alumina membrane as novel cell culture interface for vertebrate cells, with focus on the rainbow trout (Onchorynchus mykiss) intestinal cell line RTgutGC. The new type of membrane is framed in a silicon chip for physical support and has a thickness of only 1 mu m, with a porosity of 15% and homogeneous nanopores (empty set = 73 +/- 21 nm). Permeability rates for small molecules, namely lucifer yellow, dextran 40, and bovine serum albumin, exceeded those of standard polyethylene terephthalate (PET) membranes by up to 27 fold. With the final goal to establish a representative model of the fish intestine for environmental toxicology, we engineered a simple culture setup, capable of testing the cellular response toward chemical exposure. Herein, cells were cultured in a monolayer on the alumina membranes and formed a polarized epithelium with apical expression of the tight junction protein ZO-1 within 14 days. Impedance spectroscopy, a noninvasive and real time electrical measurement, was used to determine cellular resistance during epithelial layer formation and chemical exposure to evaluate barrier functionality. Resistance values during epithelial development revealed different stages of epithelial maturity and were comparable with the in vivo situation. During chemical exposure, cellular resistance changed immediately when barrier tightness or cell viability was affected. Thus, our study demonstrates nanoporous alumina membranes as promising novel interface for alternative in vitro approaches, capable of allowing cell culture in a physiologically realistic manner and enabling high quality microscopy and sensitive measurement of cellular resistance.</t>
  </si>
  <si>
    <t>rayyan-185169334</t>
  </si>
  <si>
    <t>The ecotoxicological effects of microplastics on aquatic food web, from        primary producer to human: A review</t>
  </si>
  <si>
    <t>110-117</t>
  </si>
  <si>
    <t>Wang, WF and Gao, H and Jin, SC and Li, RJ and Na, GS and Wang, Wenfeng and Gao, Hui and Jin, Shuaichen and Li, Ruijing and Na, Guangshui</t>
  </si>
  <si>
    <t>The prevalence of microplastics in global waters raises the concern about their potential effects on aquatic biota. In aquatic environment, microplastics are almost ubiquitously present in all compartments from surface water to benthic sediment, making them accessible to a wide range of aquatic biota occupying different habitats. Exposure to microplastics may induce detrimental implications to the health of aquatic organisms. This review describes the wide occurrence of microplastics ingestion by aquatic fauna and evaluates the ecotoxicological effects of microplastics as well as the associated chemicals on aquatic biota including phytoplankton and fauna from both freshwater and marine environments. Trophic transfer of microplastics and associated contaminants along the aquatic food chain and potential impacts on human health are also discussed. Finally, this review emphasizes the current knowledge gaps and gives recommendations for the future work.</t>
  </si>
  <si>
    <t>rayyan-185169335</t>
  </si>
  <si>
    <t>Accumulation of HOCs via Precontaminated Microplastics by Earthworm        Eisenia fetida in Soil</t>
  </si>
  <si>
    <t>11220-11229</t>
  </si>
  <si>
    <t>Wang, J and Coffin, S and Schlenk, D and Gan, J and Wang, Jie and Coffin, Scott and Schlenk, Daniel and Gan, Jay</t>
  </si>
  <si>
    <t>Soil is a primary sink for plastics, but the influence of microplastics as carriers on terrestrial cycling of persistent contaminants is poorly understood as compared to aquatic systems. Studies to date have disregarded the potential fact that microplastics are generally contaminated before their entry into soil. In this study, earthworm Eisenia fetida was incubated for 28 d in a soil amended with five common types of microplastics precontaminated with polychlorinated biphenyls (PCBs) and polycyclic aromatic hydrocarbons (PAHs) to elucidate contaminant transfer. Accumulation of HOCs in E. fetida varied greatly among different plastic types and HOCs. The freely dissolved concentration (C-free) of HOCs showed that desorption of HOCs from microplastics into soil was closely related to plastic types and HOC hydrophobicity and was much slower for polystyrene or polypropylene than polyethylene. Biodynamic model analysis suggested that ingestion of microplastics could act as a significant pathway for some microplastics, likely due to HOCs on the plastics being in an "over-equilibrium" state. This was in contrast with mixing clean microplastics into HOC-contaminated soil, where the microplastics decreased bioaccumulation. Therefore, whether microplastics serve as facilitators or inhibitors of HOC bioaccumulation depends on the fugacity gradient of HOCs between microplastics and soil, which highlights the importance of considering the sequence of contamination between the plastics and soil. These findings also question the validity of short-term experiments because of the generally very slow partition kinetics of HOCs on plastics.</t>
  </si>
  <si>
    <t>rayyan-185169336</t>
  </si>
  <si>
    <t>Biodegradable Films Based on Gelatin and Papaya Peel Microparticles with        Antioxidant Properties</t>
  </si>
  <si>
    <t>536-550</t>
  </si>
  <si>
    <t>Crizel, TD and Rios, AD and Alves, VD and Bandarra, N and Moldao-Martins, M and Flores, SH and Crizel, Tainara de Moraes and Rios, Alessandro de Oliveira and Alves, Vitor D. and Bandarra, Narcisa and Moldao-Martins, Margarida and Flores, Simone Hickmann</t>
  </si>
  <si>
    <t>Biodegradable and bioactive films were prepared using gelatin from nutraceutical capsules wastes and natural antioxidants present in papaya peel. These films are intended to be an alternative to synthetic polyethylene packages in food preservation. Papaya peel was incorporated in the gelatin matrix as macroparticulate powder and in the form of microparticles, in different concentrations (2.5, 5, and 7.5%). The papaya peel powder microparticles were produced by spray drying with gelatin as wall material. The results indicated that microparticles of papaya peel powder originated a more continuous film matrix increasing the tensile strength and Young's modulus. Films with 5 and 7.5% papaya peel macroparticulate powder showed the highest antioxidant activity with values of 0.94 and 1.44 mu mol Trolox equivalents (TE)/g dried film, respectively, when compared to films with microparticles (0.63 and 0.84 mu mol TE/g dried film). When applied as packaging material for lard, the films with microparticles (7.5%) were the most efficient as active barriers (higher antioxidant activity), as a lower content of peroxides (3.47 mEq/kg) quantified after 22 days. The addition of natural antioxidants through papaya peel microparticles is a promising strategy for the development of environmentally friendly packaging of food products with high-fat content and susceptible to oxidation.</t>
  </si>
  <si>
    <t>rayyan-185169337</t>
  </si>
  <si>
    <t>Toward an Improved Understanding of the Ingestion and Trophic Transfer        of Microplastic Particles: Critical Review and Implications for Future        Research</t>
  </si>
  <si>
    <t>1119-1137</t>
  </si>
  <si>
    <t>Gouin, T and Gouin, Todd</t>
  </si>
  <si>
    <t>Microplastic particles have been observed in the environment and routinely detected in the stomachs and intestines of aquatic organisms over the last 50 yr. In the present review, information on the ingestion of plastic debris of varying sizes is collated, including data for &gt;800 species representing approximately 87 000 individual organisms, for which plastic debris and microplastic particles have been observed in approximately 17 500, or 20%. The average reported number of microplastic particles/individual across all studies is estimated to be 4, with studies typically reporting averages ranging from 0 to 10 particles/individual. A general observation is that although strong evidence exists for the biological ingestion of microplastic particles, they do not bioaccumulate and do not appear to be subject to biomagnification as a result of trophic transfer through food webs, with &gt;99% of observations from field-based studies reporting that microplastic particles are located within the gastrointestinal tract. Overall, there is substantial heterogeneity in how samples are collected, processed, analyzed, and reported, causing significant challenges in attempting to assess temporal and spatial trends or helping to inform a mechanistic understanding. Nevertheless, several studies suggest that the characteristics of microplastic particles ingested by organisms are generally representative of plastic debris in the vicinity where individuals are collected. Monitoring of spatial and temporal trends of ingested microplastic particles could thus potentially be useful in assessing mitigation efforts aimed at reducing the emission of plastic and microplastic particles to the environment. The development and application of standardized analytical methods are urgently needed to better understand spatial and temporal trends. Environ Toxicol Chem 2020;39:1119-1137. (c) 2020 The Authors. Environmental Toxicology and Chemistry published by Wiley Periodicals LLC on behalf of SETAC.</t>
  </si>
  <si>
    <t>rayyan-185169338</t>
  </si>
  <si>
    <t>Ecotoxicological effects of microplastics: Examination of biomarkers,        current state and future perspectives</t>
  </si>
  <si>
    <t>37-46</t>
  </si>
  <si>
    <t>Prokic, MD and Radovanovic, TB and Gavric, JP and Faggio, C and Prokic, Marko D. and Radovanovic, Tijana B. and Gavric, Jelena P. and Faggio, Caterina</t>
  </si>
  <si>
    <t>Interest about interactions between microplastics and organisms is on the rise. Accessing organisms' responses to these chemically "inert" compounds plays an important role in determining their potential toxicity. Microplastics from the environment tend to accumulate and move through living organisms, inducing a variety of biological effects, such as disturbances in energy metabolism, oxidative balance, antioxidative capacity, DNA, immunological, neurological and histological damage. In the present review, we summarized the adverse effects of different size, concentrations and types of microplastics on animals' antioxidative system, energy metabolism and nervous system. Results showed that microplastics can: induce oxidative damage (increased lipid peroxidation and DNA strand breaks); alter antioxidative system (superoxide dismutase, catalase and glutathione peroxidase were parameters with the highest and significant changes in activities) and metabolism (isocitrate dehydrogenase and lactate dehydrogenase activity); and have neurotoxic effects (inhibition of acetylcholinesterase activity). The effects were depending on size and dose of used microplastics, and/or their interaction with other xenobiotics. We examined also potential strategies and offer research priorities for current and future studies. (C) 2018 Elsevier B.V. All rights reserved.</t>
  </si>
  <si>
    <t>rayyan-185169339</t>
  </si>
  <si>
    <t>Microplastic contamination on the lower Chao Phraya: Abundance,        characteristic and interaction with heavy metals</t>
  </si>
  <si>
    <t>Ta, AT and Babel, S and Ta, Anh Tuan and Babel, Sandhya</t>
  </si>
  <si>
    <t>While a large number of studies on microplastics (MPs) in the western hemisphere have been performed, few studies are available in the eastern hemisphere, especially in Southeast Asia. In this study, the abundance of MPs in water and sediment samples from the Chao Phraya River at the Tha Pra Chan area, Thailand, was investigated. Water samples were collected by a manta trawl, and sediment samples were collected by a Van Veen grab sampler. The average number and concentration of MPs in water samples were 80 +/- 65 items/m(3) and 53.3 +/- 58.4 mg/m(3), respectively. The average number and concentration of MPs in sediment samples were 91 +/- 13 items/kg and 4.9 +/- 3.4 mg/kg, respectively. The main morphologies of MPs were fragments and fibers, mostly white. Polypropylene (PP) was the dominant polymer type found in both water and sediment. Moreover, the content of heavy metals (Cr, Cu, Ni, and Pb) on MPs was extracted by aqua regia solution and analyzed by ICP-OES. Results show high concentrations of Pb and Cu adsorbed on MPs in the study area. In brief, this study suggests that there are high levels of MPs in the water and sediments of the Chao Phraya River at the Tha Pra Chan area. (C) 2020 Elsevier Ltd. All rights reserved.</t>
  </si>
  <si>
    <t>rayyan-185169340</t>
  </si>
  <si>
    <t>Potential impacts of plastic from cannabis cultivation on fish and        wildlife resources</t>
  </si>
  <si>
    <t>CALIFORNIA FISH AND GAME</t>
  </si>
  <si>
    <t>0008-1078</t>
  </si>
  <si>
    <t>121-132</t>
  </si>
  <si>
    <t>Rich, LN and Mantor, M and Ferguson, E and Baker, AD and Chappell, E and Rich, Lindsey N. and Mantor, Margaret and Ferguson, Erin and Baker, Ange Darnell and Chappell, Erin</t>
  </si>
  <si>
    <t>rayyan-185169341</t>
  </si>
  <si>
    <t>Effect of beta-1, 3 glucan binding protein based zinc oxide        nanoparticles supplemented diet on immune response and disease        resistance in Oreochromis mossambicus against Aeromonas hydrophila</t>
  </si>
  <si>
    <t>FISH &amp; SHELLFISH IMMUNOLOGY</t>
  </si>
  <si>
    <t>1050-4648</t>
  </si>
  <si>
    <t>247-259</t>
  </si>
  <si>
    <t>Anjugam, M and Vaseeharan, B and Iswarya, A and Gobi, N and Divya, M and Thangaraj, MP and Elumalai, P and Anjugam, Mahalingam and Vaseeharan, Baskaralingam and Iswarya, Arokiadhas and Gobi, Narayanan and Divya, Mani and Thangaraj, Merlin P. and Elumalai, Preetham</t>
  </si>
  <si>
    <t>Recently, several immunostimulants such as beta-glucan, microbial and plant products have been used as dietary supplements to combat disease outbreaks in aquaculture. The present study investigates the potential of Portunus pelagicus beta-1, 3 glucan binding protein based zinc oxide nanoparticles (Pp beta-GBP-ZnO NPs) supplemented diet on growth, immune response and disease resistance in Mozambique tilapia, Oreochromis mossambicus. The immune related protein beta-GBP was purified from the haemolymph of P. pelagicus using Sephadex G-100 affinity column chromatography. Pp beta-GBP-ZnO NPs was physico-chemically characterized and experimental feed was formulated. Fish were separately fed with commercial diet (control-group I) and Pp beta-GBP (group II, III, IV), Pp beta-GBP-ZnO NPs (group V, VI, VII), chem-ZnO NPs (VIII, IX, X) mixed diet at the concentration of 0.001%, 0.002% and 0.004% respectively. Triplicate groups of O. mossambicus were fed with experimental diets twice a day for 30 days. Fish receiving Pp beta-GBP-ZnO NPs supplemented diet showed a significant increase (P &lt; 0.05) in growth performance. Cellular immune responses (myeloperoxidase activity, lysozyme activity and reactive oxygen species activity) and humoral immune responses (complement activity, antiprotease activity and alkaline phosphatase activity) were evaluated at an interval of 15 days during the feeding trial. Results demonstrate that both cellular and humoral immune responses were substantially increased (P &lt; 0.05) in fish fed with 0.004% of Pp beta-GBP-ZnO NPs supplemented diet than others. Antibiofilm potential of Pp beta-GBP-ZnO NPs against Aeromonas hydrophila was visualized through confocal laser scanning microscopy (CLSM), which reveals reduction in the preformed biofilm thickness to 10 mu m at the concentration of 50 mu g/ml. Furthermore, after 30 days of feeding trial, fish were challenged with aquatic fish pathogen A. hydrophila (1 x 10(7) cells ml(-1)) through intraperitoneal injection. Challenge study displayed a reduced mortality rate in fish fed with diet containing Pp beta-GBP-ZnO NPs. Thus our study suggests that dietary supplementation of Pp beta-GBP-ZnO NPs at 0.004% may have a potential effect to enhance the immune system and survival of O. mossambicus.</t>
  </si>
  <si>
    <t>rayyan-185169342</t>
  </si>
  <si>
    <t>Preliminary Assessment of Microplastic Accumulation in Wild        Mediterranean Species</t>
  </si>
  <si>
    <t>Piccardo, M and Felline, S and Terlizzi, A and Piccardo, Manuela and Felline, Serena and Terlizzi, Antonio</t>
  </si>
  <si>
    <t>rayyan-185169343</t>
  </si>
  <si>
    <t>The sea anemone Bunodosoma cangicum as a potential biomonitor for        microplastics contamination on the Brazilian Amazon coast</t>
  </si>
  <si>
    <t>Morais, LMS and Sarti, F and Chelazzi, D and Cincinelli, A and Giarrizzo, T and Martinelli, JE and Morais, L. M. S. and Sarti, F. and Chelazzi, D. and Cincinelli, A. and Giarrizzo, T. and Martinelli Filho, J. E.</t>
  </si>
  <si>
    <t>This study reports for the first time the ingestion of meso- (5.01-25 mm) and microplastics (1 mu m-5 mm) by the sea anemone Bunodosoma cangicum, the most abundant actiniarian species on the Amazon coast. At three sites on the coast of Para, Brazil, anemones were collected from beachrocks in the intertidal zone (30 at each site), measured (pedal disc diameter, mm) and weighed (wet weight, g). The contents of the gastrovascular cavity were extracted and analyzed under a stereoscope. The recovered plastic particles were characterized by Fourier Transform Infrared (FTIR) spectroscopy. Overall, 139 microplastic and 2 mesoplastic items were identified in 68 individuals (75.6%) among the 90 examined, with a mean of 1.6 (+/- 1.5) items per individual. Plastic fibers comprised about 84% of the ingested plastics, followed by fragments (similar to 12%) and films (similar to 4%). Particle diameters ranged from 0.10 to 9.17 mm (1.57 +/- 1.23 mm). A weak positive correlation was found between the weight of anemones and the number of plastic particles in the gastrovascular cavity (p = 0.03) and between the number of prey items and the number of plastic particles in the gastrovascular cavity (p &lt; 0.01). The main polymers identified by FTIR analysis were polyethylene terephthalate (PET), polypropylene (PP), polyamide (PA), polyurethane (PU), polyethylene (PE), acrylonitrile butadiene styrene (ABS), polystyrene (PS) and rayon. Sea anemones ingested significantly more plastic debris at the most urbanized and populous sampling sites. This study provides the first evidence of microplastics contamination of marine invertebrates from the Amazon coast. Abundant species such as B. cangicum have the potential to monitor the levels of plastic contamination in the region. Our results support this potential, as the species showed a high frequency of plastic ingestion and allowed detection of plastic contamination even in the best-preserved area where anemones were collected. (c) 2020 Elsevier Ltd. All rights reserved.</t>
  </si>
  <si>
    <t>rayyan-185169344</t>
  </si>
  <si>
    <t>Microplastics stunt fish growth and alter behavior</t>
  </si>
  <si>
    <t>CHEMICAL &amp; ENGINEERING NEWS</t>
  </si>
  <si>
    <t>0009-2347</t>
  </si>
  <si>
    <t>Borman, S and Borman, Stu</t>
  </si>
  <si>
    <t>rayyan-185169345</t>
  </si>
  <si>
    <t>Paper on microplastics in fish is retracted</t>
  </si>
  <si>
    <t>rayyan-185169346</t>
  </si>
  <si>
    <t>Impacts of organic matter digestion protocols on synthetic, artificial        and natural raw fibers</t>
  </si>
  <si>
    <t>Treilles, R and Cayla, A and Gasperi, J and Strich, B and Ausset, P and Tassin, B and Treilles, Robin and Cayla, Aurelie and Gasperi, Johnny and Strich, Benedicte and Ausset, Patrick and Tassin, Bruno</t>
  </si>
  <si>
    <t>As microplastic studies grow, environmental concerns of all kinds of fibers are currently investigated. However, there is a gap in data regarding the impacts of digestion protocols on fibers integrity. This work focuses on the impact of five commonly used digestion protocols on the seven most produced fibers in traditional textile: three synthetics (polyamide 6.6 (PA 6.6), polyethylene terephthalate (PET) and polyacrylonitrile (acrylic)), one artificial (viscose), two vegetal natural (cotton and flax) and one animal natural (wool). The protocols to be tested were selected based on the literature: 10% KOH at 40 degrees C for 24 h; 10% KOH at 60 et for 24 h; diluted NaClO at room temperature (similar to 20 degrees C) for 15 h; 30% H2O2 at 40 degrees C for 48 h: Fenton's reagent with 30% H2O2 for 2 h at room temperature (similar to 20 degrees C). The fibers were characterized before and after digestion. The effects of those protocols on fibers integrity have been assessed using several of their performance parameters. High degradations were observed for PET with 10% KOH 60 et whereas almost no impact was observed at 40 degrees C. H2O2 digestion affects mechanical properties of different fibers, particularly PA 6.6. Both protocols should be avoided for synthetic fibers analyses. NaClO digestion mainly affected flax and viscose. Diluted NaClO at room temperature for 15 h, 10% KOH at 40 degrees C for 24 h and Fenton's reagent are more appropriate to maintain fibers integrity. (C) 2020 Elsevier B.V. All rights reserved.</t>
  </si>
  <si>
    <t>rayyan-185169347</t>
  </si>
  <si>
    <t>Microplastics from ocean fishing can 'hide' in deep sediments</t>
  </si>
  <si>
    <t>rayyan-185169348</t>
  </si>
  <si>
    <t>Chia seed-assisted separation and detection of polyvinyl chloride        microplastics in water via gas chromatography mass spectrometry</t>
  </si>
  <si>
    <t>Park, D and Kim, D and Lim, HJ and Park, C and Chua, B and Lee, JW and Yoon, Y and Son, A and Park, Doyeon and Kim, Dabin and Lim, Hyun Jeong and Park, Chanhyuk and Chua, Beelee and Lee, Jae Woo and Yoon, Yeomin and Son, Ahjeong</t>
  </si>
  <si>
    <t>Chia seeds were used to significantly improve the separation efficiency of polyvinyl chloride (PVC) microplastics from water samples via centrifugation. Upon hydration, the mucilage of chia seeds were able to capture PVC microplastics with sizes ranging from tens to hundreds of micrometers. Since PVC microplastics contained di-2-etylhexyl phthalate (DEHP) as a plasticizer (verified via Fourier transform infrared spectrometry), DEHP was used as an indicator in the subsequent quantification via gas chromatography e mass spectrometry (GC-MS) analysis. Specifically after verifying the DEHP peak in the GC spectrum using DEHP reference standard as a positive control, the GC spectral area of that peak was used to quantify the amount of DEHP in the sample. Using nominal operation settings at 10 min and 1000 rpm with 100 mg of chia seeds, the separation efficiency could be improved by 5 times (500%) as compared to the absence of chia seeds. Furthermore, chia seeds were also compatible with simulated synthetic wastewater samples. Most importantly, the use of chia seeds did not interfere with GC-MS quantification protocol and accuracy. The result suggested the proposed method can be used as a simple screening tool of microplastics entering wastewater treatment plant, even though a series of follow-up studies are needed in future. (C) 2021 Elsevier Ltd. All rights reserved.</t>
  </si>
  <si>
    <t>rayyan-185169349</t>
  </si>
  <si>
    <t>Effects of dietary microplastic exposure on the organ toxicity of a        mixture of chemical contaminants in zebrafish (Danio rerio)</t>
  </si>
  <si>
    <t>TOXICOLOGY LETTERS</t>
  </si>
  <si>
    <t>0378-4274</t>
  </si>
  <si>
    <t>S285-S286</t>
  </si>
  <si>
    <t>Rainieri, S and Conlledo, N and Larsen, BK and Granby, K and Barranco, A and Rainieri, S. and Conlledo, N. and Larsen, B. K. and Granby, K. and Barranco, A.</t>
  </si>
  <si>
    <t>rayyan-185169350</t>
  </si>
  <si>
    <t>Cu Nanoparticle-Modified High-Density Polyethylene Monofilament and Its        Antifouling Performance on Fishing Netting</t>
  </si>
  <si>
    <t>INTERNATIONAL JOURNAL OF POLYMER SCIENCE</t>
  </si>
  <si>
    <t>1687-9422</t>
  </si>
  <si>
    <t>Yu, WW and Liu, YL and Wang, L and Shi, JG and Yu, Wenwen and Liu, Yongli and Wang, Lei and Shi, Jiangao</t>
  </si>
  <si>
    <t>Cu nanoparticles (CuNPs) were modified by organic surfactant, then CuNP-modified high-density polyethylene (CuNP/HDPE) monofilaments were prepared by melt spinning. The effect of CuNP content on the morphology and properties of nanocomposite monofilaments was investigated. FT-IR and dynamic light scattering proved the successful surface modification for CuNP. Scanning electron microscope was used to observe the dispersed behavior of the CuNP. When the CuNP content was less than 1.0 wt%, the CuNPs were well dispersed in these nanocomposite monofilaments, and the increase of crystallization rate, the breaking strength, and knot strength were observed by differential scanning calorimeter and tensile test. Therefore, nanocomposite monofilaments showed comparable properties at low CuNP contents. With increasing CuNP content, the width of tan delta peak and oEa for alpha-relaxation from dynamic mechanical analysis were increased, indicating more amorphous components near the crystalline regions. In addition, burst release of Cu ions in seawater was observed. The coupon tests demonstrated that CuNPs could significantly improve antibiofouling performance of CuNP/HDPE fishing netting. CuNP/HDPE fishing netting have a strong potential for using in marine antifouling mitigation.</t>
  </si>
  <si>
    <t>rayyan-185169351</t>
  </si>
  <si>
    <t>Soil microplastics inhibit the movement of springtail species</t>
  </si>
  <si>
    <t>699-706</t>
  </si>
  <si>
    <t>Previous studies have indicated the means by which micro-sized plastic particles may affect the soil environment, and this could be linked to the behavior of plastics in the soil system and how these particles are influenced by biological responses. Soil-dwelling organisms play a key role in modifying the soil system by constructing bio-pores, and these structural changes are potentially related to the behavior of plastic particles. In this study, we found that micro-sized plastic particles moved into bio-pores within seconds, and that this influx disrupted the movement of springtails (Lobella sokamensis). The springtails moved to avoid becoming trapped, and this behavior created bio-pores in the soil system. The influx of plastic particles into these cavities subsequently immobilized the springtails within. This phenomenon was observed at low a concentration of plastic particles (8 mg/kg), and it likely occurs in actual soil environments. The findings of this study indicate that the behavior of plastic particles in the soil not only disrupts the movement of springtails but also has wider implications for effective management of soils.</t>
  </si>
  <si>
    <t>rayyan-185169352</t>
  </si>
  <si>
    <t>Effects of microplastic exposure on the blood biochemical parameters in        the pond turtle (Emys orbicularis)</t>
  </si>
  <si>
    <t>9221-9234</t>
  </si>
  <si>
    <t>Banaee, M and Gholamhosseini, A and Sureda, A and Soltanian, S and Fereidouni, MS and Ibrahim, ATA and Banaee, Mahdi and Gholamhosseini, Amin and Sureda, Antoni and Soltanian, Siyavash and Fereidouni, Mohammad Saeed and Ibrahim, Ahmed Th. A.</t>
  </si>
  <si>
    <t>The accumulation of microplastics (MPs) is a growing problem in aquatic ecosystems. Despite increased research on MPs in the last decade, their potential threat to freshwater ecosystems remains an open question. In the present study, the negative impacts of MPs were investigated on blood biochemical parameters in the European pond turtle (Emys orbicularis). Pond turtles were distributed into three experimental groups (n = 9 for each group) and were fed diets containing 250, 500, and 1000 mg MPs (PE100 polyethylene) per kg of food for 30 days, and a control group fed with a standard uncontaminated diet. The results indicated that exposure to 500 and 1000 mg kg(-1) MPs caused a significant increase in the activities of alanine and aspartate aminotransferases, and in the levels of cholesterol, glucose, creatinine, urea, and calcium (Ca+2) compared with the control group. On the contrary, the activity of gamma-glutamyl transferase and the levels of total protein, albumin, total immunoglobulins, and phosphorus were significantly reduced in E. orbicularis exposed to 500 and 1000 mg kg(-1) MPs when compared with the controls. In all the MP-exposed groups, the activity of lactate dehydrogenase and globulin and magnesium (Mg+2) levels were significantly reduced; while creatine phosphokinase and alkaline phosphatase activities were increased with respect to the control turtles. A significant decrease in triglyceride levels was reported in E. orbicularis exposed to 1000 mg kg(-1) MPs. MPs intake induced notable alterations in blood biochemical parameters of E. orbicularis. These results suggest that changes in the blood biochemical parameters could be an appropriate bio-indicator to evidence the existence of tissue damage in E. orbicularis.</t>
  </si>
  <si>
    <t>rayyan-185169353</t>
  </si>
  <si>
    <t>Microplastics and Polycyclic Aromatic Hydrocarbons Occurrence in a        Demersal Fish (Solea solea) in the Adriatic Sea</t>
  </si>
  <si>
    <t>Frapiccini, E and Pellini, G and Gomiero, A and Scarcella, G and Guicciardi, S and Annibaldi, A and Betti, M and Marini, M and Frapiccini, Emanuela and Pellini, Giulio and Gomiero, Alessio and Scarcella, Giuseppe and Guicciardi, Stefano and Annibaldi, Anna and Betti, Mattia and Marini, Mauro</t>
  </si>
  <si>
    <t>rayyan-185169354</t>
  </si>
  <si>
    <t>Size-Selective Feeding by Mesopelagic Fish Can Impact Ocean Surface        Abundance of Small Plastic Particles</t>
  </si>
  <si>
    <t>van den Hoff, J and Eriksson, C and Burton, H and Schultz, M and van den Hoff, John and Eriksson, Cecilia and Burton, Harry and Schultz, Martin</t>
  </si>
  <si>
    <t>rayyan-185169355</t>
  </si>
  <si>
    <t>Single and combined effects of microplastics and roxithromycin on        Daphnia magna</t>
  </si>
  <si>
    <t>17010-17020</t>
  </si>
  <si>
    <t>Zhang, P and Yan, ZH and Lu, GH and Ji, Y and Zhang, Peng and Yan, Zhenhua and Lu, Guanghua and Ji, Yong</t>
  </si>
  <si>
    <t>There is a rising concern about the pollution of microplastics (plastic particles &lt;5mm) in water due to their physicochemical properties, especially their interaction with organic contaminants; however, such knowledge is still limited. The mass production and consumption of medication for the treatment of infectious diseases in human and animals have led to the ubiquity of antibiotics in the environment. We studied the single and joint effects of microplastics (1-m and 10-m polystyrene particles, PS) and roxithromycin (ROX) on Daphnia magna through the acute and sublethal toxicity tests. The 48-h median effective concentration (EC50) of 1-m and 10-m PS to D. magna was 66.97mg/L and 199.94mg/L, respectively, while the value of ROX was 20.28mg/L. Malondialdehyde (MDA) levels and the activities of four enzymatic biomarkers, including superoxide dismutase (SOD), catalase (CAT), glutathione peroxidase (GPx), and glutathione S-transferase (GST), were further detected to assess the oxidative stress caused in D. magna caused. The results showed that 48-h exposure to PS (0.1mg/L) or ROX (0.01mg/L) alone activated the activities of CAT and GST and MDA levels. When compared with the ROX alone, the responses of GPx and MDA in D. magna co-exposed to 1-m PS were significantly decreased, while co-exposure to 10-m PS significantly decreased the responses of GST and MDA. Furthermore, the integrated biomarker response version 2 (IBRv2) analysis revealed that co-exposure to 1-m PS and ROX led to the strongest biological responses in D. magna. Our findings underlined that microplastics should be a concern when they interact with the co-existence of pollutants in the aquatic environment.</t>
  </si>
  <si>
    <t>rayyan-185169356</t>
  </si>
  <si>
    <t>Dynamics in Microplastic Ingestion During the Past Six Decades in        Herbivorous Fish on the Mediterranean Israeli Coast</t>
  </si>
  <si>
    <t>van der Hal, N and Yeruham, E and Angel, DL and van der Hal, Noam and Yeruham, Erez and Angel, Dror L.</t>
  </si>
  <si>
    <t>rayyan-185169357</t>
  </si>
  <si>
    <t>Occurrence of Microplastics in the Gastrointestinal Tracts (GITs) of the        Common Dolphinfish, Coryphaena Hippurus, from the Western Mediterranean        Sea</t>
  </si>
  <si>
    <t>240-244</t>
  </si>
  <si>
    <t>Schirinzi, G and Peda, C and Andaloro, F and Baini, M and Battaglia, P and D'Alessandro, M and Genovese, M and Farre, M and Panti, C and Fossi, MC and Romeo, T and Schirinzi, Gabriella and Peda, Cristina and Andaloro, Franco and Baini, Matteo and Battaglia, Pietro and D'Alessandro, Michela and Genovese, Martina and Farre, Marinella and Panti, Cristina and Fossi, Maria Cristina and Romeo, Teresa</t>
  </si>
  <si>
    <t>rayyan-185169358</t>
  </si>
  <si>
    <t>Microplastic in Aquatic Ecosystems</t>
  </si>
  <si>
    <t>ANGEWANDTE CHEMIE-INTERNATIONAL EDITION</t>
  </si>
  <si>
    <t>1433-7851</t>
  </si>
  <si>
    <t>1720-1739</t>
  </si>
  <si>
    <t>Ivleva, NP and Wiesheu, AC and Niessner, R and Ivleva, Natalia P. and Wiesheu, Alexandra C. and Niessner, Reinhard</t>
  </si>
  <si>
    <t>The contamination of marine and freshwater ecosystems with plastic, and especially with microplastic (MP), is a global ecological problem of increasing scientific concern. This has stimulated a great deal of research on the occurrence of MP, interaction of MP with chemical pollutants, the uptake of MP by aquatic organisms, and the resulting (negative) impact of MP. Herein, we review the major issues of MP in aquatic environments, with the principal aims 1)to characterize the methods applied for MP analysis (including sampling, processing, identification and quantification), indicate the most reliable techniques, and discuss the required further improvements; 2)to estimate the abundance of MP in marine/freshwater ecosystems and clarify the problems that hamper the comparability of such results; and 3)to summarize the existing literature on the uptake of MP by living organisms. Finally, we identify knowledge gaps, suggest possible strategies to assess environmental risks arising from MP, and discuss prospects to minimize MP abundance in aquatic ecosystems.</t>
  </si>
  <si>
    <t>rayyan-185169359</t>
  </si>
  <si>
    <t>Study on the microplastics release from fishing nets</t>
  </si>
  <si>
    <t>EUROPEAN PHYSICAL JOURNAL PLUS</t>
  </si>
  <si>
    <t>2190-5444</t>
  </si>
  <si>
    <t>Montarsolo, A and Mossotti, R and Patrucco, A and Caringella, R and Zoccola, M and Pozzo, P and Tonin, C and Montarsolo, Alessio and Mossotti, Raffaella and Patrucco, Alessia and Caringella, Rosalinda and Zoccola, Marina and Pozzo, Pier Davide and Tonin, Claudio</t>
  </si>
  <si>
    <t>In this work five samples of fishing nets abandoned in the Venetian Lagoon were analysed to characterize them by the chemical and morphological point of view. Then, two of these nets were selected because constituted by textile filament yarns to simulate in laboratory a further consumption due to marine environment and the possible release of microplastics fragments. The nets were washed merging different textile standard methods for quality control. Then the washing effluents were collected and filtered on filters of defined microporosity. The filters were analysed with SEM and a statistical counting was performed.</t>
  </si>
  <si>
    <t>rayyan-185169360</t>
  </si>
  <si>
    <t>Environmentally relevant concentrations of microplastics influence the        locomotor activity of aquatic biota</t>
  </si>
  <si>
    <t>Sun, T and Zhan, JF and Li, F and Ji, CL and Wu, HF and Sun, Tao and Zhan, Junfei and Li, Fei and Ji, Chenglong and Wu, Huifeng</t>
  </si>
  <si>
    <t>The occurrence of microplastics (MPs) in various marine and freshwater matrices has attracted great attention. However, the effect of MPs in natural environment on the locomotor performance of aquatic biota is still controversial. Therefore, this meta-analysis was conducted, involving 116 effect sizes from 2347 samples, to quantitatively evaluate the alteration in locomotor behavior of aquatic organisms induced by MPs at environmentally relevant concentrations (&lt;= 1 mg/L, median = 0.125 mg/L). It was shown that MP exposure significantly inhibited the average speed and moved distance of aquatic organisms by 5% and 8% (p &lt; 0.05), respectively, compared with the control, resulting in an obvious reduction of locomotor ability by 6% (p 0.05). Egger's test indicated that the results were stable without publication bias (p 0.05). The complex influence of MPs on the locomotor ability were characterized through random-effects meta-regression analyses, presenting size-, time-, concentration-dependent manners and multi-factors interactions. In addition, several physiological changes, including energy reserve reduction, metabolism disorder, gut microbiota dysbiosis, inflammation response, neurotoxic response, and oxidative stress, of aquatic organisms triggered by MP exposure at environmentally relevant concentrations were also provided, which might account for the MPs-induced locomotor activity decline.</t>
  </si>
  <si>
    <t>rayyan-185169361</t>
  </si>
  <si>
    <t>Microplastics in marine sediments in the area of Pianosa Island (Central        Adriatic Sea)</t>
  </si>
  <si>
    <t>RENDICONTI LINCEI-SCIENZE FISICHE E NATURALI</t>
  </si>
  <si>
    <t>2037-4631</t>
  </si>
  <si>
    <t>805-809</t>
  </si>
  <si>
    <t>Mistri, M and Infantini, V and Scoponi, M and Granata, T and Moruzzi, L and Massara, F and De Donati, M and Munari, C and Mistri, Michele and Infantini, Vanessa and Scoponi, Marco and Granata, Tommaso and Moruzzi, Letizia and Massara, Francesca and De Donati, Miriam and Munari, Cristina</t>
  </si>
  <si>
    <t>We investigated the occurrence of plastic contamination in sediments collected in the area of Pianosa Island (Adriatic Sea). In November 2015, 20 sediment samples were collected at depth varying between 119 and 142 m. At the laboratory, plastic debris in samples were weighted, measured and classified into dimensional groups, and categorized according to shape. Polymer types were identified using FT-IR analysis. All sediment samples contained plastics. In terms of numerical abundance, microplastics accounted for 64.4% of the total amount found. Filaments (66%) were the most common shape category. Identification through FT-IR spectroscopy evidenced the presence of 6 polymer types. Considering abundance, the majority of plastic debris were nylon (53.2%), followed by polyethylene (18%). By weight, polyethylene (61.4%) was the most represented polymer type, followed by polypropylene (19.6%). Because the distance from the coast, we hypothesize that plastics could be originated from marine-based sources including fishing vessels, merchant vessels and recreational boats.</t>
  </si>
  <si>
    <t>rayyan-185169362</t>
  </si>
  <si>
    <t>Increasing the shelf life of pikeperch (Sander lucioperca) fillets        affected by low-density polyethylene/Ag/TiO2 nanocomposites        experimentally produced by sol-gel and melt-mixing methods</t>
  </si>
  <si>
    <t>INTERNATIONAL JOURNAL OF FOOD PROPERTIES</t>
  </si>
  <si>
    <t>1094-2912</t>
  </si>
  <si>
    <t>1923-1936</t>
  </si>
  <si>
    <t>Barani, S and Ahari, H and Bazgir, S and Barani, Solmaz and Ahari, Hamed and Bazgir, Saeed</t>
  </si>
  <si>
    <t>Sol-gel and melt-mixing processes, which are used for thesynthesis of low-density polyethylene/silver/titanium dioxide nanocomposites, can inactivate pathogens. In the sol-gel method, the nanocomposites were used to treat four selected microorganisms using the disk-diffusion method. In the melt-mixing method, fish coverage films were used to examine the shelflife of fish. TiO2 along with different concentrations of Ag (0%, 1%, 3%, and 5%) generated the nanocomposites. The maximum inhibition zone diameters (mm) for Staphylococcus aureus, Escherichia coli, Candida albicans, and Aspergillus niger in 3% Ag were measured. It was concluded that applying the LDPE/Ag/TiO2 nanocomposites produced could be beneficial for inactivation of pathogens.</t>
  </si>
  <si>
    <t>rayyan-185169363</t>
  </si>
  <si>
    <t>Microplastics in the environment: A review of analytical methods,        distribution, and biological effects</t>
  </si>
  <si>
    <t>62-72</t>
  </si>
  <si>
    <t>Zhang, SL and Wang, JQ and Liu, X and Qu, FJ and Wang, XS and Wang, XR and Li, Y and Sun, YK and Zhang, Shaoliang and Wang, Jiuqi and Liu, Xu and Qu, Fengjuan and Wang, Xueshan and Wang, Xinrui and Li, Yu and Sun, Yankun</t>
  </si>
  <si>
    <t>Microplastics (MP) (&lt;5 mm) are crucial pollution which are widely distributes in the environment. Recently, the studies of MP have increased rapidly due to increasing awareness of the potential and growing risks of biological effects during storage and disposal. However, due to limitations in analytical methods and the methods of environmental risk assessment, the distribution and biological effects of MP are still debatable issues. To clarify the potentially environmental and biological impacts of MP in the consecutive environment, (1) analytical methods to assess MP, (2) environmental transportation and distribution of MP and (3) the effects of MP on biota, including the additives and sorption-desorption of MP in both terrestrial ecosystem and aquatic ecosystems were summarized. Based on the reviewed publications, we propose considerations for addressing the insufficiencies of analytical methods, distribution and biological effects of MP in ecosystems so we can adequately safeguard global ecosystems. (C) 2018 Elsevier B.V. All rights reserved.</t>
  </si>
  <si>
    <t>rayyan-185169364</t>
  </si>
  <si>
    <t>Characteristics and Seasonal Distribution of Microplastics in the        Surface Waters of Southwest Coast of the Caspian Sea (Guilan Province,        Iran)</t>
  </si>
  <si>
    <t>Rasta, M and Rahimibashar, MR and Ershad, A and Jafroudi, HT and Kouhbane, ST and Rasta, Majid and Rahimibashar, Mohammad Reza and Ershad, Arash and Jafroudi, Hor Torabi and Kouhbane, Shahryar Tagheipour</t>
  </si>
  <si>
    <t>The aim of this study was to investigate the occurrence, abundance and distribution of microplastics (MPs) in the southwest coast of the Caspian Sea in four seasons. Three stations were chosen and their surface waters were sampled between April 2019 and February 2020. The average number of MPs was 1.37 +/- 0.47 items/m(3) and the predominant frequency in different seasons were as follows: summer &gt; autumn &gt; spring &gt; winter. MPs were dominated by fiber in shape. Black and blue were the most common colors respectively. The size was in the range of 0.3-5 mm with a mean of 1.44 +/- 1.08 mm. Due to Fourier-transform infrared spectroscopy equipped with attenuated total reflection (ATR-FTIR), four different polymers were identified dominating by polypropylene. The low MP concentrations detected in the present study can be related to lower sewage inlet and more MPs sedimentation in the investigated stations.</t>
  </si>
  <si>
    <t>rayyan-185169365</t>
  </si>
  <si>
    <t>Microplastics in aquatic environments: A review on occurrence,        distribution, toxic effects, and implications for human health</t>
  </si>
  <si>
    <t>Elizalde-Velazquez, GA and Gomez-Olivan, LM and Axel Elizalde-Velazquez, Gustavo and Manuel Gomez-Olivan, Leobardo</t>
  </si>
  <si>
    <t>Microplastics (MPs) are fragments, fibers, granules, flakes and spheres with a diameter or length of less than 5 mm. These may eventually end up in the aquatic environment by the progressive breakdown of larger plastics or via domestic and industrial sewage spillage. In order to better understand the current knowledge in this field, we carried out and extensive literature research to retrieve articles mainly focusing on the occurrence and distribution of MPs in aquatic matrix as well as their impacts on aquatic organisms and human derived cells. Once in the environment, MPs may be transported via wind and water movement, affecting their spatial distribution. Furthermore, density may also affect the buoyancy and vertical distribution of these pollutants. Consequently, MPs are ubiquitously distributed in fresh-and marine-water systems, posing a real threat to aquatic organisms. Furthermore, trophic transfer and biomagnification processes represent a viable route for the input of MPs to humans. This paper focuses on (1) Outline the occurrence of MPs in worldwide aquatic ecosystems; (2) Investigate the factors affecting the abundance and distribution of MPs in aquatic ecosystems; (3) Provide an in-depth discussion about the harmful effects that MPs poses to aquatic organisms; (4) Summarizes the possible mechanisms by which MPs may induce toxic effects on humans. (c) 2021 Elsevier B.V. All rights reserved.</t>
  </si>
  <si>
    <t xml:space="preserve"> RAYYAN-INCLUSION: {"Ana"=&gt;"Excluded", "Querusche"=&gt;"Excluded"} | RAYYAN-LABELS: !,ANA: Title,QUE: Title | RAYYAN-EXCLUSION-REASONS: 1 - Type of study</t>
  </si>
  <si>
    <t>rayyan-185169366</t>
  </si>
  <si>
    <t>Microplastics as pollutants in agricultural soils</t>
  </si>
  <si>
    <t>Kumar, M and Xiong, XN and He, MJ and Tsang, DCW and Gupta, J and Khan, E and Harrad, S and Hou, DY and Ok, YS and Bolan, NS and Kumar, Manish and Xiong, Xinni and He, Mingjing and Tsang, Daniel C. W. and Gupta, Juhi and Khan, Eakalak and Harrad, Stuart and Hou, Deyi and Ok, Yong Sik and Bolan, Nanthi S.</t>
  </si>
  <si>
    <t>Microplastics (MPs) as emerging persistent pollutants have been a growing global concern. Although MPs are extensively studied in aquatic systems, their presence and fate in agricultural systems are not fully understood. In the agricultural soils, major causes of MPs pollution include application of biosolids and compost, wastewater irrigation, mulching film, polymer-based fertilizers and pesticides, and atmospheric deposition. The fate and dispersion of MPs in the soil environment are mainly associated with the soil characteristics, cultivation practices, and diversity of soil biota. Although there is emerging pollution of MPs in the soil environment, no standardized detection and quantification techniques are available. This study comprehensively reviews the sources, fate, and dispersion of MPs in the soil environment, discusses the interactions and effects of MPs on soil biota, and highlights the recent advancements in detection and quantification methods of MPs. The prospects for future research include biomagnification potency, cytotoxic effects on human/animals, nonlinear behavior in the soil environment, standardized analytical methods, best management practices, and global policies in the agricultural industry for the sake of sustainable development. (c) 2020 Elsevier Ltd. All rights reserved.</t>
  </si>
  <si>
    <t>rayyan-185169367</t>
  </si>
  <si>
    <t>Measurement of the colloidal particle concentration and size within a        drop using the time-shift technique</t>
  </si>
  <si>
    <t>JOURNAL OF QUANTITATIVE SPECTROSCOPY &amp; RADIATIVE TRANSFER</t>
  </si>
  <si>
    <t>0022-4073</t>
  </si>
  <si>
    <t>Li, LX and Tropea, C and Li, Lingxi and Tropea, Cameron</t>
  </si>
  <si>
    <t>Liquid drops containing particles of nano to micron size are omnipresent in the chemical, pharmaceutical and process industries. In order to optimize such processes, there is a need to characterize these drops in terms of size and colloidal particle concentration. This study is devoted to estimating the colloidal nanoparticle concentration within such drops by using the time-shift technique. The estimation is achieved using two different approaches. The first utilizes the signal strength generated by light scattering from the particles in the drop relative to reflective scattering from the undisturbed drop surface. The second approach monitors the attenuation of the portion of the time-shift signal generated by second-order refractive scattering, i.e. light which has passed twice through the drop. These methods have been simulated using previously developed light scattering codes based on Monte Carlo ray tracing. Corresponding experiments have been implemented to validate these two estimation methods. For this, colloidal drops were generated by mixing water with the polystyrene latex nanoparticles and varying the volume concentration. Good agreement between the experimental and simulation results has been achieved, indicating that the time-shift technique can be further developed to meet this measurement task. (C) 2021 Elsevier Ltd. All rights reserved.</t>
  </si>
  <si>
    <t>rayyan-185169368</t>
  </si>
  <si>
    <t>Desorption of pharmaceuticals from pristine and aged polystyrene        microplastics under simulated gastrointestinal conditions</t>
  </si>
  <si>
    <t>Liu, P and Wu, XW and Liu, HY and Wang, HY and Lu, K and Gao, SX and Liu, Peng and Wu, Xiaowei and Liu, Haiyong and Wang, Hanyu and Lu, Kun and Gao, Shixiang</t>
  </si>
  <si>
    <t>Microplastics (MPs) in the environment usually undergo extensive weathering and can transport pollutants to organisms once being ingested. However, the transportation mechanism and effect of aging process are poorly understood. This study systematically investigated the desorption mechanisms of pharmaceuticals from pristine and aged polystyrene (PS) MPs under simulated gastric and intestinal conditions of marine organisms. Results showed that the increased desorption in stomach mainly depended on the solubilization of pepsin to pharmaceuticals and the competition for sorption sites on MPs via pi-pi and hydrophobic interactions. However, high desorption in gut relied on the solubilization of intestinal components (i.e. bovine serum albumin (BSA) and bile salts (NaT)) and the competitive sorption of NaT since the enhanced solubility increased the partition of pharmaceuticals in aqueous phase. Aging process suppressed the desorption of pharmaceuticals because aging decreased hydrophobic and pi-pi interactions but increased electrostatic interaction between aged MPs and pharmaceuticals, which became less affected by gastrointestinal components. Risk assessment indicated that the MP-associated pharmaceuticals posed low risks to organisms, and warm-blooded organisms suffered relatively higher risks than cold-blooded ones. This study reveals important information to understand the ecological risks of co-existed MPs and pollutants in the environment.</t>
  </si>
  <si>
    <t>rayyan-185169369</t>
  </si>
  <si>
    <t>Microplastic contamination in benthic organisms from the Arctic and        sub-Arctic regions</t>
  </si>
  <si>
    <t>298-306</t>
  </si>
  <si>
    <t>Fang, C and Zheng, RH and Zhang, YS and Hong, FK and Mu, JL and Chen, MY and Song, PQ and Lin, LS and Lin, HS and Le, FF and Bo, J and Fang, Chao and Zheng, Ronghui and Zhang, Yusheng and Hong, Fukun and Mu, Jingli and Chen, Mengyun and Song, Puqing and Lin, Longshan and Lin, Heshan and Le, Fengfeng and Bo, Jun</t>
  </si>
  <si>
    <t>The seafloor is recognized as one of the major sinks for microplastics (MPs). However, to date there have been no studies reported the MP contamination in benthic organisms from the Arctic and sub-Arctic regions. Therefore, this study provided the first data on the abundances and characteristics of MPs in a total of 413 dominant benthic organisms representing 11 different species inhabiting in the shelf of Bering and Chukchi Seas. The mean abundances of MP uptake by the benthos from all sites ranged from 0.02 to 0.46 items g(-1) wet weight (ww) or 0.04-1.67 items individual(-1), which were lower values than those found in other regions worldwide. The highest value appeared at the northernmost site, implying that the sea ice and the cold current represent possible transport mediums. Interestingly, the predator A. rubens ingested the maximum quantities of MPs, suggesting that the trophic transfer of MPs through benthic food webs may play a critical role. Fibers constituted the major type (87%) in each species, followed by film (13%). The colors of fibers were classified as red (46%) and transparent (41%), and the film was all gray. The predominant composition was polyamide (PA) (46%), followed by polyethylene (PE) (23%), polyester (PET) (18%) and cellophane (CP) (13%). The most common sizes of MPs concentrated in the interval from 0.10 to 1.50 mm, and the mean size was 1.45 +/- 0.13 mm. Further studies about the temporal trends and detrimental effects of MPs remain to be carried out in benthic organisms from the Arctic and sub-Arctic regions. (C) 2018 Elsevier Ltd. All rights reserved.</t>
  </si>
  <si>
    <t>rayyan-185169370</t>
  </si>
  <si>
    <t>Mussels facilitate the sinking of microplastics to bottom sediments and        their subsequent uptake by detritus-feeders</t>
  </si>
  <si>
    <t>Piarulli, S and Airoldi, L and Piarulli, Stefania and Airoldi, Laura</t>
  </si>
  <si>
    <t>Microplastics (MP) are omnipresent contaminants in the oceans, however little is known about the MP transfer between marine compartments and species. Three connected laboratory experiments using the filter-feeding mussel Mytilus galloprovincialis and the omnivorous polichaete Hediste diversicolor were conducted to evaluate whether the filtering action by mussels affects the vertical transfer of MP of different sizes (MPSMALL = 41 mu m; MPLARGE = 129 mu m) and densities (polyamide = 1.15 g cm(-3); polypropylene = 0.92 g cm(-3)) across compartments and species with different feeding modes. Mussels significantly removed MP from the water column by incorporating them into biodeposits. This effect was particularly evident for the MPSMALL, whose deposition from the water column to the bottom was enhanced (about 15%) by the action of mussels. The incorporation of MP into faecal pellets increased the particles' sinking velocity by about 3-4 orders of magnitude. Conversely, the MP presence significantly decreased the depositional velocities of faecal pellets, and the magnitude of this effect was greater with increasing MP size and decreasing density. The MP incorporation into mussels' biodeposits also more than doubled the amount of MP uptake by H. diversicolor. We conclude that detrital pathways could be a transfer route of MP across marine compartments and food webs, potentially affecting the distribution of MP in sediments and creating hot-spots of bioavailable MP. (C) 2020 Elsevier Ltd. All rights reserved.</t>
  </si>
  <si>
    <t>rayyan-185169371</t>
  </si>
  <si>
    <t>The Crucial Role of Environmental Coronas in Determining the Biological        Effects of Engineered Nanomaterials</t>
  </si>
  <si>
    <t>Xu, LN and Xu, M and Wang, RX and Yin, YG and Lynch, I and Liu, SJ and Xu, Lining and Xu, Ming and Wang, Ruixia and Yin, Yongguang and Lynch, Iseult and Liu, Sijin</t>
  </si>
  <si>
    <t>In aquatic environments, a large number of ecological macromolecules (e.g., natural organic matter (NOM), extracellular polymeric substances (EPS), and proteins) can adsorb onto the surface of engineered nanomaterials (ENMs) to form a unique environmental corona. The presence of environmental corona as an eco-nano interface can significantly alter the bioavailability, biocompatibility, and toxicity of pristine ENMs to aquatic organisms. However, as an emerging field, research on the impact of the environmental corona on the fate and behavior of ENMs in aquatic environments is still in its infancy. To promote a deeper understanding of its importance in driving or moderating ENM toxicity, this study systemically recapitulates the literature of representative types of macromolecules that are adsorbed onto ENMs; these constitute the environmental corona, including NOM, EPS, proteins, and surfactants. Next, the ecotoxicological effects of environmental corona-coated ENMs on representative aquatic organisms at different trophic levels are discussed in comparison to pristine ENMs, based on the reported studies. According to this analysis, molecular mechanisms triggered by pristine and environmental corona-coated ENMs are compared, including membrane adhesion, membrane damage, cellular internalization, oxidative stress, immunotoxicity, genotoxicity, and reproductive toxicity. Finally, current knowledge gaps and challenges in this field are discussed from the ecotoxicology perspective.</t>
  </si>
  <si>
    <t>rayyan-185169372</t>
  </si>
  <si>
    <t>Vanadium Oxide Nanoparticles For Dimethylamine Vapour Detection</t>
  </si>
  <si>
    <t>2018 INTERNATIONAL SYMPOSIUM ON MICRO-NANOMECHATRONICS AND HUMAN SCIENCE        (MHS)</t>
  </si>
  <si>
    <t>2474-378X</t>
  </si>
  <si>
    <t>Mounasamy, V and Mani, GK and Sukumaran, S and Ponnusamy, D and Tsuchiya, K and Prasad, AK and Madanagurusamy, S and Mounasamy, Veena and Mani, Ganesh Kumar and Sukumaran, Sujithra and Ponnusamy, Dhivya and Tsuchiya, Kazuyoshi and Prasad, Arun K. and Madanagurusamy, Sridharan     GP IEEE</t>
  </si>
  <si>
    <t>Dimethylamine -((CH 3)2N) (DMA), is one of the genotoxic highly volatile chemical compound that has significant biochemical effect on human genetic cells. In addition to the role of bio-marker in determining the fish freshness, dimethylamine is also used as a pre-cursor in many applications such as in the field of pesticides, dyes, plastics, etc., Therefore, to detect DMA at its early stage in commercial areas is of great importance in protecting the atmosphere as well as human health due to its irritability, combustibility, and toxicity. The reports on DMA sensing is in scarce and few reports that have been reported are at high temperature operation. Semiconducting metal-oxides are prominent material in chemical sensing due to its high sensitivity, faster response, and better stability. Hence, in the present work, vanadium pentoxide (V2O5) chemi-resistive sensor was developed to detect DMA vapours at room temperature for the minimum concentration of about 5 ppm. V2O5 nanoparticles were synthesized using hydrothermal technique and its structural information has been obtained from X-ray diffraction and Raman spectroscopy techniques. The morphology of the synthesized nanoparticles exhibited porous structure that have been observed using scanning electron microscopy. The DMA sensing studies have been carried out in a custom-made vapour sensing chamber at ambient temperature and relative humidity (25 degrees C and 37%) for various concentrations of DMA and its sensor response (S) was calculated. Selectivity studies have been performed for various vapours and found that the synthesized nanoparticles were highly selective towards DMA vapours.</t>
  </si>
  <si>
    <t>rayyan-185169373</t>
  </si>
  <si>
    <t>Cetaceans as Ocean Health Indicators of Marine Litter Impact at Global        Scale</t>
  </si>
  <si>
    <t>Fossi, MC and Baini, M and Simmonds, MP and Fossi, Maria Cristina and Baini, Matteo and Simmonds, Mark Peter</t>
  </si>
  <si>
    <t>Marine litter is a growing concern for marine animals, including cetaceans for which there is a developing body of evidence showing impacts of both entanglement and ingestion. Better understanding is needed of the current and predicted scales of impacts on cetacean species of both macro- and micro-litter. Some emerging methodological approaches, such as the "threefold approach," will help address data gaps. The relationship between this form of pollution and some cetaceans is strong and the particular feeding habits, and widespread distribution of two whale species means that they can be proposed as ocean health indicators for macro- and micro-litter impacts at global scales, helping steer research. The species concerned are sperm whales (Physeter macrocephalus), for macro-litter at depth, and fin whales (Balaenoptera physalus), for micro-debris. Once appropriate techniques have been fully developed for non-lethal assessment, other whale species might also be used as indicators of litter pollution in their specific feeding zones.</t>
  </si>
  <si>
    <t>rayyan-185169374</t>
  </si>
  <si>
    <t>Microplastics in seawater and zooplankton from the Yellow Sea</t>
  </si>
  <si>
    <t>585-595</t>
  </si>
  <si>
    <t>Sun, XX and Liang, JH and Zhu, ML and Zhao, YF and Zhang, B and Sun, Xiaoxia and Liang, Junhua and Zhu, Mingliang and Zhao, Yongfang and Zhang, Bo</t>
  </si>
  <si>
    <t>Marine plastic pollution is a worldwide problem. Microplastics (MPs) are the predominant form of marine plastic debris, a form small enough to be ingested by and potentially harm marine organisms. It is urgent to develop ecologically relevant metrics for the risk assessment of MPs based on in situ data, especially for coastal areas. For the first time, we performed a comprehensive study of the characteristics of MPs in seawater and zooplankton in the Yellow Sea. For MPs in seawater, the average concentration is 0.13 +/- 0.20 pieces/m(3), dominated by fragments (42%). The average size is 3.72 +/- 4.70 mm, with the most frequent size appearing at 1200 mu m. The major polymer types are polypropylene and polyethylene, accounting for 88.13% in total. The distribution of MPs in seawater is patchy, with high MP concentrations close to the coastal cities. The average concentration of MPs in 11 total zooplankton groups is 12.24 +/- 25.70 pieces/m(3). The average size is 154.62 +/- 152.90 mu m, with 90% being &lt;500 mu m. Fiber is the dominant shape of MPs found in zooplankton, accounting for 46%, but the composition of the polymer type is diverse. The retention of MPs in zooplankton depends on the taxa and their abundance in the Yellow Sea. Siphonophorea, Copepoda, Euphausiacea and Amphipoda are the main repositories compared to other groups, achieving 3.57, 2.44, 1.41 and 1.36 pieces/m(3), respectively. The high concentration area of MPs in zooplankton appeared near the adjacent waters of the Yangtze estuary. These results prove that zooplankton act as a repository for MPs in coastal waters. The retention of MPs in zooplankton is recommended as a key index for further ecological risk assessment of MPs. (C) 2018 Elsevier Ltd. All rights reserved.</t>
  </si>
  <si>
    <t>rayyan-185169375</t>
  </si>
  <si>
    <t>Microplastics in edible mussels from a southern Mediterranean lagoon:        Preliminary results on seawater-mussel transfer and implications for        environmental protection and seafood safety</t>
  </si>
  <si>
    <t>Wakkaf, T and El Zrelli, R and Kedzierski, M and Balti, R and Shaiek, M and Mansour, L and Tlig-Zouari, S and Bruzaud, S and Rabaoui, L and Wakkaf, Takwa and El Zrelli, Radhouan and Kedzierski, Mikael and Balti, Rafik and Shaiek, Moez and Mansour, Lamjed and Tlig-Zouari, Sabiha and Bruzaud, Stephane and Rabaoui, Lotfi</t>
  </si>
  <si>
    <t>This study assesses the microplastics (MPs) levels in mussels (Mytilus galloprovincialis) and seawater from a southern Mediterranean lagoon (Bizerte lagoon, Northern Tunisia) and discusses the potential effects of its consumption on human health. Polyethylene was the most abundant in mussels and seawater, followed by polypropylene and cellophane. The lowest and highest average MPs concentrations were recorded in the lagoon channel and southern area of the lagoon, respectively, for both mussels (2.6 +/- 1.7-12.0 +/- 1.4 items mussel(-1)) and seawater (0.2 +/- 0.1-0.7 +/- 0.2 items L-1). Mussels in areas highly polluted with fibers and polyethylene were found to have higher potential to ingest and/or adhere higher numbers of these particles. The annual dietary intake of MPs by Tunisians through the consumption of local mussels was estimated at 4.2 items capita(-1) year(-1). Even though MPs are not biodegraded and can be excreted by humans, their potential human health risks are discussed in this paper.</t>
  </si>
  <si>
    <t>rayyan-185169376</t>
  </si>
  <si>
    <t>Nanocarrier-enhanced intracellular delivery of benznidazole for        treatment of Trypanosoma cruzi infection</t>
  </si>
  <si>
    <t>JCI INSIGHT</t>
  </si>
  <si>
    <t>Li, XM and Yi, SJ and Scariot, DB and Martinez, SJ and Falk, B and Olson, CL and Romano, PS and Scott, EA and Engman, DM and Li, Xiaomo and Yi, Sijia and Scariot, Debora B. and Martinez, Santiago J. and Falk, Ben A. and Olson, Cheryl L. and Romano, Patricia S. and Scott, Evan A. and Engman, David M.</t>
  </si>
  <si>
    <t>Chagas disease is caused by infection with the protozoan parasite Trypanosoma cruzi (T. cruzi), an intracellular pathogen that causes significant morbidity and death among millions in the Americas from Canada to Argentina. Current therapy involves oral administration of the nitroimidazole benznidazole (BNZ), which has serious side effects that often necessitate cessation of treatment. To both avoid off-target side effects and reduce the necessary dosage of BNZ, we packaged the drug within poly(ethylene glycol)-block-poly(propylene sulfide) polymersomes (BNZ-PSs). We show that these vesicular nanocarriers enhanced intracellular delivery to phagocytic cells and tested this formulation in a mouse model of T. cruzi infection. BNZ-PS is not only nontoxic but also significantly more potent than free BNZ, effectively reducing parasitemia, intracellular infection, and tissue parasitosis at a 466-fold lower dose of BNZ. We conclude that BNZ-PS was superior to BNZ for treatment of T. cruzi infection in mice and that further modifications of this nanocarrier formulation could lead to a wide range of custom controlled delivery applications for improved treatment of Chagas disease in humans.</t>
  </si>
  <si>
    <t>rayyan-185169377</t>
  </si>
  <si>
    <t>Enzymatic Purification of Microplastics in Environmental Samples</t>
  </si>
  <si>
    <t>14283-14292</t>
  </si>
  <si>
    <t>Loder, MGJ and Imhof, HK and Ladehoff, M and Loschel, LA and Lorenz, C and Mintenig, S and Piehl, S and Primpke, S and Schrank, I and Laforsch, C and Gerdts, G and Loeder, Martin G. J. and Imhof, Hannes K. and Ladehoff, Maike and Loeschel, Lena A. and Lorenz, Claudia and Mintenig, Svenja and Piehl, Sarah and Primpke, Sebastian and Schrank, Isabella and Laforsch, Christian and Gerdts, Gunnar</t>
  </si>
  <si>
    <t>Micro-Fourier transform infrared (micro-FTIR) spectroscopy and Raman spectroscopy enable the reliable identification and quantification of microplastics (MPs) in the lower micron range. Since concentrations of MPs in the environment are usually low, the large sample volumes required for these techniques lead to an excess of coenriched organic or inorganic materials. While inorganic materials can be separated from MPs Wing density separation, the organic fraction impedes the ability to conduct reliable analyses. Hence, the purification of MPs from organic materials is crucial prior to conducting an identification via spectroscopic techniques. Strong, acidic or alkaline treatments bear the danger of degrading sensitive synthetic polymers. We suggest an alternative method, which uses a series of technical grade enzymes for purifying MPs in environmental samples. A basic enzymatic purification protocol (BEPP) proved to be efficient while reducing 98.3 +/- 0.1% of the sample matrix in surface water samples. After showing a high recovery rate (84.5 +/- 3.3%), the BEPP was successfully applied to environmental samples from the North Sea where numbers of MPs range from 0.05 to 4.42 items m(-3). Experiences with different environmental sample matrices were considered in an improved and universally applicable version of the BEPP, which is suitable for focal plane array detector (FPA)-based micro-FTIR analyses of water, wastewater, sediment, biota, and food samples.</t>
  </si>
  <si>
    <t>rayyan-185169378</t>
  </si>
  <si>
    <t>Potential interferences of microplastics in the phytoremediation of Cd        and Cu by the salt marsh plant Phragmites australis</t>
  </si>
  <si>
    <t>JOURNAL OF ENVIRONMENTAL CHEMICAL ENGINEERING</t>
  </si>
  <si>
    <t>Manjate, E and Ramos, S and Almeida, CMR and Manjate, Edite and Ramos, Sandra and Almeida, C. Marisa R.</t>
  </si>
  <si>
    <t>The negative impacts of microplastics (MPs) in aquatic organisms have been stressed out, but investigation on MPs impacts in plants is scarce. This study aimed to investigate possible interferences of polyethylene microbeads (mPE) (intentionally produced MPs) in the phytoremediation of metals. For that, the plant Phragmites australis, a salt marsh plant with known capability for metals phytoremediation, was exposed for seven days to media contaminated with Cu or Cd and mPE. Elutriate solution, with or without sediment, was used to simulate interactions between estuarine water, plants and sediments. Metal contents on plants tissues and media were measured afterwards. Results showed that plants accumulated significant amounts (up to 70 times more than in non-exposed plants) of both metals in their belowground tissues (reaching ca. 1 mg/g of Cu and ca. 70 mu g/g of Cd in roots). Metal accumulation occurred either in absence or in presence of sediments, denoting plants capability to phytoremediate Cu and Cd. No significant metal translocation to the upper ground tissues was observed, metals levels being identical to those of non-exposed plants. The accumulation of both metals in plants belowground tissues was identical in the presence and absence of mPE, indicating that mPE did not interfered with plants capacity to phytoremediate Cu or Cd contaminated medium. This study further our scientific understanding of MPs impacts in saltmarsh plants and on their phytoremediation potential.</t>
  </si>
  <si>
    <t>rayyan-185169379</t>
  </si>
  <si>
    <t>Evidence of Spatially Inhomogeneous Electron Temperature in a Resonantly        Excited Array of Bow-Tie Nanoantennas</t>
  </si>
  <si>
    <t>JOURNAL OF PHYSICAL CHEMISTRY C</t>
  </si>
  <si>
    <t>1932-7447</t>
  </si>
  <si>
    <t>12429-12436</t>
  </si>
  <si>
    <t>Lehr, M and Bley, K and Vogel, N and Rethfeld, B and Schonhense, G and Elmers, HJ and Lehr, Martin and Bley, Karina and Vogel, Nicolas and Rethfeld, Baerbel and Schoenhense, Gerd and Elmers, Hans-Joachim</t>
  </si>
  <si>
    <t>We studied the excitation of large-area Au bow-tie nanoantenna arrays, which we have fabricated on indium-tin-oxide (ITO)-coated glass substrates using colloidal lithography with nanoscale polystyrene colloidal particles. Ultrashort (100 fs, 800 nm) laser pulses of a Ti-Sapphire laser resonantly excite electron emission from a few tens of nanometer wide-gap regions of the array. We investigated the near-field enhanced photoemission using time-of-flight momentum microscopy. The variation of the electron emission intensity as a function of kinetic energy, parallel momentum, power density, and polarization of the laser beam reveals two distinct emission mechanisms: a coherent multiphoton photoemission process from the optically heated electron gas and a field emission process resulting from the optical near-field enhancement at the nanoantenna tips. The analysis of the momentum-resolved kinetic energy spectra indicates a spatially inhomogeneous distribution of the electron gas temperature within the bow-tie resonators.</t>
  </si>
  <si>
    <t>rayyan-185169380</t>
  </si>
  <si>
    <t>Microplastics in oysters (Crassostrea gigas) and water at the Bahia        Blanca Estuary (Southwestern Atlantic): An emerging issue of global        concern</t>
  </si>
  <si>
    <t>Severini, MDF and Villagran, DM and Buzzi, NS and Sartor, GC and Fernandez Severini, Melisa D. and Villagran, Diana M. and Buzzi, Natalia S. and Sartor, G. Chatelain</t>
  </si>
  <si>
    <t>Detection of microplastics (MPs) in biotic and abiotic matrices is relevant to evaluate how marine ecosystem's exposure to these pollutants is of emerging environmental concern and at risk of loss of functionality and biodiversity. The presence of MPs was studied for the first time in the gut of benthic oysters (Crassostrea gigas) and in the water column in a eutrophic estuary under high anthropogenic pressure, in the southwestern Atlantic. Significant abundances of small plastic debris were found at all the sampling stations- mainly fibers, fragments, pellets, and beads. MPs were categorized and counted according to type, color, and size. Microfibers presented the highest percentage of abundance in the water column (98% with Van Dorn bottles and 72.73 % with a 60 mu m plankton net) as well as in oysters (91%). In water collected with Van Dorn bottles, the total MP concentrations ranged from 5900 to 782,000 particles/m(3) and from 42.6 to 113.6 particles/m(3) in samples collected with a 60 mu m plankton net. The widespread presence of fibers in all the assessed components could be related to the intense harbor activities in the area, such as the use of ropes for the mooring of boats and from fishing nets, as well as from domestic and industrial effluents. The presence of MPs in both the pelagic and benthic realms may imply risk for the animals that inhabit the estuary, and for human wellbeing, with respect to the potential transfer of MPs through the food web, affecting the provisioning of ecosystem services. (C) 2019 Elsevier B.V. All rights reserved.</t>
  </si>
  <si>
    <t>rayyan-185169381</t>
  </si>
  <si>
    <t>Comparative assessment of microplastics in water and sediment of a large        European river</t>
  </si>
  <si>
    <t>Scherer, C and Weber, A and Stock, F and Vurusic, S and Egerci, H and Kochleus, C and Arendt, N and Foeldi, C and Dierkes, G and Wagner, M and Brennholt, N and Reifferscheid, G and Scherer, Christian and Weber, Annkatrin and Stock, Friederike and Vurusic, Sebastijan and Egerci, Harun and Kochleus, Christian and Arendt, Niklas and Foeldi, Corinna and Dierkes, Georg and Wagner, Martin and Brennholt, Nicole and Reifferscheid, Georg</t>
  </si>
  <si>
    <t>Aquatic ecosystems are globally contaminated with microplastics (MP). However, comparative data on MP levels in freshwater systems is still scarce. Therefore, the aim of this study is to quantify MP abundance in water and sediment of the German river Elbe using visual, spectroscopic (Fourier-transform infrared spectroscopy) and thereto analytical (pyrolysis gas chromatography mass spectrometry) methods. Samples from eleven German sites along the German part of the Elbe were collected, both in the water and sediment phase, in order to better understand MP sinks and transport mechanisms. MP concentrations differed between the water and sediment phase. Sediment concentrations (mean: 3,350,000 particles m(-3), 125-5000 mu m MP) were in average 600,000-fold higher than water concentrations (mean: 5.57 particles m(-3), 150-5000 mu m MP). The abundance varied between the sampling sites: In sediments, the abundance decreased in the course of the river while in water samples no such clear trend was observed. This may be explained by a barrage retaining sediments and limiting tidal influence in the upstream parts of the river. Particle shape differed site-specifically with one site having exceptionally high quantities of spheres, most probably due to industrial emissions of PS-DVB resin beads. Suspended MP consisted predominantly of polyethylene and polypropylene whereas sediments contained a higher diversity of polymer types. Determined MP concentrations correspond well to previous results from other European rivers. In a global context, MI) levels in the Elbe relate to the lower (water) to middle section (sediment) of the global range of MP concentrations determined for rivers worldwide. This highlights that elevated MP levels are not only found in single countries or continents, but that MP pollution is an issue of global concern. (C) 2020 The Authors. Published by Elsevier B.V.</t>
  </si>
  <si>
    <t>rayyan-185169382</t>
  </si>
  <si>
    <t>Novel RuO2 nanosheets - Facile synthesis, characterization and        application</t>
  </si>
  <si>
    <t>CHEMICAL ENGINEERING JOURNAL</t>
  </si>
  <si>
    <t>1385-8947</t>
  </si>
  <si>
    <t>729-736</t>
  </si>
  <si>
    <t>Ananth, A and Dharaneedharan, S and Gandhi, MS and Heo, MS and Mok, YS and Ananth, Antony and Dharaneedharan, Subramanian and Gandhi, Mani Sanjeeva and Heo, Moon-Soo and Mok, Young Sun</t>
  </si>
  <si>
    <t>Spherical and sheet-like Ruthenium oxide (RuO2) nanomaterials were prepared by wet chemical approach. A new kind of sheet-like morphological features in RuO2 (with length and width &gt;1 mu m and 250 nm, respectively) was obtained by using polyethylene glycol (PEG) surfactant. The physical and chemical characterization for the synthesized RuO2 nanomaterials were carried out with the help of field emission scanning electron microscopy (FESEM), transmission electron microscopy (TEM), X-ray diffraction (XRD), X-ray photoelectron spectroscopy (XPS) and Fourier transform infrared (FTIR) spectroscopy. The prepared nanomaterials were assessed for the shape dependent anti-microbial activities against fish pathogenic bacteria such as Vibrio anguillarum, Edwardsiella tarda, Streptococcus iniae and Streptococcus parauberis. Energy dispersive X-ray spectroscopy (EDS mapping) displayed the adsorption of nanomaterials on the bacterial surface. Both types of nanomaterials exhibited higher antibacterial activity against Gram-negative bacteria and in particular, sheet-like RuO2 nanomaterials showed more inhibitive effect than spherical types. (C) 2013 Elsevier B.V. All rights reserved.</t>
  </si>
  <si>
    <t>rayyan-185169383</t>
  </si>
  <si>
    <t>Enhanced cancer therapy of celastrol in vitro and in vivo by smart        dendrimers delivery with specificity and biosafety</t>
  </si>
  <si>
    <t>Ge, PJ and Niu, BN and Wu, YH and Xu, WX and Li, MY and Sun, HS and Zhou, H and Zhang, XK and Xie, JJ and Ge, Pengjin and Niu, Boning and Wu, Yuehuang and Xu, Weixia and Li, Mingyu and Sun, Huisong and Zhou, Hu and Zhang, Xiaokun and Xie, Jingjing</t>
  </si>
  <si>
    <t>Celastrol, a pentacyclic triterpene extracted from the roots of Tripterygium Wilfordi (thunder god vine) plant, has shown promising antitumor activities in various preclinical studies. However, its clinical application is limited largely due to the significant toxic side effects. PAMAM dendrimers by virtue of its excellent "multivalent effect", combined with biocompatible components, were usually used as outstanding vehicles to overcome the in vivo application limitations of chemotherapeutics. This work aimed at developing bioconjugates composed of EpCAM aptamer, polyethylene glycol, and dendrimers for specifically delivering celastrol into EpCAM-abundant tumors to improve the antitumor efficacy and mitigate the toxicity. The measurements of cancer cell targeting and apoptosis-inducing effects were conducted in SW620 colorectal cancer cells both in vitro and in nude mice, and the biosafety was evaluated in mice and zebrafish models. Our results showed that the bioconjugates (40 nm) possessed a spherical morphology with a negative surface charge, which maintained the great biostability in physiological environment. When exposed to bioconjugates, SW620 not AD293 cells underwent extensive apoptosis. The bioconjugates were superior to free celastrol in inducing apoptosis of SW620 cells in vitro and in nude mice. Moreover, they exhibited much reduced local and systemic toxicity both in xenograft mice and zebrafish models. Taken together, these data indicate that the integrated strategy-designed dendrimer delivery system represents a promising application of celastrol in targeted cancer treatment with great biosafety and specificity.</t>
  </si>
  <si>
    <t>rayyan-185169384</t>
  </si>
  <si>
    <t>Global distribution of two polystyrene-derived contaminants in the        marine environment: A review</t>
  </si>
  <si>
    <t>De -la-Torre, GE and Dioses-Salinas, DC and Pizarro-Ortega, CI and Saldana-Serrano, M and De -la-Torre, Gabriel Enrique and Dioses-Salinas, Diana Carolina and Pizarro-Ortega, Carlos Ivan and Saldana-Serrano, Miguel</t>
  </si>
  <si>
    <t>Plastic pollution is one of the major issues impacting on the marine environment. Plastic polymers are known to leach industrial chemicals and associated contaminants. In this review, we focused on assessing the global distribution and concentration of two polystyrene-derived contaminants, hexabromocyclododecanes (HBCDs) and styrene oligomers (SOs), in marine sediments and seawater. Overall, most of the studies were carried out in Asia, North America, and Europe. Relatively high concentrations of these contaminants are generally attributed to the proximity of urban cities, plastic industries, polystyrene pollution, and aquaculture. Moreover, the concentrations in sediments are many times higher than in seawater. HBCDs were found to be a negligible risk to marine biota when compared to the ecotoxicological endpoints. However, realistic concentrations of SOs could compromise the wellbeing of certain species in highly polluted sites. The future perspectives and research were discussed.</t>
  </si>
  <si>
    <t>rayyan-185169385</t>
  </si>
  <si>
    <t>Composition, spatial distribution and sources of macro-marine litter on        the Gulf of Alicante seafloor (Spanish Mediterranean)</t>
  </si>
  <si>
    <t>249-259</t>
  </si>
  <si>
    <t>Garcia-Rivera, S and Lizaso, JLS and Millan, JMB and Garcia-Rivera, Santiago and Sanchez Lizaso, Jose Luis and Bellido Millan, Jose Maria</t>
  </si>
  <si>
    <t>The composition, spatial distribution and source of marine litter in the Spanish Southeast Mediterranean were assessed. The data proceed from a marine litter retention programme implemented by commercial trawlers and were analysed by GIS. By weight, 75.9% was plastic, metal and glass. Glass and plastics were mainly found close to the coast. A high concentration of metal was observed in some isolated zones of both open and coastal waters. Fishing activity was the source of 29.16% of the macro-marine litter, almost 68.1% of the plastics, and 25.1% of the metal. The source of the other 60.84% could not be directly identified, revealing the high degree of uncertainty regarding its specific origin. Indirectly however, a qualitative analysis of marine traffic shows that the likely sources were merchant ships mainly in open waters and recreational and fishing vessels in coastal waters.</t>
  </si>
  <si>
    <t>rayyan-185169386</t>
  </si>
  <si>
    <t>Assessment on marine litter ingested by fish in the Adriatic and NE        Ionian Sea macro-region (Mediterranean)</t>
  </si>
  <si>
    <t>841-851</t>
  </si>
  <si>
    <t>Anastasopoulou, A and Virsek, MK and Varezic, DB and Digka, N and Fortibuoni, T and Koren, S and Mandic, M and Mytilineou, C and Pesic, A and Ronchi, F and Siljic, J and Torre, M and Tsangaris, C and Tutman, P and Anastasopoulou, Aikaterini and Virsek, Manca Kovac and Varezic, Dubravka Bojanic and Digka, Nikoletta and Fortibuoni, Tomaso and Koren, Spela and Mandic, Milica and Mytilineou, Chryssi and Pesic, Ana and Ronchi, Francesca and Siljic, Jasna and Torre, Michele and Tsangaris, Catherine and Tutman, Pero</t>
  </si>
  <si>
    <t>This study presents data on the marine litter occurrence in the stomachs of fish species living in different marine habitats for the Adriatic and NE Ionian Sea macro-region. "Macro-litter" was examined in 614 specimens belonging to 11 species, while micro-litter in 230 specimens belonging to 7 species. The study highlights for the first time the presence of litter in the stomachs of the fish species Citharus linguatula. The occurrence of "macro-litter" in the guts of fish was &lt; 3% in both the NE Ionian and N Adriatic but reached 26% in the S Adriatic Sea. Micro-litter occurrence was 40 for the NE Ionian and increased to 87% in the N Adriatic (Slovenian Sea). The ingested "macro" and micro-litter differed among the areas. The marine habitat was found to affect the "macro" litter ingestion but not the micro-litter.</t>
  </si>
  <si>
    <t>rayyan-185169387</t>
  </si>
  <si>
    <t>Low abundance of floating marine debris in the northern Baltic Sea</t>
  </si>
  <si>
    <t>Rothausler, E and Jormalainen, V and Gutow, L and Thiel, M and Rothausler, Eva and Jormalainen, Veijo and Gutow, Lars and Thiel, Martin</t>
  </si>
  <si>
    <t>We determined the spatial and seasonal distribution of Floating Marine Debris (FMD) by visual ship surveys across the northern Baltic Sea between Finland and Sweden. FMD density was comparatively low, and we found the highest debris density close to major port cities. The seasonal variation in debris density was not pronounced although we observed more FMD items during the summer surveys. Plastic bags were the most common identifiable litter items, and we also found other consumer items (plastic bottles and cups). Styrofoam items suggest fishing or aquaculture activities as potential sea-based sources of FMD. These are the first data on FMD density in the Baltic Sea, and they are substantially lower than those reported for other coastal waters, which may be due to (i) lower human population densities, and (ii) higher environmental awareness in the Scandinavian countries.</t>
  </si>
  <si>
    <t>rayyan-185169388</t>
  </si>
  <si>
    <t>Artisanal fishing net float loss and a proposal for a float design        solution</t>
  </si>
  <si>
    <t>BRAZILIAN JOURNAL OF OCEANOGRAPHY</t>
  </si>
  <si>
    <t>1679-8759</t>
  </si>
  <si>
    <t>89-94</t>
  </si>
  <si>
    <t>Chaves, PD and da Silveira, BE and Chaves, Paulo de Tarso and da Silveira, Beatriz Ern</t>
  </si>
  <si>
    <t>Plastic floats from fishing nets are commonly found washed up on beaches in southern Brazil. They are usually broken and show signs of having been repaired. Characteristics of floats and interviews with fishermen suggest two main causes of float loss. First, collisions between active gear, bottom trawl nets for shrimp, and passive gear, drift nets for fish, destroy nets and release fragments of them, including floats. Second, the difficulty with which floats are inserted on the float rope of the nets when they are used near the surface. Floats are inserted to replace damaged or lost floats, or they may be removed if it is desired that the nets be used in deeper waters. Floats may thus be poorly fixed to the cables and lost. Here a new float design that offers greater safety in use and for the replacement of floats is described and tested.</t>
  </si>
  <si>
    <t>rayyan-185169389</t>
  </si>
  <si>
    <t>Quantitative overview of marine debris ingested by marine megafauna</t>
  </si>
  <si>
    <t>Kuhn, S and van Franeker, JA and Kuhn, Susanne and van Franeker, Jan Andries</t>
  </si>
  <si>
    <t>This review quantifies plastic interaction in marine biota. Firstly, entanglement and ingestion records for all marine birds, mammals, turtles, fish, and invertebrate species, are summarized from 747 studies. Marine debris affected 914 species through entanglement and/or ingestion. Ingestion was recorded for 701 species, entanglement was documented for 354 species. Secondly, the frequency of occurrence of ingestion per species (Sp%FO) was extracted for marine birds, mammals and turtles. Thirdly, for seabird species, average numbers of plastics ingested per individual were determined. Highest Sp-%FO and average number of plastics were found in tubenosed seabirds with 41% of all birds analysed having plastics, on average 9.9 particles per bird. The Sp-%FO and average number of ingested particles is lower for most other species. However, for certain species, ingestion rates of litter are reason for serious concern. Standardized methods are crucial for future studies, to generate datasets that allow higher level ecosystem analyses.</t>
  </si>
  <si>
    <t>rayyan-185169390</t>
  </si>
  <si>
    <t>Modeling of floating marine litter originated from the Eastern Ionian        Sea: Transport, residence time and connectivity</t>
  </si>
  <si>
    <t>Politikos, DV and Tsiaras, K and Papatheodorou, G and Anastasopoulou, A and Politikos, D., V and Tsiaras, K. and Papatheodorou, G. and Anastasopoulou, A.</t>
  </si>
  <si>
    <t>A Lagrangian particle tracking model coupled to a circulation was used to explore the transport, residence time and connectivity of floating litter that originated from the Eastern Ionian Sea during 2011-2014. At the end of simulations, on average 26% of litter was retained within the coastal waters of the Eastern Ionian Sea, whereas 58% was washed into offshore waters without formulating permanent accumulation areas, as the basin-wide surface circulation was characterized by considerable interannual variability. The inflow of litter into the Adriatic and Eastern Mediterranean Seas was moderate, ranging between 9% and 20%, and the beached litter was on average 9.2%, mostly located in the northern subregions. The average residence time of litter particles ranged between 20 and 80 days, implying their temporary retention before drifting offshore. Connectivity patterns depicted an exchange of litter mainly between adjacent subareas and with a northward direction.</t>
  </si>
  <si>
    <t>rayyan-185169391</t>
  </si>
  <si>
    <t>Marine litter on the seafloor of the southern Baltic</t>
  </si>
  <si>
    <t>612-617</t>
  </si>
  <si>
    <t>Urban-Malinga, B and Wodzinowski, T and Witalis, B and Zalewski, M and Radtke, K and Grygiel, W and Urban-Malinga, Barbara and Wodzinowski, Tycjan and Witalis, Bartosz and Zalewski, Mariusz and Radtke, Krzysztof and Grygiel, Wlodzimierz</t>
  </si>
  <si>
    <t>Marine litter occurrence and composition were investigated during routine bottom trawl fish surveys type BITS performed in the Polish Maritime Areas (the southern Baltic Sea). Sampling covered a distance of 325 km and an area of 16 km(2) at a depth range of 19-110 m. Litter densities varying between 0 items/ha (34% of tows) and 2.23 items/ha with a mean of 0.20 items/ha (SD = 0.30) are at the bottom range of densities reported from other shelf habitats worldwide at similar water depths. The majority of the items (40%) were found at a depth range of 51-60 m. Overall, plastic was the most common litter type (67% of all items) found in all tows with litter. The results of this study indicate that despite the Baltic being a semi-enclosed basin, with a densely populated coastline and extensive shipping, marine litter pollution of the southern Baltic seafloor is low compared to other coastal areas.</t>
  </si>
  <si>
    <t>rayyan-185169392</t>
  </si>
  <si>
    <t>Preparation and characterization of TiO2-Ag loaded fish gelatin-chitosan        antibacterial composite film for food packaging</t>
  </si>
  <si>
    <t>Lin, DR and Yang, YM and Wang, J and Yan, WJ and Wu, ZJ and Chen, H and Zhang, Q and Wu, DT and Qin, W and Tu, ZC and Lin, Derong and Yang, Yuanmeng and Wang, Jie and Yan, Wenjing and Wu, Zhijun and Chen, Hong and Zhang, Qing and Wu, Dingtao and Qin, Wen and Tu, Zongcai</t>
  </si>
  <si>
    <t>In this study, fish gelatin and chitosan were used as the film-forming substrate, and different concentrations of TiO2-Ag were added to prepare composite films. The physicochemical characteristics and microstructure of the films were studied. The results showed that the addition of TiO2-Ag significantly increased the water solubility of the film. When the TiO2-Ag concentration was increased to 0.5%, the film had the best antibacterial ability and the lowest light transmittance (54.6%), but the tensile strength of the film was the lowest, decreased from 17.39 MPa to 9.014 MPa. The water vapor permeability of film first decreased and then increased, and the minimum value was 2.63 x 10(-12) g.cm/cm(2).s.Pa when the concentration of TiO2-Ag was 0.4%. XRD, XPS, and ATR-FTIR results showed that the presence of TiO2-Ag crystals in the film could enhance the interaction between the components, and FE-SEMresults showed that the film had a very smooth and uniform surface. In general, FG/Ch/TiO2-Ag composite film is expected to be used in the food packaging industry. (C) 2020 Elsevier B.V. All rights reserved.</t>
  </si>
  <si>
    <t>rayyan-185169393</t>
  </si>
  <si>
    <t>Macro litter distribution of the Turkish Mediterranean coasts dominated        by pleasure crafts</t>
  </si>
  <si>
    <t>Mutlu, E and Ozvarol, Y and Sahin, A and Duman, GS and Karaca, D and Mutlu, Erhan and Ozvarol, Yasar and Sahin, Ahmet and Duman, G. Sila and Karaca, Dogukan</t>
  </si>
  <si>
    <t>Litters are the most pollutants in progress of the interests in marine environments. Macro litter samples were collected from 66 stations to estimate litter contribution from pleasure crafts along bays of the most Turkish touristic coasts (Antalya-Mugla) by the divers in June/July 2019. Average abundance and weight were 19 items/ km(2) and 18 kg/km(2), respectively. The most abundant litter was plastics and the most contributors in weight were metals, followed by glass/ceramics. Abundance of the litters increased with number of pleasure crafts in active in summer. Pleasure crafts contributed most abundantly with the personal wares to the total litter, particularly in the coasts of Mugla. Litters were differentiated with interaction of region x bottom depths. The litter composition and abundance were different between region of Antalya in active mostly by tour boats and region of Mugla by private yachts. The litter types were however correlated with sea surface temperature.</t>
  </si>
  <si>
    <t>rayyan-185169394</t>
  </si>
  <si>
    <t>Beach litter sourcing: A trawl along the Northern Ireland coastline</t>
  </si>
  <si>
    <t>47-64</t>
  </si>
  <si>
    <t>Williams, AT and Randerson, P and Allen, C and Cooper, JAG and Williams, A. T. and Randerson, P. and Allen, C. and Cooper, J. A. G.</t>
  </si>
  <si>
    <t>Fourteen non-recreational coastal locations in Northern Ireland were investigated as to whether beach litter deposition was related to seasonal or site specific factors. Litter items were counted in 100 m width transects and 1 km strand-line surveys over a five-season period (autumn to autumn). Survey sites comprised fishing ports; estuarine areas, north (high energy) and east coast (low energy) beaches. Fishing ports accumulated the most litter. In the 100 m beach surveys, plastics, string and cord, bottle caps, food items, rope, and drink containers dominated. In strand-line surveys, large plastic pieces were dominant, followed by rope, string and cord, strapping bands (absent on beach surveys), cloth, wood (mainly pallets, fish boxes) and metal items. Multivariate analyses revealed major litter category differences between the ports and all other sites, with a lesser distinction between exposed and estuarine sites. There was no simple coastline trend and no apparent effect of seasonality between samples.</t>
  </si>
  <si>
    <t>rayyan-185169395</t>
  </si>
  <si>
    <t>The impact of marine litter from fish aggregation devices on vulnerable        marine benthic habitats of the central Mediterranean Sea</t>
  </si>
  <si>
    <t>Consoli, P and Sinopoli, M and Deidun, A and Canese, S and Berti, C and Andaloro, F and Romeo, T and Consoli, Pierpaolo and Sinopoli, Mauro and Deidun, Alan and Canese, Simonepietro and Berti, Claudio and Andaloro, Franco and Romeo, Teresa</t>
  </si>
  <si>
    <t>The aim of this research was to assess marine litter abundance and its effects on the benthic fauna in an area of the central Mediterranean Sea exploited by fisheries using fish aggregating devices (FAD). The study was carried out by means of a remotely-operated vehicle (ROV). Derelict fishing gear, mainly FAD ropes, represented the main source of marine debris, contributing 96.2% to the overall litter. About 47% of debris items (mostly FAD ropes) entangled colonies of the protected black coral Leiopathes glaberrima. The results of this research will assist in the monitoring of "impact/harm" to the coral and other benthic communities, as recommended by the Marine Strategy Framework Directive and by the Integrated Monitoring and Assessment Programme. Preventive and mitigation measures (i.e., biodegradable fishing gear, onboard technology to locate and retrieve gear, reception and/or payment for old/retrieved gear, and introduction of no-take zones) to reduce the problem are discussed.</t>
  </si>
  <si>
    <t>rayyan-185169396</t>
  </si>
  <si>
    <t>Comparison of six digestion methods on fluorescent intensity and        morphology of the fluorescent polystyrene beads</t>
  </si>
  <si>
    <t>515-524</t>
  </si>
  <si>
    <t>Li, FM and Li, FY and Hou, XD and Luo, XX and Tu, HF and Zou, YD and Sun, CZ and Shi, M and Zheng, H and Li, Fengmin and Li, Fuyun and Hou, Xiaodong and Luo, Xianxiang and Tu, Haifeng and Zou, Yadan and Sun, Cuizhu and Shi, Mei and Zheng, Hao</t>
  </si>
  <si>
    <t>Effect of digestion methods on fluorescence intensity of fluorescent polystyrene (PS) beads was poorly understood, which may affect the accuracy of toxicity test of the fluorescent PS beads exposed to marine organisms. Therefore, six digestion approaches were compared on fluorescence intensities and properties of three commercial fluorescent PS beads. Among all the protocols, the digestion using KOH (10% w/v, 60 degrees C) (KOH-digestion) had no effect on the fluorescence intensity, morphology and composition of the three fluorescent PS beads. Moreover, the extraction efficiency &gt;= 95.3 0.2% of fluorescent PS beads in Daphnia magna and zebrafish, confirming its feasibility in fluorescent PS beads quantitative analysis. However, the fluorescence intensities of fluorescent PS beads digested by other five protocols were significantly decreased, as well as the change of morphology and composition on fluorescent PS beads. Overall, the KOH-digestion is an optimal protocol for extracting fluorescent PS beads in biological samples.</t>
  </si>
  <si>
    <t xml:space="preserve"> RAYYAN-INCLUSION: {"Ana"=&gt;"Maybe", "Querusche"=&gt;"Excluded"} | RAYYAN-LABELS: QUE: Title,ANA: Abstract | RAYYAN-EXCLUSION-REASONS: 1 - Type of study</t>
  </si>
  <si>
    <t>rayyan-185169397</t>
  </si>
  <si>
    <t>Public attitudes toward aquaculture: An Irish and Norwegian comparative        study</t>
  </si>
  <si>
    <t>Hynes, S and Skoland, K and Ravagnan, E and Gjerstad, B and Krovel, AV and Hynes, Stephen and Skoland, Kathrine and Ravagnan, Elisa and Gjerstad, Brita and Krovel, Anne Vatland</t>
  </si>
  <si>
    <t>Around the world, there is a growing emphasis on developing the aquaculture industry in an environmentally, economically and socially sustainable manner and this is the case also in Norway and Ireland. The impact of aquaculture on the environment is currently evaluated by the use of a set of indicators focusing mainly on physical and chemical parameters, while to date social acceptance has not been integrated fully into aquaculture sustainability evaluation. With this in mind, this paper examines the public attitudes of the Irish and Norwegian general public to marine aquaculture. Both countries have long coastlines, a growing aquaculture industry and a strong emphasis on public participation in decision-making. The results indicate that both the Norwegian and Irish public recognise the potential of aquaculture to create opportunities for employment in coastal areas but opinion is much more divided on some of the more controversial impacts of aquaculture on the marine environment. The results also suggest that the Norwegian general public may be better informed on issues related to aquaculture development.</t>
  </si>
  <si>
    <t>rayyan-185169398</t>
  </si>
  <si>
    <t>The decline of mussel aquaculture in the European Union: causes,        economic impacts and opportunities</t>
  </si>
  <si>
    <t>REVIEWS IN AQUACULTURE</t>
  </si>
  <si>
    <t>1753-5123</t>
  </si>
  <si>
    <t>91-118</t>
  </si>
  <si>
    <t>Avdelas, L and Avdic-Mravlje, E and Marques, ACB and Cano, S and Capelle, JJ and Carvalho, N and Cozzolino, M and Dennis, J and Ellis, T and Polanco, JMF and Guillen, J and Lasner, T and Le Bihan, V and Llorente, I and Mol, A and Nicheva, S and Nielsen, R and van Oostenbrugge, H and Villasante, S and Visnic, S and Zhelev, K and Asche, F and Avdelas, Lamprakis and Avdic-Mravlje, Edo and Borges Marques, Ana Cristina and Cano, Suzana and Capelle, Jacob J. and Carvalho, Natacha and Cozzolino, Maria and Dennis, John and Ellis, Tim and Fernandez Polanco, Jose M. and Guillen, Jordi and Lasner, Tobias and Le Bihan, Veronique and Llorente, Ignacio and Mol, Arie and Nicheva, Simona and Nielsen, Rasmus and van Oostenbrugge, Hans and Villasante, Sebastian and Visnic, Svjetlana and Zhelev, Kolyo and Asche, Frank</t>
  </si>
  <si>
    <t>In contrast to the increasing aquaculture production of mussels worldwide, production in the European Union (EU) has shown a decreasing trend over the last two decades. Aquaculture production of mussels in the EU peaked in the late 1990s at more than 600 000 tonnes; by 2016, production volume had dropped by 20% to 480 000 tonnes. As mussel production represents more than 1/3 of EU aquaculture production, this decrease is an important contributor to the stagnation of EU aquaculture. Previous studies have suggested diseases, lack of mussel seed (spat), and low profitability as the main causes of the EU mussel production decrease. In this study, we investigate how economic and environmental factors have contributed. Moreover, we examine if the different mussel production techniques (raft, longline, on-bottom, and 'bouchot') have been differently affected, by analysing the economic performance and cost structure evolution for the period 2010-2016. We complement these results with a SWOT (strengths, weaknesses, opportunities, and threats) analysis of the EU mussel sector based on expert knowledge.</t>
  </si>
  <si>
    <t>rayyan-185169399</t>
  </si>
  <si>
    <t>Plastic Pollution Patterns in Offshore, Nearshore and Estuarine Waters:        A Case Study from Perth, Western Australia</t>
  </si>
  <si>
    <t>Hajbane, S and Pattiaratchi, CB and Hajbane, Sara and Pattiaratchi, Charitha B.</t>
  </si>
  <si>
    <t>Plastic pollution in marine surface waters is prone to high spatial and temporal variability. As a result increases in pollution over time are hard to detect. Selecting areas, based on variable oceanographic and climatological drivers, rather than distance-based approaches, is proposed as a means to better understand the dynamics of this confounding variability in coastal environments. A pilot study conducted in Perth metropolitan waters aimed to explore the applicability of this approach, whilst quantifying levels of plastic pollution in an understudied part of the world. Pollution ranged from 950 to 60,000 pieces km(-2) and was dominated by fishing line. Offshore concentrations were highest with strongest Leeuwin Current flow, in the estuary immediately after rainfall, and increased in the nearshore after estuarine outfall. Results elucidated significant relationships between physical drivers and concentration changes and therefore their roles in increasing or decreasing local plastic pollution. Such observations can form the basis for predicting peak pollution periods and inform targeted mitigation.</t>
  </si>
  <si>
    <t>rayyan-185169400</t>
  </si>
  <si>
    <t>An intelligent way for discerning plastics at the shorelines and the        seas</t>
  </si>
  <si>
    <t>42631-42643</t>
  </si>
  <si>
    <t>Kylili, K and Hadjistassou, C and Artusi, A and Kylili, Kyriaki and Hadjistassou, Constantinos and Artusi, Alessandro</t>
  </si>
  <si>
    <t>Irrespective of how plastics litter the coastline or enter the sea, they pose a major threat to birds and marine life alike. In this study, an artificial intelligence tool was used to create an image classifier based on a convolutional neural network architecture that utilises the bottleneck method. The trained bottleneck method classifier was able to categorise plastics encountered either at the shoreline or floating at the sea surface into eight distinct classes, namely, plastic bags, bottles, buckets, food wrappings, straws, derelict nets, fish, and other objects. Discerning objects with a success rate of 90%, the proposed deep learning approach constitutes a leap towards the smart identification of plastics at the coastline and the sea. Training and testing loss and accuracy results for a range of epochs and batch sizes have lent credibility to the proposed method. Results originating from a resolution sensitivity analysis demonstrated that the prediction technique retains its ability to correctly identify plastics even when image resolution was downsized by 75%. Intelligent tools, such as the one suggested here, can replace manual sorting of macroplastics from human operators revealing, for the first time, the true scale of the amount of plastic polluting our beaches and the seas.</t>
  </si>
  <si>
    <t>rayyan-185169401</t>
  </si>
  <si>
    <t>Application of Fe3O4 coated with modified plant polyphenol to harvest        oleaginous microalgae</t>
  </si>
  <si>
    <t>ALGAL RESEARCH-BIOMASS BIOFUELS AND BIOPRODUCTS</t>
  </si>
  <si>
    <t>2211-9264</t>
  </si>
  <si>
    <t>Zhao, Y and Fan, QL and Wang, XY and Jiang, XX and Jiao, LY and Liang, WY and Zhao, Yuan and Fan, Qianlong and Wang, Xiaoyu and Jiang, Xiaoxue and Jiao, Liyang and Liang, Wenyan</t>
  </si>
  <si>
    <t>Harvesting of Chlorella vulgaris was conducted by employing Fe3O4 particles coated with either amino-methylated plant polyphenol (APP) or quaternary ammonium modified PP (QPP). The magnetic composites were characterized using X-ray photoelectron spectroscopy (XPS), thermogravimetric analysis (TGA) and zeta potential. The harvesting efficiency (HE) of the two composites was compared using different parameters, including dosage, initial pH, algal organic matter (AOM) and cell density. Compared with the APP (-N) coated Fe3O4 particles, the QPP (-N+) was coated onto Fe3O4 by the N-O bond. TGA showed that the weight percentages of APP and QPP coated onto Fe3O4 surface were 4.5% and 5.6%, respectively. Compared with the isoelectric point 7.0 of Fe3O4/APP, the isoelectric point of Fe3O4 /QPP increased from 7.0 to 13.5. Fe3O4/QPP can not only achieve 91.0% HE of C. vulgaris (3.10 g dry mass/L), but can also overcome the obstacles posed by AOM, high culture pH and high culture biomass. Fe3O4 /APP was more suitable in acidic solutions (pH &lt;= 6.0) and with lower cell densities (&lt; similar to 10(9) cells/L), and it could overcome the disturbance of AOM at higher dosages (&gt; 10.0 g/L). Fe3O4 can be recovered from algal aggregates by ultrasonication at more than a 97.0% recovery efficiency. The re-coated composites can also achieve 71.9% HE for Fe3O4/APP and 76.3% HE for Fe3O4/QPP after the tenth cycle. Both of the two composites can achieve satisfactory harvesting, while Fe3O4/QPP was more competitive in harvesting oleaginous microalgae from the original culture media.</t>
  </si>
  <si>
    <t>rayyan-185169402</t>
  </si>
  <si>
    <t>Dual-functional core-shell electrospun mats with precisely controlled        release of anti-inflammatory and anti-bacterial agents</t>
  </si>
  <si>
    <t>514-522</t>
  </si>
  <si>
    <t>Wen, SH and Hu, YP and Zhang, YZ and Huang, SF and Zuo, YC and Min, YJ and Wen, Shihao and Hu, Yupeng and Zhang, Yuanzhong and Huang, Shifeng and Zuo, Yuchen and Min, Younjin</t>
  </si>
  <si>
    <t>Acute wounds are worldwide problems affecting millions of people and causing heavy economic burden to national healthcare systems. Herein, we describe novel wound dressing materials relying on core/shell electrospun mats incorporated with flurbiprofen and vancomycin for achieving programmable release of anti-inflammatory and anti-bacterial agents. The shell matrix of nanofibers consisted of polyethylene oxide while the core matrix was made from a blend of silk and collagen. Several optimal mat architectures were engineered with distinct configurations, of which release profiles displayed an exponential trend, which indicates a first-order process following Fickian diffusion behavior. The flurbiprofen release lasted from 2 to 6 days, which was much faster compared to the one of vancomycin prolonged up to about 20 days. Mechanical data indicated tensile modulus, tensile strength, elongation before break of core/shell electrospun mats became enhanced or comparable to those for human skin after methanol vapor treatment. Desirable release kinetics and mechanical characteristics achieved by novel core/shell electrospun mats were attributable to induced enrichment of/3-sheet phase in silk via methanol vapor treatment as well as water annealing process with time and judicious selections for matrix materials and mat configurations. The design principles considered in this study successfully addressed a range of inflammation and infection requirements in wound healing, potentially guiding construction of other biomedical coatings and devices.</t>
  </si>
  <si>
    <t>rayyan-185169403</t>
  </si>
  <si>
    <t>Marine plastic pollution in the polar south: Responses from Antarctic        Treaty System</t>
  </si>
  <si>
    <t>POLAR RECORD</t>
  </si>
  <si>
    <t>0032-2474</t>
  </si>
  <si>
    <t>Zhang, MZ and Haward, M and McGee, J and Zhang, Mengzhu and Haward, Marcus and McGee, Jeffrey</t>
  </si>
  <si>
    <t>Marine plastic pollution is increasing prominence in current discussions on the governance of the world's oceans. The Southern Ocean is geographically remote but is still significantly impacted by plastic pollution. Plastic pollution in the Southern Ocean can derive from a variety of sources, including waste from research stations and fishing operations within the Treaty Area and, through transport by ocean currents and wind-generated water movements, from outside the Treaty Area. While there is a growing academic literature on marine plastic pollution in Antarctic, there is less attention to date on the response of the Antarctic Treaty System (ATS) to this issue. This paper analyses how the ATS has engaged with the issue of plastic waste in general, and marine plastic pollution more particularly, from the entry into force of the Protocol on Environmental Protection to the Antarctic Treaty in 1998-2019. Our results indicate that from 2017 the ATS has shown increased attention towards addressing locally sourced marine plastic pollution. A significant problem, however, remains with the respect to marine plastic pollution originating from outside Antarctic Treaty Area that requires a governance response from outside the ATS.</t>
  </si>
  <si>
    <t>rayyan-185169404</t>
  </si>
  <si>
    <t>Application of Experimental Polystyrene Partition Constants and        Diffusion Coefficients to Predict the Sorption of Neutral Organic        Chemicals to Multiwell Plates in in Vivo and in Vitro Bioassays</t>
  </si>
  <si>
    <t>13511-13522</t>
  </si>
  <si>
    <t>Fischer, FC and Cirpka, OA and Goss, KU and Henneberger, L and Escher, BI and Fischer, Fabian C. and Cirpka, Olaf A. and Goss, Kai-Uwe and Henneberger, Luise and Escher, Beate I.</t>
  </si>
  <si>
    <t>Sorption to the polystyrene (PS) of multiwell plates can affect the exposure to organic chemicals over time in in vitro and in vivo bioassays. Experimentally determined diffusion coefficients in PS (D-PS) were in a narrow range of 1.25 to 8.0 . 10(-16) m(2) s(-1) and PS-water partition constants (K-PS/w) ranged from 0.04 to 5.10 log-units for 22 neutral organic chemicals. A kinetic model, which explicitly accounts for diffusion in the plastic, was applied to predict the depletion of neutral organic chemicals from different bioassay media by sorption to various multiwell plate formats. For chemicals with log K-ow &gt; 3, the medium concentrations decreased rapidly and considerably in the fish embryo toxicity assay but medium concentrations remained relatively constant in the cell-based bioassays with medium containing 10% fetal bovine serum (FBS), emphasizing the ability of the protein- and lipid-rich medium to compensate for losses by multiwell plate sorption. The PS sorption data may serve not only for exposure assessment in bioassays but also to model the contaminant uptake by and release from plastic packaging material and the chemical transport by PS particles in the environment.</t>
  </si>
  <si>
    <t xml:space="preserve"> RAYYAN-INCLUSION: {"Ana"=&gt;"Maybe", "Querusche"=&gt;"Excluded"} | RAYYAN-LABELS: !,ANA: Abstract,QUE: Abstract | RAYYAN-EXCLUSION-REASONS: 3 - Intervention</t>
  </si>
  <si>
    <t>rayyan-185169405</t>
  </si>
  <si>
    <t>The emerging PFOS alternative OBS exposure induced gut microbiota        dysbiosis and hepatic metabolism disorder in adult zebrafish</t>
  </si>
  <si>
    <t>Wang, CY and Zhao, Y and Jin, YX and Wang, Caiyun and Zhao, Yao and Jin, Yuanxiang</t>
  </si>
  <si>
    <t>Sodium rho-perfluorous nonenoxybenzene sulfonate (OBS), as a novel the alternatives of PFASs, is widely used in many fields of life. Here, adult male zebrafish selected were exposed to OBS at concentrations of 3, 30 and 300 mu g/L for 7 and 21 days, respectively. Based on the gut microbiota analysis, at genus level, the relative abundance of the Flavobacterium, Hyphomicrobium, Paracoccus, Lawsonia, Plesiomonas and Vibrio changed significantly in the gut of zebrafish after exposure to 300 mu g/L OBS. In addition, the liquid chromatography-tandem mass spectrometry (LC-MS/MS) analysis suggested that a total of 1077 metabolites in pos-model and a total of 706 metabolites in neg-model changed significantly from the liver, and these changed metabolites were tightly related to several pathways including amino acid, pyrimidine and purine metabolism, etc. Furthermore, the changed gut bacteria including Flavobacterium, Hyphomicrobium, Paracoccus, Lawsonia, Plesiomonas and Vibrio at genus level were significantly correlated with various metabolites (succinic acid, leucine, xanthine, orotic acid, nicotinic acid, etc.). Taken together, all the results showed that low dose of OBS exposure could induce the dysbiosis of gut microbiota and disturbed the hepatic metabolism balance in adult male zebrafish.</t>
  </si>
  <si>
    <t>rayyan-185169406</t>
  </si>
  <si>
    <t>Fish and Seabird Gut Conditions Enhance Desorption of Estrogenic        Chemicals from Commonly-Ingested Plastic Items</t>
  </si>
  <si>
    <t>4588-4599</t>
  </si>
  <si>
    <t>Coffin, S and Huang, GY and Lee, I and Schlenk, D and Coffin, Scott and Huang, Guo-Yong and Lee, Ilkeun and Schlenk, Daniel</t>
  </si>
  <si>
    <t>Plastic is ingested by over 100 bird species and 40 fish species. Once ingested, plastic may release endocrine disrupting plastic additives in the animal; however, amounts transferred are poorly characterized. We exposed 16 commonly ingested plastic items to fish and seabird laboratory gut mimic models using the digestive enzyme pepsin at pH 2 and shook them for 16 h at either 28 degrees C (in saltwater) for fish or 40 degrees C (in freshwater) for seabirds. Gut liquid was then evaluated for estrogen receptor activity using an in vitro cell line, and plastic-additive concentrations were quantified using ultrahigh-performance liquid chromatography/tandem mass spectrometry. Both seabird (p &lt; 0.0001) and fish gut conditions (p &lt; 0.0001) significantly enhanced the biological estrogenicity of expanded polystyrene, polyethylene shopping bag, and polypropylene string relative to controls, resulting in up to a 10.6-fold increase in estrogenicity. Out of 12 plastic additives analyzed, bisphenol A (BPA) (204 +/- 129%) and diethylhexyl phthalate (DEHP) (175 +/- 97%) concentrations were significantly increased in seabird gut conditions relative to control and butylbenzyl phthalate (BBP) (132 +/- 68%) was significantly increased in fish gut conditions relative to control. BPA, DEHP, and BBP did not adequately account for the increase in biological estrogenicity, suggesting that uncharacterized plastic additives may have been enhanced by gut conditions.</t>
  </si>
  <si>
    <t xml:space="preserve"> RAYYAN-INCLUSION: {"Ana"=&gt;"Maybe", "Querusche"=&gt;"Excluded"} | RAYYAN-LABELS: ANA: Abstract,QUE: Abstract | RAYYAN-EXCLUSION-REASONS: 2 - Population</t>
  </si>
  <si>
    <t>rayyan-185169407</t>
  </si>
  <si>
    <t>Observations of Litter Deposited in the Deep Waters of Isla del Coco        National Park, Eastern Tropical Pacific</t>
  </si>
  <si>
    <t>Naranjo-Elizondo, B and Cortes, J and Naranjo-Elizondo, Beatriz and Cortes, Jorge</t>
  </si>
  <si>
    <t>Marine debris is recognized as a major threat to biodiversity and can be found ubiquitously even in remote regions, including deep-sea environments. Isla del Coco National Park is known as one of the best protected areas around the world, a preferred diving destination, and is also renowned for large aggregations of pelagic species that attract illegal commercial fisheries. Despite its pristine reputation, this study demonstrates that anthropogenic debris can affect this remote and well protected area. Images of marine debris were taken using the DeepSee submersible, mainly plastic litter from fishing gear were found between 200 and 350 m depth. A total of 40 items of debris were found in 5.48% of 365 dives, 60% of the items were plastics, and local boat and fishing activities provided most of litter. Our aim with this research is to raise awareness about the potential problem of solid wastes and fishing gear deposited in the deep environments of Isla del Coco National Park and to explore the potential implications for the ecological integrity of this protected area, including ghost fishing and the possible ingestion of pollutants. These results provide useful management information for the area, especially if one considers the constant pressure of illegal fishing and tourism at Isla del Coco National Park.</t>
  </si>
  <si>
    <t>rayyan-185169408</t>
  </si>
  <si>
    <t>Macroplastic distribution (Single-use plastics and some Fishing gear)        from the northern to the southern Bulgarian Black Sea coast</t>
  </si>
  <si>
    <t>Marine litter (ML) survey was conducted on 10 beaches along the Bulgarian Black Sea coast in summer period 2017. The distribution of most common Single-use plastics (SUPs) and Fishing gear containing plastics was evaluated, with SUPs representing 28.3% and Fishing gear - 3.4% of the total ML, as well as items from Fishing activities being 5.5% of the total ML.Top three of the SUPs were: Cigarette butts and filters - 4852 nos. (24.8% of the total SUPs); Drinks bottles &lt; 0.5l and &gt; 0.5l - 2643 nos. (13.5%) and Drinks cups and lids - 2318 nos. (11.8%). The most abundant Fishing gear items were Nets and pieces of net and Tangled nets/cord - 997 nos. (42.3% of the total Fishing gear). Clear difference in SUPs and some Fishing gear distribution within the investigated beaches was determined. The anthropogenic pressure on the beaches was estimated - mainly from intensive recreational activities, fishing and rivers discharges. The data provided is addressing issues that should be taken into consideration to improve ML management of the country beaches in order to fulfill the requirements of the new EU Directive on the reduction of the impact of certain plastic products on the environment, adopted in 2019. (c) 2020 Elsevier B.V. All rights reserved.</t>
  </si>
  <si>
    <t>rayyan-185169409</t>
  </si>
  <si>
    <t>In vitro evaluation of cytotoxic and genotoxic effects of        Di(2-ethylhexyl)-phthalate (DEHP) on European sea bass (Dicentrarchus        labrax) embryonic cell line</t>
  </si>
  <si>
    <t>118-125</t>
  </si>
  <si>
    <t>Molino, C and Filippi, S and Stoppiello, GA and Meschini, R and Angeletti, D and Molino, Chiara and Filippi, Silvia and Stoppiello, Gerardo Antonio and Meschini, Roberta and Angeletti, Dario</t>
  </si>
  <si>
    <t>Marine litter is extensively distributed in the marine environment, and plastic debris, of which litter is mostly composed, can be a major source of pollutants. Among them, Di(2-ethylhexyl)-phthalate (DEHP) is the most abundantly used plastic additive, and it has been reported to affect biochemical processes both in humans and wildlife; however, studies on its toxicological effects on marine organisms are still scarce. In this survey, we studied the cytotoxic, genotoxic, and mutagenic effects of DEHP in European sea bass embryonic cell line (DLEC) by applying specific in vitro tests. Results showed a significant decrease in cell viability starting at 0.01 mM of DEHP after 24 h together with a significant increase in apoptosis and necrosis, morphological changes and cell detachment. Consistently, we detected a moderate increase in DNA strand breaks from 0.02 mM, and a dose-dependent increase in of micronucleus frequency from 0.01 mM, accompanied by a significant inhibition of cell proliferation, which suggested a possible aneugenic effect of this phthalate. Our results demonstrate that in vitro exposure to DEHP had a dose-dependent cytotoxic and genotoxic effects in DLEC cell line, encouraging further investigation into its effects in in vivo and/or ex vivo cell systems of marine organisms.</t>
  </si>
  <si>
    <t xml:space="preserve"> RAYYAN-INCLUSION: {"Ana"=&gt;"Maybe", "Querusche"=&gt;"Excluded"} | RAYYAN-LABELS: QUE: Title,ANA: Abstract | RAYYAN-EXCLUSION-REASONS: 2 - Population</t>
  </si>
  <si>
    <t>rayyan-185169410</t>
  </si>
  <si>
    <t>Is plastic ingestion in birds as toxic as we think? Insights from a        plastic feeding experiment</t>
  </si>
  <si>
    <t>660-667</t>
  </si>
  <si>
    <t>Roman, L and Lowenstine, L and Parsley, LM and Wilcox, C and Hardesty, BD and Gilardi, K and Hindell, M and Roman, Lauren and Lowenstine, Linda and Parsley, Laura Maeve and Wilcox, Chris and Hardesty, Britta Denise and Gilardi, Kirsten and Hindell, Mark</t>
  </si>
  <si>
    <t>Plastic pollution is a modern tragedy of the commons, with hundreds of species affected by society's waste. Birds in particular mistake plastic for prey, and millions of wild birds carry small plastic loads in their stomach and are exposed to potential toxicological effects. It is currently unknown how severely the toxicological and endocrine disrupting chemicals in plastic affect avian development, reproduction and endocrine function. To address this question, we conducted multi-generational plastic feeding experiments to test the toxicological consequences of plastic ingestion at environmentally relevant loads in Japanese quail, Coturnix japonica, investigating parental and two filial generations. Contrary to expectations, we found no evidence of lasting toxicological effects on mortality, adult body weight, organ histology, hormone levels, fertility, hatch rates and eggshell strength in birds experimentally fed plastic. However, we found plastic ingestion causes higher frequencies of male reproductive cysts and minor delays in chick growth and sexual maturity, though without affecting ultimate survival or reproductive output. We report that although plastic ingestion causes detectable endocrine effects in our model species, our lack of finding mortality, morbidity and adverse reproductive outcomes may challenge the common hypothesis of severe toxicological harm and population-level effects when environmentally relevant loads of plastic are ingested. Crown Copyright (c) 2019 Published by Elsevier B.V. All rights reserved.</t>
  </si>
  <si>
    <t>rayyan-185169411</t>
  </si>
  <si>
    <t>Carboxyvinyl Polymer and Guar-Borate Gelling System Containing Natamycin        Loaded PEGylated Nanolipid Carriers Exhibit Improved Ocular        Pharmacokinetic Parameters</t>
  </si>
  <si>
    <t>JOURNAL OF OCULAR PHARMACOLOGY AND THERAPEUTICS</t>
  </si>
  <si>
    <t>1080-7683</t>
  </si>
  <si>
    <t>410-420</t>
  </si>
  <si>
    <t>Patil, A and Lakhani, P and Taskar, P and Avula, B and Majumdar, S and Patil, Akash and Lakhani, Prit and Taskar, Pranjal and Avula, Bharathi and Majumdar, Soumyajit</t>
  </si>
  <si>
    <t>Purpose: Natamycin (NTM) ophthalmic suspension is the only FDA-approved formulation commercially available for treating ocular fungal infections. However, precorneal residence times and losses/drainage remain the foremost challenges associated with current ocular antifungal pharmacotherapy. In our previous investigations, NTM loaded polyethylene glycol nanolipid carriers (NTM-PNLCs) showed enhanced corneal permeation, both in vitro and in vivo. To further improve the corneal retention of NTM-PNLCs, this study aimed to develop a gelling system composed of carboxyvinyl polymer, guar gum, and boric acid in which the NTM-PNLCs were loaded.        Methods: A 2(3) factorial design was employed in formulating and optimizing the gelling system for NTM-PNLCs, where the independent factors were the gelling excipients (guar gum, boric acid, and Carbopol(R) 940) and dependent variables were gelling time, gel depot collapse time, rheology, firmness, and work of adhesion. Optimized gel was evaluated for transcorneal permeation using rabbit cornea, in vitro; and tear pharmacokinetics and ocular biodistribution in male New Zealand White rabbits, in vivo.        Results: Optimized NTM-PNLC-GEL was found to exhibit shear thinning rheology, adequate firmness, and spreadability, and formed a depot that did not collapse immediately. In addition, the in vitro transcorneal evaluation studies indicated that the NTM-PNLC-GEL exhibited a lower/slower flux and rate in comparison to Natacyn(R) suspension. NTM-PNLC-GEL (0.3%), at a 16-fold lower dose, exhibited mean residence time and elimination half-life comparable to Natacyn (5%), and provided similar in vivo concentrations in the innermost tissues of the eye.        Conclusion: The data indicate that the NTM-PNLC-GEL formulation could serve as an alternative during ophthalmic antifungal therapy.</t>
  </si>
  <si>
    <t>rayyan-185169412</t>
  </si>
  <si>
    <t>Details of plastic ingestion and fibre contamination in North Sea fishes</t>
  </si>
  <si>
    <t>Kuhn, S and van Franeker, JA and O'Donoghue, AM and Swiers, A and Starkenburg, M and van Werven, B and Foekema, E and Hermsen, E and Egelkraut-Holtus, M and Lindeboom, H and Kuhn, Susanne and van Franeker, Jan A. and O'Donoghue, Anastasia M. and Swiers, Ailynn and Starkenburg, Marrit and van Werven, Bernike and Foekema, Edwin and Hermsen, Enya and Egelkraut-Holtus, Marion and Lindeboom, Han</t>
  </si>
  <si>
    <t>This study combines published datasets with unpublished data on plastic ingestion in several North Sea fish species. The combined dataset of 4389 individuals from 15 species allows the analysis of spatial distribution and temporal variability of plastic uptake in fish. Airborne fibre contamination was observed to be the main contributor to fibres encountered in the samples. The number of fibres in samples was strongly related to the time needed to process a sample, not to the number of individual fishes in the sample. Accurate correction for secondary fibre contamination was not possible, but corrections required would be similar to fibre numbers observed in the samples. Consequently, all fibres were omitted from further analysis. The frequency of occurrence and the average number of plastics in fish is generally low (1.8% and 0.022 pieces per organism respectively), with only cod having a higher prevalence (12.3%). While latitude of catch locations influences plastic uptake in fish, no correlation with the distance to the coast was found. Slightly less plastics were ingested in winter, and a decrease in plastics ingested was observed between 2009 and 2018. These factors should be considered when fish species, catch location and time are discussed as indicators for plastic pollution in the European Marine Strategy Framework Directive. We recommend considering demersal cod and pelagic sprat as two species suitable for monitoring plastic ingestion in biota, both on the seafloor and in the water column. (C) 2019 The Authors. Published by Elsevier Ltd.</t>
  </si>
  <si>
    <t>rayyan-185169413</t>
  </si>
  <si>
    <t>Plastic debris contamination in the life cycle of Acoupa weakfish        (Cynoscion acoupa) in a tropical estuary</t>
  </si>
  <si>
    <t>2695-2707</t>
  </si>
  <si>
    <t>Ferreira, GVB and Barletta, M and Lima, ARA and Dantas, DV and Justino, AKS and Costa, MF and Ferreira, Guilherme V. B. and Barletta, Mario and Lima, Andre R. A. and Dantas, David V. and Justino, Anne K. S. and Costa, Monica F.</t>
  </si>
  <si>
    <t>The plastic debris contamination, feeding ecology and habitat use of Cynoscion acoupa, an economically important species, were studied in relation to spatial, seasonal and ontogenetic aspects in a tropical estuary. The human impact on the environment was evident in the studied species, reflecting the high contamination of the diet of these fish with plastic debris. Plastic debris is frequently ingested by C. acoupa, regardless of season, area or ontogenetic phase. However, a higher frequency and amount of ingestion suggests that this contaminant might also be acquired through direct consumption and biotransference (from contaminated prey). The ontogenetic phases of C. acoupa utilized different estuarine reaches during seasonal fluctuations. This behaviour was strongly influenced by environmental variables, particularly salinity. During all seasons, juveniles used the upper estuary as shelter to avoid marine predators. However, in the early rainy season, the upper estuary was significantly important as a nursery for this species. The sub-adults used the upper estuary as a feeding ground during the year and migrated to the middle estuary during the late rainy season to avoid osmoregulatory stress. Adults were observed only in the coastal waters of the lower estuary. The trophic guild changed during the ontogeny of C. acoupa, and juveniles primarily fed on plastic debris (FO = 64%), amphipoda (FO = 34%), mysidacea (FO = 17%) and Cathorops spixii (FO = 15%). Sub-adults preferred plastic debris (FO = 50%) and C. spixii (FO = 30%). Both juveniles and sub-adults were classified as opportunistic. Adults were piscivorous, ingesting plastic debris (FO = 100%), C. spixii (FO = 18%), Achirus lineatus (FO = 15%), Stellifer stellifer (FO = 15%) and penaeid shrimp (FO = 15%).</t>
  </si>
  <si>
    <t>rayyan-185169414</t>
  </si>
  <si>
    <t>Leveraging carbon dioxide to control the H-2/CO ratio in catalytic        pyrolysis of fishing net waste</t>
  </si>
  <si>
    <t>RENEWABLE &amp; SUSTAINABLE ENERGY REVIEWS</t>
  </si>
  <si>
    <t>1364-0321</t>
  </si>
  <si>
    <t>Choi, DH and Jung, SY and Lee, SS and Lin, KYA and Park, YK and Kim, H and Tsang, YF and Kwon, EE and Choi, Dongho and Jung, Sungyup and Lee, Sang Soo and Lin, Kun-Yi Andrew and Park, Young-Kwon and Kim, Hana and Tsang, Yiu Fai and Kwon, Eilhann E.</t>
  </si>
  <si>
    <t>The global presence of plastic debris has become an indisputable environmental issue. While it is useful to recycle used plastic materials, contaminated plastics require a series of pretreatments prior to the process. Here, we offer a viable thermochemical conversion (pyrolysis) platform to directly valorize fishing net waste (FNW). Prior to the pyrolysis of FNW that was collected at a Korean seaport, its chemical composition (polyethylene) was examined using thermogravimetric analysis, ultimate analysis, and Fourier-transform infrared spectroscopy measurements. Pyrolysis of FNW was conducted to produce value-added syngas and C1-2 hydrocarbons (HCs) in both CO2 and N-2 environments with a variety of pyrolysis setups. The pyrolysis temperature significantly contributed to the thermal cracking of long-chain liquid HCs into H-2 and C1-2 HCs under the N-2 and CO2 conditions. In the presence of cobalt-based catalysts, an additional improvement of the reaction kinetics for producing H-2 and C1-2 HCs was shown in the N-2 environment. However, the synergistic effectiveness of Co-based catalysts and CO2 resulted in CO formation, because CO2 provided additional C and O sources over the Co-based catalysts. Thus, it allowed control of the H-2/CO ratio in the CO2 and N-2 atmospheres. The compositional matrix of the liquid HCs after pyrolysis also confirmed that CO2 controlled their aromaticity. Thus, the CO2-cofeeding pyrolysis of FNW can be considered a viable platform for the direct treatment of plastic wastes by harvesting energy as a form of syngas.</t>
  </si>
  <si>
    <t>rayyan-185169415</t>
  </si>
  <si>
    <t>Is central Croatian Adriatic Sea under plastic attack? Preliminary        results of composition, abundance and sources of marine litter on three        beaches</t>
  </si>
  <si>
    <t>797-806</t>
  </si>
  <si>
    <t>Mokos, M and Martinez, IZ and Zubak, I and Mokos, Melita and Martinez, Irene Zamora and Zubak, Ivana</t>
  </si>
  <si>
    <t>Marine litter is a worldwide problem. It impacts negatively marine environment, organisms, human health and coastal communities. In this research, abundance, composition and sources of marine litter (macro-debris &gt; 2.5 cm) and beach cleanliness were assessed for three beaches in the central Croatian Adriatic Sea. Mean abundance for the studied region was 3.35 items/m(2) and the highest recorded CCI value was 150. Most of the collected litter was made of artificial polymer material (93.86%), and main sources of litter were shoreline activities representing (31.68% of the total sample) and fishing and aquaculture representing (12.66% of the total sample). Land-based and sea-based sources accounted for 32.76% and 15.16%, respectively. Results from the present study provide another evidence of marine litter problem and high presence of plastic items in the marine environment of the Adriatic Sea. Presence of litter from different countries shows the internationality of marine litter problem which can only be solved by international collaborations and partnerships as well as by taking individual responsibility of all. Presence of the short-life single-use plastic items and the problems associated with them have been recognized in this study as most of the items collected were single-use items. High abundance of these items indicates not only their large use in everyday life, but also the lack of awareness of the general public about the environmental problem they cause. Moreover, the results obtained in this research imply the need for better waste management systems.</t>
  </si>
  <si>
    <t>rayyan-185169416</t>
  </si>
  <si>
    <t>Polymer types ingested by northern fulmars (Fulmarus glacialis) and        southern hemisphere relatives</t>
  </si>
  <si>
    <t>1643-1655</t>
  </si>
  <si>
    <t>Kuhn, S and van Oyen, A and Rebolledo, ELB and Ask, AV and van Franeker, JA and Kuhn, Susanne and van Oyen, Albert and Rebolledo, Elisa L. Bravo and Ask, Amalie, V and van Franeker, Jan Andries</t>
  </si>
  <si>
    <t>Although ingestion of plastic by tubenosed seabirds has been documented regularly, identification of the polymer composition of these plastics has rarely been described. Polymer assessment may assist in identifying sources and may indicate risks from additives occurring in specific types of polymers. Using known test materials, two identification methods Fourier transform infrared spectroscopy and near infrared spectroscopy (FTIR and NIR) were compared. Although both methods were found to be similarly suitable for identification of plastic polymers, a significant difference was observed in identification of natural materials. FTIR frequently misclassified natural materials as being a synthetic polymer. Within our results, an 80% match score threshold functioned best to distinguish between natural items and synthetics. Using NIR, the historical variability of plastics ingested by northern fulmars (Fulmarus glacialis) from the Dutch sector of the North Sea was analysed for three time periods since the 1980s. For the more recent decade, variability between fulmars from different regions in the northeast Atlantic was investigated. Regional variation was further explored by analysing plastics obtained from the stomachs of southern hemisphere relatives of the fulmar (southern fulmar, cape petrel, snow petrel) and Wilson's storm petrel. Results show that proportional abundance of polymer types in these seabirds is closely related to the plastic categories that they ingest (e.g. pellets, foam, fragments). The uptake of different plastic categories and related polymer types most likely reflects spatial and temporal variations in availability rather than ingestion preferences of the birds.</t>
  </si>
  <si>
    <t>rayyan-185169417</t>
  </si>
  <si>
    <t>Seabirds and marine plastic debris in the northeastern Atlantic: A        synthesis and recommendations for monitoring and research</t>
  </si>
  <si>
    <t>1291-1301</t>
  </si>
  <si>
    <t>O'Hanlon, NJ and James, NA and Masden, EA and Bond, AL and O'Hanlon, Nina J. and James, Neil A. and Masden, Elizabeth A. and Bond, Alexander L.</t>
  </si>
  <si>
    <t>Marine plastic pollution is an increasing, and global, environmental issue. Numerous marine species are affected by plastic debris through entanglement, nest incorporation, and ingestion, which can lead to lethal and sub-lethal impacts. However, in the northeastern Atlantic Ocean, an area of international importance for seabirds, there has been little effort to date to assess information from studies of wildlife and plastic to better understand the spatiotemporal variation of how marine plastic affects different seabird species. To improve our understanding of seabirds and marine plastic in this region, we completed a synthesis of the published and grey literature to obtain information on all known documented cases of plastic ingestion and nest incorporation by this group. We found that of 69 seabird species that commonly occur in the northeastern Atlantic, 25 had evidence of ingesting plastic. However, data on plastic ingestion was available for only 49% of all species, with 74% of investigated species recorded ingesting plastic. We found only three published studies on nest incorporation, for the Northern Gannet (Morus bassanus) and Black-legged Kittiwake (Rissa tridactyla). For many species, sample sizes were small or not reported, and only 39% of studies were from the 21st century, whilst information from multiple countries and years was only available for 11 species. This indicates that we actually know very little about the current prevalence of plastic ingestion and nest incorporation for many species, several of them globally threatened. Furthermore, in the majority of studies, the metrics reported were inadequate to carry out robust comparisons among locations and species or perform meta-analyses. We recommend multi-jurisdictional collaboration to obtain a more comprehensive and current understanding of how marine plastic is affecting seabirds in the northeastern Atlantic Ocean. Crown Copyright (C) 2017 Published by Elsevier Ltd. All rights reserved.</t>
  </si>
  <si>
    <t>rayyan-185169418</t>
  </si>
  <si>
    <t>Bioremediation at a global scale: from the test tube to planet Earth</t>
  </si>
  <si>
    <t>MICROBIAL BIOTECHNOLOGY</t>
  </si>
  <si>
    <t>1751-7915</t>
  </si>
  <si>
    <t>618-625</t>
  </si>
  <si>
    <t>de Lorenzo, V and Marliere, P and Sole, R and de Lorenzo, Victor and Marliere, Philippe and Sole, Ricard</t>
  </si>
  <si>
    <t>Planet Earth's biosphere has evolved over billions of years as a balanced bio-geological system ultimately sustained by sunpower and the large-scale cycling of elements largely run by the global environmental microbiome. Humans have been part of this picture for much of their existence. But the industrial revolution started in the XIX century and the subsequent advances in medicine, chemistry, agriculture and communications have impacted such balances to an unprecedented degree - and the problem has nothing but exacerbated in the last 20 years. Human overpopulation, industrial growth along with unsustainable use of natural resources have driven many sites and perhaps the planetary ecosystem as a whole, beyond recovery by spontaneous natural means, even if the immediate causes could be stopped. The most conspicuous indications of such a state of affairs include the massive change in land use, the accelerated increase in the levels of greenhouse gases, the frequent natural disasters associated to climate change and the growing nonrecyclable waste (e.g. plastics and recalcitrant chemicals) that we release to the Environment. While the whole planet is afflicted at a global scale by chemical pollution and anthropogenic emissions, the ongoing development of systems and synthetic biology, meta-genomics, modern chemistry and some key concepts from ecological theory allow us to tackle this phenomenal challenge and propose large-scale interventions aimed at reversing and even improving the situation. This involves (i) identification of key reactions or processes that need to be re-established (or altogether created) for ecosystem reinstallation, (ii) implementation of such reactions in natural or designer hosts able to self-replicate and deliver the corresponding activities when/where needed in a fashion guided by sound ecological modelling, (iii) dispersal of niche-creating agents at a global scale and (iv) containment, monitoring and risk assessment of the whole process.</t>
  </si>
  <si>
    <t>rayyan-185169419</t>
  </si>
  <si>
    <t>Coastal Garbage Patches: Fronts Accumulate Plastic Films at Ashmore Reef        Marine Park (Pulau Pasir), Australia</t>
  </si>
  <si>
    <t>Hajbane, S and Calmanovici, B and Reisser, J and Jolly, A and Summers, V and Ferrari, F and Ghadouani, A and Pattiaratchi, C and Hajbane, Sara and Calmanovici, Bruna and Reisser, Julia and Jolly, Adam and Summers, Vyvyan and Ferrari, Francesco and Ghadouani, Anas and Pattiaratchi, Charitha</t>
  </si>
  <si>
    <t>Millions of tons of buoyant plastic materials enter oceans annually, the majority originating from terrestrial sources and transported to oceans where oceanographic processes disperse or accumulate them. Some of these materials beach while others accumulate in convergent zones in coastal seas and the open ocean. Although accumulations associated with subtropical gyres, for example, the ?Great Pacific Garbage Patch? (GPGP) are well-known, coastal accumulation zones have received less attention. Here we report quantities and characteristics of plastics accumulated in fronts encountered within the Ashmore Reef marine park (Pulau Pasir), northern Australia. These areas, as well as surrounding waters, were sampled using Manta trawls, drone, and snorkel surveys conducted in October 2018. With mean plastic concentrations of 523,146 pieces km(-2) for plastics &gt; 500 micron these hotpots contained plastic concentrations an order of magnitude higher than surrounding waters (16,561 pieces km(-2)) and comparable to the largest known accumulation zone: the GPGP. Furthermore, the mean mass within hotspots was 5,161 g km(-2) vs. 9 g km(-2) in surrounding waters. Therefore, we classify the features described in this study as types of 'Coastal Garbage Patches' (CGPs). Importantly, the coastal fronts accumulating plastics in CGPs are key habitats for many marine species. Biomass outnumbered plastics by weight, with a ratio of 0.521 in CGPs and 0.016 in surrounding waters vs. 287.7 recorded in the GPGP. Polymer types found between the CGPs and GPGP were similar, but plastic films vastly dominated in the CGPs, whilst they were amongst the rarest types found in the GPGP. This study demonstrates the existence of CGPs coinciding with high priority conservation zones in coastal waters and highlights a need for further research into these environments.</t>
  </si>
  <si>
    <t>rayyan-185169420</t>
  </si>
  <si>
    <t>A country's response to tackling plastic pollution in aquatic        ecosystems: The Chilean way</t>
  </si>
  <si>
    <t>420-440</t>
  </si>
  <si>
    <t>Urbina, MA and Luna-Jorquera, G and Thiel, M and Acuna-Ruz, T and Cristi, MAA and Andrade, C and Ahrendt, C and Castillo, C and Chevallier, A and Cornejo-D'Ottone, M and Correa-Araneda, F and Duarte, C and Fernandez, C and Galban-Malagon, C and Godoy, C and Gonzalez-Aravena, M and Hinojosa, IA and Jorquera, A and Kiessling, T and Lardies, MA and Lenzi, J and Mattar, C and Munizaga, M and Olguin-Campillay, N and Perez-Venegas, DJ and Portflitt-Toro, M and Pozo, K and Pulgar, J and Vargas, E and Urbina, M. A. and Luna-Jorquera, G. and Thiel, M. and Acuna-Ruz, T. and Amenabar Cristi, M. A. and Andrade, C. and Ahrendt, C. and Castillo, C. and Chevallier, A. and Cornejo-D'Ottone, M. and Correa-Araneda, F. and Duarte, C. and Fernandez, C. and Galban-Malagon, C. and Godoy, C. and Gonzalez-Aravena, M. and Hinojosa, I. A. and Jorquera, A. and Kiessling, T. and Lardies, M. A. and Lenzi, J. and Mattar, C. and Munizaga, M. and Olguin-Campillay, N. and Perez-Venegas, D. J. and Portflitt-Toro, M. and Pozo, K. and Pulgar, J. and Vargas, E.</t>
  </si>
  <si>
    <t>Marine plastic pollution is worse than expected, and we are starting to realize its full extent and severity. Solving the plastic pollution problem is not easy, as it requires the action and commitment of all sectors of our society. With a coastline extending over 4,000 km (from 18 degrees S to 56 degrees S), Chile is a maritime country, and since plastics are potentially harmful for marine and coastal ecosystems, food security, and public health, plastic pollution is a real threat. Chile is the sixth-largest exporter of seafood (fish, invertebrates, and algae) in the world, but the extent of plastic contamination of marine organisms, its potential effects on commercial species and aquaculture, and its subsequent effects on human health are mostly unknown. Chile has recently introduced some legislation to prevent plastics from reaching the environment and the coastal ocean. Governmental and non-governmental organizations have joined an informal alliance to take action against plastic pollution, both at a national and regional level, but stronger involvement of producers and commerce is required for effective measures. Chilean scientists working on plastic pollution have created the Scientific Plastic Pollution Alliance of Chile network, aiming to promote collaborative and coordinated research focused on this pollutant. The wide geographical extent of Chile, with researchers working in diverse ecosystems, provides a unique opportunity to better understand the consequences of one of the most recent and severe threats to biodiversity. Rather than solely presenting the plastic pollution problem from the scientific perspective, this paper includes views from different sectors of society. Mitigating plastic pollution is exceptionally complex, with this study highlighting the importance of local engagement, media, solving social inequities, new legislation, and law enforcement in order to advance on decreasing plastic pollution from a country-wide perspective.</t>
  </si>
  <si>
    <t>rayyan-185169421</t>
  </si>
  <si>
    <t>Modeling the Exposure of the Macaronesia Islands (NE Atlantic) to Marine        Plastic Pollution</t>
  </si>
  <si>
    <t>Cardoso, C and Caldeira, RMA and Cardoso, Claudio and Caldeira, Rui M. A.</t>
  </si>
  <si>
    <t>The constant increase of marine plastic pollution poses an unprecedented risk to oceanic islands, which become increasingly exposed to a hazard of which they have very little control. Located in the Northeast Atlantic Ocean, the Macaronesia is comprised by the Azores, Madeira, Canary Islands, and Cabo Verde. Although past studies suggest that most plastic items collected on these islands are from offshore regions, their actual sources remain unclear to present date. As such, we focus on the characterization of the potential sources and pathways of plastic particles reaching the Macaronesia archipelagos. This is achieved by combining modeled datasets for ocean currents, winds and waves with a Lagrangian tool used to track virtual particles released around the archipelagos for a 10-year period, making a distinction between surface and submerged particles. Global drifter trajectories are also assessed, selecting those that intercept the archipelagos. Our results demonstrate that the North Atlantic subtropical gyre is the most conspicuous feature in particles and drifter trajectories. The Gulf Stream acts as the main pathway for all archipelagos at a regional scale, though with less significance to Cabo Verde. Surface particles are connected to regional sources in a shorter timescale than mixed particles, mainly because of the wind. Intercepting high-windage particle trajectories are dominant at the center of the North Atlantic subtropical gyre, demonstrating that particles originating from the North Atlantic "garbage patch" are most likely to intercept the archipelagos if considerably exposed to the wind. Regarding the connectivity to sources, all archipelagos are significantly exposed to areas of intensive fishing activity, mainly those located in the Gulf Stream (Azores), in international waters off the Portuguese coast (Madeira and Canary Islands) and along the Northwestern African coast (Cabo Verde). The east coasts of Central and North America are the main sources of land-based particles reaching the Azores, Madeira, and Canary Islands, whereas the Northwestern African coast is the main source for land-based particles reaching Cabo Verde. Our results demonstrate how vulnerable the Macaronesian archipelagos are to marine plastic pollution, highlighting the urgency for international cooperation to mitigate the exposure of oceanic islands to marine plastic pollution.</t>
  </si>
  <si>
    <t>rayyan-185169422</t>
  </si>
  <si>
    <t>Eight urgent, fundamental and simultaneous steps needed to restore ocean        health, and the consequences for humanity and the planet of inaction or        delay</t>
  </si>
  <si>
    <t>194-208</t>
  </si>
  <si>
    <t>Laffoley, D and Baxter, JM and Amon, DJ and Currie, DEJ and Downs, CA and Hall-Spencer, JM and Harden-Davies, H and Page, R and Reid, CP and Roberts, CM and Rogers, A and Thiele, T and Sheppard, CRC and Sumaila, RU and Woodall, LC and Laffoley, Dan and Baxter, John M. and Amon, Diva J. and Currie, Duncan E. J. and Downs, Craig A. and Hall-Spencer, Jason M. and Harden-Davies, Harriet and Page, Richard and Reid, Chris P. and Roberts, Callum M. and Rogers, Alex and Thiele, Thorsten and Sheppard, Charles R. C. and Sumaila, Rashid U. and Woodall, Lucy C.</t>
  </si>
  <si>
    <t>The ocean crisis is urgent and central to human wellbeing and life on Earth; past and current activities are damaging the planet's main life support system for future generations. We are witnessing an increase in ocean heat, disturbance, acidification, bio-invasions and nutrients, and reducing oxygen levels. Several of these act like ratchets: once detrimental or negative changes have occurred, they may lock in place and may not be reversible, especially at gross ecological and ocean process scales. Each change may represent a loss to humanity of resources, ecosystem function, oxygen production and species. The longer we pursue unsuitable actions, the more we close the path to recovery and better ocean health and greater benefits for humanity in the future. We stand at a critical juncture and have identified eight priority issues that need to be addressed in unison to help avert a potential ecological disaster in the global ocean. They form a purposely ambitious agenda for global governance and are aimed at informing decision-makers at a high level. They should also be of interest to the general public. Of all the themes, the highest priority is to rigorously address global warming and limit surface temperature rise to 1.5 degrees C by 2100, as warming is the pre-eminent factor driving change in the ocean. The other themes are establishing a robust and comprehensive High Seas Treaty, enforcing existing standards for Marine Protected Areas and expanding their coverage, especially in terms of high levels of protection, adopting a precautionary pause on deep-sea mining, ending overfishing and destructive fishing practices, radically reducing marine pollution, putting in place a financing mechanism for ocean management and protection, and lastly, scaling up science/data gathering and facilitating data sharing. By implementing all eight measures in unison, as a coordinated strategy, we can build resilience to climate change, help sustain fisheries productivity, particularly for low-income countries dependent on fisheries, protect coasts (e.g. via soft-engineering/habitat-based approaches), promote mitigation (e.g. carbon storage) and enable improved adaptation to rapid global change.</t>
  </si>
  <si>
    <t>https://www.graphpad.com/quickcalcs/kappa1.cfm</t>
  </si>
  <si>
    <t>Célula dos dados</t>
  </si>
  <si>
    <t>AD3</t>
  </si>
  <si>
    <t>AD4</t>
  </si>
  <si>
    <t>AD5</t>
  </si>
  <si>
    <t>AD6</t>
  </si>
  <si>
    <t>Planilha dos dados</t>
  </si>
  <si>
    <t>Total observations</t>
  </si>
  <si>
    <t>Nº agreements</t>
  </si>
  <si>
    <t>% agreements</t>
  </si>
  <si>
    <t>N° chance agreements</t>
  </si>
  <si>
    <t>% chance agreements</t>
  </si>
  <si>
    <t>Cohen's Kappa</t>
  </si>
  <si>
    <t>SE of kappa</t>
  </si>
  <si>
    <t>95% CI</t>
  </si>
  <si>
    <t>Interpretation</t>
  </si>
  <si>
    <t>Grupo 1</t>
  </si>
  <si>
    <t>Grupo 2</t>
  </si>
  <si>
    <t>Grupo 3</t>
  </si>
  <si>
    <t>Grupo 4</t>
  </si>
  <si>
    <t>Grupo 5</t>
  </si>
  <si>
    <t>Total</t>
  </si>
  <si>
    <t>Kappa scale</t>
  </si>
  <si>
    <t>no agreement</t>
  </si>
  <si>
    <t>slight agreement</t>
  </si>
  <si>
    <t>fair agreement</t>
  </si>
  <si>
    <t>moderate agreement</t>
  </si>
  <si>
    <t>substantial agreement</t>
  </si>
  <si>
    <t>almost perfect agreement</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</si>
</sst>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mmm"/>
    <numFmt numFmtId="165" formatCode="mmm/d"/>
    <numFmt numFmtId="166" formatCode="yyyy-m"/>
    <numFmt numFmtId="167" formatCode="d/mmm"/>
    <numFmt numFmtId="168" formatCode="#,##0.0000"/>
    <numFmt numFmtId="169" formatCode="#,##0.000"/>
  </numFmts>
  <fonts count="11">
    <font>
      <sz val="10.0"/>
      <color rgb="FF000000"/>
      <name val="Arial"/>
    </font>
    <font/>
    <font>
      <u/>
      <color rgb="FF0000FF"/>
    </font>
    <font>
      <b/>
    </font>
    <font>
      <name val="Arial"/>
    </font>
    <font>
      <u/>
      <color rgb="FF1155CC"/>
      <name val="Arial"/>
    </font>
    <font>
      <u/>
      <color rgb="FF1155CC"/>
      <name val="Arial"/>
    </font>
    <font>
      <u/>
      <color rgb="FF1155CC"/>
      <name val="Arial"/>
    </font>
    <font>
      <u/>
      <color rgb="FF1155CC"/>
    </font>
    <font>
      <color rgb="FF000000"/>
      <name val="Arial"/>
    </font>
    <font>
      <b/>
      <color rgb="FF000000"/>
      <name val="Arial"/>
    </font>
  </fonts>
  <fills count="6">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D9D9D9"/>
        <bgColor rgb="FFD9D9D9"/>
      </patternFill>
    </fill>
    <fill>
      <patternFill patternType="solid">
        <fgColor rgb="FFFFF2CC"/>
        <bgColor rgb="FFFFF2CC"/>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center"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2" fontId="1" numFmtId="0" xfId="0" applyAlignment="1" applyFill="1" applyFont="1">
      <alignment readingOrder="0"/>
    </xf>
    <xf borderId="0" fillId="2" fontId="1" numFmtId="0" xfId="0" applyFont="1"/>
    <xf borderId="0" fillId="0" fontId="4" numFmtId="0" xfId="0" applyAlignment="1" applyFont="1">
      <alignment vertical="bottom"/>
    </xf>
    <xf borderId="0" fillId="0" fontId="4" numFmtId="0" xfId="0" applyAlignment="1" applyFont="1">
      <alignment horizontal="right" vertical="bottom"/>
    </xf>
    <xf borderId="0" fillId="0" fontId="4" numFmtId="0" xfId="0" applyAlignment="1" applyFont="1">
      <alignment shrinkToFit="0" vertical="bottom" wrapText="0"/>
    </xf>
    <xf borderId="0" fillId="0" fontId="5" numFmtId="0" xfId="0" applyAlignment="1" applyFont="1">
      <alignment shrinkToFit="0" vertical="bottom" wrapText="0"/>
    </xf>
    <xf borderId="0" fillId="0" fontId="4" numFmtId="164" xfId="0" applyAlignment="1" applyFont="1" applyNumberFormat="1">
      <alignment horizontal="right" vertical="bottom"/>
    </xf>
    <xf borderId="0" fillId="0" fontId="4" numFmtId="165" xfId="0" applyAlignment="1" applyFont="1" applyNumberFormat="1">
      <alignment horizontal="right" vertical="bottom"/>
    </xf>
    <xf borderId="0" fillId="0" fontId="6" numFmtId="0" xfId="0" applyAlignment="1" applyFont="1">
      <alignment vertical="bottom"/>
    </xf>
    <xf borderId="0" fillId="3" fontId="4" numFmtId="0" xfId="0" applyAlignment="1" applyFill="1" applyFont="1">
      <alignment vertical="bottom"/>
    </xf>
    <xf borderId="0" fillId="3" fontId="4" numFmtId="0" xfId="0" applyAlignment="1" applyFont="1">
      <alignment horizontal="right" vertical="bottom"/>
    </xf>
    <xf borderId="0" fillId="3" fontId="7" numFmtId="0" xfId="0" applyAlignment="1" applyFont="1">
      <alignment vertical="bottom"/>
    </xf>
    <xf borderId="0" fillId="3" fontId="1" numFmtId="0" xfId="0" applyFont="1"/>
    <xf borderId="0" fillId="0" fontId="4" numFmtId="166" xfId="0" applyAlignment="1" applyFont="1" applyNumberFormat="1">
      <alignment horizontal="right" vertical="bottom"/>
    </xf>
    <xf borderId="0" fillId="0" fontId="4" numFmtId="167" xfId="0" applyAlignment="1" applyFont="1" applyNumberFormat="1">
      <alignment horizontal="right" vertical="bottom"/>
    </xf>
    <xf quotePrefix="1" borderId="0" fillId="0" fontId="4" numFmtId="0" xfId="0" applyAlignment="1" applyFont="1">
      <alignment vertical="bottom"/>
    </xf>
    <xf borderId="0" fillId="0" fontId="4" numFmtId="0" xfId="0" applyAlignment="1" applyFont="1">
      <alignment readingOrder="0" shrinkToFit="0" vertical="bottom" wrapText="0"/>
    </xf>
    <xf borderId="0" fillId="0" fontId="8" numFmtId="0" xfId="0" applyAlignment="1" applyFont="1">
      <alignment readingOrder="0"/>
    </xf>
    <xf borderId="0" fillId="0" fontId="9" numFmtId="0" xfId="0" applyAlignment="1" applyFont="1">
      <alignment readingOrder="0" shrinkToFit="0" vertical="bottom" wrapText="0"/>
    </xf>
    <xf borderId="0" fillId="0" fontId="9" numFmtId="0" xfId="0" applyAlignment="1" applyFont="1">
      <alignment shrinkToFit="0" vertical="bottom" wrapText="0"/>
    </xf>
    <xf borderId="0" fillId="0" fontId="9" numFmtId="10" xfId="0" applyAlignment="1" applyFont="1" applyNumberFormat="1">
      <alignment horizontal="right" readingOrder="0" shrinkToFit="0" vertical="bottom" wrapText="0"/>
    </xf>
    <xf borderId="0" fillId="0" fontId="10" numFmtId="0" xfId="0" applyAlignment="1" applyFont="1">
      <alignment readingOrder="0" shrinkToFit="0" vertical="bottom" wrapText="0"/>
    </xf>
    <xf borderId="0" fillId="4" fontId="10" numFmtId="0" xfId="0" applyAlignment="1" applyFill="1" applyFont="1">
      <alignment readingOrder="0" shrinkToFit="0" vertical="bottom" wrapText="0"/>
    </xf>
    <xf borderId="0" fillId="0" fontId="10" numFmtId="0" xfId="0" applyAlignment="1" applyFont="1">
      <alignment horizontal="center" readingOrder="0" shrinkToFit="0" vertical="bottom" wrapText="0"/>
    </xf>
    <xf borderId="0" fillId="4" fontId="3" numFmtId="0" xfId="0" applyAlignment="1" applyFont="1">
      <alignment readingOrder="0"/>
    </xf>
    <xf borderId="0" fillId="5" fontId="9" numFmtId="0" xfId="0" applyAlignment="1" applyFill="1" applyFont="1">
      <alignment horizontal="right" readingOrder="0" shrinkToFit="0" vertical="bottom" wrapText="0"/>
    </xf>
    <xf borderId="0" fillId="0" fontId="9" numFmtId="0" xfId="0" applyAlignment="1" applyFont="1">
      <alignment horizontal="right" readingOrder="0" shrinkToFit="0" vertical="bottom" wrapText="0"/>
    </xf>
    <xf borderId="0" fillId="0" fontId="9" numFmtId="2" xfId="0" applyAlignment="1" applyFont="1" applyNumberFormat="1">
      <alignment horizontal="right" readingOrder="0" shrinkToFit="0" vertical="bottom" wrapText="0"/>
    </xf>
    <xf borderId="0" fillId="4" fontId="1" numFmtId="10" xfId="0" applyFont="1" applyNumberFormat="1"/>
    <xf borderId="0" fillId="0" fontId="9" numFmtId="168" xfId="0" applyAlignment="1" applyFont="1" applyNumberFormat="1">
      <alignment horizontal="right" readingOrder="0" shrinkToFit="0" vertical="bottom" wrapText="0"/>
    </xf>
    <xf borderId="0" fillId="0" fontId="9" numFmtId="169" xfId="0" applyAlignment="1" applyFont="1" applyNumberFormat="1">
      <alignment horizontal="right" readingOrder="0" shrinkToFit="0" vertical="bottom" wrapText="0"/>
    </xf>
    <xf borderId="0" fillId="4" fontId="1" numFmtId="0" xfId="0" applyFont="1"/>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30</xdr:col>
      <xdr:colOff>133350</xdr:colOff>
      <xdr:row>101</xdr:row>
      <xdr:rowOff>114300</xdr:rowOff>
    </xdr:from>
    <xdr:ext cx="4457700" cy="3619500"/>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-257175</xdr:colOff>
      <xdr:row>84</xdr:row>
      <xdr:rowOff>28575</xdr:rowOff>
    </xdr:from>
    <xdr:ext cx="4314825" cy="4057650"/>
    <xdr:pic>
      <xdr:nvPicPr>
        <xdr:cNvPr id="0" name="image2.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pubmed.ncbi.nlm.nih.gov/32450144/" TargetMode="External"/><Relationship Id="rId194" Type="http://schemas.openxmlformats.org/officeDocument/2006/relationships/hyperlink" Target="https://pubmed.ncbi.nlm.nih.gov/32275547/" TargetMode="External"/><Relationship Id="rId193" Type="http://schemas.openxmlformats.org/officeDocument/2006/relationships/hyperlink" Target="https://pubmed.ncbi.nlm.nih.gov/32278194/" TargetMode="External"/><Relationship Id="rId192" Type="http://schemas.openxmlformats.org/officeDocument/2006/relationships/hyperlink" Target="https://pubmed.ncbi.nlm.nih.gov/32334203/" TargetMode="External"/><Relationship Id="rId191" Type="http://schemas.openxmlformats.org/officeDocument/2006/relationships/hyperlink" Target="https://pubmed.ncbi.nlm.nih.gov/32443196/" TargetMode="External"/><Relationship Id="rId187" Type="http://schemas.openxmlformats.org/officeDocument/2006/relationships/hyperlink" Target="https://pubmed.ncbi.nlm.nih.gov/32593829/" TargetMode="External"/><Relationship Id="rId186" Type="http://schemas.openxmlformats.org/officeDocument/2006/relationships/hyperlink" Target="https://pubmed.ncbi.nlm.nih.gov/32629258/" TargetMode="External"/><Relationship Id="rId185" Type="http://schemas.openxmlformats.org/officeDocument/2006/relationships/hyperlink" Target="https://pubmed.ncbi.nlm.nih.gov/32629346/" TargetMode="External"/><Relationship Id="rId184" Type="http://schemas.openxmlformats.org/officeDocument/2006/relationships/hyperlink" Target="https://pubmed.ncbi.nlm.nih.gov/32658660/" TargetMode="External"/><Relationship Id="rId189" Type="http://schemas.openxmlformats.org/officeDocument/2006/relationships/hyperlink" Target="https://pubmed.ncbi.nlm.nih.gov/32554090/" TargetMode="External"/><Relationship Id="rId188" Type="http://schemas.openxmlformats.org/officeDocument/2006/relationships/hyperlink" Target="https://pubmed.ncbi.nlm.nih.gov/32573451/" TargetMode="External"/><Relationship Id="rId183" Type="http://schemas.openxmlformats.org/officeDocument/2006/relationships/hyperlink" Target="https://pubmed.ncbi.nlm.nih.gov/32658688/" TargetMode="External"/><Relationship Id="rId182" Type="http://schemas.openxmlformats.org/officeDocument/2006/relationships/hyperlink" Target="https://pubmed.ncbi.nlm.nih.gov/32713345/" TargetMode="External"/><Relationship Id="rId181" Type="http://schemas.openxmlformats.org/officeDocument/2006/relationships/hyperlink" Target="https://pubmed.ncbi.nlm.nih.gov/32726698/" TargetMode="External"/><Relationship Id="rId180" Type="http://schemas.openxmlformats.org/officeDocument/2006/relationships/hyperlink" Target="https://pubmed.ncbi.nlm.nih.gov/32745774/" TargetMode="External"/><Relationship Id="rId176" Type="http://schemas.openxmlformats.org/officeDocument/2006/relationships/hyperlink" Target="https://pubmed.ncbi.nlm.nih.gov/32755795/" TargetMode="External"/><Relationship Id="rId297" Type="http://schemas.openxmlformats.org/officeDocument/2006/relationships/hyperlink" Target="https://pubmed.ncbi.nlm.nih.gov/29108004/" TargetMode="External"/><Relationship Id="rId175" Type="http://schemas.openxmlformats.org/officeDocument/2006/relationships/hyperlink" Target="https://pubmed.ncbi.nlm.nih.gov/32768657/" TargetMode="External"/><Relationship Id="rId296" Type="http://schemas.openxmlformats.org/officeDocument/2006/relationships/hyperlink" Target="https://pubmed.ncbi.nlm.nih.gov/33418696/" TargetMode="External"/><Relationship Id="rId174" Type="http://schemas.openxmlformats.org/officeDocument/2006/relationships/hyperlink" Target="https://pubmed.ncbi.nlm.nih.gov/32784594/" TargetMode="External"/><Relationship Id="rId295" Type="http://schemas.openxmlformats.org/officeDocument/2006/relationships/hyperlink" Target="https://pubmed.ncbi.nlm.nih.gov/29274535/" TargetMode="External"/><Relationship Id="rId173" Type="http://schemas.openxmlformats.org/officeDocument/2006/relationships/hyperlink" Target="https://pubmed.ncbi.nlm.nih.gov/32798751/" TargetMode="External"/><Relationship Id="rId294" Type="http://schemas.openxmlformats.org/officeDocument/2006/relationships/hyperlink" Target="https://pubmed.ncbi.nlm.nih.gov/29288934/" TargetMode="External"/><Relationship Id="rId179" Type="http://schemas.openxmlformats.org/officeDocument/2006/relationships/hyperlink" Target="https://pubmed.ncbi.nlm.nih.gov/32745984/" TargetMode="External"/><Relationship Id="rId178" Type="http://schemas.openxmlformats.org/officeDocument/2006/relationships/hyperlink" Target="https://pubmed.ncbi.nlm.nih.gov/32753184/" TargetMode="External"/><Relationship Id="rId299" Type="http://schemas.openxmlformats.org/officeDocument/2006/relationships/hyperlink" Target="https://pubmed.ncbi.nlm.nih.gov/28904346/" TargetMode="External"/><Relationship Id="rId177" Type="http://schemas.openxmlformats.org/officeDocument/2006/relationships/hyperlink" Target="https://pubmed.ncbi.nlm.nih.gov/32753214/" TargetMode="External"/><Relationship Id="rId298" Type="http://schemas.openxmlformats.org/officeDocument/2006/relationships/hyperlink" Target="https://pubmed.ncbi.nlm.nih.gov/28987567/" TargetMode="External"/><Relationship Id="rId198" Type="http://schemas.openxmlformats.org/officeDocument/2006/relationships/hyperlink" Target="https://pubmed.ncbi.nlm.nih.gov/32202766/" TargetMode="External"/><Relationship Id="rId197" Type="http://schemas.openxmlformats.org/officeDocument/2006/relationships/hyperlink" Target="https://pubmed.ncbi.nlm.nih.gov/32213387/" TargetMode="External"/><Relationship Id="rId196" Type="http://schemas.openxmlformats.org/officeDocument/2006/relationships/hyperlink" Target="https://pubmed.ncbi.nlm.nih.gov/32266633/" TargetMode="External"/><Relationship Id="rId195" Type="http://schemas.openxmlformats.org/officeDocument/2006/relationships/hyperlink" Target="https://pubmed.ncbi.nlm.nih.gov/32275540/" TargetMode="External"/><Relationship Id="rId199" Type="http://schemas.openxmlformats.org/officeDocument/2006/relationships/hyperlink" Target="https://pubmed.ncbi.nlm.nih.gov/32193409/" TargetMode="External"/><Relationship Id="rId150" Type="http://schemas.openxmlformats.org/officeDocument/2006/relationships/hyperlink" Target="https://pubmed.ncbi.nlm.nih.gov/33221000/" TargetMode="External"/><Relationship Id="rId271" Type="http://schemas.openxmlformats.org/officeDocument/2006/relationships/hyperlink" Target="https://pubmed.ncbi.nlm.nih.gov/30339936/" TargetMode="External"/><Relationship Id="rId270" Type="http://schemas.openxmlformats.org/officeDocument/2006/relationships/hyperlink" Target="https://pubmed.ncbi.nlm.nih.gov/30350837/" TargetMode="External"/><Relationship Id="rId391" Type="http://schemas.openxmlformats.org/officeDocument/2006/relationships/drawing" Target="../drawings/drawing1.xml"/><Relationship Id="rId390" Type="http://schemas.openxmlformats.org/officeDocument/2006/relationships/hyperlink" Target="https://pubmed.ncbi.nlm.nih.gov/10331759/" TargetMode="External"/><Relationship Id="rId1" Type="http://schemas.openxmlformats.org/officeDocument/2006/relationships/hyperlink" Target="https://www.scopus.com/inward/record.uri?eid=2-s2.0-85106219019&amp;doi=10.1016%2fj.jhazmat.2021.126036&amp;partnerID=40&amp;md5=a235adcdbf68897d0638757602429fb0" TargetMode="External"/><Relationship Id="rId2" Type="http://schemas.openxmlformats.org/officeDocument/2006/relationships/hyperlink" Target="https://www.scopus.com/inward/record.uri?eid=2-s2.0-85106941094&amp;doi=10.1016%2fj.jhazmat.2021.126059&amp;partnerID=40&amp;md5=39bf4bda11c7d2c027daae7355be7d05" TargetMode="External"/><Relationship Id="rId3" Type="http://schemas.openxmlformats.org/officeDocument/2006/relationships/hyperlink" Target="https://www.scopus.com/inward/record.uri?eid=2-s2.0-85101734548&amp;doi=10.1016%2fj.scitotenv.2021.145923&amp;partnerID=40&amp;md5=abf9daf8d824e2a4f9b26e842202c378" TargetMode="External"/><Relationship Id="rId149" Type="http://schemas.openxmlformats.org/officeDocument/2006/relationships/hyperlink" Target="https://pubmed.ncbi.nlm.nih.gov/33223351/" TargetMode="External"/><Relationship Id="rId4" Type="http://schemas.openxmlformats.org/officeDocument/2006/relationships/hyperlink" Target="https://www.scopus.com/inward/record.uri?eid=2-s2.0-85107279672&amp;doi=10.1063%2f5.0052947&amp;partnerID=40&amp;md5=fec02a548ef21fc60ed81cd80073a562" TargetMode="External"/><Relationship Id="rId148" Type="http://schemas.openxmlformats.org/officeDocument/2006/relationships/hyperlink" Target="https://pubmed.ncbi.nlm.nih.gov/33247404/" TargetMode="External"/><Relationship Id="rId269" Type="http://schemas.openxmlformats.org/officeDocument/2006/relationships/hyperlink" Target="https://pubmed.ncbi.nlm.nih.gov/30353126/" TargetMode="External"/><Relationship Id="rId9" Type="http://schemas.openxmlformats.org/officeDocument/2006/relationships/hyperlink" Target="https://www.scopus.com/inward/record.uri?eid=2-s2.0-85104195111&amp;doi=10.1088%2f1755-1315%2f715%2f1%2f012061&amp;partnerID=40&amp;md5=11cafc4bc4b1d0d70bb5bbc38d8a26e9" TargetMode="External"/><Relationship Id="rId143" Type="http://schemas.openxmlformats.org/officeDocument/2006/relationships/hyperlink" Target="https://pubmed.ncbi.nlm.nih.gov/33445878/" TargetMode="External"/><Relationship Id="rId264" Type="http://schemas.openxmlformats.org/officeDocument/2006/relationships/hyperlink" Target="https://pubmed.ncbi.nlm.nih.gov/30472457/" TargetMode="External"/><Relationship Id="rId385" Type="http://schemas.openxmlformats.org/officeDocument/2006/relationships/hyperlink" Target="https://pubmed.ncbi.nlm.nih.gov/19703881/" TargetMode="External"/><Relationship Id="rId142" Type="http://schemas.openxmlformats.org/officeDocument/2006/relationships/hyperlink" Target="https://pubmed.ncbi.nlm.nih.gov/33450512/" TargetMode="External"/><Relationship Id="rId263" Type="http://schemas.openxmlformats.org/officeDocument/2006/relationships/hyperlink" Target="https://pubmed.ncbi.nlm.nih.gov/30503453/" TargetMode="External"/><Relationship Id="rId384" Type="http://schemas.openxmlformats.org/officeDocument/2006/relationships/hyperlink" Target="https://pubmed.ncbi.nlm.nih.gov/20384151/" TargetMode="External"/><Relationship Id="rId141" Type="http://schemas.openxmlformats.org/officeDocument/2006/relationships/hyperlink" Target="https://pubmed.ncbi.nlm.nih.gov/33479308/" TargetMode="External"/><Relationship Id="rId262" Type="http://schemas.openxmlformats.org/officeDocument/2006/relationships/hyperlink" Target="https://pubmed.ncbi.nlm.nih.gov/30519016/" TargetMode="External"/><Relationship Id="rId383" Type="http://schemas.openxmlformats.org/officeDocument/2006/relationships/hyperlink" Target="https://pubmed.ncbi.nlm.nih.gov/20639469/" TargetMode="External"/><Relationship Id="rId140" Type="http://schemas.openxmlformats.org/officeDocument/2006/relationships/hyperlink" Target="https://pubmed.ncbi.nlm.nih.gov/33513468/" TargetMode="External"/><Relationship Id="rId261" Type="http://schemas.openxmlformats.org/officeDocument/2006/relationships/hyperlink" Target="https://pubmed.ncbi.nlm.nih.gov/30532971/" TargetMode="External"/><Relationship Id="rId382" Type="http://schemas.openxmlformats.org/officeDocument/2006/relationships/hyperlink" Target="https://pubmed.ncbi.nlm.nih.gov/20826644/" TargetMode="External"/><Relationship Id="rId5" Type="http://schemas.openxmlformats.org/officeDocument/2006/relationships/hyperlink" Target="https://www.scopus.com/inward/record.uri?eid=2-s2.0-85104675441&amp;doi=10.1007%2fs11270-021-05142-y&amp;partnerID=40&amp;md5=b086f8c9fe95f8cf461ba779fa590271" TargetMode="External"/><Relationship Id="rId147" Type="http://schemas.openxmlformats.org/officeDocument/2006/relationships/hyperlink" Target="https://pubmed.ncbi.nlm.nih.gov/33254623/" TargetMode="External"/><Relationship Id="rId268" Type="http://schemas.openxmlformats.org/officeDocument/2006/relationships/hyperlink" Target="https://pubmed.ncbi.nlm.nih.gov/30367061/" TargetMode="External"/><Relationship Id="rId389" Type="http://schemas.openxmlformats.org/officeDocument/2006/relationships/hyperlink" Target="https://pubmed.ncbi.nlm.nih.gov/11157694/" TargetMode="External"/><Relationship Id="rId6" Type="http://schemas.openxmlformats.org/officeDocument/2006/relationships/hyperlink" Target="https://www.scopus.com/inward/record.uri?eid=2-s2.0-85106358623&amp;doi=10.1360%2fTB-2020-0694&amp;partnerID=40&amp;md5=fc214fdd21a62634a22027210cb9687c" TargetMode="External"/><Relationship Id="rId146" Type="http://schemas.openxmlformats.org/officeDocument/2006/relationships/hyperlink" Target="https://pubmed.ncbi.nlm.nih.gov/33254764/" TargetMode="External"/><Relationship Id="rId267" Type="http://schemas.openxmlformats.org/officeDocument/2006/relationships/hyperlink" Target="https://pubmed.ncbi.nlm.nih.gov/30384073/" TargetMode="External"/><Relationship Id="rId388" Type="http://schemas.openxmlformats.org/officeDocument/2006/relationships/hyperlink" Target="https://pubmed.ncbi.nlm.nih.gov/16193058/" TargetMode="External"/><Relationship Id="rId7" Type="http://schemas.openxmlformats.org/officeDocument/2006/relationships/hyperlink" Target="https://www.scopus.com/inward/record.uri?eid=2-s2.0-85102081056&amp;doi=10.1016%2fj.envres.2021.110963&amp;partnerID=40&amp;md5=6116b672775c5a9e5133b9897eaf678b" TargetMode="External"/><Relationship Id="rId145" Type="http://schemas.openxmlformats.org/officeDocument/2006/relationships/hyperlink" Target="https://pubmed.ncbi.nlm.nih.gov/33277007/" TargetMode="External"/><Relationship Id="rId266" Type="http://schemas.openxmlformats.org/officeDocument/2006/relationships/hyperlink" Target="https://pubmed.ncbi.nlm.nih.gov/30401888/" TargetMode="External"/><Relationship Id="rId387" Type="http://schemas.openxmlformats.org/officeDocument/2006/relationships/hyperlink" Target="https://pubmed.ncbi.nlm.nih.gov/18308443/" TargetMode="External"/><Relationship Id="rId8" Type="http://schemas.openxmlformats.org/officeDocument/2006/relationships/hyperlink" Target="https://www.scopus.com/inward/record.uri?eid=2-s2.0-85103786896&amp;doi=10.1021%2facsanm.1c00569&amp;partnerID=40&amp;md5=3358c7c873b622013bd83c726b50e3d5" TargetMode="External"/><Relationship Id="rId144" Type="http://schemas.openxmlformats.org/officeDocument/2006/relationships/hyperlink" Target="https://pubmed.ncbi.nlm.nih.gov/33434800/" TargetMode="External"/><Relationship Id="rId265" Type="http://schemas.openxmlformats.org/officeDocument/2006/relationships/hyperlink" Target="https://pubmed.ncbi.nlm.nih.gov/30451497/" TargetMode="External"/><Relationship Id="rId386" Type="http://schemas.openxmlformats.org/officeDocument/2006/relationships/hyperlink" Target="https://pubmed.ncbi.nlm.nih.gov/19058851/" TargetMode="External"/><Relationship Id="rId260" Type="http://schemas.openxmlformats.org/officeDocument/2006/relationships/hyperlink" Target="https://pubmed.ncbi.nlm.nih.gov/30548797/" TargetMode="External"/><Relationship Id="rId381" Type="http://schemas.openxmlformats.org/officeDocument/2006/relationships/hyperlink" Target="https://pubmed.ncbi.nlm.nih.gov/20854190/" TargetMode="External"/><Relationship Id="rId380" Type="http://schemas.openxmlformats.org/officeDocument/2006/relationships/hyperlink" Target="https://pubmed.ncbi.nlm.nih.gov/21474182/" TargetMode="External"/><Relationship Id="rId139" Type="http://schemas.openxmlformats.org/officeDocument/2006/relationships/hyperlink" Target="https://pubmed.ncbi.nlm.nih.gov/33514051/" TargetMode="External"/><Relationship Id="rId138" Type="http://schemas.openxmlformats.org/officeDocument/2006/relationships/hyperlink" Target="https://pubmed.ncbi.nlm.nih.gov/33540337/" TargetMode="External"/><Relationship Id="rId259" Type="http://schemas.openxmlformats.org/officeDocument/2006/relationships/hyperlink" Target="https://pubmed.ncbi.nlm.nih.gov/30583153/" TargetMode="External"/><Relationship Id="rId137" Type="http://schemas.openxmlformats.org/officeDocument/2006/relationships/hyperlink" Target="https://pubmed.ncbi.nlm.nih.gov/33582471/" TargetMode="External"/><Relationship Id="rId258" Type="http://schemas.openxmlformats.org/officeDocument/2006/relationships/hyperlink" Target="https://pubmed.ncbi.nlm.nih.gov/30587985/" TargetMode="External"/><Relationship Id="rId379" Type="http://schemas.openxmlformats.org/officeDocument/2006/relationships/hyperlink" Target="https://pubmed.ncbi.nlm.nih.gov/21809903/" TargetMode="External"/><Relationship Id="rId132" Type="http://schemas.openxmlformats.org/officeDocument/2006/relationships/hyperlink" Target="https://pubmed.ncbi.nlm.nih.gov/33747985/" TargetMode="External"/><Relationship Id="rId253" Type="http://schemas.openxmlformats.org/officeDocument/2006/relationships/hyperlink" Target="https://pubmed.ncbi.nlm.nih.gov/30803626/" TargetMode="External"/><Relationship Id="rId374" Type="http://schemas.openxmlformats.org/officeDocument/2006/relationships/hyperlink" Target="https://pubmed.ncbi.nlm.nih.gov/22546483/" TargetMode="External"/><Relationship Id="rId131" Type="http://schemas.openxmlformats.org/officeDocument/2006/relationships/hyperlink" Target="https://pubmed.ncbi.nlm.nih.gov/33770553/" TargetMode="External"/><Relationship Id="rId252" Type="http://schemas.openxmlformats.org/officeDocument/2006/relationships/hyperlink" Target="https://pubmed.ncbi.nlm.nih.gov/30810561/" TargetMode="External"/><Relationship Id="rId373" Type="http://schemas.openxmlformats.org/officeDocument/2006/relationships/hyperlink" Target="https://pubmed.ncbi.nlm.nih.gov/22548488/" TargetMode="External"/><Relationship Id="rId130" Type="http://schemas.openxmlformats.org/officeDocument/2006/relationships/hyperlink" Target="https://pubmed.ncbi.nlm.nih.gov/33780838/" TargetMode="External"/><Relationship Id="rId251" Type="http://schemas.openxmlformats.org/officeDocument/2006/relationships/hyperlink" Target="https://pubmed.ncbi.nlm.nih.gov/30811206/" TargetMode="External"/><Relationship Id="rId372" Type="http://schemas.openxmlformats.org/officeDocument/2006/relationships/hyperlink" Target="https://pubmed.ncbi.nlm.nih.gov/22763283/" TargetMode="External"/><Relationship Id="rId250" Type="http://schemas.openxmlformats.org/officeDocument/2006/relationships/hyperlink" Target="https://pubmed.ncbi.nlm.nih.gov/30823536/" TargetMode="External"/><Relationship Id="rId371" Type="http://schemas.openxmlformats.org/officeDocument/2006/relationships/hyperlink" Target="https://pubmed.ncbi.nlm.nih.gov/22841089/" TargetMode="External"/><Relationship Id="rId136" Type="http://schemas.openxmlformats.org/officeDocument/2006/relationships/hyperlink" Target="https://pubmed.ncbi.nlm.nih.gov/33610984/" TargetMode="External"/><Relationship Id="rId257" Type="http://schemas.openxmlformats.org/officeDocument/2006/relationships/hyperlink" Target="https://pubmed.ncbi.nlm.nih.gov/30611398/" TargetMode="External"/><Relationship Id="rId378" Type="http://schemas.openxmlformats.org/officeDocument/2006/relationships/hyperlink" Target="https://pubmed.ncbi.nlm.nih.gov/22025336/" TargetMode="External"/><Relationship Id="rId135" Type="http://schemas.openxmlformats.org/officeDocument/2006/relationships/hyperlink" Target="https://pubmed.ncbi.nlm.nih.gov/33676205/" TargetMode="External"/><Relationship Id="rId256" Type="http://schemas.openxmlformats.org/officeDocument/2006/relationships/hyperlink" Target="https://pubmed.ncbi.nlm.nih.gov/30690359/" TargetMode="External"/><Relationship Id="rId377" Type="http://schemas.openxmlformats.org/officeDocument/2006/relationships/hyperlink" Target="https://pubmed.ncbi.nlm.nih.gov/23505877/" TargetMode="External"/><Relationship Id="rId134" Type="http://schemas.openxmlformats.org/officeDocument/2006/relationships/hyperlink" Target="https://pubmed.ncbi.nlm.nih.gov/33716955/" TargetMode="External"/><Relationship Id="rId255" Type="http://schemas.openxmlformats.org/officeDocument/2006/relationships/hyperlink" Target="https://pubmed.ncbi.nlm.nih.gov/30710618/" TargetMode="External"/><Relationship Id="rId376" Type="http://schemas.openxmlformats.org/officeDocument/2006/relationships/hyperlink" Target="https://pubmed.ncbi.nlm.nih.gov/22351521/" TargetMode="External"/><Relationship Id="rId133" Type="http://schemas.openxmlformats.org/officeDocument/2006/relationships/hyperlink" Target="https://pubmed.ncbi.nlm.nih.gov/33743469/" TargetMode="External"/><Relationship Id="rId254" Type="http://schemas.openxmlformats.org/officeDocument/2006/relationships/hyperlink" Target="https://pubmed.ncbi.nlm.nih.gov/30724210/" TargetMode="External"/><Relationship Id="rId375" Type="http://schemas.openxmlformats.org/officeDocument/2006/relationships/hyperlink" Target="https://pubmed.ncbi.nlm.nih.gov/22538548/" TargetMode="External"/><Relationship Id="rId172" Type="http://schemas.openxmlformats.org/officeDocument/2006/relationships/hyperlink" Target="https://pubmed.ncbi.nlm.nih.gov/32813256/" TargetMode="External"/><Relationship Id="rId293" Type="http://schemas.openxmlformats.org/officeDocument/2006/relationships/hyperlink" Target="https://pubmed.ncbi.nlm.nih.gov/29350421/" TargetMode="External"/><Relationship Id="rId171" Type="http://schemas.openxmlformats.org/officeDocument/2006/relationships/hyperlink" Target="https://pubmed.ncbi.nlm.nih.gov/32841876/" TargetMode="External"/><Relationship Id="rId292" Type="http://schemas.openxmlformats.org/officeDocument/2006/relationships/hyperlink" Target="https://pubmed.ncbi.nlm.nih.gov/29404883/" TargetMode="External"/><Relationship Id="rId170" Type="http://schemas.openxmlformats.org/officeDocument/2006/relationships/hyperlink" Target="https://pubmed.ncbi.nlm.nih.gov/32871432/" TargetMode="External"/><Relationship Id="rId291" Type="http://schemas.openxmlformats.org/officeDocument/2006/relationships/hyperlink" Target="https://pubmed.ncbi.nlm.nih.gov/29447967/" TargetMode="External"/><Relationship Id="rId290" Type="http://schemas.openxmlformats.org/officeDocument/2006/relationships/hyperlink" Target="https://pubmed.ncbi.nlm.nih.gov/29475656/" TargetMode="External"/><Relationship Id="rId165" Type="http://schemas.openxmlformats.org/officeDocument/2006/relationships/hyperlink" Target="https://pubmed.ncbi.nlm.nih.gov/32927534/" TargetMode="External"/><Relationship Id="rId286" Type="http://schemas.openxmlformats.org/officeDocument/2006/relationships/hyperlink" Target="https://pubmed.ncbi.nlm.nih.gov/29571409/" TargetMode="External"/><Relationship Id="rId164" Type="http://schemas.openxmlformats.org/officeDocument/2006/relationships/hyperlink" Target="https://pubmed.ncbi.nlm.nih.gov/33011593/" TargetMode="External"/><Relationship Id="rId285" Type="http://schemas.openxmlformats.org/officeDocument/2006/relationships/hyperlink" Target="https://pubmed.ncbi.nlm.nih.gov/29571417/" TargetMode="External"/><Relationship Id="rId163" Type="http://schemas.openxmlformats.org/officeDocument/2006/relationships/hyperlink" Target="https://pubmed.ncbi.nlm.nih.gov/33013917/" TargetMode="External"/><Relationship Id="rId284" Type="http://schemas.openxmlformats.org/officeDocument/2006/relationships/hyperlink" Target="https://pubmed.ncbi.nlm.nih.gov/29622360/" TargetMode="External"/><Relationship Id="rId162" Type="http://schemas.openxmlformats.org/officeDocument/2006/relationships/hyperlink" Target="https://pubmed.ncbi.nlm.nih.gov/33038362/" TargetMode="External"/><Relationship Id="rId283" Type="http://schemas.openxmlformats.org/officeDocument/2006/relationships/hyperlink" Target="https://pubmed.ncbi.nlm.nih.gov/33418656/" TargetMode="External"/><Relationship Id="rId169" Type="http://schemas.openxmlformats.org/officeDocument/2006/relationships/hyperlink" Target="https://pubmed.ncbi.nlm.nih.gov/32886999/" TargetMode="External"/><Relationship Id="rId168" Type="http://schemas.openxmlformats.org/officeDocument/2006/relationships/hyperlink" Target="https://pubmed.ncbi.nlm.nih.gov/32891915/" TargetMode="External"/><Relationship Id="rId289" Type="http://schemas.openxmlformats.org/officeDocument/2006/relationships/hyperlink" Target="https://pubmed.ncbi.nlm.nih.gov/29490341/" TargetMode="External"/><Relationship Id="rId167" Type="http://schemas.openxmlformats.org/officeDocument/2006/relationships/hyperlink" Target="https://pubmed.ncbi.nlm.nih.gov/32896713/" TargetMode="External"/><Relationship Id="rId288" Type="http://schemas.openxmlformats.org/officeDocument/2006/relationships/hyperlink" Target="https://pubmed.ncbi.nlm.nih.gov/29520477/" TargetMode="External"/><Relationship Id="rId166" Type="http://schemas.openxmlformats.org/officeDocument/2006/relationships/hyperlink" Target="https://pubmed.ncbi.nlm.nih.gov/32916433/" TargetMode="External"/><Relationship Id="rId287" Type="http://schemas.openxmlformats.org/officeDocument/2006/relationships/hyperlink" Target="https://pubmed.ncbi.nlm.nih.gov/29545064/" TargetMode="External"/><Relationship Id="rId161" Type="http://schemas.openxmlformats.org/officeDocument/2006/relationships/hyperlink" Target="https://pubmed.ncbi.nlm.nih.gov/33045296/" TargetMode="External"/><Relationship Id="rId282" Type="http://schemas.openxmlformats.org/officeDocument/2006/relationships/hyperlink" Target="https://pubmed.ncbi.nlm.nih.gov/29655068/" TargetMode="External"/><Relationship Id="rId160" Type="http://schemas.openxmlformats.org/officeDocument/2006/relationships/hyperlink" Target="https://pubmed.ncbi.nlm.nih.gov/33053279/" TargetMode="External"/><Relationship Id="rId281" Type="http://schemas.openxmlformats.org/officeDocument/2006/relationships/hyperlink" Target="https://pubmed.ncbi.nlm.nih.gov/29790348/" TargetMode="External"/><Relationship Id="rId280" Type="http://schemas.openxmlformats.org/officeDocument/2006/relationships/hyperlink" Target="https://pubmed.ncbi.nlm.nih.gov/30083271/" TargetMode="External"/><Relationship Id="rId159" Type="http://schemas.openxmlformats.org/officeDocument/2006/relationships/hyperlink" Target="https://pubmed.ncbi.nlm.nih.gov/33059284/" TargetMode="External"/><Relationship Id="rId154" Type="http://schemas.openxmlformats.org/officeDocument/2006/relationships/hyperlink" Target="https://pubmed.ncbi.nlm.nih.gov/33132197/" TargetMode="External"/><Relationship Id="rId275" Type="http://schemas.openxmlformats.org/officeDocument/2006/relationships/hyperlink" Target="https://pubmed.ncbi.nlm.nih.gov/30195903/" TargetMode="External"/><Relationship Id="rId153" Type="http://schemas.openxmlformats.org/officeDocument/2006/relationships/hyperlink" Target="https://pubmed.ncbi.nlm.nih.gov/33143273/" TargetMode="External"/><Relationship Id="rId274" Type="http://schemas.openxmlformats.org/officeDocument/2006/relationships/hyperlink" Target="https://pubmed.ncbi.nlm.nih.gov/30237044/" TargetMode="External"/><Relationship Id="rId152" Type="http://schemas.openxmlformats.org/officeDocument/2006/relationships/hyperlink" Target="https://pubmed.ncbi.nlm.nih.gov/33163852/" TargetMode="External"/><Relationship Id="rId273" Type="http://schemas.openxmlformats.org/officeDocument/2006/relationships/hyperlink" Target="https://pubmed.ncbi.nlm.nih.gov/30241049/" TargetMode="External"/><Relationship Id="rId151" Type="http://schemas.openxmlformats.org/officeDocument/2006/relationships/hyperlink" Target="https://pubmed.ncbi.nlm.nih.gov/33207491/" TargetMode="External"/><Relationship Id="rId272" Type="http://schemas.openxmlformats.org/officeDocument/2006/relationships/hyperlink" Target="https://pubmed.ncbi.nlm.nih.gov/30274515/" TargetMode="External"/><Relationship Id="rId158" Type="http://schemas.openxmlformats.org/officeDocument/2006/relationships/hyperlink" Target="https://pubmed.ncbi.nlm.nih.gov/33070068/" TargetMode="External"/><Relationship Id="rId279" Type="http://schemas.openxmlformats.org/officeDocument/2006/relationships/hyperlink" Target="https://pubmed.ncbi.nlm.nih.gov/30096546/" TargetMode="External"/><Relationship Id="rId157" Type="http://schemas.openxmlformats.org/officeDocument/2006/relationships/hyperlink" Target="https://pubmed.ncbi.nlm.nih.gov/33076700/" TargetMode="External"/><Relationship Id="rId278" Type="http://schemas.openxmlformats.org/officeDocument/2006/relationships/hyperlink" Target="https://pubmed.ncbi.nlm.nih.gov/30149885/" TargetMode="External"/><Relationship Id="rId156" Type="http://schemas.openxmlformats.org/officeDocument/2006/relationships/hyperlink" Target="https://pubmed.ncbi.nlm.nih.gov/33113712/" TargetMode="External"/><Relationship Id="rId277" Type="http://schemas.openxmlformats.org/officeDocument/2006/relationships/hyperlink" Target="https://pubmed.ncbi.nlm.nih.gov/30172118/" TargetMode="External"/><Relationship Id="rId155" Type="http://schemas.openxmlformats.org/officeDocument/2006/relationships/hyperlink" Target="https://pubmed.ncbi.nlm.nih.gov/33120036/" TargetMode="External"/><Relationship Id="rId276" Type="http://schemas.openxmlformats.org/officeDocument/2006/relationships/hyperlink" Target="https://pubmed.ncbi.nlm.nih.gov/30182214/" TargetMode="External"/><Relationship Id="rId40" Type="http://schemas.openxmlformats.org/officeDocument/2006/relationships/hyperlink" Target="https://www.scopus.com/inward/record.uri?eid=2-s2.0-85089190991&amp;doi=10.1016%2fj.cotox.2020.07.002&amp;partnerID=40&amp;md5=c329cf8fc6f8858519b5cc21285ebd49" TargetMode="External"/><Relationship Id="rId42" Type="http://schemas.openxmlformats.org/officeDocument/2006/relationships/hyperlink" Target="https://www.scopus.com/inward/record.uri?eid=2-s2.0-85082628739&amp;doi=10.3389%2ffmars.2020.00128&amp;partnerID=40&amp;md5=f2989aaaa53c1dd4009b36126802e47d" TargetMode="External"/><Relationship Id="rId41" Type="http://schemas.openxmlformats.org/officeDocument/2006/relationships/hyperlink" Target="https://www.scopus.com/inward/record.uri?eid=2-s2.0-85102225927&amp;doi=10.1002%2f9781119620396.ch7&amp;partnerID=40&amp;md5=85111858026e48dee1177db038de4eb3" TargetMode="External"/><Relationship Id="rId44" Type="http://schemas.openxmlformats.org/officeDocument/2006/relationships/hyperlink" Target="https://www.scopus.com/inward/record.uri?eid=2-s2.0-85078486094&amp;doi=10.1007%2fs00216-020-02405-1&amp;partnerID=40&amp;md5=4e29a64afbaa383ca72f84e682bee18b" TargetMode="External"/><Relationship Id="rId43" Type="http://schemas.openxmlformats.org/officeDocument/2006/relationships/hyperlink" Target="https://www.scopus.com/inward/record.uri?eid=2-s2.0-85078187305&amp;doi=10.1016%2fj.tifs.2020.01.002&amp;partnerID=40&amp;md5=9dc4f413f2bf739c6b26bde8c5be261a" TargetMode="External"/><Relationship Id="rId46" Type="http://schemas.openxmlformats.org/officeDocument/2006/relationships/hyperlink" Target="https://www.scopus.com/inward/record.uri?eid=2-s2.0-85104747183&amp;partnerID=40&amp;md5=49dc9b9aafc5b30f6a3437521bb869be" TargetMode="External"/><Relationship Id="rId45" Type="http://schemas.openxmlformats.org/officeDocument/2006/relationships/hyperlink" Target="https://www.scopus.com/inward/record.uri?eid=2-s2.0-85077901537&amp;doi=10.1007%2fs12526-019-01023-0&amp;partnerID=40&amp;md5=f6d847935242722fae7569c19ad4a33e" TargetMode="External"/><Relationship Id="rId48" Type="http://schemas.openxmlformats.org/officeDocument/2006/relationships/hyperlink" Target="https://www.scopus.com/inward/record.uri?eid=2-s2.0-85092017670&amp;doi=10.1017%2faju.2020.40&amp;partnerID=40&amp;md5=024bdcdf64992531ad7b3ef1e5e3486e" TargetMode="External"/><Relationship Id="rId47" Type="http://schemas.openxmlformats.org/officeDocument/2006/relationships/hyperlink" Target="https://www.scopus.com/inward/record.uri?eid=2-s2.0-85084373494&amp;doi=10.4194%2f1303-2712-v20_8_07&amp;partnerID=40&amp;md5=8bf76c0a4f4da1b52884c472f44fbb81" TargetMode="External"/><Relationship Id="rId49" Type="http://schemas.openxmlformats.org/officeDocument/2006/relationships/hyperlink" Target="https://www.scopus.com/inward/record.uri?eid=2-s2.0-85076235459&amp;doi=10.1021%2facs.est.9b05072&amp;partnerID=40&amp;md5=70501dc36ade8cab0991d3df2fd93d6e" TargetMode="External"/><Relationship Id="rId31" Type="http://schemas.openxmlformats.org/officeDocument/2006/relationships/hyperlink" Target="https://www.scopus.com/inward/record.uri?eid=2-s2.0-85084269651&amp;doi=10.1016%2fj.marpolbul.2020.111210&amp;partnerID=40&amp;md5=f5f37ee81a85605bde21aa327a756a35" TargetMode="External"/><Relationship Id="rId30" Type="http://schemas.openxmlformats.org/officeDocument/2006/relationships/hyperlink" Target="https://www.scopus.com/inward/record.uri?eid=2-s2.0-85089128214&amp;doi=10.26656%2fFR.2017.4%284%29.365&amp;partnerID=40&amp;md5=c2db457cb1272fce6f185243e5618829" TargetMode="External"/><Relationship Id="rId33" Type="http://schemas.openxmlformats.org/officeDocument/2006/relationships/hyperlink" Target="https://www.scopus.com/inward/record.uri?eid=2-s2.0-85084143866&amp;doi=10.1142%2fS0217984920501869&amp;partnerID=40&amp;md5=1d43186ddf9c1df72fe00cadc9d58906" TargetMode="External"/><Relationship Id="rId32" Type="http://schemas.openxmlformats.org/officeDocument/2006/relationships/hyperlink" Target="https://www.scopus.com/inward/record.uri?eid=2-s2.0-85087673901&amp;doi=10.3389%2ffenvs.2020.00083&amp;partnerID=40&amp;md5=b38b0e09ad3310efc0d53b7d066ab8d3" TargetMode="External"/><Relationship Id="rId35" Type="http://schemas.openxmlformats.org/officeDocument/2006/relationships/hyperlink" Target="https://www.scopus.com/inward/record.uri?eid=2-s2.0-85080982541&amp;doi=10.1016%2fj.jconrel.2020.02.049&amp;partnerID=40&amp;md5=bad48112ff6de262ef34927f643339a3" TargetMode="External"/><Relationship Id="rId34" Type="http://schemas.openxmlformats.org/officeDocument/2006/relationships/hyperlink" Target="https://www.scopus.com/inward/record.uri?eid=2-s2.0-85086243239&amp;doi=10.1021%2facsmacrolett.0c00158&amp;partnerID=40&amp;md5=c5b93ee8eaad013aaaedce18791c368f" TargetMode="External"/><Relationship Id="rId37" Type="http://schemas.openxmlformats.org/officeDocument/2006/relationships/hyperlink" Target="https://www.scopus.com/inward/record.uri?eid=2-s2.0-85082418676&amp;doi=10.1080%2f10498850.2020.1739793&amp;partnerID=40&amp;md5=10fd03c5b0f065f7defa4c71d20f6054" TargetMode="External"/><Relationship Id="rId36" Type="http://schemas.openxmlformats.org/officeDocument/2006/relationships/hyperlink" Target="https://www.scopus.com/inward/record.uri?eid=2-s2.0-85087426865&amp;doi=10.1088%2f1755-1315%2f496%2f1%2f012011&amp;partnerID=40&amp;md5=6f6d6f58d4e2832420d1fd3174213821" TargetMode="External"/><Relationship Id="rId39" Type="http://schemas.openxmlformats.org/officeDocument/2006/relationships/hyperlink" Target="https://www.scopus.com/inward/record.uri?eid=2-s2.0-85083285382&amp;doi=10.1038%2fs41565-020-0677-6&amp;partnerID=40&amp;md5=6e5cd5d4c00f5ab184f87158cf6c9ae7" TargetMode="External"/><Relationship Id="rId38" Type="http://schemas.openxmlformats.org/officeDocument/2006/relationships/hyperlink" Target="https://www.scopus.com/inward/record.uri?eid=2-s2.0-85077025702&amp;doi=10.1080%2f00288330.2019.1703015&amp;partnerID=40&amp;md5=50876f4dbf0a7c22ec79e7a39a5df2ec" TargetMode="External"/><Relationship Id="rId20" Type="http://schemas.openxmlformats.org/officeDocument/2006/relationships/hyperlink" Target="https://www.scopus.com/inward/record.uri?eid=2-s2.0-85105713017&amp;doi=10.1080%2f15476286.2021.1885189&amp;partnerID=40&amp;md5=7a6ab90e59f75e2b931fb0e98d6dc185" TargetMode="External"/><Relationship Id="rId22" Type="http://schemas.openxmlformats.org/officeDocument/2006/relationships/hyperlink" Target="https://www.scopus.com/inward/record.uri?eid=2-s2.0-85090589871&amp;doi=10.1016%2fj.marpolbul.2020.111572&amp;partnerID=40&amp;md5=583581808bce3f35d38be53caea45399" TargetMode="External"/><Relationship Id="rId21" Type="http://schemas.openxmlformats.org/officeDocument/2006/relationships/hyperlink" Target="https://www.scopus.com/inward/record.uri?eid=2-s2.0-85097848663&amp;doi=10.3389%2ffmars.2020.589398&amp;partnerID=40&amp;md5=640e563c1e714297c17caffb77cb8a1c" TargetMode="External"/><Relationship Id="rId24" Type="http://schemas.openxmlformats.org/officeDocument/2006/relationships/hyperlink" Target="https://www.scopus.com/inward/record.uri?eid=2-s2.0-85085738705&amp;doi=10.1016%2fj.scitotenv.2020.139081&amp;partnerID=40&amp;md5=d1ef3eac9909e7a248f44d846283ea95" TargetMode="External"/><Relationship Id="rId23" Type="http://schemas.openxmlformats.org/officeDocument/2006/relationships/hyperlink" Target="https://www.scopus.com/inward/record.uri?eid=2-s2.0-85088393997&amp;doi=10.1016%2fj.ecolind.2020.106698&amp;partnerID=40&amp;md5=b7ecdcf59dc95ea9c87fd114d14bbfac" TargetMode="External"/><Relationship Id="rId26" Type="http://schemas.openxmlformats.org/officeDocument/2006/relationships/hyperlink" Target="https://www.scopus.com/inward/record.uri?eid=2-s2.0-85085289074&amp;doi=10.1016%2fj.teac.2020.e00090&amp;partnerID=40&amp;md5=3acd1b6dc6d97bd1876e09113dcee7a3" TargetMode="External"/><Relationship Id="rId25" Type="http://schemas.openxmlformats.org/officeDocument/2006/relationships/hyperlink" Target="https://www.scopus.com/inward/record.uri?eid=2-s2.0-85091933017&amp;doi=10.3389%2ffenvs.2020.563565&amp;partnerID=40&amp;md5=57c8358ef7f797f986a5e3e20de19cd8" TargetMode="External"/><Relationship Id="rId28" Type="http://schemas.openxmlformats.org/officeDocument/2006/relationships/hyperlink" Target="https://www.scopus.com/inward/record.uri?eid=2-s2.0-85085757398&amp;doi=10.1016%2fj.marpolbul.2020.111317&amp;partnerID=40&amp;md5=fffc83bb1c4c9e7eeaa448bc23bc60ad" TargetMode="External"/><Relationship Id="rId27" Type="http://schemas.openxmlformats.org/officeDocument/2006/relationships/hyperlink" Target="https://www.scopus.com/inward/record.uri?eid=2-s2.0-85089369099&amp;doi=10.1126%2fSCIENCE.ABA9475&amp;partnerID=40&amp;md5=2adf1e2ac3313fb0fb0d4e28d7031d80" TargetMode="External"/><Relationship Id="rId29" Type="http://schemas.openxmlformats.org/officeDocument/2006/relationships/hyperlink" Target="https://www.scopus.com/inward/record.uri?eid=2-s2.0-85089939623&amp;doi=10.1039%2fd0en00464b&amp;partnerID=40&amp;md5=e1ae321034eb4c05a7e87768405e237a" TargetMode="External"/><Relationship Id="rId11" Type="http://schemas.openxmlformats.org/officeDocument/2006/relationships/hyperlink" Target="https://www.scopus.com/inward/record.uri?eid=2-s2.0-85097735739&amp;doi=10.1111%2fgcb.15473&amp;partnerID=40&amp;md5=b239132a54cefcb2ff1799574864cf6c" TargetMode="External"/><Relationship Id="rId10" Type="http://schemas.openxmlformats.org/officeDocument/2006/relationships/hyperlink" Target="https://www.scopus.com/inward/record.uri?eid=2-s2.0-85099343027&amp;doi=10.1016%2fj.envpol.2021.116449&amp;partnerID=40&amp;md5=02fa98d1774fb72acfce3e354b33aa56" TargetMode="External"/><Relationship Id="rId13" Type="http://schemas.openxmlformats.org/officeDocument/2006/relationships/hyperlink" Target="https://www.scopus.com/inward/record.uri?eid=2-s2.0-85097093646&amp;doi=10.1016%2fj.jglr.2020.11.001&amp;partnerID=40&amp;md5=1a773ef5b09c4f21f4633ced90dbaa15" TargetMode="External"/><Relationship Id="rId12" Type="http://schemas.openxmlformats.org/officeDocument/2006/relationships/hyperlink" Target="https://www.scopus.com/inward/record.uri?eid=2-s2.0-85101149487&amp;doi=10.1039%2fd0ew00802h&amp;partnerID=40&amp;md5=ca20632644b1edd08f8c8d626238c776" TargetMode="External"/><Relationship Id="rId15" Type="http://schemas.openxmlformats.org/officeDocument/2006/relationships/hyperlink" Target="https://www.scopus.com/inward/record.uri?eid=2-s2.0-85107012138&amp;doi=10.1080%2f00288330.2021.1934489&amp;partnerID=40&amp;md5=7f2637b8db735f95bdb8f50e7397214a" TargetMode="External"/><Relationship Id="rId14" Type="http://schemas.openxmlformats.org/officeDocument/2006/relationships/hyperlink" Target="https://www.scopus.com/inward/record.uri?eid=2-s2.0-85100242084&amp;doi=10.1039%2fd0en00952k&amp;partnerID=40&amp;md5=e6ef9dc846270e4420fb12c9d64c6242" TargetMode="External"/><Relationship Id="rId17" Type="http://schemas.openxmlformats.org/officeDocument/2006/relationships/hyperlink" Target="https://www.scopus.com/inward/record.uri?eid=2-s2.0-85097461897&amp;doi=10.1016%2fj.rsma.2020.101581&amp;partnerID=40&amp;md5=57e414cd684d30aeb4ab5e87f80ad21c" TargetMode="External"/><Relationship Id="rId16" Type="http://schemas.openxmlformats.org/officeDocument/2006/relationships/hyperlink" Target="https://www.scopus.com/inward/record.uri?eid=2-s2.0-85098978672&amp;doi=10.1016%2fj.mex.2020.101206&amp;partnerID=40&amp;md5=8501fe5e5fe9b67d418f66ec6905b055" TargetMode="External"/><Relationship Id="rId19" Type="http://schemas.openxmlformats.org/officeDocument/2006/relationships/hyperlink" Target="https://www.scopus.com/inward/record.uri?eid=2-s2.0-85104009756&amp;doi=10.1016%2fj.matpr.2020.12.312&amp;partnerID=40&amp;md5=524a5b9b4d370b8e3b2fac76b8df3623" TargetMode="External"/><Relationship Id="rId18" Type="http://schemas.openxmlformats.org/officeDocument/2006/relationships/hyperlink" Target="https://www.scopus.com/inward/record.uri?eid=2-s2.0-85104828896&amp;doi=10.1007%2f978-981-33-4795-3_30&amp;partnerID=40&amp;md5=69bb285e7103833e97ca294dac331f0e" TargetMode="External"/><Relationship Id="rId84" Type="http://schemas.openxmlformats.org/officeDocument/2006/relationships/hyperlink" Target="https://www.scopus.com/inward/record.uri?eid=2-s2.0-85032024202&amp;doi=10.17576%2fmjas-2017-2105-07&amp;partnerID=40&amp;md5=1584b5ae3b9249714f8bea14765e7d3f" TargetMode="External"/><Relationship Id="rId83" Type="http://schemas.openxmlformats.org/officeDocument/2006/relationships/hyperlink" Target="https://www.scopus.com/inward/record.uri?eid=2-s2.0-85032010809&amp;doi=10.3390%2fijerph14101265&amp;partnerID=40&amp;md5=598998257e9fd9113b9ff417369d9633" TargetMode="External"/><Relationship Id="rId86" Type="http://schemas.openxmlformats.org/officeDocument/2006/relationships/hyperlink" Target="https://www.scopus.com/inward/record.uri?eid=2-s2.0-85020561949&amp;doi=10.1126%2fscience.aan5763&amp;partnerID=40&amp;md5=efce1cc7e47b64a982555bf2d706d544" TargetMode="External"/><Relationship Id="rId85" Type="http://schemas.openxmlformats.org/officeDocument/2006/relationships/hyperlink" Target="https://www.scopus.com/inward/record.uri?eid=2-s2.0-85020050972&amp;doi=10.1016%2fj.carbpol.2017.05.045&amp;partnerID=40&amp;md5=0fd4775f8bee8bc0fad9710f24d3242c" TargetMode="External"/><Relationship Id="rId88" Type="http://schemas.openxmlformats.org/officeDocument/2006/relationships/hyperlink" Target="https://www.scopus.com/inward/record.uri?eid=2-s2.0-84962393638&amp;doi=10.1080%2f00405000.2016.1171028&amp;partnerID=40&amp;md5=b2ca2cab173891222a593b1c62fb05ea" TargetMode="External"/><Relationship Id="rId87" Type="http://schemas.openxmlformats.org/officeDocument/2006/relationships/hyperlink" Target="https://www.scopus.com/inward/record.uri?eid=2-s2.0-85014559864&amp;doi=10.1039%2fc6ay02415g&amp;partnerID=40&amp;md5=45d35e721f4c192951986bc6e1c7bff9" TargetMode="External"/><Relationship Id="rId89" Type="http://schemas.openxmlformats.org/officeDocument/2006/relationships/hyperlink" Target="https://www.scopus.com/inward/record.uri?eid=2-s2.0-85016053402&amp;partnerID=40&amp;md5=b9a8284e69987a80c6cda45f6244a1b9" TargetMode="External"/><Relationship Id="rId80" Type="http://schemas.openxmlformats.org/officeDocument/2006/relationships/hyperlink" Target="https://www.scopus.com/inward/record.uri?eid=2-s2.0-85059821488&amp;doi=10.3354%2fab00701&amp;partnerID=40&amp;md5=a8ecd7075f6f2bd799f6bebdbfb4792b" TargetMode="External"/><Relationship Id="rId82" Type="http://schemas.openxmlformats.org/officeDocument/2006/relationships/hyperlink" Target="https://www.scopus.com/inward/record.uri?eid=2-s2.0-85041270981&amp;doi=10.1016%2fB978-0-12-811861-0.00001-2&amp;partnerID=40&amp;md5=fd6e42f87e716f26679ad29af943f8b9" TargetMode="External"/><Relationship Id="rId81" Type="http://schemas.openxmlformats.org/officeDocument/2006/relationships/hyperlink" Target="https://www.scopus.com/inward/record.uri?eid=2-s2.0-85059461132&amp;doi=10.15666%2faeer%2f1606_73457360&amp;partnerID=40&amp;md5=d029e24afd22f509853110db383e9de2" TargetMode="External"/><Relationship Id="rId73" Type="http://schemas.openxmlformats.org/officeDocument/2006/relationships/hyperlink" Target="https://www.scopus.com/inward/record.uri?eid=2-s2.0-85045277077&amp;doi=10.1016%2fj.marpol.2018.03.015&amp;partnerID=40&amp;md5=b4537685c74dd31c94803cbc9ec33291" TargetMode="External"/><Relationship Id="rId72" Type="http://schemas.openxmlformats.org/officeDocument/2006/relationships/hyperlink" Target="https://www.scopus.com/inward/record.uri?eid=2-s2.0-85047663598&amp;doi=10.1002%2fpat.4297&amp;partnerID=40&amp;md5=3db020e5c3a849015bc4246871375586" TargetMode="External"/><Relationship Id="rId75" Type="http://schemas.openxmlformats.org/officeDocument/2006/relationships/hyperlink" Target="https://www.scopus.com/inward/record.uri?eid=2-s2.0-85046696225&amp;doi=10.3389%2ffmars.2018.00127&amp;partnerID=40&amp;md5=5c0c861137244cff37df3c639bac836b" TargetMode="External"/><Relationship Id="rId74" Type="http://schemas.openxmlformats.org/officeDocument/2006/relationships/hyperlink" Target="https://www.scopus.com/inward/record.uri?eid=2-s2.0-85048640839&amp;doi=10.3390%2fijerph15061229&amp;partnerID=40&amp;md5=5f797975474f4ad06ce01f6d95285fad" TargetMode="External"/><Relationship Id="rId77" Type="http://schemas.openxmlformats.org/officeDocument/2006/relationships/hyperlink" Target="https://www.scopus.com/inward/record.uri?eid=2-s2.0-85017167333&amp;doi=10.1007%2fs11356-017-8898-4&amp;partnerID=40&amp;md5=02ad8686888b8e97534b5855bb29cebf" TargetMode="External"/><Relationship Id="rId76" Type="http://schemas.openxmlformats.org/officeDocument/2006/relationships/hyperlink" Target="https://www.scopus.com/inward/record.uri?eid=2-s2.0-85041614930&amp;doi=10.1016%2fj.ijbiomac.2018.01.116&amp;partnerID=40&amp;md5=cc52c509a5d3cd10f930088841202410" TargetMode="External"/><Relationship Id="rId79" Type="http://schemas.openxmlformats.org/officeDocument/2006/relationships/hyperlink" Target="https://www.scopus.com/inward/record.uri?eid=2-s2.0-85047416604&amp;doi=10.1016%2fj.coesh.2017.10.002&amp;partnerID=40&amp;md5=4b93abe7f0f6bd144b4b0ed324ed2c0c" TargetMode="External"/><Relationship Id="rId78" Type="http://schemas.openxmlformats.org/officeDocument/2006/relationships/hyperlink" Target="https://www.scopus.com/inward/record.uri?eid=2-s2.0-85036554000&amp;doi=10.1016%2fj.envpol.2017.11.070&amp;partnerID=40&amp;md5=0bc3975dd60e5ccea68a893d45216897" TargetMode="External"/><Relationship Id="rId71" Type="http://schemas.openxmlformats.org/officeDocument/2006/relationships/hyperlink" Target="https://www.scopus.com/inward/record.uri?eid=2-s2.0-85028531863&amp;doi=10.1080%2f21691401.2017.1366338&amp;partnerID=40&amp;md5=67d9a6c031b29457c3167e6112272ee0" TargetMode="External"/><Relationship Id="rId70" Type="http://schemas.openxmlformats.org/officeDocument/2006/relationships/hyperlink" Target="https://www.scopus.com/inward/record.uri?eid=2-s2.0-85052285801&amp;doi=10.11766%2ftrxb201803010115&amp;partnerID=40&amp;md5=78a22a4bbab36150b3d189c61a57072d" TargetMode="External"/><Relationship Id="rId62" Type="http://schemas.openxmlformats.org/officeDocument/2006/relationships/hyperlink" Target="https://www.scopus.com/inward/record.uri?eid=2-s2.0-85067026686&amp;doi=10.12911%2f22998993%2f108637&amp;partnerID=40&amp;md5=93ecc20a1dfeef91369dbfd2bf21e048" TargetMode="External"/><Relationship Id="rId61" Type="http://schemas.openxmlformats.org/officeDocument/2006/relationships/hyperlink" Target="https://www.scopus.com/inward/record.uri?eid=2-s2.0-85065124434&amp;doi=10.1016%2fB978-0-12-814003-1.00034-4&amp;partnerID=40&amp;md5=a21aa900e92f5f199837a036ddfe0c54" TargetMode="External"/><Relationship Id="rId64" Type="http://schemas.openxmlformats.org/officeDocument/2006/relationships/hyperlink" Target="https://www.scopus.com/inward/record.uri?eid=2-s2.0-85055024371&amp;doi=10.1007%2f698_2016_123&amp;partnerID=40&amp;md5=6807116a00d55a607ab8ac5b9da45a15" TargetMode="External"/><Relationship Id="rId63" Type="http://schemas.openxmlformats.org/officeDocument/2006/relationships/hyperlink" Target="https://www.scopus.com/inward/record.uri?eid=2-s2.0-85056275960&amp;doi=10.1002%2fmarc.201800608&amp;partnerID=40&amp;md5=0acc5341a143ebdbff4ec6278d453ee5" TargetMode="External"/><Relationship Id="rId66" Type="http://schemas.openxmlformats.org/officeDocument/2006/relationships/hyperlink" Target="https://www.scopus.com/inward/record.uri?eid=2-s2.0-85053084650&amp;doi=10.1016%2fj.supflu.2018.08.019&amp;partnerID=40&amp;md5=cc8bdb7b9da408a6471cd2caa736734a" TargetMode="External"/><Relationship Id="rId65" Type="http://schemas.openxmlformats.org/officeDocument/2006/relationships/hyperlink" Target="https://www.scopus.com/inward/record.uri?eid=2-s2.0-85077754624&amp;doi=10.2147%2fDDDT.S216660&amp;partnerID=40&amp;md5=f2e65e7290e76934c0c70117b45dee51" TargetMode="External"/><Relationship Id="rId68" Type="http://schemas.openxmlformats.org/officeDocument/2006/relationships/hyperlink" Target="https://www.scopus.com/inward/record.uri?eid=2-s2.0-85055323884&amp;doi=10.1007%2fs13412-018-0495-4&amp;partnerID=40&amp;md5=94e710b1709135e73ad138539b038a86" TargetMode="External"/><Relationship Id="rId67" Type="http://schemas.openxmlformats.org/officeDocument/2006/relationships/hyperlink" Target="https://www.scopus.com/inward/record.uri?eid=2-s2.0-85058469837&amp;doi=10.1021%2facsomega.8b02183&amp;partnerID=40&amp;md5=b71e0bf9233bd6a7cc373278b262d1f9" TargetMode="External"/><Relationship Id="rId60" Type="http://schemas.openxmlformats.org/officeDocument/2006/relationships/hyperlink" Target="https://www.scopus.com/inward/record.uri?eid=2-s2.0-85061045571&amp;doi=10.1021%2facs.est.8b05458&amp;partnerID=40&amp;md5=6b607bb471aaf0502f0d030857bfbb1a" TargetMode="External"/><Relationship Id="rId69" Type="http://schemas.openxmlformats.org/officeDocument/2006/relationships/hyperlink" Target="https://www.scopus.com/inward/record.uri?eid=2-s2.0-85048589054&amp;doi=10.1016%2fj.jenvman.2018.06.007&amp;partnerID=40&amp;md5=4cfccb32743006e28d38f4170f3a5ff4" TargetMode="External"/><Relationship Id="rId51" Type="http://schemas.openxmlformats.org/officeDocument/2006/relationships/hyperlink" Target="https://www.scopus.com/inward/record.uri?eid=2-s2.0-85073238324&amp;doi=10.1016%2fj.marpolbul.2019.110641&amp;partnerID=40&amp;md5=6512456993f1e4ba336df304b9e61452" TargetMode="External"/><Relationship Id="rId50" Type="http://schemas.openxmlformats.org/officeDocument/2006/relationships/hyperlink" Target="https://www.scopus.com/inward/record.uri?eid=2-s2.0-85063067490&amp;doi=10.1038%2fs41467-019-09158-1&amp;partnerID=40&amp;md5=4f3f2e9b74647dbde7b21ef4dc511ed3" TargetMode="External"/><Relationship Id="rId53" Type="http://schemas.openxmlformats.org/officeDocument/2006/relationships/hyperlink" Target="https://www.scopus.com/inward/record.uri?eid=2-s2.0-85073595859&amp;doi=10.1016%2fj.rsma.2019.100900&amp;partnerID=40&amp;md5=6465feceb5f23c8828a4f8116f346063" TargetMode="External"/><Relationship Id="rId52" Type="http://schemas.openxmlformats.org/officeDocument/2006/relationships/hyperlink" Target="https://www.scopus.com/inward/record.uri?eid=2-s2.0-85074631836&amp;doi=10.1007%2fs11270-019-4313-8&amp;partnerID=40&amp;md5=6f5f1d2ded9eb05988eb2e2efebcc155" TargetMode="External"/><Relationship Id="rId55" Type="http://schemas.openxmlformats.org/officeDocument/2006/relationships/hyperlink" Target="https://www.scopus.com/inward/record.uri?eid=2-s2.0-85072891874&amp;doi=10.3389%2ffenvs.2019.00135&amp;partnerID=40&amp;md5=b83b734840c3f4487de01a773765646b" TargetMode="External"/><Relationship Id="rId54" Type="http://schemas.openxmlformats.org/officeDocument/2006/relationships/hyperlink" Target="https://www.scopus.com/inward/record.uri?eid=2-s2.0-85069735043&amp;doi=10.1016%2fj.aquaculture.2019.734322&amp;partnerID=40&amp;md5=1acb8d902aa1d1e8468ea3b640257da1" TargetMode="External"/><Relationship Id="rId57" Type="http://schemas.openxmlformats.org/officeDocument/2006/relationships/hyperlink" Target="https://www.scopus.com/inward/record.uri?eid=2-s2.0-85057863055&amp;doi=10.1016%2fj.resconrec.2018.11.028&amp;partnerID=40&amp;md5=0235f06487a653d1c1b56a29627f5294" TargetMode="External"/><Relationship Id="rId56" Type="http://schemas.openxmlformats.org/officeDocument/2006/relationships/hyperlink" Target="https://www.scopus.com/inward/record.uri?eid=2-s2.0-85061633821&amp;doi=10.1016%2fj.envpol.2019.01.100&amp;partnerID=40&amp;md5=73a7eba4386e1f299393c0a51279d2d4" TargetMode="External"/><Relationship Id="rId59" Type="http://schemas.openxmlformats.org/officeDocument/2006/relationships/hyperlink" Target="https://www.scopus.com/inward/record.uri?eid=2-s2.0-85061168576&amp;doi=10.1039%2fc8nr09321k&amp;partnerID=40&amp;md5=5be0a23325bd737099318e4bf1ed1e2d" TargetMode="External"/><Relationship Id="rId58" Type="http://schemas.openxmlformats.org/officeDocument/2006/relationships/hyperlink" Target="https://www.scopus.com/inward/record.uri?eid=2-s2.0-85060435339&amp;doi=10.1016%2fj.marpolbul.2019.01.039&amp;partnerID=40&amp;md5=cfc3109f3464d8b01cbb562afca1d092" TargetMode="External"/><Relationship Id="rId107" Type="http://schemas.openxmlformats.org/officeDocument/2006/relationships/hyperlink" Target="https://www.scopus.com/inward/record.uri?eid=2-s2.0-84922751553&amp;doi=10.1615%2fPlasmaMed.2014011974&amp;partnerID=40&amp;md5=87c9f4f93730c792f6438d6f269a37ca" TargetMode="External"/><Relationship Id="rId228" Type="http://schemas.openxmlformats.org/officeDocument/2006/relationships/hyperlink" Target="https://pubmed.ncbi.nlm.nih.gov/31450030/" TargetMode="External"/><Relationship Id="rId349" Type="http://schemas.openxmlformats.org/officeDocument/2006/relationships/hyperlink" Target="https://pubmed.ncbi.nlm.nih.gov/25258305/" TargetMode="External"/><Relationship Id="rId106" Type="http://schemas.openxmlformats.org/officeDocument/2006/relationships/hyperlink" Target="https://www.scopus.com/inward/record.uri?eid=2-s2.0-84901450979&amp;doi=10.1007%2fs11051-014-2427-x&amp;partnerID=40&amp;md5=37d692c5e5416f80729a2ac36e611d13" TargetMode="External"/><Relationship Id="rId227" Type="http://schemas.openxmlformats.org/officeDocument/2006/relationships/hyperlink" Target="https://pubmed.ncbi.nlm.nih.gov/31454586/" TargetMode="External"/><Relationship Id="rId348" Type="http://schemas.openxmlformats.org/officeDocument/2006/relationships/hyperlink" Target="https://pubmed.ncbi.nlm.nih.gov/25380515/" TargetMode="External"/><Relationship Id="rId105" Type="http://schemas.openxmlformats.org/officeDocument/2006/relationships/hyperlink" Target="https://www.scopus.com/inward/record.uri?eid=2-s2.0-84897592547&amp;partnerID=40&amp;md5=859a71e01e3ad0fe1be2349442f7ac6f" TargetMode="External"/><Relationship Id="rId226" Type="http://schemas.openxmlformats.org/officeDocument/2006/relationships/hyperlink" Target="https://pubmed.ncbi.nlm.nih.gov/31482461/" TargetMode="External"/><Relationship Id="rId347" Type="http://schemas.openxmlformats.org/officeDocument/2006/relationships/hyperlink" Target="https://pubmed.ncbi.nlm.nih.gov/25442951/" TargetMode="External"/><Relationship Id="rId104" Type="http://schemas.openxmlformats.org/officeDocument/2006/relationships/hyperlink" Target="https://www.scopus.com/inward/record.uri?eid=2-s2.0-84917690792&amp;doi=10.1007%2fs11051-014-2796-1&amp;partnerID=40&amp;md5=336088d6d8665e35f7061c50c17cb5d9" TargetMode="External"/><Relationship Id="rId225" Type="http://schemas.openxmlformats.org/officeDocument/2006/relationships/hyperlink" Target="https://pubmed.ncbi.nlm.nih.gov/31534333/" TargetMode="External"/><Relationship Id="rId346" Type="http://schemas.openxmlformats.org/officeDocument/2006/relationships/hyperlink" Target="https://pubmed.ncbi.nlm.nih.gov/25476388/" TargetMode="External"/><Relationship Id="rId109" Type="http://schemas.openxmlformats.org/officeDocument/2006/relationships/hyperlink" Target="https://www.scopus.com/inward/record.uri?eid=2-s2.0-84893043765&amp;doi=10.1002%2fterm.1532&amp;partnerID=40&amp;md5=a44149582605016879d1baaf1e831b57" TargetMode="External"/><Relationship Id="rId108" Type="http://schemas.openxmlformats.org/officeDocument/2006/relationships/hyperlink" Target="https://www.scopus.com/inward/record.uri?eid=2-s2.0-84893742806&amp;doi=10.1166%2fjnn.2014.8906&amp;partnerID=40&amp;md5=46ce6b483160c4a27cccc8c0bef01d7b" TargetMode="External"/><Relationship Id="rId229" Type="http://schemas.openxmlformats.org/officeDocument/2006/relationships/hyperlink" Target="https://pubmed.ncbi.nlm.nih.gov/31442723/" TargetMode="External"/><Relationship Id="rId220" Type="http://schemas.openxmlformats.org/officeDocument/2006/relationships/hyperlink" Target="https://pubmed.ncbi.nlm.nih.gov/31733910/" TargetMode="External"/><Relationship Id="rId341" Type="http://schemas.openxmlformats.org/officeDocument/2006/relationships/hyperlink" Target="https://pubmed.ncbi.nlm.nih.gov/26301775/" TargetMode="External"/><Relationship Id="rId340" Type="http://schemas.openxmlformats.org/officeDocument/2006/relationships/hyperlink" Target="https://pubmed.ncbi.nlm.nih.gov/26322234/" TargetMode="External"/><Relationship Id="rId103" Type="http://schemas.openxmlformats.org/officeDocument/2006/relationships/hyperlink" Target="https://www.scopus.com/inward/record.uri?eid=2-s2.0-84946839470&amp;doi=10.1007%2f978-3-319-22345-2_9&amp;partnerID=40&amp;md5=5d823ce0adc6166ee5344fc8f675ebd7" TargetMode="External"/><Relationship Id="rId224" Type="http://schemas.openxmlformats.org/officeDocument/2006/relationships/hyperlink" Target="https://pubmed.ncbi.nlm.nih.gov/31585248/" TargetMode="External"/><Relationship Id="rId345" Type="http://schemas.openxmlformats.org/officeDocument/2006/relationships/hyperlink" Target="https://pubmed.ncbi.nlm.nih.gov/25734626/" TargetMode="External"/><Relationship Id="rId102" Type="http://schemas.openxmlformats.org/officeDocument/2006/relationships/hyperlink" Target="https://www.scopus.com/inward/record.uri?eid=2-s2.0-84920946533&amp;doi=10.2528%2fPIER14092602&amp;partnerID=40&amp;md5=4ea4ae061bf3167499a4e46616af5c01" TargetMode="External"/><Relationship Id="rId223" Type="http://schemas.openxmlformats.org/officeDocument/2006/relationships/hyperlink" Target="https://pubmed.ncbi.nlm.nih.gov/31646185/" TargetMode="External"/><Relationship Id="rId344" Type="http://schemas.openxmlformats.org/officeDocument/2006/relationships/hyperlink" Target="https://pubmed.ncbi.nlm.nih.gov/26004740/" TargetMode="External"/><Relationship Id="rId101" Type="http://schemas.openxmlformats.org/officeDocument/2006/relationships/hyperlink" Target="https://www.scopus.com/inward/record.uri?eid=2-s2.0-84943623995&amp;doi=10.2147%2fIJN.S90273&amp;partnerID=40&amp;md5=c420b7941ea4e9332cb87eb064019a8c" TargetMode="External"/><Relationship Id="rId222" Type="http://schemas.openxmlformats.org/officeDocument/2006/relationships/hyperlink" Target="https://pubmed.ncbi.nlm.nih.gov/31708531/" TargetMode="External"/><Relationship Id="rId343" Type="http://schemas.openxmlformats.org/officeDocument/2006/relationships/hyperlink" Target="https://pubmed.ncbi.nlm.nih.gov/26069453/" TargetMode="External"/><Relationship Id="rId100" Type="http://schemas.openxmlformats.org/officeDocument/2006/relationships/hyperlink" Target="https://www.scopus.com/inward/record.uri?eid=2-s2.0-84946815798&amp;doi=10.1016%2fj.ecss.2015.05.018&amp;partnerID=40&amp;md5=0443670253da8199dbdac1a696100844" TargetMode="External"/><Relationship Id="rId221" Type="http://schemas.openxmlformats.org/officeDocument/2006/relationships/hyperlink" Target="https://pubmed.ncbi.nlm.nih.gov/31733904/" TargetMode="External"/><Relationship Id="rId342" Type="http://schemas.openxmlformats.org/officeDocument/2006/relationships/hyperlink" Target="https://pubmed.ncbi.nlm.nih.gov/26210759/" TargetMode="External"/><Relationship Id="rId217" Type="http://schemas.openxmlformats.org/officeDocument/2006/relationships/hyperlink" Target="https://pubmed.ncbi.nlm.nih.gov/31740306/" TargetMode="External"/><Relationship Id="rId338" Type="http://schemas.openxmlformats.org/officeDocument/2006/relationships/hyperlink" Target="https://pubmed.ncbi.nlm.nih.gov/26616761/" TargetMode="External"/><Relationship Id="rId216" Type="http://schemas.openxmlformats.org/officeDocument/2006/relationships/hyperlink" Target="https://pubmed.ncbi.nlm.nih.gov/31753624/" TargetMode="External"/><Relationship Id="rId337" Type="http://schemas.openxmlformats.org/officeDocument/2006/relationships/hyperlink" Target="https://pubmed.ncbi.nlm.nih.gov/26642093/" TargetMode="External"/><Relationship Id="rId215" Type="http://schemas.openxmlformats.org/officeDocument/2006/relationships/hyperlink" Target="https://pubmed.ncbi.nlm.nih.gov/31759759/" TargetMode="External"/><Relationship Id="rId336" Type="http://schemas.openxmlformats.org/officeDocument/2006/relationships/hyperlink" Target="https://pubmed.ncbi.nlm.nih.gov/26710018/" TargetMode="External"/><Relationship Id="rId214" Type="http://schemas.openxmlformats.org/officeDocument/2006/relationships/hyperlink" Target="https://pubmed.ncbi.nlm.nih.gov/31767237/" TargetMode="External"/><Relationship Id="rId335" Type="http://schemas.openxmlformats.org/officeDocument/2006/relationships/hyperlink" Target="https://pubmed.ncbi.nlm.nih.gov/26807984/" TargetMode="External"/><Relationship Id="rId219" Type="http://schemas.openxmlformats.org/officeDocument/2006/relationships/hyperlink" Target="https://pubmed.ncbi.nlm.nih.gov/31734498/" TargetMode="External"/><Relationship Id="rId218" Type="http://schemas.openxmlformats.org/officeDocument/2006/relationships/hyperlink" Target="https://pubmed.ncbi.nlm.nih.gov/31735369/" TargetMode="External"/><Relationship Id="rId339" Type="http://schemas.openxmlformats.org/officeDocument/2006/relationships/hyperlink" Target="https://pubmed.ncbi.nlm.nih.gov/26485930/" TargetMode="External"/><Relationship Id="rId330" Type="http://schemas.openxmlformats.org/officeDocument/2006/relationships/hyperlink" Target="https://pubmed.ncbi.nlm.nih.gov/27225985/" TargetMode="External"/><Relationship Id="rId213" Type="http://schemas.openxmlformats.org/officeDocument/2006/relationships/hyperlink" Target="https://pubmed.ncbi.nlm.nih.gov/31806443/" TargetMode="External"/><Relationship Id="rId334" Type="http://schemas.openxmlformats.org/officeDocument/2006/relationships/hyperlink" Target="https://pubmed.ncbi.nlm.nih.gov/27007171/" TargetMode="External"/><Relationship Id="rId212" Type="http://schemas.openxmlformats.org/officeDocument/2006/relationships/hyperlink" Target="https://pubmed.ncbi.nlm.nih.gov/31846861/" TargetMode="External"/><Relationship Id="rId333" Type="http://schemas.openxmlformats.org/officeDocument/2006/relationships/hyperlink" Target="https://pubmed.ncbi.nlm.nih.gov/27067001/" TargetMode="External"/><Relationship Id="rId211" Type="http://schemas.openxmlformats.org/officeDocument/2006/relationships/hyperlink" Target="https://pubmed.ncbi.nlm.nih.gov/31873122/" TargetMode="External"/><Relationship Id="rId332" Type="http://schemas.openxmlformats.org/officeDocument/2006/relationships/hyperlink" Target="https://pubmed.ncbi.nlm.nih.gov/27131810/" TargetMode="External"/><Relationship Id="rId210" Type="http://schemas.openxmlformats.org/officeDocument/2006/relationships/hyperlink" Target="https://pubmed.ncbi.nlm.nih.gov/31877275/" TargetMode="External"/><Relationship Id="rId331" Type="http://schemas.openxmlformats.org/officeDocument/2006/relationships/hyperlink" Target="https://pubmed.ncbi.nlm.nih.gov/27198628/" TargetMode="External"/><Relationship Id="rId370" Type="http://schemas.openxmlformats.org/officeDocument/2006/relationships/hyperlink" Target="https://pubmed.ncbi.nlm.nih.gov/22899331/" TargetMode="External"/><Relationship Id="rId129" Type="http://schemas.openxmlformats.org/officeDocument/2006/relationships/hyperlink" Target="https://pubmed.ncbi.nlm.nih.gov/33923009/" TargetMode="External"/><Relationship Id="rId128" Type="http://schemas.openxmlformats.org/officeDocument/2006/relationships/hyperlink" Target="https://pubmed.ncbi.nlm.nih.gov/33933832/" TargetMode="External"/><Relationship Id="rId249" Type="http://schemas.openxmlformats.org/officeDocument/2006/relationships/hyperlink" Target="https://pubmed.ncbi.nlm.nih.gov/30901518/" TargetMode="External"/><Relationship Id="rId127" Type="http://schemas.openxmlformats.org/officeDocument/2006/relationships/hyperlink" Target="https://pubmed.ncbi.nlm.nih.gov/33991984/" TargetMode="External"/><Relationship Id="rId248" Type="http://schemas.openxmlformats.org/officeDocument/2006/relationships/hyperlink" Target="https://pubmed.ncbi.nlm.nih.gov/30912993/" TargetMode="External"/><Relationship Id="rId369" Type="http://schemas.openxmlformats.org/officeDocument/2006/relationships/hyperlink" Target="https://pubmed.ncbi.nlm.nih.gov/23164423/" TargetMode="External"/><Relationship Id="rId126" Type="http://schemas.openxmlformats.org/officeDocument/2006/relationships/hyperlink" Target="https://pubmed.ncbi.nlm.nih.gov/33996284/" TargetMode="External"/><Relationship Id="rId247" Type="http://schemas.openxmlformats.org/officeDocument/2006/relationships/hyperlink" Target="https://pubmed.ncbi.nlm.nih.gov/30940555/" TargetMode="External"/><Relationship Id="rId368" Type="http://schemas.openxmlformats.org/officeDocument/2006/relationships/hyperlink" Target="https://pubmed.ncbi.nlm.nih.gov/23174144/" TargetMode="External"/><Relationship Id="rId121" Type="http://schemas.openxmlformats.org/officeDocument/2006/relationships/hyperlink" Target="https://www.scopus.com/inward/record.uri?eid=2-s2.0-26044469119&amp;partnerID=40&amp;md5=42ea41108df4c6646e6bad259c8dbf60" TargetMode="External"/><Relationship Id="rId242" Type="http://schemas.openxmlformats.org/officeDocument/2006/relationships/hyperlink" Target="https://pubmed.ncbi.nlm.nih.gov/31185462/" TargetMode="External"/><Relationship Id="rId363" Type="http://schemas.openxmlformats.org/officeDocument/2006/relationships/hyperlink" Target="https://pubmed.ncbi.nlm.nih.gov/24312224/" TargetMode="External"/><Relationship Id="rId120" Type="http://schemas.openxmlformats.org/officeDocument/2006/relationships/hyperlink" Target="https://www.scopus.com/inward/record.uri?eid=2-s2.0-31144472086&amp;partnerID=40&amp;md5=30a5e9d52798733c06989b109b34e974" TargetMode="External"/><Relationship Id="rId241" Type="http://schemas.openxmlformats.org/officeDocument/2006/relationships/hyperlink" Target="https://pubmed.ncbi.nlm.nih.gov/31227771/" TargetMode="External"/><Relationship Id="rId362" Type="http://schemas.openxmlformats.org/officeDocument/2006/relationships/hyperlink" Target="https://pubmed.ncbi.nlm.nih.gov/24440692/" TargetMode="External"/><Relationship Id="rId240" Type="http://schemas.openxmlformats.org/officeDocument/2006/relationships/hyperlink" Target="https://pubmed.ncbi.nlm.nih.gov/31288171/" TargetMode="External"/><Relationship Id="rId361" Type="http://schemas.openxmlformats.org/officeDocument/2006/relationships/hyperlink" Target="https://pubmed.ncbi.nlm.nih.gov/24483095/" TargetMode="External"/><Relationship Id="rId360" Type="http://schemas.openxmlformats.org/officeDocument/2006/relationships/hyperlink" Target="https://pubmed.ncbi.nlm.nih.gov/24509165/" TargetMode="External"/><Relationship Id="rId125" Type="http://schemas.openxmlformats.org/officeDocument/2006/relationships/hyperlink" Target="https://pubmed.ncbi.nlm.nih.gov/34087664/" TargetMode="External"/><Relationship Id="rId246" Type="http://schemas.openxmlformats.org/officeDocument/2006/relationships/hyperlink" Target="https://pubmed.ncbi.nlm.nih.gov/30953088/" TargetMode="External"/><Relationship Id="rId367" Type="http://schemas.openxmlformats.org/officeDocument/2006/relationships/hyperlink" Target="https://pubmed.ncbi.nlm.nih.gov/23273934/" TargetMode="External"/><Relationship Id="rId124" Type="http://schemas.openxmlformats.org/officeDocument/2006/relationships/hyperlink" Target="https://pubmed.ncbi.nlm.nih.gov/34102414/" TargetMode="External"/><Relationship Id="rId245" Type="http://schemas.openxmlformats.org/officeDocument/2006/relationships/hyperlink" Target="https://pubmed.ncbi.nlm.nih.gov/30953935/" TargetMode="External"/><Relationship Id="rId366" Type="http://schemas.openxmlformats.org/officeDocument/2006/relationships/hyperlink" Target="https://pubmed.ncbi.nlm.nih.gov/23800688/" TargetMode="External"/><Relationship Id="rId123" Type="http://schemas.openxmlformats.org/officeDocument/2006/relationships/hyperlink" Target="https://www.scopus.com/inward/record.uri?eid=2-s2.0-0034723998&amp;partnerID=40&amp;md5=1f2e341d9c1b59e8fcef0d9e45f94efe" TargetMode="External"/><Relationship Id="rId244" Type="http://schemas.openxmlformats.org/officeDocument/2006/relationships/hyperlink" Target="https://pubmed.ncbi.nlm.nih.gov/31117014/" TargetMode="External"/><Relationship Id="rId365" Type="http://schemas.openxmlformats.org/officeDocument/2006/relationships/hyperlink" Target="https://pubmed.ncbi.nlm.nih.gov/24157344/" TargetMode="External"/><Relationship Id="rId122" Type="http://schemas.openxmlformats.org/officeDocument/2006/relationships/hyperlink" Target="https://www.scopus.com/inward/record.uri?eid=2-s2.0-84896876556&amp;partnerID=40&amp;md5=8919a5aa92d0de7cd9b7456837e87e33" TargetMode="External"/><Relationship Id="rId243" Type="http://schemas.openxmlformats.org/officeDocument/2006/relationships/hyperlink" Target="https://pubmed.ncbi.nlm.nih.gov/31176812/" TargetMode="External"/><Relationship Id="rId364" Type="http://schemas.openxmlformats.org/officeDocument/2006/relationships/hyperlink" Target="https://pubmed.ncbi.nlm.nih.gov/24200489/" TargetMode="External"/><Relationship Id="rId95" Type="http://schemas.openxmlformats.org/officeDocument/2006/relationships/hyperlink" Target="https://www.scopus.com/inward/record.uri?eid=2-s2.0-84978100629&amp;partnerID=40&amp;md5=f55e9a7eb32989fe220220cb2a8496b0" TargetMode="External"/><Relationship Id="rId94" Type="http://schemas.openxmlformats.org/officeDocument/2006/relationships/hyperlink" Target="https://www.scopus.com/inward/record.uri?eid=2-s2.0-85001821012&amp;doi=10.1126%2fscience.aaf8697&amp;partnerID=40&amp;md5=0e5751ad346d2374d8501ff3a5f1afbc" TargetMode="External"/><Relationship Id="rId97" Type="http://schemas.openxmlformats.org/officeDocument/2006/relationships/hyperlink" Target="https://www.scopus.com/inward/record.uri?eid=2-s2.0-84958046022&amp;doi=10.1016%2fj.jglr.2015.10.012&amp;partnerID=40&amp;md5=65f5b53db975202c669009fc3b11ad53" TargetMode="External"/><Relationship Id="rId96" Type="http://schemas.openxmlformats.org/officeDocument/2006/relationships/hyperlink" Target="https://www.scopus.com/inward/record.uri?eid=2-s2.0-84959452581&amp;doi=10.1007%2fs10439-016-1582-x&amp;partnerID=40&amp;md5=b297c3468380d403c833e5eaea32eb3f" TargetMode="External"/><Relationship Id="rId99" Type="http://schemas.openxmlformats.org/officeDocument/2006/relationships/hyperlink" Target="https://www.scopus.com/inward/record.uri?eid=2-s2.0-85002339007&amp;doi=10.1115%2fES2016-59632&amp;partnerID=40&amp;md5=cb7c2dd47e6fb546f2fbbd366ddac017" TargetMode="External"/><Relationship Id="rId98" Type="http://schemas.openxmlformats.org/officeDocument/2006/relationships/hyperlink" Target="https://www.scopus.com/inward/record.uri?eid=2-s2.0-85026291577&amp;doi=10.1007%2f978-3-662-49045-7_4&amp;partnerID=40&amp;md5=9b794527e11911fc46a15be69f177ed8" TargetMode="External"/><Relationship Id="rId91" Type="http://schemas.openxmlformats.org/officeDocument/2006/relationships/hyperlink" Target="https://www.scopus.com/inward/record.uri?eid=2-s2.0-85041288645&amp;doi=10.1557%2fadv.2017.416&amp;partnerID=40&amp;md5=936d76076ddd90d19ac0c8f5aa5016c7" TargetMode="External"/><Relationship Id="rId90" Type="http://schemas.openxmlformats.org/officeDocument/2006/relationships/hyperlink" Target="https://www.scopus.com/inward/record.uri?eid=2-s2.0-84999106915&amp;doi=10.1016%2fj.anbehav.2016.10.035&amp;partnerID=40&amp;md5=c166c5dc277c43d9104be28546105241" TargetMode="External"/><Relationship Id="rId93" Type="http://schemas.openxmlformats.org/officeDocument/2006/relationships/hyperlink" Target="https://www.scopus.com/inward/record.uri?eid=2-s2.0-85020606072&amp;doi=10.3389%2ffenvs.2016.00056&amp;partnerID=40&amp;md5=9be5a1c0cc7aa02048652f3e2cad5a6f" TargetMode="External"/><Relationship Id="rId92" Type="http://schemas.openxmlformats.org/officeDocument/2006/relationships/hyperlink" Target="https://www.scopus.com/inward/record.uri?eid=2-s2.0-84933074239&amp;doi=10.1111%2fjfpe.12246&amp;partnerID=40&amp;md5=d98b85bee1bce50bbe0fe5859305d1fd" TargetMode="External"/><Relationship Id="rId118" Type="http://schemas.openxmlformats.org/officeDocument/2006/relationships/hyperlink" Target="https://www.scopus.com/inward/record.uri?eid=2-s2.0-51249090349&amp;doi=10.1109%2fCLEOPR.2007.4391595&amp;partnerID=40&amp;md5=d3895026b0d135de0e055db660824f64" TargetMode="External"/><Relationship Id="rId239" Type="http://schemas.openxmlformats.org/officeDocument/2006/relationships/hyperlink" Target="https://pubmed.ncbi.nlm.nih.gov/31310986/" TargetMode="External"/><Relationship Id="rId117" Type="http://schemas.openxmlformats.org/officeDocument/2006/relationships/hyperlink" Target="https://www.scopus.com/inward/record.uri?eid=2-s2.0-67649703935&amp;partnerID=40&amp;md5=aaee99fab9ce4d9bd10b91d2b53246ea" TargetMode="External"/><Relationship Id="rId238" Type="http://schemas.openxmlformats.org/officeDocument/2006/relationships/hyperlink" Target="https://pubmed.ncbi.nlm.nih.gov/31325757/" TargetMode="External"/><Relationship Id="rId359" Type="http://schemas.openxmlformats.org/officeDocument/2006/relationships/hyperlink" Target="https://pubmed.ncbi.nlm.nih.gov/24612883/" TargetMode="External"/><Relationship Id="rId116" Type="http://schemas.openxmlformats.org/officeDocument/2006/relationships/hyperlink" Target="https://www.scopus.com/inward/record.uri?eid=2-s2.0-58549087961&amp;doi=10.1021%2fbm8010648&amp;partnerID=40&amp;md5=97b968c7f99955005ba9ef76e17cbac6" TargetMode="External"/><Relationship Id="rId237" Type="http://schemas.openxmlformats.org/officeDocument/2006/relationships/hyperlink" Target="https://pubmed.ncbi.nlm.nih.gov/31330843/" TargetMode="External"/><Relationship Id="rId358" Type="http://schemas.openxmlformats.org/officeDocument/2006/relationships/hyperlink" Target="https://pubmed.ncbi.nlm.nih.gov/24704545/" TargetMode="External"/><Relationship Id="rId115" Type="http://schemas.openxmlformats.org/officeDocument/2006/relationships/hyperlink" Target="https://www.scopus.com/inward/record.uri?eid=2-s2.0-79954609270&amp;doi=10.1021%2fac102676z&amp;partnerID=40&amp;md5=c0426cb6a7ba9736539419b9a7ca4343" TargetMode="External"/><Relationship Id="rId236" Type="http://schemas.openxmlformats.org/officeDocument/2006/relationships/hyperlink" Target="https://pubmed.ncbi.nlm.nih.gov/31332682/" TargetMode="External"/><Relationship Id="rId357" Type="http://schemas.openxmlformats.org/officeDocument/2006/relationships/hyperlink" Target="https://pubmed.ncbi.nlm.nih.gov/24720650/" TargetMode="External"/><Relationship Id="rId119" Type="http://schemas.openxmlformats.org/officeDocument/2006/relationships/hyperlink" Target="https://www.scopus.com/inward/record.uri?eid=2-s2.0-33745281924&amp;doi=10.1080%2f08958370600747770&amp;partnerID=40&amp;md5=c724059bf0444f39ffd23e5aa937de2a" TargetMode="External"/><Relationship Id="rId110" Type="http://schemas.openxmlformats.org/officeDocument/2006/relationships/hyperlink" Target="https://www.scopus.com/inward/record.uri?eid=2-s2.0-84880172780&amp;partnerID=40&amp;md5=d7146851059e5edea31af97dbb5baf50" TargetMode="External"/><Relationship Id="rId231" Type="http://schemas.openxmlformats.org/officeDocument/2006/relationships/hyperlink" Target="https://pubmed.ncbi.nlm.nih.gov/31426175/" TargetMode="External"/><Relationship Id="rId352" Type="http://schemas.openxmlformats.org/officeDocument/2006/relationships/hyperlink" Target="https://pubmed.ncbi.nlm.nih.gov/25074419/" TargetMode="External"/><Relationship Id="rId230" Type="http://schemas.openxmlformats.org/officeDocument/2006/relationships/hyperlink" Target="https://pubmed.ncbi.nlm.nih.gov/31439844/" TargetMode="External"/><Relationship Id="rId351" Type="http://schemas.openxmlformats.org/officeDocument/2006/relationships/hyperlink" Target="https://pubmed.ncbi.nlm.nih.gov/25168427/" TargetMode="External"/><Relationship Id="rId350" Type="http://schemas.openxmlformats.org/officeDocument/2006/relationships/hyperlink" Target="https://pubmed.ncbi.nlm.nih.gov/25245856/" TargetMode="External"/><Relationship Id="rId114" Type="http://schemas.openxmlformats.org/officeDocument/2006/relationships/hyperlink" Target="https://www.scopus.com/inward/record.uri?eid=2-s2.0-84880342004&amp;doi=10.2175%2f106143012X13407275695751&amp;partnerID=40&amp;md5=0eefa27e26516a397dce3bae3a2636fd" TargetMode="External"/><Relationship Id="rId235" Type="http://schemas.openxmlformats.org/officeDocument/2006/relationships/hyperlink" Target="https://pubmed.ncbi.nlm.nih.gov/31333191/" TargetMode="External"/><Relationship Id="rId356" Type="http://schemas.openxmlformats.org/officeDocument/2006/relationships/hyperlink" Target="https://pubmed.ncbi.nlm.nih.gov/24787691/" TargetMode="External"/><Relationship Id="rId113" Type="http://schemas.openxmlformats.org/officeDocument/2006/relationships/hyperlink" Target="https://www.scopus.com/inward/record.uri?eid=2-s2.0-84899719580&amp;partnerID=40&amp;md5=3d1ed02984a2ceb794d65f61b026bbfe" TargetMode="External"/><Relationship Id="rId234" Type="http://schemas.openxmlformats.org/officeDocument/2006/relationships/hyperlink" Target="https://pubmed.ncbi.nlm.nih.gov/31393815/" TargetMode="External"/><Relationship Id="rId355" Type="http://schemas.openxmlformats.org/officeDocument/2006/relationships/hyperlink" Target="https://pubmed.ncbi.nlm.nih.gov/24973278/" TargetMode="External"/><Relationship Id="rId112" Type="http://schemas.openxmlformats.org/officeDocument/2006/relationships/hyperlink" Target="https://www.scopus.com/inward/record.uri?eid=2-s2.0-84900837969&amp;partnerID=40&amp;md5=0de893dec72284700a21e1331f2ec862" TargetMode="External"/><Relationship Id="rId233" Type="http://schemas.openxmlformats.org/officeDocument/2006/relationships/hyperlink" Target="https://pubmed.ncbi.nlm.nih.gov/31401519/" TargetMode="External"/><Relationship Id="rId354" Type="http://schemas.openxmlformats.org/officeDocument/2006/relationships/hyperlink" Target="https://pubmed.ncbi.nlm.nih.gov/24995635/" TargetMode="External"/><Relationship Id="rId111" Type="http://schemas.openxmlformats.org/officeDocument/2006/relationships/hyperlink" Target="https://www.scopus.com/inward/record.uri?eid=2-s2.0-84879222724&amp;doi=10.1007%2fs10800-013-0554-1&amp;partnerID=40&amp;md5=66692717913d28eaf8a3c1fe4ad5ea88" TargetMode="External"/><Relationship Id="rId232" Type="http://schemas.openxmlformats.org/officeDocument/2006/relationships/hyperlink" Target="https://pubmed.ncbi.nlm.nih.gov/31422303/" TargetMode="External"/><Relationship Id="rId353" Type="http://schemas.openxmlformats.org/officeDocument/2006/relationships/hyperlink" Target="https://pubmed.ncbi.nlm.nih.gov/25050775/" TargetMode="External"/><Relationship Id="rId305" Type="http://schemas.openxmlformats.org/officeDocument/2006/relationships/hyperlink" Target="https://pubmed.ncbi.nlm.nih.gov/28720487/" TargetMode="External"/><Relationship Id="rId304" Type="http://schemas.openxmlformats.org/officeDocument/2006/relationships/hyperlink" Target="https://pubmed.ncbi.nlm.nih.gov/28766116/" TargetMode="External"/><Relationship Id="rId303" Type="http://schemas.openxmlformats.org/officeDocument/2006/relationships/hyperlink" Target="https://pubmed.ncbi.nlm.nih.gov/28802989/" TargetMode="External"/><Relationship Id="rId302" Type="http://schemas.openxmlformats.org/officeDocument/2006/relationships/hyperlink" Target="https://pubmed.ncbi.nlm.nih.gov/28844240/" TargetMode="External"/><Relationship Id="rId309" Type="http://schemas.openxmlformats.org/officeDocument/2006/relationships/hyperlink" Target="https://pubmed.ncbi.nlm.nih.gov/28686897/" TargetMode="External"/><Relationship Id="rId308" Type="http://schemas.openxmlformats.org/officeDocument/2006/relationships/hyperlink" Target="https://pubmed.ncbi.nlm.nih.gov/28704660/" TargetMode="External"/><Relationship Id="rId307" Type="http://schemas.openxmlformats.org/officeDocument/2006/relationships/hyperlink" Target="https://pubmed.ncbi.nlm.nih.gov/28705629/" TargetMode="External"/><Relationship Id="rId306" Type="http://schemas.openxmlformats.org/officeDocument/2006/relationships/hyperlink" Target="https://pubmed.ncbi.nlm.nih.gov/28705632/" TargetMode="External"/><Relationship Id="rId301" Type="http://schemas.openxmlformats.org/officeDocument/2006/relationships/hyperlink" Target="https://pubmed.ncbi.nlm.nih.gov/28848351/" TargetMode="External"/><Relationship Id="rId300" Type="http://schemas.openxmlformats.org/officeDocument/2006/relationships/hyperlink" Target="https://pubmed.ncbi.nlm.nih.gov/28889914/" TargetMode="External"/><Relationship Id="rId206" Type="http://schemas.openxmlformats.org/officeDocument/2006/relationships/hyperlink" Target="https://pubmed.ncbi.nlm.nih.gov/31981707/" TargetMode="External"/><Relationship Id="rId327" Type="http://schemas.openxmlformats.org/officeDocument/2006/relationships/hyperlink" Target="https://pubmed.ncbi.nlm.nih.gov/27454254/" TargetMode="External"/><Relationship Id="rId205" Type="http://schemas.openxmlformats.org/officeDocument/2006/relationships/hyperlink" Target="https://pubmed.ncbi.nlm.nih.gov/31992692/" TargetMode="External"/><Relationship Id="rId326" Type="http://schemas.openxmlformats.org/officeDocument/2006/relationships/hyperlink" Target="https://pubmed.ncbi.nlm.nih.gov/27574803/" TargetMode="External"/><Relationship Id="rId204" Type="http://schemas.openxmlformats.org/officeDocument/2006/relationships/hyperlink" Target="https://pubmed.ncbi.nlm.nih.gov/32056590/" TargetMode="External"/><Relationship Id="rId325" Type="http://schemas.openxmlformats.org/officeDocument/2006/relationships/hyperlink" Target="https://pubmed.ncbi.nlm.nih.gov/27666577/" TargetMode="External"/><Relationship Id="rId203" Type="http://schemas.openxmlformats.org/officeDocument/2006/relationships/hyperlink" Target="https://pubmed.ncbi.nlm.nih.gov/32070333/" TargetMode="External"/><Relationship Id="rId324" Type="http://schemas.openxmlformats.org/officeDocument/2006/relationships/hyperlink" Target="https://pubmed.ncbi.nlm.nih.gov/27808508/" TargetMode="External"/><Relationship Id="rId209" Type="http://schemas.openxmlformats.org/officeDocument/2006/relationships/hyperlink" Target="https://pubmed.ncbi.nlm.nih.gov/31884260/" TargetMode="External"/><Relationship Id="rId208" Type="http://schemas.openxmlformats.org/officeDocument/2006/relationships/hyperlink" Target="https://pubmed.ncbi.nlm.nih.gov/31942863/" TargetMode="External"/><Relationship Id="rId329" Type="http://schemas.openxmlformats.org/officeDocument/2006/relationships/hyperlink" Target="https://pubmed.ncbi.nlm.nih.gov/27238249/" TargetMode="External"/><Relationship Id="rId207" Type="http://schemas.openxmlformats.org/officeDocument/2006/relationships/hyperlink" Target="https://pubmed.ncbi.nlm.nih.gov/31972952/" TargetMode="External"/><Relationship Id="rId328" Type="http://schemas.openxmlformats.org/officeDocument/2006/relationships/hyperlink" Target="https://pubmed.ncbi.nlm.nih.gov/27328827/" TargetMode="External"/><Relationship Id="rId202" Type="http://schemas.openxmlformats.org/officeDocument/2006/relationships/hyperlink" Target="https://pubmed.ncbi.nlm.nih.gov/32111046/" TargetMode="External"/><Relationship Id="rId323" Type="http://schemas.openxmlformats.org/officeDocument/2006/relationships/hyperlink" Target="https://pubmed.ncbi.nlm.nih.gov/27831560/" TargetMode="External"/><Relationship Id="rId201" Type="http://schemas.openxmlformats.org/officeDocument/2006/relationships/hyperlink" Target="https://pubmed.ncbi.nlm.nih.gov/32150587/" TargetMode="External"/><Relationship Id="rId322" Type="http://schemas.openxmlformats.org/officeDocument/2006/relationships/hyperlink" Target="https://pubmed.ncbi.nlm.nih.gov/27960377/" TargetMode="External"/><Relationship Id="rId200" Type="http://schemas.openxmlformats.org/officeDocument/2006/relationships/hyperlink" Target="https://pubmed.ncbi.nlm.nih.gov/32174486/" TargetMode="External"/><Relationship Id="rId321" Type="http://schemas.openxmlformats.org/officeDocument/2006/relationships/hyperlink" Target="https://pubmed.ncbi.nlm.nih.gov/28009508/" TargetMode="External"/><Relationship Id="rId320" Type="http://schemas.openxmlformats.org/officeDocument/2006/relationships/hyperlink" Target="https://pubmed.ncbi.nlm.nih.gov/28063703/" TargetMode="External"/><Relationship Id="rId316" Type="http://schemas.openxmlformats.org/officeDocument/2006/relationships/hyperlink" Target="https://pubmed.ncbi.nlm.nih.gov/28247754/" TargetMode="External"/><Relationship Id="rId315" Type="http://schemas.openxmlformats.org/officeDocument/2006/relationships/hyperlink" Target="https://pubmed.ncbi.nlm.nih.gov/28411182/" TargetMode="External"/><Relationship Id="rId314" Type="http://schemas.openxmlformats.org/officeDocument/2006/relationships/hyperlink" Target="https://pubmed.ncbi.nlm.nih.gov/28440928/" TargetMode="External"/><Relationship Id="rId313" Type="http://schemas.openxmlformats.org/officeDocument/2006/relationships/hyperlink" Target="https://pubmed.ncbi.nlm.nih.gov/28453772/" TargetMode="External"/><Relationship Id="rId319" Type="http://schemas.openxmlformats.org/officeDocument/2006/relationships/hyperlink" Target="https://pubmed.ncbi.nlm.nih.gov/28089550/" TargetMode="External"/><Relationship Id="rId318" Type="http://schemas.openxmlformats.org/officeDocument/2006/relationships/hyperlink" Target="https://pubmed.ncbi.nlm.nih.gov/28129952/" TargetMode="External"/><Relationship Id="rId317" Type="http://schemas.openxmlformats.org/officeDocument/2006/relationships/hyperlink" Target="https://pubmed.ncbi.nlm.nih.gov/28242497/" TargetMode="External"/><Relationship Id="rId312" Type="http://schemas.openxmlformats.org/officeDocument/2006/relationships/hyperlink" Target="https://pubmed.ncbi.nlm.nih.gov/28543985/" TargetMode="External"/><Relationship Id="rId311" Type="http://schemas.openxmlformats.org/officeDocument/2006/relationships/hyperlink" Target="https://pubmed.ncbi.nlm.nih.gov/28598844/" TargetMode="External"/><Relationship Id="rId310" Type="http://schemas.openxmlformats.org/officeDocument/2006/relationships/hyperlink" Target="https://pubmed.ncbi.nlm.nih.gov/28634814/"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pubmed.ncbi.nlm.nih.gov/32275522/" TargetMode="External"/><Relationship Id="rId194" Type="http://schemas.openxmlformats.org/officeDocument/2006/relationships/hyperlink" Target="https://pubmed.ncbi.nlm.nih.gov/32093039/" TargetMode="External"/><Relationship Id="rId193" Type="http://schemas.openxmlformats.org/officeDocument/2006/relationships/hyperlink" Target="https://pubmed.ncbi.nlm.nih.gov/32143031/" TargetMode="External"/><Relationship Id="rId192" Type="http://schemas.openxmlformats.org/officeDocument/2006/relationships/hyperlink" Target="https://pubmed.ncbi.nlm.nih.gov/32187189/" TargetMode="External"/><Relationship Id="rId191" Type="http://schemas.openxmlformats.org/officeDocument/2006/relationships/hyperlink" Target="https://pubmed.ncbi.nlm.nih.gov/32220724/" TargetMode="External"/><Relationship Id="rId187" Type="http://schemas.openxmlformats.org/officeDocument/2006/relationships/hyperlink" Target="https://pubmed.ncbi.nlm.nih.gov/32319924/" TargetMode="External"/><Relationship Id="rId186" Type="http://schemas.openxmlformats.org/officeDocument/2006/relationships/hyperlink" Target="https://pubmed.ncbi.nlm.nih.gov/32387826/" TargetMode="External"/><Relationship Id="rId185" Type="http://schemas.openxmlformats.org/officeDocument/2006/relationships/hyperlink" Target="https://pubmed.ncbi.nlm.nih.gov/32388101/" TargetMode="External"/><Relationship Id="rId184" Type="http://schemas.openxmlformats.org/officeDocument/2006/relationships/hyperlink" Target="https://pubmed.ncbi.nlm.nih.gov/32388295/" TargetMode="External"/><Relationship Id="rId189" Type="http://schemas.openxmlformats.org/officeDocument/2006/relationships/hyperlink" Target="https://pubmed.ncbi.nlm.nih.gov/32283309/" TargetMode="External"/><Relationship Id="rId188" Type="http://schemas.openxmlformats.org/officeDocument/2006/relationships/hyperlink" Target="https://pubmed.ncbi.nlm.nih.gov/32319915/" TargetMode="External"/><Relationship Id="rId183" Type="http://schemas.openxmlformats.org/officeDocument/2006/relationships/hyperlink" Target="https://pubmed.ncbi.nlm.nih.gov/32394264/" TargetMode="External"/><Relationship Id="rId182" Type="http://schemas.openxmlformats.org/officeDocument/2006/relationships/hyperlink" Target="https://pubmed.ncbi.nlm.nih.gov/32447075/" TargetMode="External"/><Relationship Id="rId181" Type="http://schemas.openxmlformats.org/officeDocument/2006/relationships/hyperlink" Target="https://pubmed.ncbi.nlm.nih.gov/32450440/" TargetMode="External"/><Relationship Id="rId180" Type="http://schemas.openxmlformats.org/officeDocument/2006/relationships/hyperlink" Target="https://pubmed.ncbi.nlm.nih.gov/32470671/" TargetMode="External"/><Relationship Id="rId176" Type="http://schemas.openxmlformats.org/officeDocument/2006/relationships/hyperlink" Target="https://pubmed.ncbi.nlm.nih.gov/32608897/" TargetMode="External"/><Relationship Id="rId297" Type="http://schemas.openxmlformats.org/officeDocument/2006/relationships/hyperlink" Target="https://pubmed.ncbi.nlm.nih.gov/28274762/" TargetMode="External"/><Relationship Id="rId175" Type="http://schemas.openxmlformats.org/officeDocument/2006/relationships/hyperlink" Target="https://pubmed.ncbi.nlm.nih.gov/32671886/" TargetMode="External"/><Relationship Id="rId296" Type="http://schemas.openxmlformats.org/officeDocument/2006/relationships/hyperlink" Target="https://pubmed.ncbi.nlm.nih.gov/28366468/" TargetMode="External"/><Relationship Id="rId174" Type="http://schemas.openxmlformats.org/officeDocument/2006/relationships/hyperlink" Target="https://pubmed.ncbi.nlm.nih.gov/32679329/" TargetMode="External"/><Relationship Id="rId295" Type="http://schemas.openxmlformats.org/officeDocument/2006/relationships/hyperlink" Target="https://pubmed.ncbi.nlm.nih.gov/28427773/" TargetMode="External"/><Relationship Id="rId173" Type="http://schemas.openxmlformats.org/officeDocument/2006/relationships/hyperlink" Target="https://pubmed.ncbi.nlm.nih.gov/32679373/" TargetMode="External"/><Relationship Id="rId294" Type="http://schemas.openxmlformats.org/officeDocument/2006/relationships/hyperlink" Target="https://pubmed.ncbi.nlm.nih.gov/28436959/" TargetMode="External"/><Relationship Id="rId179" Type="http://schemas.openxmlformats.org/officeDocument/2006/relationships/hyperlink" Target="https://pubmed.ncbi.nlm.nih.gov/32479293/" TargetMode="External"/><Relationship Id="rId178" Type="http://schemas.openxmlformats.org/officeDocument/2006/relationships/hyperlink" Target="https://pubmed.ncbi.nlm.nih.gov/32521315/" TargetMode="External"/><Relationship Id="rId299" Type="http://schemas.openxmlformats.org/officeDocument/2006/relationships/hyperlink" Target="https://pubmed.ncbi.nlm.nih.gov/28254502/" TargetMode="External"/><Relationship Id="rId177" Type="http://schemas.openxmlformats.org/officeDocument/2006/relationships/hyperlink" Target="https://pubmed.ncbi.nlm.nih.gov/32559692/" TargetMode="External"/><Relationship Id="rId298" Type="http://schemas.openxmlformats.org/officeDocument/2006/relationships/hyperlink" Target="https://pubmed.ncbi.nlm.nih.gov/28267994/" TargetMode="External"/><Relationship Id="rId198" Type="http://schemas.openxmlformats.org/officeDocument/2006/relationships/hyperlink" Target="https://pubmed.ncbi.nlm.nih.gov/32035194/" TargetMode="External"/><Relationship Id="rId197" Type="http://schemas.openxmlformats.org/officeDocument/2006/relationships/hyperlink" Target="https://pubmed.ncbi.nlm.nih.gov/32056647/" TargetMode="External"/><Relationship Id="rId196" Type="http://schemas.openxmlformats.org/officeDocument/2006/relationships/hyperlink" Target="https://pubmed.ncbi.nlm.nih.gov/32077024/" TargetMode="External"/><Relationship Id="rId195" Type="http://schemas.openxmlformats.org/officeDocument/2006/relationships/hyperlink" Target="https://pubmed.ncbi.nlm.nih.gov/32092251/" TargetMode="External"/><Relationship Id="rId199" Type="http://schemas.openxmlformats.org/officeDocument/2006/relationships/hyperlink" Target="https://pubmed.ncbi.nlm.nih.gov/31982567/" TargetMode="External"/><Relationship Id="rId150" Type="http://schemas.openxmlformats.org/officeDocument/2006/relationships/hyperlink" Target="https://pubmed.ncbi.nlm.nih.gov/33254837/" TargetMode="External"/><Relationship Id="rId271" Type="http://schemas.openxmlformats.org/officeDocument/2006/relationships/hyperlink" Target="https://pubmed.ncbi.nlm.nih.gov/29376638/" TargetMode="External"/><Relationship Id="rId270" Type="http://schemas.openxmlformats.org/officeDocument/2006/relationships/hyperlink" Target="https://pubmed.ncbi.nlm.nih.gov/29407778/" TargetMode="External"/><Relationship Id="rId1" Type="http://schemas.openxmlformats.org/officeDocument/2006/relationships/hyperlink" Target="https://www.scopus.com/inward/record.uri?eid=2-s2.0-85106252161&amp;doi=10.1016%2fj.jhazmat.2021.126074&amp;partnerID=40&amp;md5=313d2f68c4206ba1d2cf21baf89ef97b" TargetMode="External"/><Relationship Id="rId2" Type="http://schemas.openxmlformats.org/officeDocument/2006/relationships/hyperlink" Target="https://www.scopus.com/inward/record.uri?eid=2-s2.0-85105879466&amp;doi=10.1016%2fj.jhazmat.2021.126007&amp;partnerID=40&amp;md5=80eff146ffcbecc5970fca5d67aa7478" TargetMode="External"/><Relationship Id="rId3" Type="http://schemas.openxmlformats.org/officeDocument/2006/relationships/hyperlink" Target="https://www.scopus.com/inward/record.uri?eid=2-s2.0-85103592469&amp;doi=10.1016%2fj.chemosphere.2021.130279&amp;partnerID=40&amp;md5=bca43daefb58a75a06389cb9dd200caa" TargetMode="External"/><Relationship Id="rId149" Type="http://schemas.openxmlformats.org/officeDocument/2006/relationships/hyperlink" Target="https://pubmed.ncbi.nlm.nih.gov/33255664/" TargetMode="External"/><Relationship Id="rId4" Type="http://schemas.openxmlformats.org/officeDocument/2006/relationships/hyperlink" Target="https://www.scopus.com/inward/record.uri?eid=2-s2.0-85103977860&amp;doi=10.1016%2fj.aquaculture.2021.736742&amp;partnerID=40&amp;md5=8506c4f73ef8c8be24c9b3a6e899fefa" TargetMode="External"/><Relationship Id="rId148" Type="http://schemas.openxmlformats.org/officeDocument/2006/relationships/hyperlink" Target="https://pubmed.ncbi.nlm.nih.gov/33265060/" TargetMode="External"/><Relationship Id="rId269" Type="http://schemas.openxmlformats.org/officeDocument/2006/relationships/hyperlink" Target="https://pubmed.ncbi.nlm.nih.gov/29414339/" TargetMode="External"/><Relationship Id="rId9" Type="http://schemas.openxmlformats.org/officeDocument/2006/relationships/hyperlink" Target="https://www.scopus.com/inward/record.uri?eid=2-s2.0-85104263777&amp;doi=10.3389%2ffenvs.2021.641135&amp;partnerID=40&amp;md5=c20ae635afe763503f86be71f97156aa" TargetMode="External"/><Relationship Id="rId143" Type="http://schemas.openxmlformats.org/officeDocument/2006/relationships/hyperlink" Target="https://pubmed.ncbi.nlm.nih.gov/33372502/" TargetMode="External"/><Relationship Id="rId264" Type="http://schemas.openxmlformats.org/officeDocument/2006/relationships/hyperlink" Target="https://pubmed.ncbi.nlm.nih.gov/29555464/" TargetMode="External"/><Relationship Id="rId142" Type="http://schemas.openxmlformats.org/officeDocument/2006/relationships/hyperlink" Target="https://pubmed.ncbi.nlm.nih.gov/33453493/" TargetMode="External"/><Relationship Id="rId263" Type="http://schemas.openxmlformats.org/officeDocument/2006/relationships/hyperlink" Target="https://pubmed.ncbi.nlm.nih.gov/29573718/" TargetMode="External"/><Relationship Id="rId141" Type="http://schemas.openxmlformats.org/officeDocument/2006/relationships/hyperlink" Target="https://pubmed.ncbi.nlm.nih.gov/33466804/" TargetMode="External"/><Relationship Id="rId262" Type="http://schemas.openxmlformats.org/officeDocument/2006/relationships/hyperlink" Target="https://pubmed.ncbi.nlm.nih.gov/29587232/" TargetMode="External"/><Relationship Id="rId140" Type="http://schemas.openxmlformats.org/officeDocument/2006/relationships/hyperlink" Target="https://pubmed.ncbi.nlm.nih.gov/33354517/" TargetMode="External"/><Relationship Id="rId261" Type="http://schemas.openxmlformats.org/officeDocument/2006/relationships/hyperlink" Target="https://pubmed.ncbi.nlm.nih.gov/29665634/" TargetMode="External"/><Relationship Id="rId5" Type="http://schemas.openxmlformats.org/officeDocument/2006/relationships/hyperlink" Target="https://www.scopus.com/inward/record.uri?eid=2-s2.0-85107316091&amp;doi=10.1016%2fj.rsma.2021.101857&amp;partnerID=40&amp;md5=28cd4287c709feb88f3ea92539e75e80" TargetMode="External"/><Relationship Id="rId147" Type="http://schemas.openxmlformats.org/officeDocument/2006/relationships/hyperlink" Target="https://pubmed.ncbi.nlm.nih.gov/33272259/" TargetMode="External"/><Relationship Id="rId268" Type="http://schemas.openxmlformats.org/officeDocument/2006/relationships/hyperlink" Target="https://pubmed.ncbi.nlm.nih.gov/29471038/" TargetMode="External"/><Relationship Id="rId6" Type="http://schemas.openxmlformats.org/officeDocument/2006/relationships/hyperlink" Target="https://www.scopus.com/inward/record.uri?eid=2-s2.0-85103065727&amp;doi=10.1016%2fj.watres.2021.117033&amp;partnerID=40&amp;md5=9c0de2dbedde6478b96d3686d15091c1" TargetMode="External"/><Relationship Id="rId146" Type="http://schemas.openxmlformats.org/officeDocument/2006/relationships/hyperlink" Target="https://pubmed.ncbi.nlm.nih.gov/33298984/" TargetMode="External"/><Relationship Id="rId267" Type="http://schemas.openxmlformats.org/officeDocument/2006/relationships/hyperlink" Target="https://pubmed.ncbi.nlm.nih.gov/29475701/" TargetMode="External"/><Relationship Id="rId7" Type="http://schemas.openxmlformats.org/officeDocument/2006/relationships/hyperlink" Target="https://www.scopus.com/inward/record.uri?eid=2-s2.0-85104316732&amp;doi=10.7717%2fpeerj.11300&amp;partnerID=40&amp;md5=d0156b6a1585d5a78d96cd15e442b562" TargetMode="External"/><Relationship Id="rId145" Type="http://schemas.openxmlformats.org/officeDocument/2006/relationships/hyperlink" Target="https://pubmed.ncbi.nlm.nih.gov/33307501/" TargetMode="External"/><Relationship Id="rId266" Type="http://schemas.openxmlformats.org/officeDocument/2006/relationships/hyperlink" Target="https://pubmed.ncbi.nlm.nih.gov/29477242/" TargetMode="External"/><Relationship Id="rId8" Type="http://schemas.openxmlformats.org/officeDocument/2006/relationships/hyperlink" Target="https://www.scopus.com/inward/record.uri?eid=2-s2.0-85092906784&amp;doi=10.1016%2fj.scitotenv.2020.142808&amp;partnerID=40&amp;md5=a8dc42ff7f197d9a80d0903866007cfd" TargetMode="External"/><Relationship Id="rId144" Type="http://schemas.openxmlformats.org/officeDocument/2006/relationships/hyperlink" Target="https://pubmed.ncbi.nlm.nih.gov/33316664/" TargetMode="External"/><Relationship Id="rId265" Type="http://schemas.openxmlformats.org/officeDocument/2006/relationships/hyperlink" Target="https://pubmed.ncbi.nlm.nih.gov/29529442/" TargetMode="External"/><Relationship Id="rId260" Type="http://schemas.openxmlformats.org/officeDocument/2006/relationships/hyperlink" Target="https://pubmed.ncbi.nlm.nih.gov/29680542/" TargetMode="External"/><Relationship Id="rId139" Type="http://schemas.openxmlformats.org/officeDocument/2006/relationships/hyperlink" Target="https://pubmed.ncbi.nlm.nih.gov/33557017/" TargetMode="External"/><Relationship Id="rId138" Type="http://schemas.openxmlformats.org/officeDocument/2006/relationships/hyperlink" Target="https://pubmed.ncbi.nlm.nih.gov/33594556/" TargetMode="External"/><Relationship Id="rId259" Type="http://schemas.openxmlformats.org/officeDocument/2006/relationships/hyperlink" Target="https://pubmed.ncbi.nlm.nih.gov/29680567/" TargetMode="External"/><Relationship Id="rId137" Type="http://schemas.openxmlformats.org/officeDocument/2006/relationships/hyperlink" Target="https://pubmed.ncbi.nlm.nih.gov/33603060/" TargetMode="External"/><Relationship Id="rId258" Type="http://schemas.openxmlformats.org/officeDocument/2006/relationships/hyperlink" Target="https://pubmed.ncbi.nlm.nih.gov/29684694/" TargetMode="External"/><Relationship Id="rId379" Type="http://schemas.openxmlformats.org/officeDocument/2006/relationships/drawing" Target="../drawings/drawing2.xml"/><Relationship Id="rId132" Type="http://schemas.openxmlformats.org/officeDocument/2006/relationships/hyperlink" Target="https://pubmed.ncbi.nlm.nih.gov/33662758/" TargetMode="External"/><Relationship Id="rId253" Type="http://schemas.openxmlformats.org/officeDocument/2006/relationships/hyperlink" Target="https://pubmed.ncbi.nlm.nih.gov/30113827/" TargetMode="External"/><Relationship Id="rId374" Type="http://schemas.openxmlformats.org/officeDocument/2006/relationships/hyperlink" Target="https://pubmed.ncbi.nlm.nih.gov/19507597/" TargetMode="External"/><Relationship Id="rId131" Type="http://schemas.openxmlformats.org/officeDocument/2006/relationships/hyperlink" Target="https://pubmed.ncbi.nlm.nih.gov/33671868/" TargetMode="External"/><Relationship Id="rId252" Type="http://schemas.openxmlformats.org/officeDocument/2006/relationships/hyperlink" Target="https://pubmed.ncbi.nlm.nih.gov/30142596/" TargetMode="External"/><Relationship Id="rId373" Type="http://schemas.openxmlformats.org/officeDocument/2006/relationships/hyperlink" Target="https://pubmed.ncbi.nlm.nih.gov/19590957/" TargetMode="External"/><Relationship Id="rId130" Type="http://schemas.openxmlformats.org/officeDocument/2006/relationships/hyperlink" Target="https://pubmed.ncbi.nlm.nih.gov/33675991/" TargetMode="External"/><Relationship Id="rId251" Type="http://schemas.openxmlformats.org/officeDocument/2006/relationships/hyperlink" Target="https://pubmed.ncbi.nlm.nih.gov/30227286/" TargetMode="External"/><Relationship Id="rId372" Type="http://schemas.openxmlformats.org/officeDocument/2006/relationships/hyperlink" Target="https://pubmed.ncbi.nlm.nih.gov/21323332/" TargetMode="External"/><Relationship Id="rId250" Type="http://schemas.openxmlformats.org/officeDocument/2006/relationships/hyperlink" Target="https://pubmed.ncbi.nlm.nih.gov/30301111/" TargetMode="External"/><Relationship Id="rId371" Type="http://schemas.openxmlformats.org/officeDocument/2006/relationships/hyperlink" Target="https://pubmed.ncbi.nlm.nih.gov/21563858/" TargetMode="External"/><Relationship Id="rId136" Type="http://schemas.openxmlformats.org/officeDocument/2006/relationships/hyperlink" Target="https://pubmed.ncbi.nlm.nih.gov/33618116/" TargetMode="External"/><Relationship Id="rId257" Type="http://schemas.openxmlformats.org/officeDocument/2006/relationships/hyperlink" Target="https://pubmed.ncbi.nlm.nih.gov/30016078/" TargetMode="External"/><Relationship Id="rId378" Type="http://schemas.openxmlformats.org/officeDocument/2006/relationships/hyperlink" Target="https://pubmed.ncbi.nlm.nih.gov/12646012/" TargetMode="External"/><Relationship Id="rId135" Type="http://schemas.openxmlformats.org/officeDocument/2006/relationships/hyperlink" Target="https://pubmed.ncbi.nlm.nih.gov/33518855/" TargetMode="External"/><Relationship Id="rId256" Type="http://schemas.openxmlformats.org/officeDocument/2006/relationships/hyperlink" Target="https://pubmed.ncbi.nlm.nih.gov/30036837/" TargetMode="External"/><Relationship Id="rId377" Type="http://schemas.openxmlformats.org/officeDocument/2006/relationships/hyperlink" Target="https://pubmed.ncbi.nlm.nih.gov/14557370/" TargetMode="External"/><Relationship Id="rId134" Type="http://schemas.openxmlformats.org/officeDocument/2006/relationships/hyperlink" Target="https://pubmed.ncbi.nlm.nih.gov/33640823/" TargetMode="External"/><Relationship Id="rId255" Type="http://schemas.openxmlformats.org/officeDocument/2006/relationships/hyperlink" Target="https://pubmed.ncbi.nlm.nih.gov/30041381/" TargetMode="External"/><Relationship Id="rId376" Type="http://schemas.openxmlformats.org/officeDocument/2006/relationships/hyperlink" Target="https://pubmed.ncbi.nlm.nih.gov/17521145/" TargetMode="External"/><Relationship Id="rId133" Type="http://schemas.openxmlformats.org/officeDocument/2006/relationships/hyperlink" Target="https://pubmed.ncbi.nlm.nih.gov/33650187/" TargetMode="External"/><Relationship Id="rId254" Type="http://schemas.openxmlformats.org/officeDocument/2006/relationships/hyperlink" Target="https://pubmed.ncbi.nlm.nih.gov/30076314/" TargetMode="External"/><Relationship Id="rId375" Type="http://schemas.openxmlformats.org/officeDocument/2006/relationships/hyperlink" Target="https://pubmed.ncbi.nlm.nih.gov/17572354/" TargetMode="External"/><Relationship Id="rId172" Type="http://schemas.openxmlformats.org/officeDocument/2006/relationships/hyperlink" Target="https://pubmed.ncbi.nlm.nih.gov/32753222/" TargetMode="External"/><Relationship Id="rId293" Type="http://schemas.openxmlformats.org/officeDocument/2006/relationships/hyperlink" Target="https://pubmed.ncbi.nlm.nih.gov/28633946/" TargetMode="External"/><Relationship Id="rId171" Type="http://schemas.openxmlformats.org/officeDocument/2006/relationships/hyperlink" Target="https://pubmed.ncbi.nlm.nih.gov/32755771/" TargetMode="External"/><Relationship Id="rId292" Type="http://schemas.openxmlformats.org/officeDocument/2006/relationships/hyperlink" Target="https://pubmed.ncbi.nlm.nih.gov/28646780/" TargetMode="External"/><Relationship Id="rId170" Type="http://schemas.openxmlformats.org/officeDocument/2006/relationships/hyperlink" Target="https://pubmed.ncbi.nlm.nih.gov/32777470/" TargetMode="External"/><Relationship Id="rId291" Type="http://schemas.openxmlformats.org/officeDocument/2006/relationships/hyperlink" Target="https://pubmed.ncbi.nlm.nih.gov/28689849/" TargetMode="External"/><Relationship Id="rId290" Type="http://schemas.openxmlformats.org/officeDocument/2006/relationships/hyperlink" Target="https://pubmed.ncbi.nlm.nih.gov/28789523/" TargetMode="External"/><Relationship Id="rId165" Type="http://schemas.openxmlformats.org/officeDocument/2006/relationships/hyperlink" Target="https://pubmed.ncbi.nlm.nih.gov/32961457/" TargetMode="External"/><Relationship Id="rId286" Type="http://schemas.openxmlformats.org/officeDocument/2006/relationships/hyperlink" Target="https://pubmed.ncbi.nlm.nih.gov/28865384/" TargetMode="External"/><Relationship Id="rId164" Type="http://schemas.openxmlformats.org/officeDocument/2006/relationships/hyperlink" Target="https://pubmed.ncbi.nlm.nih.gov/32969220/" TargetMode="External"/><Relationship Id="rId285" Type="http://schemas.openxmlformats.org/officeDocument/2006/relationships/hyperlink" Target="https://pubmed.ncbi.nlm.nih.gov/28898945/" TargetMode="External"/><Relationship Id="rId163" Type="http://schemas.openxmlformats.org/officeDocument/2006/relationships/hyperlink" Target="https://pubmed.ncbi.nlm.nih.gov/32978497/" TargetMode="External"/><Relationship Id="rId284" Type="http://schemas.openxmlformats.org/officeDocument/2006/relationships/hyperlink" Target="https://pubmed.ncbi.nlm.nih.gov/28912276/" TargetMode="External"/><Relationship Id="rId162" Type="http://schemas.openxmlformats.org/officeDocument/2006/relationships/hyperlink" Target="https://pubmed.ncbi.nlm.nih.gov/33017738/" TargetMode="External"/><Relationship Id="rId283" Type="http://schemas.openxmlformats.org/officeDocument/2006/relationships/hyperlink" Target="https://pubmed.ncbi.nlm.nih.gov/28943346/" TargetMode="External"/><Relationship Id="rId169" Type="http://schemas.openxmlformats.org/officeDocument/2006/relationships/hyperlink" Target="https://pubmed.ncbi.nlm.nih.gov/32783841/" TargetMode="External"/><Relationship Id="rId168" Type="http://schemas.openxmlformats.org/officeDocument/2006/relationships/hyperlink" Target="https://pubmed.ncbi.nlm.nih.gov/32863185/" TargetMode="External"/><Relationship Id="rId289" Type="http://schemas.openxmlformats.org/officeDocument/2006/relationships/hyperlink" Target="https://pubmed.ncbi.nlm.nih.gov/28793400/" TargetMode="External"/><Relationship Id="rId167" Type="http://schemas.openxmlformats.org/officeDocument/2006/relationships/hyperlink" Target="https://pubmed.ncbi.nlm.nih.gov/32920257/" TargetMode="External"/><Relationship Id="rId288" Type="http://schemas.openxmlformats.org/officeDocument/2006/relationships/hyperlink" Target="https://pubmed.ncbi.nlm.nih.gov/28805098/" TargetMode="External"/><Relationship Id="rId166" Type="http://schemas.openxmlformats.org/officeDocument/2006/relationships/hyperlink" Target="https://pubmed.ncbi.nlm.nih.gov/32937915/" TargetMode="External"/><Relationship Id="rId287" Type="http://schemas.openxmlformats.org/officeDocument/2006/relationships/hyperlink" Target="https://pubmed.ncbi.nlm.nih.gov/28830066/" TargetMode="External"/><Relationship Id="rId161" Type="http://schemas.openxmlformats.org/officeDocument/2006/relationships/hyperlink" Target="https://pubmed.ncbi.nlm.nih.gov/33049503/" TargetMode="External"/><Relationship Id="rId282" Type="http://schemas.openxmlformats.org/officeDocument/2006/relationships/hyperlink" Target="https://pubmed.ncbi.nlm.nih.gov/28965567/" TargetMode="External"/><Relationship Id="rId160" Type="http://schemas.openxmlformats.org/officeDocument/2006/relationships/hyperlink" Target="https://pubmed.ncbi.nlm.nih.gov/33069040/" TargetMode="External"/><Relationship Id="rId281" Type="http://schemas.openxmlformats.org/officeDocument/2006/relationships/hyperlink" Target="https://pubmed.ncbi.nlm.nih.gov/28990734/" TargetMode="External"/><Relationship Id="rId280" Type="http://schemas.openxmlformats.org/officeDocument/2006/relationships/hyperlink" Target="https://pubmed.ncbi.nlm.nih.gov/28993268/" TargetMode="External"/><Relationship Id="rId159" Type="http://schemas.openxmlformats.org/officeDocument/2006/relationships/hyperlink" Target="https://pubmed.ncbi.nlm.nih.gov/33100345/" TargetMode="External"/><Relationship Id="rId154" Type="http://schemas.openxmlformats.org/officeDocument/2006/relationships/hyperlink" Target="https://pubmed.ncbi.nlm.nih.gov/33211292/" TargetMode="External"/><Relationship Id="rId275" Type="http://schemas.openxmlformats.org/officeDocument/2006/relationships/hyperlink" Target="https://pubmed.ncbi.nlm.nih.gov/29292144/" TargetMode="External"/><Relationship Id="rId153" Type="http://schemas.openxmlformats.org/officeDocument/2006/relationships/hyperlink" Target="https://pubmed.ncbi.nlm.nih.gov/33213909/" TargetMode="External"/><Relationship Id="rId274" Type="http://schemas.openxmlformats.org/officeDocument/2006/relationships/hyperlink" Target="https://pubmed.ncbi.nlm.nih.gov/29306661/" TargetMode="External"/><Relationship Id="rId152" Type="http://schemas.openxmlformats.org/officeDocument/2006/relationships/hyperlink" Target="https://pubmed.ncbi.nlm.nih.gov/33222065/" TargetMode="External"/><Relationship Id="rId273" Type="http://schemas.openxmlformats.org/officeDocument/2006/relationships/hyperlink" Target="https://pubmed.ncbi.nlm.nih.gov/29321604/" TargetMode="External"/><Relationship Id="rId151" Type="http://schemas.openxmlformats.org/officeDocument/2006/relationships/hyperlink" Target="https://pubmed.ncbi.nlm.nih.gov/33228032/" TargetMode="External"/><Relationship Id="rId272" Type="http://schemas.openxmlformats.org/officeDocument/2006/relationships/hyperlink" Target="https://pubmed.ncbi.nlm.nih.gov/29353805/" TargetMode="External"/><Relationship Id="rId158" Type="http://schemas.openxmlformats.org/officeDocument/2006/relationships/hyperlink" Target="https://pubmed.ncbi.nlm.nih.gov/33128151/" TargetMode="External"/><Relationship Id="rId279" Type="http://schemas.openxmlformats.org/officeDocument/2006/relationships/hyperlink" Target="https://pubmed.ncbi.nlm.nih.gov/29022190/" TargetMode="External"/><Relationship Id="rId157" Type="http://schemas.openxmlformats.org/officeDocument/2006/relationships/hyperlink" Target="https://pubmed.ncbi.nlm.nih.gov/33129518/" TargetMode="External"/><Relationship Id="rId278" Type="http://schemas.openxmlformats.org/officeDocument/2006/relationships/hyperlink" Target="https://pubmed.ncbi.nlm.nih.gov/29044518/" TargetMode="External"/><Relationship Id="rId156" Type="http://schemas.openxmlformats.org/officeDocument/2006/relationships/hyperlink" Target="https://pubmed.ncbi.nlm.nih.gov/33181921/" TargetMode="External"/><Relationship Id="rId277" Type="http://schemas.openxmlformats.org/officeDocument/2006/relationships/hyperlink" Target="https://pubmed.ncbi.nlm.nih.gov/29281251/" TargetMode="External"/><Relationship Id="rId155" Type="http://schemas.openxmlformats.org/officeDocument/2006/relationships/hyperlink" Target="https://pubmed.ncbi.nlm.nih.gov/33181954/" TargetMode="External"/><Relationship Id="rId276" Type="http://schemas.openxmlformats.org/officeDocument/2006/relationships/hyperlink" Target="https://pubmed.ncbi.nlm.nih.gov/31007367/" TargetMode="External"/><Relationship Id="rId40" Type="http://schemas.openxmlformats.org/officeDocument/2006/relationships/hyperlink" Target="https://www.scopus.com/inward/record.uri?eid=2-s2.0-85079829978&amp;doi=10.1007%2fs13369-020-04402-z&amp;partnerID=40&amp;md5=d1ba53352a55311f538303469ee319af" TargetMode="External"/><Relationship Id="rId42" Type="http://schemas.openxmlformats.org/officeDocument/2006/relationships/hyperlink" Target="https://www.scopus.com/inward/record.uri?eid=2-s2.0-85083022507&amp;doi=10.1007%2fs10661-020-8202-9&amp;partnerID=40&amp;md5=3b621d0b4f740e813c866c736e0e45c3" TargetMode="External"/><Relationship Id="rId41" Type="http://schemas.openxmlformats.org/officeDocument/2006/relationships/hyperlink" Target="https://www.scopus.com/inward/record.uri?eid=2-s2.0-85086178850&amp;doi=10.17159%2fsajs.2020%2f7693&amp;partnerID=40&amp;md5=85dea23bbdd0c6d90e68ff2197f593d5" TargetMode="External"/><Relationship Id="rId44" Type="http://schemas.openxmlformats.org/officeDocument/2006/relationships/hyperlink" Target="https://www.scopus.com/inward/record.uri?eid=2-s2.0-85083163321&amp;doi=10.1007%2fs11051-020-04800-2&amp;partnerID=40&amp;md5=75bfbab10bd21c5965f8bf3fe9df3c92" TargetMode="External"/><Relationship Id="rId43" Type="http://schemas.openxmlformats.org/officeDocument/2006/relationships/hyperlink" Target="https://www.scopus.com/inward/record.uri?eid=2-s2.0-85068563267&amp;doi=10.1080%2f10643389.2019.1631990&amp;partnerID=40&amp;md5=06575297c72c71aada3c713b7f11468f" TargetMode="External"/><Relationship Id="rId46" Type="http://schemas.openxmlformats.org/officeDocument/2006/relationships/hyperlink" Target="https://www.scopus.com/inward/record.uri?eid=2-s2.0-85077788919&amp;doi=10.1016%2fj.colsurfa.2020.124445&amp;partnerID=40&amp;md5=676fab28f9cd5a5c9852583d15ec6a56" TargetMode="External"/><Relationship Id="rId45" Type="http://schemas.openxmlformats.org/officeDocument/2006/relationships/hyperlink" Target="https://www.scopus.com/inward/record.uri?eid=2-s2.0-85079806801&amp;doi=10.1007%2fs11356-020-08091-x&amp;partnerID=40&amp;md5=72f406675067438925353513a529c074" TargetMode="External"/><Relationship Id="rId48" Type="http://schemas.openxmlformats.org/officeDocument/2006/relationships/hyperlink" Target="https://www.scopus.com/inward/record.uri?eid=2-s2.0-85073953490&amp;doi=10.1016%2fj.coesh.2019.08.004&amp;partnerID=40&amp;md5=f80814f8e4d656a802226374e8c16599" TargetMode="External"/><Relationship Id="rId47" Type="http://schemas.openxmlformats.org/officeDocument/2006/relationships/hyperlink" Target="https://www.scopus.com/inward/record.uri?eid=2-s2.0-85079749182&amp;doi=10.1051%2fe3sconf%2f202014807005&amp;partnerID=40&amp;md5=bf26c4a7b2f8f8b67163d7d4982a91d1" TargetMode="External"/><Relationship Id="rId49" Type="http://schemas.openxmlformats.org/officeDocument/2006/relationships/hyperlink" Target="https://www.scopus.com/inward/record.uri?eid=2-s2.0-85077905547&amp;doi=10.1063%2f1.5140928&amp;partnerID=40&amp;md5=b2cb0fa37f247e8be51acf119501dace" TargetMode="External"/><Relationship Id="rId31" Type="http://schemas.openxmlformats.org/officeDocument/2006/relationships/hyperlink" Target="https://www.scopus.com/inward/record.uri?eid=2-s2.0-85093072266&amp;doi=10.1039%2fd0ra06806c&amp;partnerID=40&amp;md5=1463f331807666e89b6764c85eea87b7" TargetMode="External"/><Relationship Id="rId30" Type="http://schemas.openxmlformats.org/officeDocument/2006/relationships/hyperlink" Target="https://www.scopus.com/inward/record.uri?eid=2-s2.0-85086647883&amp;doi=10.1007%2fs11356-020-09611-5&amp;partnerID=40&amp;md5=c5ee1928ea4967cdaea6e316eb63afc1" TargetMode="External"/><Relationship Id="rId33" Type="http://schemas.openxmlformats.org/officeDocument/2006/relationships/hyperlink" Target="https://www.scopus.com/inward/record.uri?eid=2-s2.0-85089246155&amp;doi=10.1007%2fs11270-020-04802-9&amp;partnerID=40&amp;md5=44387b3f560eafe750639532668b3e12" TargetMode="External"/><Relationship Id="rId32" Type="http://schemas.openxmlformats.org/officeDocument/2006/relationships/hyperlink" Target="https://www.scopus.com/inward/record.uri?eid=2-s2.0-85076861426&amp;doi=10.1016%2fj.dsr2.2019.104706&amp;partnerID=40&amp;md5=1f9c390bc802212cd92310f95b198534" TargetMode="External"/><Relationship Id="rId35" Type="http://schemas.openxmlformats.org/officeDocument/2006/relationships/hyperlink" Target="https://www.scopus.com/inward/record.uri?eid=2-s2.0-85089236039&amp;doi=10.3389%2ffenvs.2020.00078&amp;partnerID=40&amp;md5=0ae192b8e51888c523e4d1e63763c485" TargetMode="External"/><Relationship Id="rId34" Type="http://schemas.openxmlformats.org/officeDocument/2006/relationships/hyperlink" Target="https://www.scopus.com/inward/record.uri?eid=2-s2.0-85088503168&amp;doi=10.1007%2fs11270-020-04741-5&amp;partnerID=40&amp;md5=d49ccd20bdbfe5a7487d79c2ad70c261" TargetMode="External"/><Relationship Id="rId37" Type="http://schemas.openxmlformats.org/officeDocument/2006/relationships/hyperlink" Target="https://www.scopus.com/inward/record.uri?eid=2-s2.0-85087693320&amp;doi=10.3389%2ffenvs.2020.00090&amp;partnerID=40&amp;md5=e456310f2c86de6e7993ac07523fda55" TargetMode="External"/><Relationship Id="rId36" Type="http://schemas.openxmlformats.org/officeDocument/2006/relationships/hyperlink" Target="https://www.scopus.com/inward/record.uri?eid=2-s2.0-85088109668&amp;doi=10.1016%2fj.rsma.2020.101367&amp;partnerID=40&amp;md5=d6ba4bae5ab9efd3ba35624b943be897" TargetMode="External"/><Relationship Id="rId39" Type="http://schemas.openxmlformats.org/officeDocument/2006/relationships/hyperlink" Target="https://www.scopus.com/inward/record.uri?eid=2-s2.0-85079001984&amp;doi=10.1016%2fj.jhazmat.2020.122214&amp;partnerID=40&amp;md5=0a6c0528053cac684f09dbfaf769ef6e" TargetMode="External"/><Relationship Id="rId38" Type="http://schemas.openxmlformats.org/officeDocument/2006/relationships/hyperlink" Target="https://www.scopus.com/inward/record.uri?eid=2-s2.0-85087022773&amp;doi=10.3389%2ffenvs.2020.00060&amp;partnerID=40&amp;md5=fb79cd2bca4ae50417129d4976d77751" TargetMode="External"/><Relationship Id="rId20" Type="http://schemas.openxmlformats.org/officeDocument/2006/relationships/hyperlink" Target="https://www.scopus.com/inward/record.uri?eid=2-s2.0-85107203489&amp;doi=10.2174%2f2211352518999200819161229&amp;partnerID=40&amp;md5=08f9b2cce5848071a1a22c7b84dd5788" TargetMode="External"/><Relationship Id="rId22" Type="http://schemas.openxmlformats.org/officeDocument/2006/relationships/hyperlink" Target="https://www.scopus.com/inward/record.uri?eid=2-s2.0-85099057789&amp;doi=10.1360%2fTB-2020-0668&amp;partnerID=40&amp;md5=23f2d1e512a777b577f7e639da6055d5" TargetMode="External"/><Relationship Id="rId21" Type="http://schemas.openxmlformats.org/officeDocument/2006/relationships/hyperlink" Target="https://www.scopus.com/inward/record.uri?eid=2-s2.0-85099909440&amp;doi=10.1177%2f0040517520987213&amp;partnerID=40&amp;md5=f815c281df9e3b87e77bd27a75005816" TargetMode="External"/><Relationship Id="rId24" Type="http://schemas.openxmlformats.org/officeDocument/2006/relationships/hyperlink" Target="https://www.scopus.com/inward/record.uri?eid=2-s2.0-85097293735&amp;doi=10.3390%2fw12123333&amp;partnerID=40&amp;md5=2396222ea49e8f4265da182157d67664" TargetMode="External"/><Relationship Id="rId23" Type="http://schemas.openxmlformats.org/officeDocument/2006/relationships/hyperlink" Target="https://www.scopus.com/inward/record.uri?eid=2-s2.0-85097742898&amp;doi=10.1021%2facs.chemmater.0c02906&amp;partnerID=40&amp;md5=6aab08e5342dbf9d709e6685b27b1dff" TargetMode="External"/><Relationship Id="rId26" Type="http://schemas.openxmlformats.org/officeDocument/2006/relationships/hyperlink" Target="https://www.scopus.com/inward/record.uri?eid=2-s2.0-85096180511&amp;doi=10.1016%2fj.enmm.2020.100394&amp;partnerID=40&amp;md5=ee768b0ade1310d5acfc01be38d0f36f" TargetMode="External"/><Relationship Id="rId25" Type="http://schemas.openxmlformats.org/officeDocument/2006/relationships/hyperlink" Target="https://www.scopus.com/inward/record.uri?eid=2-s2.0-85096055594&amp;doi=10.1038%2fs41598-020-74543-6&amp;partnerID=40&amp;md5=de5a2ba503f1bd80d762caee20a5dd11" TargetMode="External"/><Relationship Id="rId28" Type="http://schemas.openxmlformats.org/officeDocument/2006/relationships/hyperlink" Target="https://www.scopus.com/inward/record.uri?eid=2-s2.0-85096145145&amp;doi=10.1016%2fj.rsma.2020.101533&amp;partnerID=40&amp;md5=55662c7cb4b78b20af0d5a04d7b7aa7c" TargetMode="External"/><Relationship Id="rId27" Type="http://schemas.openxmlformats.org/officeDocument/2006/relationships/hyperlink" Target="https://www.scopus.com/inward/record.uri?eid=2-s2.0-85088982258&amp;doi=10.1016%2fj.scitotenv.2020.141377&amp;partnerID=40&amp;md5=867425de970c4b65b50cc370dfa01b5a" TargetMode="External"/><Relationship Id="rId29" Type="http://schemas.openxmlformats.org/officeDocument/2006/relationships/hyperlink" Target="https://www.scopus.com/inward/record.uri?eid=2-s2.0-85085741670&amp;doi=10.1016%2fj.envpol.2020.114889&amp;partnerID=40&amp;md5=36698edda68599a4363a4594310aead3" TargetMode="External"/><Relationship Id="rId11" Type="http://schemas.openxmlformats.org/officeDocument/2006/relationships/hyperlink" Target="https://www.scopus.com/inward/record.uri?eid=2-s2.0-85103318566&amp;doi=10.3389%2ffenvs.2021.575058&amp;partnerID=40&amp;md5=c8dee5432d404fda794a4a26b587113e" TargetMode="External"/><Relationship Id="rId10" Type="http://schemas.openxmlformats.org/officeDocument/2006/relationships/hyperlink" Target="https://www.scopus.com/inward/record.uri?eid=2-s2.0-85104189766&amp;partnerID=40&amp;md5=343360531cda661462263dcd4d6b90d0" TargetMode="External"/><Relationship Id="rId13" Type="http://schemas.openxmlformats.org/officeDocument/2006/relationships/hyperlink" Target="https://www.scopus.com/inward/record.uri?eid=2-s2.0-85100690986&amp;doi=10.3390%2fw13030264&amp;partnerID=40&amp;md5=2b96e05b69f6f0aa862f63e6e332efeb" TargetMode="External"/><Relationship Id="rId12" Type="http://schemas.openxmlformats.org/officeDocument/2006/relationships/hyperlink" Target="https://www.scopus.com/inward/record.uri?eid=2-s2.0-85098232314&amp;doi=10.1016%2fj.envpol.2020.116217&amp;partnerID=40&amp;md5=8d47d2a6c4fd161359d587b9ca9123ad" TargetMode="External"/><Relationship Id="rId15" Type="http://schemas.openxmlformats.org/officeDocument/2006/relationships/hyperlink" Target="https://www.scopus.com/inward/record.uri?eid=2-s2.0-85098753841&amp;doi=10.21660%2f2020.77.6108&amp;partnerID=40&amp;md5=0b581c39041ffabb42b395d3d2f2a8e5" TargetMode="External"/><Relationship Id="rId14" Type="http://schemas.openxmlformats.org/officeDocument/2006/relationships/hyperlink" Target="https://www.scopus.com/inward/record.uri?eid=2-s2.0-85096220317&amp;doi=10.1016%2fj.bios.2020.112806&amp;partnerID=40&amp;md5=75d4c6dd3a4c457dfbf10db048474b97" TargetMode="External"/><Relationship Id="rId17" Type="http://schemas.openxmlformats.org/officeDocument/2006/relationships/hyperlink" Target="https://www.scopus.com/inward/record.uri?eid=2-s2.0-85104823664&amp;doi=10.2754%2favb202190010099&amp;partnerID=40&amp;md5=8e36a10b5f0573ae7127eb3471abf2a1" TargetMode="External"/><Relationship Id="rId16" Type="http://schemas.openxmlformats.org/officeDocument/2006/relationships/hyperlink" Target="https://www.scopus.com/inward/record.uri?eid=2-s2.0-85104315817&amp;doi=10.15666%2faeer%2f1902_10851106&amp;partnerID=40&amp;md5=eb1774dc0663e9c9642bd25a812a46df" TargetMode="External"/><Relationship Id="rId19" Type="http://schemas.openxmlformats.org/officeDocument/2006/relationships/hyperlink" Target="https://www.scopus.com/inward/record.uri?eid=2-s2.0-85099847308&amp;doi=10.1007%2fs10876-020-01953-x&amp;partnerID=40&amp;md5=4af3e0a5f0cefa28d7cb955d2f281f15" TargetMode="External"/><Relationship Id="rId18" Type="http://schemas.openxmlformats.org/officeDocument/2006/relationships/hyperlink" Target="https://www.scopus.com/inward/record.uri?eid=2-s2.0-85099518097&amp;doi=10.3390%2fw13010056&amp;partnerID=40&amp;md5=6ac1416ecada3eb9d72ae1127087432d" TargetMode="External"/><Relationship Id="rId84" Type="http://schemas.openxmlformats.org/officeDocument/2006/relationships/hyperlink" Target="https://www.scopus.com/inward/record.uri?eid=2-s2.0-85025158311&amp;doi=10.1016%2fj.marpolbul.2017.07.028&amp;partnerID=40&amp;md5=902573e8afc072c16af371bfa076c444" TargetMode="External"/><Relationship Id="rId83" Type="http://schemas.openxmlformats.org/officeDocument/2006/relationships/hyperlink" Target="https://www.scopus.com/inward/record.uri?eid=2-s2.0-85045299259&amp;doi=10.1117%2f12.2290451&amp;partnerID=40&amp;md5=3f53801a5d3c8a839e9c3b6c6395c700" TargetMode="External"/><Relationship Id="rId86" Type="http://schemas.openxmlformats.org/officeDocument/2006/relationships/hyperlink" Target="https://www.scopus.com/inward/record.uri?eid=2-s2.0-85047962933&amp;doi=10.1017%2f9781316499016.027&amp;partnerID=40&amp;md5=5c44e73020947077f5da7444b93f8994" TargetMode="External"/><Relationship Id="rId85" Type="http://schemas.openxmlformats.org/officeDocument/2006/relationships/hyperlink" Target="https://www.scopus.com/inward/record.uri?eid=2-s2.0-85012039796&amp;doi=10.1016%2fj.scitotenv.2017.02.017&amp;partnerID=40&amp;md5=62ee91a04d37c4b8f4a316bcb0f72b77" TargetMode="External"/><Relationship Id="rId88" Type="http://schemas.openxmlformats.org/officeDocument/2006/relationships/hyperlink" Target="https://www.scopus.com/inward/record.uri?eid=2-s2.0-84973642040&amp;doi=10.1021%2facs.est.5b05416&amp;partnerID=40&amp;md5=784a088c125c3822c73a7576d8e32f35" TargetMode="External"/><Relationship Id="rId87" Type="http://schemas.openxmlformats.org/officeDocument/2006/relationships/hyperlink" Target="https://www.scopus.com/inward/record.uri?eid=2-s2.0-85043531210&amp;doi=10.2118%2f188654-ms&amp;partnerID=40&amp;md5=2c20a57a9423b5b3cf2bac90ea3f5f29" TargetMode="External"/><Relationship Id="rId89" Type="http://schemas.openxmlformats.org/officeDocument/2006/relationships/hyperlink" Target="https://www.scopus.com/inward/record.uri?eid=2-s2.0-84964056003&amp;doi=10.3892%2for.2016.4629&amp;partnerID=40&amp;md5=6df77c45821e4e8457ac58333cb2c2fd" TargetMode="External"/><Relationship Id="rId80" Type="http://schemas.openxmlformats.org/officeDocument/2006/relationships/hyperlink" Target="https://www.scopus.com/inward/record.uri?eid=2-s2.0-85034076715&amp;doi=10.1016%2fj.tsf.2017.09.060&amp;partnerID=40&amp;md5=0ed47d119d5f837ddc6debde2f4ca452" TargetMode="External"/><Relationship Id="rId82" Type="http://schemas.openxmlformats.org/officeDocument/2006/relationships/hyperlink" Target="https://www.scopus.com/inward/record.uri?eid=2-s2.0-85037331861&amp;doi=10.1016%2fj.spc.2017.11.003&amp;partnerID=40&amp;md5=8e7015a674f30bcc6eb0b13d26ad1892" TargetMode="External"/><Relationship Id="rId81" Type="http://schemas.openxmlformats.org/officeDocument/2006/relationships/hyperlink" Target="https://www.scopus.com/inward/record.uri?eid=2-s2.0-85077774048&amp;doi=10.1016%2fB978-0-12-813747-5.00009-6&amp;partnerID=40&amp;md5=2671dec4e75b3c4edeca1f80602d1c25" TargetMode="External"/><Relationship Id="rId73" Type="http://schemas.openxmlformats.org/officeDocument/2006/relationships/hyperlink" Target="https://www.scopus.com/inward/record.uri?eid=2-s2.0-85079600400&amp;partnerID=40&amp;md5=2611b2088b78cf59d300dc85cbfaf8d2" TargetMode="External"/><Relationship Id="rId72" Type="http://schemas.openxmlformats.org/officeDocument/2006/relationships/hyperlink" Target="https://www.scopus.com/inward/record.uri?eid=2-s2.0-85067345209&amp;doi=10.1039%2f9781788016322-00075&amp;partnerID=40&amp;md5=eed7b5ad4d1a771a3cdc97ff0805fa2c" TargetMode="External"/><Relationship Id="rId75" Type="http://schemas.openxmlformats.org/officeDocument/2006/relationships/hyperlink" Target="https://www.scopus.com/inward/record.uri?eid=2-s2.0-85063120907&amp;doi=10.1007%2f978-981-10-7953-5&amp;partnerID=40&amp;md5=d131615e7fd509474720047ce34fb3c3" TargetMode="External"/><Relationship Id="rId74" Type="http://schemas.openxmlformats.org/officeDocument/2006/relationships/hyperlink" Target="https://www.scopus.com/inward/record.uri?eid=2-s2.0-85054528584&amp;doi=10.11934%2fj.issn.1673-4831.2018.09.012&amp;partnerID=40&amp;md5=697a2a0e8f2541add7fff3a6cae9a80c" TargetMode="External"/><Relationship Id="rId77" Type="http://schemas.openxmlformats.org/officeDocument/2006/relationships/hyperlink" Target="https://www.scopus.com/inward/record.uri?eid=2-s2.0-85032733862&amp;doi=10.1016%2fj.ijbiomac.2017.10.172&amp;partnerID=40&amp;md5=39c75310f90933423f0e695ea77a9a2c" TargetMode="External"/><Relationship Id="rId76" Type="http://schemas.openxmlformats.org/officeDocument/2006/relationships/hyperlink" Target="https://www.scopus.com/inward/record.uri?eid=2-s2.0-85034453991&amp;doi=10.1016%2fj.envpol.2017.11.019&amp;partnerID=40&amp;md5=07043618fab531210c79ee1209ba3989" TargetMode="External"/><Relationship Id="rId79" Type="http://schemas.openxmlformats.org/officeDocument/2006/relationships/hyperlink" Target="https://www.scopus.com/inward/record.uri?eid=2-s2.0-85033217260&amp;doi=10.1016%2fj.aca.2017.10.030&amp;partnerID=40&amp;md5=c5aa8daa691c0c28fa4b3c26d74ce873" TargetMode="External"/><Relationship Id="rId78" Type="http://schemas.openxmlformats.org/officeDocument/2006/relationships/hyperlink" Target="https://www.scopus.com/inward/record.uri?eid=2-s2.0-85053830104&amp;doi=10.1016%2fj.coesh.2017.11.004&amp;partnerID=40&amp;md5=8aa2b6cb0fc4d8c70a36be2bde1981a4" TargetMode="External"/><Relationship Id="rId71" Type="http://schemas.openxmlformats.org/officeDocument/2006/relationships/hyperlink" Target="https://www.scopus.com/inward/record.uri?eid=2-s2.0-85070026961&amp;doi=10.2478%2fcjf-2019-0005&amp;partnerID=40&amp;md5=9693ca1cbf5ad99d36b124936feab704" TargetMode="External"/><Relationship Id="rId70" Type="http://schemas.openxmlformats.org/officeDocument/2006/relationships/hyperlink" Target="https://www.scopus.com/inward/record.uri?eid=2-s2.0-85075795237&amp;doi=10.1109%2fACCESS.2019.2939860&amp;partnerID=40&amp;md5=8d0869ff393d5c4792b44306113b01a5" TargetMode="External"/><Relationship Id="rId62" Type="http://schemas.openxmlformats.org/officeDocument/2006/relationships/hyperlink" Target="https://www.scopus.com/inward/record.uri?eid=2-s2.0-85066633597&amp;doi=10.1016%2fj.msea.2019.05.091&amp;partnerID=40&amp;md5=514084c8901add829f1b64ab725c717c" TargetMode="External"/><Relationship Id="rId61" Type="http://schemas.openxmlformats.org/officeDocument/2006/relationships/hyperlink" Target="https://www.scopus.com/inward/record.uri?eid=2-s2.0-85073722637&amp;doi=10.14456%2fea.2019.47&amp;partnerID=40&amp;md5=02c971e058ef737692ada724a7e64871" TargetMode="External"/><Relationship Id="rId64" Type="http://schemas.openxmlformats.org/officeDocument/2006/relationships/hyperlink" Target="https://www.scopus.com/inward/record.uri?eid=2-s2.0-85062733651&amp;doi=10.1016%2fj.etap.2019.03.001&amp;partnerID=40&amp;md5=2e39b0b6cfd40f673accd5c5836decb3" TargetMode="External"/><Relationship Id="rId63" Type="http://schemas.openxmlformats.org/officeDocument/2006/relationships/hyperlink" Target="https://www.scopus.com/inward/record.uri?eid=2-s2.0-85063290911&amp;doi=10.1016%2fj.trac.2018.11.011&amp;partnerID=40&amp;md5=04075beaf7b9f91a8ef7e807eaed2831" TargetMode="External"/><Relationship Id="rId66" Type="http://schemas.openxmlformats.org/officeDocument/2006/relationships/hyperlink" Target="https://www.scopus.com/inward/record.uri?eid=2-s2.0-85064872644&amp;doi=10.1063%2f1.5097504&amp;partnerID=40&amp;md5=7f3753940b3e792dbd89de85242f1031" TargetMode="External"/><Relationship Id="rId65" Type="http://schemas.openxmlformats.org/officeDocument/2006/relationships/hyperlink" Target="https://www.scopus.com/inward/record.uri?eid=2-s2.0-85065921743&amp;doi=10.13057%2fbiodiv%2fd200513&amp;partnerID=40&amp;md5=0bd1c5def0f38429d8da1bf980452550" TargetMode="External"/><Relationship Id="rId68" Type="http://schemas.openxmlformats.org/officeDocument/2006/relationships/hyperlink" Target="https://www.scopus.com/inward/record.uri?eid=2-s2.0-85053561016&amp;doi=10.1007%2f398_2018_14&amp;partnerID=40&amp;md5=71bd910212f2985dba181162385db245" TargetMode="External"/><Relationship Id="rId67" Type="http://schemas.openxmlformats.org/officeDocument/2006/relationships/hyperlink" Target="https://www.scopus.com/inward/record.uri?eid=2-s2.0-85061483602&amp;doi=10.1039%2fc8nr90280a&amp;partnerID=40&amp;md5=177b4542ea2d50c45749ea07cb02ddc5" TargetMode="External"/><Relationship Id="rId60" Type="http://schemas.openxmlformats.org/officeDocument/2006/relationships/hyperlink" Target="https://www.scopus.com/inward/record.uri?eid=2-s2.0-85066301439&amp;doi=10.1007%2fs00338-019-01822-8&amp;partnerID=40&amp;md5=fd2c2354c4fa95e183aebe63aab6a108" TargetMode="External"/><Relationship Id="rId69" Type="http://schemas.openxmlformats.org/officeDocument/2006/relationships/hyperlink" Target="https://www.scopus.com/inward/record.uri?eid=2-s2.0-85065717877&amp;doi=10.21077%2fijf.2019.66.1.83125-20&amp;partnerID=40&amp;md5=212e64fc92f04b16f6af6e6efd9f155a" TargetMode="External"/><Relationship Id="rId51" Type="http://schemas.openxmlformats.org/officeDocument/2006/relationships/hyperlink" Target="https://www.scopus.com/inward/record.uri?eid=2-s2.0-85083645719&amp;doi=10.1016%2fj.mex.2020.100884&amp;partnerID=40&amp;md5=6830cac7f39d889935e1ef46e5279ad9" TargetMode="External"/><Relationship Id="rId50" Type="http://schemas.openxmlformats.org/officeDocument/2006/relationships/hyperlink" Target="https://www.scopus.com/inward/record.uri?eid=2-s2.0-85075789567&amp;doi=10.1016%2fj.rsma.2019.100977&amp;partnerID=40&amp;md5=597f42976f95ecd7a396bc5a4ea913af" TargetMode="External"/><Relationship Id="rId53" Type="http://schemas.openxmlformats.org/officeDocument/2006/relationships/hyperlink" Target="https://www.scopus.com/inward/record.uri?eid=2-s2.0-85090487055&amp;doi=10.1016%2fj.jglr.2020.08.014&amp;partnerID=40&amp;md5=4d8532856c2879f323b5c7c186c8f69d" TargetMode="External"/><Relationship Id="rId52" Type="http://schemas.openxmlformats.org/officeDocument/2006/relationships/hyperlink" Target="https://www.scopus.com/inward/record.uri?eid=2-s2.0-85079367149&amp;doi=10.13198%2fj.issn.1001-6929.2019.07.05&amp;partnerID=40&amp;md5=d8e70e64cf3bd9cb1a03ce0f503a28a2" TargetMode="External"/><Relationship Id="rId55" Type="http://schemas.openxmlformats.org/officeDocument/2006/relationships/hyperlink" Target="https://www.scopus.com/inward/record.uri?eid=2-s2.0-85067178228&amp;doi=10.1016%2fj.chemosphere.2019.05.267&amp;partnerID=40&amp;md5=41f181d3ce034df40296cc964eb69da4" TargetMode="External"/><Relationship Id="rId54" Type="http://schemas.openxmlformats.org/officeDocument/2006/relationships/hyperlink" Target="https://www.scopus.com/inward/record.uri?eid=2-s2.0-85097254441&amp;doi=10.11159%2fnddte20.122&amp;partnerID=40&amp;md5=fca78b6fe416675e5eee87b1d6a33bba" TargetMode="External"/><Relationship Id="rId57" Type="http://schemas.openxmlformats.org/officeDocument/2006/relationships/hyperlink" Target="https://www.scopus.com/inward/record.uri?eid=2-s2.0-85068234187&amp;doi=10.1016%2fj.joms.2019.05.012&amp;partnerID=40&amp;md5=57014664f3546e063ccd20bc66c1e7b6" TargetMode="External"/><Relationship Id="rId56" Type="http://schemas.openxmlformats.org/officeDocument/2006/relationships/hyperlink" Target="https://www.scopus.com/inward/record.uri?eid=2-s2.0-85077568325&amp;doi=10.5958%2f0976-5506.2019.03048.1&amp;partnerID=40&amp;md5=d46c2e38b259bc870bd0ee4193a1efcb" TargetMode="External"/><Relationship Id="rId59" Type="http://schemas.openxmlformats.org/officeDocument/2006/relationships/hyperlink" Target="https://www.scopus.com/inward/record.uri?eid=2-s2.0-85072903449&amp;doi=10.1002%2fwer.1218&amp;partnerID=40&amp;md5=1de16e0f02b779fa0640c51ac62dc243" TargetMode="External"/><Relationship Id="rId58" Type="http://schemas.openxmlformats.org/officeDocument/2006/relationships/hyperlink" Target="https://www.scopus.com/inward/record.uri?eid=2-s2.0-85066943193&amp;doi=10.1177%2f0734242X19845041&amp;partnerID=40&amp;md5=85479c8c383caf13798f4f520d79e66f" TargetMode="External"/><Relationship Id="rId107" Type="http://schemas.openxmlformats.org/officeDocument/2006/relationships/hyperlink" Target="https://www.scopus.com/inward/record.uri?eid=2-s2.0-63849312482&amp;partnerID=40&amp;md5=feabee60f1d4e34e90cf1fc05464a0bd" TargetMode="External"/><Relationship Id="rId228" Type="http://schemas.openxmlformats.org/officeDocument/2006/relationships/hyperlink" Target="https://pubmed.ncbi.nlm.nih.gov/31204475/" TargetMode="External"/><Relationship Id="rId349" Type="http://schemas.openxmlformats.org/officeDocument/2006/relationships/hyperlink" Target="https://pubmed.ncbi.nlm.nih.gov/24927404/" TargetMode="External"/><Relationship Id="rId106" Type="http://schemas.openxmlformats.org/officeDocument/2006/relationships/hyperlink" Target="https://www.scopus.com/inward/record.uri?eid=2-s2.0-47249152249&amp;partnerID=40&amp;md5=d37f39c4296abca5cf06e748931ade5f" TargetMode="External"/><Relationship Id="rId227" Type="http://schemas.openxmlformats.org/officeDocument/2006/relationships/hyperlink" Target="https://pubmed.ncbi.nlm.nih.gov/31267384/" TargetMode="External"/><Relationship Id="rId348" Type="http://schemas.openxmlformats.org/officeDocument/2006/relationships/hyperlink" Target="https://pubmed.ncbi.nlm.nih.gov/24951861/" TargetMode="External"/><Relationship Id="rId105" Type="http://schemas.openxmlformats.org/officeDocument/2006/relationships/hyperlink" Target="https://www.scopus.com/inward/record.uri?eid=2-s2.0-52949132688&amp;doi=10.1016%2fj.envres.2008.07.025&amp;partnerID=40&amp;md5=88bf7d659b78e80b6b2e3bcee6b42a68" TargetMode="External"/><Relationship Id="rId226" Type="http://schemas.openxmlformats.org/officeDocument/2006/relationships/hyperlink" Target="https://pubmed.ncbi.nlm.nih.gov/31302547/" TargetMode="External"/><Relationship Id="rId347" Type="http://schemas.openxmlformats.org/officeDocument/2006/relationships/hyperlink" Target="https://pubmed.ncbi.nlm.nih.gov/25204289/" TargetMode="External"/><Relationship Id="rId104" Type="http://schemas.openxmlformats.org/officeDocument/2006/relationships/hyperlink" Target="https://www.scopus.com/inward/record.uri?eid=2-s2.0-53349145332&amp;partnerID=40&amp;md5=a51bcd7fc35b022a3fe756741ed54f62" TargetMode="External"/><Relationship Id="rId225" Type="http://schemas.openxmlformats.org/officeDocument/2006/relationships/hyperlink" Target="https://pubmed.ncbi.nlm.nih.gov/31321057/" TargetMode="External"/><Relationship Id="rId346" Type="http://schemas.openxmlformats.org/officeDocument/2006/relationships/hyperlink" Target="https://pubmed.ncbi.nlm.nih.gov/25463733/" TargetMode="External"/><Relationship Id="rId109" Type="http://schemas.openxmlformats.org/officeDocument/2006/relationships/hyperlink" Target="https://www.scopus.com/inward/record.uri?eid=2-s2.0-33745713085&amp;doi=10.1002%2fjbm.b.30462&amp;partnerID=40&amp;md5=1843cc78b1c32d8432a526055451efdc" TargetMode="External"/><Relationship Id="rId108" Type="http://schemas.openxmlformats.org/officeDocument/2006/relationships/hyperlink" Target="https://www.scopus.com/inward/record.uri?eid=2-s2.0-34547494151&amp;doi=10.1089%2fsur.2006.032&amp;partnerID=40&amp;md5=1cd1f7e4ec1f23ff7a0743e1460923d1" TargetMode="External"/><Relationship Id="rId229" Type="http://schemas.openxmlformats.org/officeDocument/2006/relationships/hyperlink" Target="https://pubmed.ncbi.nlm.nih.gov/31179992/" TargetMode="External"/><Relationship Id="rId220" Type="http://schemas.openxmlformats.org/officeDocument/2006/relationships/hyperlink" Target="https://pubmed.ncbi.nlm.nih.gov/31422297/" TargetMode="External"/><Relationship Id="rId341" Type="http://schemas.openxmlformats.org/officeDocument/2006/relationships/hyperlink" Target="https://pubmed.ncbi.nlm.nih.gov/25736423/" TargetMode="External"/><Relationship Id="rId340" Type="http://schemas.openxmlformats.org/officeDocument/2006/relationships/hyperlink" Target="https://pubmed.ncbi.nlm.nih.gov/25862331/" TargetMode="External"/><Relationship Id="rId103" Type="http://schemas.openxmlformats.org/officeDocument/2006/relationships/hyperlink" Target="https://www.scopus.com/inward/record.uri?eid=2-s2.0-56049090790&amp;doi=10.1016%2fS0076-6879%2808%2903007-3&amp;partnerID=40&amp;md5=50c8f981ef5b9b3e0d74611f37b1b63e" TargetMode="External"/><Relationship Id="rId224" Type="http://schemas.openxmlformats.org/officeDocument/2006/relationships/hyperlink" Target="https://pubmed.ncbi.nlm.nih.gov/31352214/" TargetMode="External"/><Relationship Id="rId345" Type="http://schemas.openxmlformats.org/officeDocument/2006/relationships/hyperlink" Target="https://pubmed.ncbi.nlm.nih.gov/25617130/" TargetMode="External"/><Relationship Id="rId102" Type="http://schemas.openxmlformats.org/officeDocument/2006/relationships/hyperlink" Target="https://www.scopus.com/inward/record.uri?eid=2-s2.0-84883771875&amp;partnerID=40&amp;md5=0c3e1f242af4bab56a3253f33bcb4543" TargetMode="External"/><Relationship Id="rId223" Type="http://schemas.openxmlformats.org/officeDocument/2006/relationships/hyperlink" Target="https://pubmed.ncbi.nlm.nih.gov/31379607/" TargetMode="External"/><Relationship Id="rId344" Type="http://schemas.openxmlformats.org/officeDocument/2006/relationships/hyperlink" Target="https://pubmed.ncbi.nlm.nih.gov/25653031/" TargetMode="External"/><Relationship Id="rId101" Type="http://schemas.openxmlformats.org/officeDocument/2006/relationships/hyperlink" Target="https://www.scopus.com/inward/record.uri?eid=2-s2.0-77449154105&amp;doi=10.3390%2fs90503337&amp;partnerID=40&amp;md5=89867f27f4222d4bf97a4f831e442eea" TargetMode="External"/><Relationship Id="rId222" Type="http://schemas.openxmlformats.org/officeDocument/2006/relationships/hyperlink" Target="https://pubmed.ncbi.nlm.nih.gov/31400664/" TargetMode="External"/><Relationship Id="rId343" Type="http://schemas.openxmlformats.org/officeDocument/2006/relationships/hyperlink" Target="https://pubmed.ncbi.nlm.nih.gov/25667115/" TargetMode="External"/><Relationship Id="rId100" Type="http://schemas.openxmlformats.org/officeDocument/2006/relationships/hyperlink" Target="https://www.scopus.com/inward/record.uri?eid=2-s2.0-79951604941&amp;doi=10.1021%2fes1032025&amp;partnerID=40&amp;md5=b30f4ac18c0fe12b21441e1d4e58213a" TargetMode="External"/><Relationship Id="rId221" Type="http://schemas.openxmlformats.org/officeDocument/2006/relationships/hyperlink" Target="https://pubmed.ncbi.nlm.nih.gov/31402982/" TargetMode="External"/><Relationship Id="rId342" Type="http://schemas.openxmlformats.org/officeDocument/2006/relationships/hyperlink" Target="https://pubmed.ncbi.nlm.nih.gov/25697046/" TargetMode="External"/><Relationship Id="rId217" Type="http://schemas.openxmlformats.org/officeDocument/2006/relationships/hyperlink" Target="https://pubmed.ncbi.nlm.nih.gov/31426191/" TargetMode="External"/><Relationship Id="rId338" Type="http://schemas.openxmlformats.org/officeDocument/2006/relationships/hyperlink" Target="https://pubmed.ncbi.nlm.nih.gov/26030687/" TargetMode="External"/><Relationship Id="rId216" Type="http://schemas.openxmlformats.org/officeDocument/2006/relationships/hyperlink" Target="https://pubmed.ncbi.nlm.nih.gov/31443533/" TargetMode="External"/><Relationship Id="rId337" Type="http://schemas.openxmlformats.org/officeDocument/2006/relationships/hyperlink" Target="https://pubmed.ncbi.nlm.nih.gov/26066004/" TargetMode="External"/><Relationship Id="rId215" Type="http://schemas.openxmlformats.org/officeDocument/2006/relationships/hyperlink" Target="https://pubmed.ncbi.nlm.nih.gov/31450029/" TargetMode="External"/><Relationship Id="rId336" Type="http://schemas.openxmlformats.org/officeDocument/2006/relationships/hyperlink" Target="https://pubmed.ncbi.nlm.nih.gov/26210469/" TargetMode="External"/><Relationship Id="rId214" Type="http://schemas.openxmlformats.org/officeDocument/2006/relationships/hyperlink" Target="https://pubmed.ncbi.nlm.nih.gov/31673028/" TargetMode="External"/><Relationship Id="rId335" Type="http://schemas.openxmlformats.org/officeDocument/2006/relationships/hyperlink" Target="https://pubmed.ncbi.nlm.nih.gov/26234489/" TargetMode="External"/><Relationship Id="rId219" Type="http://schemas.openxmlformats.org/officeDocument/2006/relationships/hyperlink" Target="https://pubmed.ncbi.nlm.nih.gov/31426144/" TargetMode="External"/><Relationship Id="rId218" Type="http://schemas.openxmlformats.org/officeDocument/2006/relationships/hyperlink" Target="https://pubmed.ncbi.nlm.nih.gov/31426163/" TargetMode="External"/><Relationship Id="rId339" Type="http://schemas.openxmlformats.org/officeDocument/2006/relationships/hyperlink" Target="https://pubmed.ncbi.nlm.nih.gov/25961796/" TargetMode="External"/><Relationship Id="rId330" Type="http://schemas.openxmlformats.org/officeDocument/2006/relationships/hyperlink" Target="https://pubmed.ncbi.nlm.nih.gov/26414925/" TargetMode="External"/><Relationship Id="rId213" Type="http://schemas.openxmlformats.org/officeDocument/2006/relationships/hyperlink" Target="https://pubmed.ncbi.nlm.nih.gov/31726359/" TargetMode="External"/><Relationship Id="rId334" Type="http://schemas.openxmlformats.org/officeDocument/2006/relationships/hyperlink" Target="https://pubmed.ncbi.nlm.nih.gov/26249620/" TargetMode="External"/><Relationship Id="rId212" Type="http://schemas.openxmlformats.org/officeDocument/2006/relationships/hyperlink" Target="https://pubmed.ncbi.nlm.nih.gov/31731002/" TargetMode="External"/><Relationship Id="rId333" Type="http://schemas.openxmlformats.org/officeDocument/2006/relationships/hyperlink" Target="https://pubmed.ncbi.nlm.nih.gov/26288558/" TargetMode="External"/><Relationship Id="rId211" Type="http://schemas.openxmlformats.org/officeDocument/2006/relationships/hyperlink" Target="https://pubmed.ncbi.nlm.nih.gov/31751769/" TargetMode="External"/><Relationship Id="rId332" Type="http://schemas.openxmlformats.org/officeDocument/2006/relationships/hyperlink" Target="https://pubmed.ncbi.nlm.nih.gov/26327297/" TargetMode="External"/><Relationship Id="rId210" Type="http://schemas.openxmlformats.org/officeDocument/2006/relationships/hyperlink" Target="https://pubmed.ncbi.nlm.nih.gov/31753560/" TargetMode="External"/><Relationship Id="rId331" Type="http://schemas.openxmlformats.org/officeDocument/2006/relationships/hyperlink" Target="https://pubmed.ncbi.nlm.nih.gov/26412109/" TargetMode="External"/><Relationship Id="rId370" Type="http://schemas.openxmlformats.org/officeDocument/2006/relationships/hyperlink" Target="https://pubmed.ncbi.nlm.nih.gov/21806456/" TargetMode="External"/><Relationship Id="rId129" Type="http://schemas.openxmlformats.org/officeDocument/2006/relationships/hyperlink" Target="https://pubmed.ncbi.nlm.nih.gov/33684862/" TargetMode="External"/><Relationship Id="rId128" Type="http://schemas.openxmlformats.org/officeDocument/2006/relationships/hyperlink" Target="https://pubmed.ncbi.nlm.nih.gov/33780756/" TargetMode="External"/><Relationship Id="rId249" Type="http://schemas.openxmlformats.org/officeDocument/2006/relationships/hyperlink" Target="https://pubmed.ncbi.nlm.nih.gov/30316086/" TargetMode="External"/><Relationship Id="rId127" Type="http://schemas.openxmlformats.org/officeDocument/2006/relationships/hyperlink" Target="https://pubmed.ncbi.nlm.nih.gov/33812121/" TargetMode="External"/><Relationship Id="rId248" Type="http://schemas.openxmlformats.org/officeDocument/2006/relationships/hyperlink" Target="https://pubmed.ncbi.nlm.nih.gov/30388680/" TargetMode="External"/><Relationship Id="rId369" Type="http://schemas.openxmlformats.org/officeDocument/2006/relationships/hyperlink" Target="https://pubmed.ncbi.nlm.nih.gov/21882837/" TargetMode="External"/><Relationship Id="rId126" Type="http://schemas.openxmlformats.org/officeDocument/2006/relationships/hyperlink" Target="https://pubmed.ncbi.nlm.nih.gov/33836333/" TargetMode="External"/><Relationship Id="rId247" Type="http://schemas.openxmlformats.org/officeDocument/2006/relationships/hyperlink" Target="https://pubmed.ncbi.nlm.nih.gov/30393709/" TargetMode="External"/><Relationship Id="rId368" Type="http://schemas.openxmlformats.org/officeDocument/2006/relationships/hyperlink" Target="https://pubmed.ncbi.nlm.nih.gov/22089245/" TargetMode="External"/><Relationship Id="rId121" Type="http://schemas.openxmlformats.org/officeDocument/2006/relationships/hyperlink" Target="https://pubmed.ncbi.nlm.nih.gov/33894608/" TargetMode="External"/><Relationship Id="rId242" Type="http://schemas.openxmlformats.org/officeDocument/2006/relationships/hyperlink" Target="https://pubmed.ncbi.nlm.nih.gov/30596547/" TargetMode="External"/><Relationship Id="rId363" Type="http://schemas.openxmlformats.org/officeDocument/2006/relationships/hyperlink" Target="https://pubmed.ncbi.nlm.nih.gov/22961974/" TargetMode="External"/><Relationship Id="rId120" Type="http://schemas.openxmlformats.org/officeDocument/2006/relationships/hyperlink" Target="https://pubmed.ncbi.nlm.nih.gov/33895395/" TargetMode="External"/><Relationship Id="rId241" Type="http://schemas.openxmlformats.org/officeDocument/2006/relationships/hyperlink" Target="https://pubmed.ncbi.nlm.nih.gov/30608099/" TargetMode="External"/><Relationship Id="rId362" Type="http://schemas.openxmlformats.org/officeDocument/2006/relationships/hyperlink" Target="https://pubmed.ncbi.nlm.nih.gov/23439956/" TargetMode="External"/><Relationship Id="rId240" Type="http://schemas.openxmlformats.org/officeDocument/2006/relationships/hyperlink" Target="https://pubmed.ncbi.nlm.nih.gov/30637094/" TargetMode="External"/><Relationship Id="rId361" Type="http://schemas.openxmlformats.org/officeDocument/2006/relationships/hyperlink" Target="https://pubmed.ncbi.nlm.nih.gov/23652319/" TargetMode="External"/><Relationship Id="rId360" Type="http://schemas.openxmlformats.org/officeDocument/2006/relationships/hyperlink" Target="https://pubmed.ncbi.nlm.nih.gov/23770381/" TargetMode="External"/><Relationship Id="rId125" Type="http://schemas.openxmlformats.org/officeDocument/2006/relationships/hyperlink" Target="https://pubmed.ncbi.nlm.nih.gov/33838439/" TargetMode="External"/><Relationship Id="rId246" Type="http://schemas.openxmlformats.org/officeDocument/2006/relationships/hyperlink" Target="https://pubmed.ncbi.nlm.nih.gov/30471597/" TargetMode="External"/><Relationship Id="rId367" Type="http://schemas.openxmlformats.org/officeDocument/2006/relationships/hyperlink" Target="https://pubmed.ncbi.nlm.nih.gov/22381373/" TargetMode="External"/><Relationship Id="rId124" Type="http://schemas.openxmlformats.org/officeDocument/2006/relationships/hyperlink" Target="https://pubmed.ncbi.nlm.nih.gov/33862235/" TargetMode="External"/><Relationship Id="rId245" Type="http://schemas.openxmlformats.org/officeDocument/2006/relationships/hyperlink" Target="https://pubmed.ncbi.nlm.nih.gov/30513951/" TargetMode="External"/><Relationship Id="rId366" Type="http://schemas.openxmlformats.org/officeDocument/2006/relationships/hyperlink" Target="https://pubmed.ncbi.nlm.nih.gov/22531508/" TargetMode="External"/><Relationship Id="rId123" Type="http://schemas.openxmlformats.org/officeDocument/2006/relationships/hyperlink" Target="https://pubmed.ncbi.nlm.nih.gov/33862395/" TargetMode="External"/><Relationship Id="rId244" Type="http://schemas.openxmlformats.org/officeDocument/2006/relationships/hyperlink" Target="https://pubmed.ncbi.nlm.nih.gov/30534785/" TargetMode="External"/><Relationship Id="rId365" Type="http://schemas.openxmlformats.org/officeDocument/2006/relationships/hyperlink" Target="https://pubmed.ncbi.nlm.nih.gov/22610295/" TargetMode="External"/><Relationship Id="rId122" Type="http://schemas.openxmlformats.org/officeDocument/2006/relationships/hyperlink" Target="https://pubmed.ncbi.nlm.nih.gov/33883129/" TargetMode="External"/><Relationship Id="rId243" Type="http://schemas.openxmlformats.org/officeDocument/2006/relationships/hyperlink" Target="https://pubmed.ncbi.nlm.nih.gov/30578377/" TargetMode="External"/><Relationship Id="rId364" Type="http://schemas.openxmlformats.org/officeDocument/2006/relationships/hyperlink" Target="https://pubmed.ncbi.nlm.nih.gov/22865597/" TargetMode="External"/><Relationship Id="rId95" Type="http://schemas.openxmlformats.org/officeDocument/2006/relationships/hyperlink" Target="https://www.scopus.com/inward/record.uri?eid=2-s2.0-84944097411&amp;doi=10.1007%2f978-3-319-16510-3_10&amp;partnerID=40&amp;md5=d93f26aa594e4253fbde7dde85d021e7" TargetMode="External"/><Relationship Id="rId94" Type="http://schemas.openxmlformats.org/officeDocument/2006/relationships/hyperlink" Target="https://www.scopus.com/inward/record.uri?eid=2-s2.0-84912099187&amp;doi=10.1016%2fj.chemosphere.2014.06.075&amp;partnerID=40&amp;md5=bc38bc2906373101e81dc563edc62b00" TargetMode="External"/><Relationship Id="rId97" Type="http://schemas.openxmlformats.org/officeDocument/2006/relationships/hyperlink" Target="https://www.scopus.com/inward/record.uri?eid=2-s2.0-84873852058&amp;doi=10.1016%2fj.apcatb.2012.12.018&amp;partnerID=40&amp;md5=c7e158d814a0eaa5304f385a2ecd7a6f" TargetMode="External"/><Relationship Id="rId96" Type="http://schemas.openxmlformats.org/officeDocument/2006/relationships/hyperlink" Target="https://www.scopus.com/inward/record.uri?eid=2-s2.0-84937543511&amp;doi=10.1508%2fcytologia.80.173&amp;partnerID=40&amp;md5=7b839e876821fd858e1ff7cdfc9dd54e" TargetMode="External"/><Relationship Id="rId99" Type="http://schemas.openxmlformats.org/officeDocument/2006/relationships/hyperlink" Target="https://www.scopus.com/inward/record.uri?eid=2-s2.0-84862788671&amp;doi=10.1016%2fj.foodcont.2012.01.040&amp;partnerID=40&amp;md5=26de13bd5e9ef61b1062851464d5badb" TargetMode="External"/><Relationship Id="rId98" Type="http://schemas.openxmlformats.org/officeDocument/2006/relationships/hyperlink" Target="https://www.scopus.com/inward/record.uri?eid=2-s2.0-84870780557&amp;doi=10.1016%2fj.bios.2012.08.005&amp;partnerID=40&amp;md5=da6ed64b2b4f06890e5ea96a4d783da6" TargetMode="External"/><Relationship Id="rId91" Type="http://schemas.openxmlformats.org/officeDocument/2006/relationships/hyperlink" Target="https://www.scopus.com/inward/record.uri?eid=2-s2.0-84965006401&amp;doi=10.1039%2fc5en00226e&amp;partnerID=40&amp;md5=f4bdc136b725803c77c680a47d96da50" TargetMode="External"/><Relationship Id="rId90" Type="http://schemas.openxmlformats.org/officeDocument/2006/relationships/hyperlink" Target="https://www.scopus.com/inward/record.uri?eid=2-s2.0-84964045841&amp;doi=10.2989%2f1814232X.2016.1159616&amp;partnerID=40&amp;md5=eb2a3f156b2eb5a7e4354e4e05f9c1a6" TargetMode="External"/><Relationship Id="rId93" Type="http://schemas.openxmlformats.org/officeDocument/2006/relationships/hyperlink" Target="https://www.scopus.com/inward/record.uri?eid=2-s2.0-84963999461&amp;doi=10.1080%2f15659801.2015.1123362&amp;partnerID=40&amp;md5=924b19c698ea2d22321b3d96a4413d9f" TargetMode="External"/><Relationship Id="rId92" Type="http://schemas.openxmlformats.org/officeDocument/2006/relationships/hyperlink" Target="https://www.scopus.com/inward/record.uri?eid=2-s2.0-84947495104&amp;doi=10.1016%2fj.envres.2015.06.011&amp;partnerID=40&amp;md5=d6018b9cc783ac35daf061e84d864643" TargetMode="External"/><Relationship Id="rId118" Type="http://schemas.openxmlformats.org/officeDocument/2006/relationships/hyperlink" Target="https://pubmed.ncbi.nlm.nih.gov/33944628/" TargetMode="External"/><Relationship Id="rId239" Type="http://schemas.openxmlformats.org/officeDocument/2006/relationships/hyperlink" Target="https://pubmed.ncbi.nlm.nih.gov/30686424/" TargetMode="External"/><Relationship Id="rId117" Type="http://schemas.openxmlformats.org/officeDocument/2006/relationships/hyperlink" Target="https://pubmed.ncbi.nlm.nih.gov/33975116/" TargetMode="External"/><Relationship Id="rId238" Type="http://schemas.openxmlformats.org/officeDocument/2006/relationships/hyperlink" Target="https://pubmed.ncbi.nlm.nih.gov/30803630/" TargetMode="External"/><Relationship Id="rId359" Type="http://schemas.openxmlformats.org/officeDocument/2006/relationships/hyperlink" Target="https://pubmed.ncbi.nlm.nih.gov/23771914/" TargetMode="External"/><Relationship Id="rId116" Type="http://schemas.openxmlformats.org/officeDocument/2006/relationships/hyperlink" Target="https://pubmed.ncbi.nlm.nih.gov/33982254/" TargetMode="External"/><Relationship Id="rId237" Type="http://schemas.openxmlformats.org/officeDocument/2006/relationships/hyperlink" Target="https://pubmed.ncbi.nlm.nih.gov/30803650/" TargetMode="External"/><Relationship Id="rId358" Type="http://schemas.openxmlformats.org/officeDocument/2006/relationships/hyperlink" Target="https://pubmed.ncbi.nlm.nih.gov/24004687/" TargetMode="External"/><Relationship Id="rId115" Type="http://schemas.openxmlformats.org/officeDocument/2006/relationships/hyperlink" Target="https://pubmed.ncbi.nlm.nih.gov/34030075/" TargetMode="External"/><Relationship Id="rId236" Type="http://schemas.openxmlformats.org/officeDocument/2006/relationships/hyperlink" Target="https://pubmed.ncbi.nlm.nih.gov/30965539/" TargetMode="External"/><Relationship Id="rId357" Type="http://schemas.openxmlformats.org/officeDocument/2006/relationships/hyperlink" Target="https://pubmed.ncbi.nlm.nih.gov/24016468/" TargetMode="External"/><Relationship Id="rId119" Type="http://schemas.openxmlformats.org/officeDocument/2006/relationships/hyperlink" Target="https://pubmed.ncbi.nlm.nih.gov/33895595/" TargetMode="External"/><Relationship Id="rId110" Type="http://schemas.openxmlformats.org/officeDocument/2006/relationships/hyperlink" Target="https://www.scopus.com/inward/record.uri?eid=2-s2.0-29144517528&amp;partnerID=40&amp;md5=5267986eb2e8b86d5e56eec2390bd06c" TargetMode="External"/><Relationship Id="rId231" Type="http://schemas.openxmlformats.org/officeDocument/2006/relationships/hyperlink" Target="https://pubmed.ncbi.nlm.nih.gov/31119892/" TargetMode="External"/><Relationship Id="rId352" Type="http://schemas.openxmlformats.org/officeDocument/2006/relationships/hyperlink" Target="https://pubmed.ncbi.nlm.nih.gov/26276207/" TargetMode="External"/><Relationship Id="rId230" Type="http://schemas.openxmlformats.org/officeDocument/2006/relationships/hyperlink" Target="https://pubmed.ncbi.nlm.nih.gov/31131064/" TargetMode="External"/><Relationship Id="rId351" Type="http://schemas.openxmlformats.org/officeDocument/2006/relationships/hyperlink" Target="https://pubmed.ncbi.nlm.nih.gov/24683035/" TargetMode="External"/><Relationship Id="rId350" Type="http://schemas.openxmlformats.org/officeDocument/2006/relationships/hyperlink" Target="https://pubmed.ncbi.nlm.nih.gov/24725966/" TargetMode="External"/><Relationship Id="rId114" Type="http://schemas.openxmlformats.org/officeDocument/2006/relationships/hyperlink" Target="https://pubmed.ncbi.nlm.nih.gov/34030092/" TargetMode="External"/><Relationship Id="rId235" Type="http://schemas.openxmlformats.org/officeDocument/2006/relationships/hyperlink" Target="https://pubmed.ncbi.nlm.nih.gov/30976009/" TargetMode="External"/><Relationship Id="rId356" Type="http://schemas.openxmlformats.org/officeDocument/2006/relationships/hyperlink" Target="https://pubmed.ncbi.nlm.nih.gov/24058598/" TargetMode="External"/><Relationship Id="rId113" Type="http://schemas.openxmlformats.org/officeDocument/2006/relationships/hyperlink" Target="https://pubmed.ncbi.nlm.nih.gov/34106771/" TargetMode="External"/><Relationship Id="rId234" Type="http://schemas.openxmlformats.org/officeDocument/2006/relationships/hyperlink" Target="https://pubmed.ncbi.nlm.nih.gov/31026634/" TargetMode="External"/><Relationship Id="rId355" Type="http://schemas.openxmlformats.org/officeDocument/2006/relationships/hyperlink" Target="https://pubmed.ncbi.nlm.nih.gov/24295902/" TargetMode="External"/><Relationship Id="rId112" Type="http://schemas.openxmlformats.org/officeDocument/2006/relationships/hyperlink" Target="https://pubmed.ncbi.nlm.nih.gov/34109456/" TargetMode="External"/><Relationship Id="rId233" Type="http://schemas.openxmlformats.org/officeDocument/2006/relationships/hyperlink" Target="https://pubmed.ncbi.nlm.nih.gov/31042026/" TargetMode="External"/><Relationship Id="rId354" Type="http://schemas.openxmlformats.org/officeDocument/2006/relationships/hyperlink" Target="https://pubmed.ncbi.nlm.nih.gov/26561511/" TargetMode="External"/><Relationship Id="rId111" Type="http://schemas.openxmlformats.org/officeDocument/2006/relationships/hyperlink" Target="https://www.scopus.com/inward/record.uri?eid=2-s2.0-0032137971&amp;doi=10.2524%2fjtappij.52.1022&amp;partnerID=40&amp;md5=b078738cada8feea3f3bd848d6806906" TargetMode="External"/><Relationship Id="rId232" Type="http://schemas.openxmlformats.org/officeDocument/2006/relationships/hyperlink" Target="https://pubmed.ncbi.nlm.nih.gov/31094641/" TargetMode="External"/><Relationship Id="rId353" Type="http://schemas.openxmlformats.org/officeDocument/2006/relationships/hyperlink" Target="https://pubmed.ncbi.nlm.nih.gov/28936382/" TargetMode="External"/><Relationship Id="rId305" Type="http://schemas.openxmlformats.org/officeDocument/2006/relationships/hyperlink" Target="https://pubmed.ncbi.nlm.nih.gov/28076887/" TargetMode="External"/><Relationship Id="rId304" Type="http://schemas.openxmlformats.org/officeDocument/2006/relationships/hyperlink" Target="https://pubmed.ncbi.nlm.nih.gov/28104549/" TargetMode="External"/><Relationship Id="rId303" Type="http://schemas.openxmlformats.org/officeDocument/2006/relationships/hyperlink" Target="https://pubmed.ncbi.nlm.nih.gov/28117184/" TargetMode="External"/><Relationship Id="rId302" Type="http://schemas.openxmlformats.org/officeDocument/2006/relationships/hyperlink" Target="https://pubmed.ncbi.nlm.nih.gov/28130564/" TargetMode="External"/><Relationship Id="rId309" Type="http://schemas.openxmlformats.org/officeDocument/2006/relationships/hyperlink" Target="https://pubmed.ncbi.nlm.nih.gov/27785012/" TargetMode="External"/><Relationship Id="rId308" Type="http://schemas.openxmlformats.org/officeDocument/2006/relationships/hyperlink" Target="https://pubmed.ncbi.nlm.nih.gov/27880921/" TargetMode="External"/><Relationship Id="rId307" Type="http://schemas.openxmlformats.org/officeDocument/2006/relationships/hyperlink" Target="https://pubmed.ncbi.nlm.nih.gov/27964856/" TargetMode="External"/><Relationship Id="rId306" Type="http://schemas.openxmlformats.org/officeDocument/2006/relationships/hyperlink" Target="https://pubmed.ncbi.nlm.nih.gov/28061455/" TargetMode="External"/><Relationship Id="rId301" Type="http://schemas.openxmlformats.org/officeDocument/2006/relationships/hyperlink" Target="https://pubmed.ncbi.nlm.nih.gov/28169032/" TargetMode="External"/><Relationship Id="rId300" Type="http://schemas.openxmlformats.org/officeDocument/2006/relationships/hyperlink" Target="https://pubmed.ncbi.nlm.nih.gov/28249594/" TargetMode="External"/><Relationship Id="rId206" Type="http://schemas.openxmlformats.org/officeDocument/2006/relationships/hyperlink" Target="https://pubmed.ncbi.nlm.nih.gov/31806295/" TargetMode="External"/><Relationship Id="rId327" Type="http://schemas.openxmlformats.org/officeDocument/2006/relationships/hyperlink" Target="https://pubmed.ncbi.nlm.nih.gov/26752309/" TargetMode="External"/><Relationship Id="rId205" Type="http://schemas.openxmlformats.org/officeDocument/2006/relationships/hyperlink" Target="https://pubmed.ncbi.nlm.nih.gov/31838395/" TargetMode="External"/><Relationship Id="rId326" Type="http://schemas.openxmlformats.org/officeDocument/2006/relationships/hyperlink" Target="https://pubmed.ncbi.nlm.nih.gov/26775253/" TargetMode="External"/><Relationship Id="rId204" Type="http://schemas.openxmlformats.org/officeDocument/2006/relationships/hyperlink" Target="https://pubmed.ncbi.nlm.nih.gov/31855672/" TargetMode="External"/><Relationship Id="rId325" Type="http://schemas.openxmlformats.org/officeDocument/2006/relationships/hyperlink" Target="https://pubmed.ncbi.nlm.nih.gov/26806612/" TargetMode="External"/><Relationship Id="rId203" Type="http://schemas.openxmlformats.org/officeDocument/2006/relationships/hyperlink" Target="https://pubmed.ncbi.nlm.nih.gov/31936455/" TargetMode="External"/><Relationship Id="rId324" Type="http://schemas.openxmlformats.org/officeDocument/2006/relationships/hyperlink" Target="https://pubmed.ncbi.nlm.nih.gov/26829584/" TargetMode="External"/><Relationship Id="rId209" Type="http://schemas.openxmlformats.org/officeDocument/2006/relationships/hyperlink" Target="https://pubmed.ncbi.nlm.nih.gov/31767205/" TargetMode="External"/><Relationship Id="rId208" Type="http://schemas.openxmlformats.org/officeDocument/2006/relationships/hyperlink" Target="https://pubmed.ncbi.nlm.nih.gov/31790222/" TargetMode="External"/><Relationship Id="rId329" Type="http://schemas.openxmlformats.org/officeDocument/2006/relationships/hyperlink" Target="https://pubmed.ncbi.nlm.nih.gov/26457869/" TargetMode="External"/><Relationship Id="rId207" Type="http://schemas.openxmlformats.org/officeDocument/2006/relationships/hyperlink" Target="https://pubmed.ncbi.nlm.nih.gov/31796829/" TargetMode="External"/><Relationship Id="rId328" Type="http://schemas.openxmlformats.org/officeDocument/2006/relationships/hyperlink" Target="https://pubmed.ncbi.nlm.nih.gov/26473347/" TargetMode="External"/><Relationship Id="rId202" Type="http://schemas.openxmlformats.org/officeDocument/2006/relationships/hyperlink" Target="https://pubmed.ncbi.nlm.nih.gov/31951993/" TargetMode="External"/><Relationship Id="rId323" Type="http://schemas.openxmlformats.org/officeDocument/2006/relationships/hyperlink" Target="https://pubmed.ncbi.nlm.nih.gov/26848183/" TargetMode="External"/><Relationship Id="rId201" Type="http://schemas.openxmlformats.org/officeDocument/2006/relationships/hyperlink" Target="https://pubmed.ncbi.nlm.nih.gov/31952101/" TargetMode="External"/><Relationship Id="rId322" Type="http://schemas.openxmlformats.org/officeDocument/2006/relationships/hyperlink" Target="https://pubmed.ncbi.nlm.nih.gov/26873539/" TargetMode="External"/><Relationship Id="rId200" Type="http://schemas.openxmlformats.org/officeDocument/2006/relationships/hyperlink" Target="https://pubmed.ncbi.nlm.nih.gov/31982190/" TargetMode="External"/><Relationship Id="rId321" Type="http://schemas.openxmlformats.org/officeDocument/2006/relationships/hyperlink" Target="https://pubmed.ncbi.nlm.nih.gov/26943738/" TargetMode="External"/><Relationship Id="rId320" Type="http://schemas.openxmlformats.org/officeDocument/2006/relationships/hyperlink" Target="https://pubmed.ncbi.nlm.nih.gov/27022258/" TargetMode="External"/><Relationship Id="rId316" Type="http://schemas.openxmlformats.org/officeDocument/2006/relationships/hyperlink" Target="https://pubmed.ncbi.nlm.nih.gov/27543744/" TargetMode="External"/><Relationship Id="rId315" Type="http://schemas.openxmlformats.org/officeDocument/2006/relationships/hyperlink" Target="https://pubmed.ncbi.nlm.nih.gov/27546713/" TargetMode="External"/><Relationship Id="rId314" Type="http://schemas.openxmlformats.org/officeDocument/2006/relationships/hyperlink" Target="https://pubmed.ncbi.nlm.nih.gov/27614162/" TargetMode="External"/><Relationship Id="rId313" Type="http://schemas.openxmlformats.org/officeDocument/2006/relationships/hyperlink" Target="https://pubmed.ncbi.nlm.nih.gov/27697381/" TargetMode="External"/><Relationship Id="rId319" Type="http://schemas.openxmlformats.org/officeDocument/2006/relationships/hyperlink" Target="https://pubmed.ncbi.nlm.nih.gov/27209243/" TargetMode="External"/><Relationship Id="rId318" Type="http://schemas.openxmlformats.org/officeDocument/2006/relationships/hyperlink" Target="https://pubmed.ncbi.nlm.nih.gov/27447427/" TargetMode="External"/><Relationship Id="rId317" Type="http://schemas.openxmlformats.org/officeDocument/2006/relationships/hyperlink" Target="https://pubmed.ncbi.nlm.nih.gov/27521705/" TargetMode="External"/><Relationship Id="rId312" Type="http://schemas.openxmlformats.org/officeDocument/2006/relationships/hyperlink" Target="https://pubmed.ncbi.nlm.nih.gov/27771096/" TargetMode="External"/><Relationship Id="rId311" Type="http://schemas.openxmlformats.org/officeDocument/2006/relationships/hyperlink" Target="https://pubmed.ncbi.nlm.nih.gov/27776757/" TargetMode="External"/><Relationship Id="rId310" Type="http://schemas.openxmlformats.org/officeDocument/2006/relationships/hyperlink" Target="https://pubmed.ncbi.nlm.nih.gov/27721112/"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pubmed.ncbi.nlm.nih.gov/32048193/" TargetMode="External"/><Relationship Id="rId194" Type="http://schemas.openxmlformats.org/officeDocument/2006/relationships/hyperlink" Target="https://pubmed.ncbi.nlm.nih.gov/31970363/" TargetMode="External"/><Relationship Id="rId193" Type="http://schemas.openxmlformats.org/officeDocument/2006/relationships/hyperlink" Target="https://pubmed.ncbi.nlm.nih.gov/31994391/" TargetMode="External"/><Relationship Id="rId192" Type="http://schemas.openxmlformats.org/officeDocument/2006/relationships/hyperlink" Target="https://pubmed.ncbi.nlm.nih.gov/31994994/" TargetMode="External"/><Relationship Id="rId191" Type="http://schemas.openxmlformats.org/officeDocument/2006/relationships/hyperlink" Target="https://pubmed.ncbi.nlm.nih.gov/32000304/" TargetMode="External"/><Relationship Id="rId187" Type="http://schemas.openxmlformats.org/officeDocument/2006/relationships/hyperlink" Target="https://pubmed.ncbi.nlm.nih.gov/32127589/" TargetMode="External"/><Relationship Id="rId186" Type="http://schemas.openxmlformats.org/officeDocument/2006/relationships/hyperlink" Target="https://pubmed.ncbi.nlm.nih.gov/32135430/" TargetMode="External"/><Relationship Id="rId185" Type="http://schemas.openxmlformats.org/officeDocument/2006/relationships/hyperlink" Target="https://pubmed.ncbi.nlm.nih.gov/32155522/" TargetMode="External"/><Relationship Id="rId184" Type="http://schemas.openxmlformats.org/officeDocument/2006/relationships/hyperlink" Target="https://pubmed.ncbi.nlm.nih.gov/32171890/" TargetMode="External"/><Relationship Id="rId189" Type="http://schemas.openxmlformats.org/officeDocument/2006/relationships/hyperlink" Target="https://pubmed.ncbi.nlm.nih.gov/32056604/" TargetMode="External"/><Relationship Id="rId188" Type="http://schemas.openxmlformats.org/officeDocument/2006/relationships/hyperlink" Target="https://pubmed.ncbi.nlm.nih.gov/32113106/" TargetMode="External"/><Relationship Id="rId183" Type="http://schemas.openxmlformats.org/officeDocument/2006/relationships/hyperlink" Target="https://pubmed.ncbi.nlm.nih.gov/32201728/" TargetMode="External"/><Relationship Id="rId182" Type="http://schemas.openxmlformats.org/officeDocument/2006/relationships/hyperlink" Target="https://pubmed.ncbi.nlm.nih.gov/32243047/" TargetMode="External"/><Relationship Id="rId181" Type="http://schemas.openxmlformats.org/officeDocument/2006/relationships/hyperlink" Target="https://pubmed.ncbi.nlm.nih.gov/32289630/" TargetMode="External"/><Relationship Id="rId180" Type="http://schemas.openxmlformats.org/officeDocument/2006/relationships/hyperlink" Target="https://pubmed.ncbi.nlm.nih.gov/32297111/" TargetMode="External"/><Relationship Id="rId176" Type="http://schemas.openxmlformats.org/officeDocument/2006/relationships/hyperlink" Target="https://pubmed.ncbi.nlm.nih.gov/32325618/" TargetMode="External"/><Relationship Id="rId297" Type="http://schemas.openxmlformats.org/officeDocument/2006/relationships/hyperlink" Target="https://pubmed.ncbi.nlm.nih.gov/27615739/" TargetMode="External"/><Relationship Id="rId175" Type="http://schemas.openxmlformats.org/officeDocument/2006/relationships/hyperlink" Target="https://pubmed.ncbi.nlm.nih.gov/32342294/" TargetMode="External"/><Relationship Id="rId296" Type="http://schemas.openxmlformats.org/officeDocument/2006/relationships/hyperlink" Target="https://pubmed.ncbi.nlm.nih.gov/27451000/" TargetMode="External"/><Relationship Id="rId174" Type="http://schemas.openxmlformats.org/officeDocument/2006/relationships/hyperlink" Target="https://pubmed.ncbi.nlm.nih.gov/32361115/" TargetMode="External"/><Relationship Id="rId295" Type="http://schemas.openxmlformats.org/officeDocument/2006/relationships/hyperlink" Target="https://pubmed.ncbi.nlm.nih.gov/27798195/" TargetMode="External"/><Relationship Id="rId173" Type="http://schemas.openxmlformats.org/officeDocument/2006/relationships/hyperlink" Target="https://pubmed.ncbi.nlm.nih.gov/32361124/" TargetMode="External"/><Relationship Id="rId294" Type="http://schemas.openxmlformats.org/officeDocument/2006/relationships/hyperlink" Target="https://pubmed.ncbi.nlm.nih.gov/27808505/" TargetMode="External"/><Relationship Id="rId179" Type="http://schemas.openxmlformats.org/officeDocument/2006/relationships/hyperlink" Target="https://pubmed.ncbi.nlm.nih.gov/32300204/" TargetMode="External"/><Relationship Id="rId178" Type="http://schemas.openxmlformats.org/officeDocument/2006/relationships/hyperlink" Target="https://pubmed.ncbi.nlm.nih.gov/32300545/" TargetMode="External"/><Relationship Id="rId299" Type="http://schemas.openxmlformats.org/officeDocument/2006/relationships/hyperlink" Target="https://pubmed.ncbi.nlm.nih.gov/27435681/" TargetMode="External"/><Relationship Id="rId177" Type="http://schemas.openxmlformats.org/officeDocument/2006/relationships/hyperlink" Target="https://pubmed.ncbi.nlm.nih.gov/32302891/" TargetMode="External"/><Relationship Id="rId298" Type="http://schemas.openxmlformats.org/officeDocument/2006/relationships/hyperlink" Target="https://pubmed.ncbi.nlm.nih.gov/27539631/" TargetMode="External"/><Relationship Id="rId198" Type="http://schemas.openxmlformats.org/officeDocument/2006/relationships/hyperlink" Target="https://pubmed.ncbi.nlm.nih.gov/31918136/" TargetMode="External"/><Relationship Id="rId197" Type="http://schemas.openxmlformats.org/officeDocument/2006/relationships/hyperlink" Target="https://pubmed.ncbi.nlm.nih.gov/31927063/" TargetMode="External"/><Relationship Id="rId196" Type="http://schemas.openxmlformats.org/officeDocument/2006/relationships/hyperlink" Target="https://pubmed.ncbi.nlm.nih.gov/31953674/" TargetMode="External"/><Relationship Id="rId195" Type="http://schemas.openxmlformats.org/officeDocument/2006/relationships/hyperlink" Target="https://pubmed.ncbi.nlm.nih.gov/31965976/" TargetMode="External"/><Relationship Id="rId199" Type="http://schemas.openxmlformats.org/officeDocument/2006/relationships/hyperlink" Target="https://pubmed.ncbi.nlm.nih.gov/31862285/" TargetMode="External"/><Relationship Id="rId150" Type="http://schemas.openxmlformats.org/officeDocument/2006/relationships/hyperlink" Target="https://pubmed.ncbi.nlm.nih.gov/32920253/" TargetMode="External"/><Relationship Id="rId271" Type="http://schemas.openxmlformats.org/officeDocument/2006/relationships/hyperlink" Target="https://pubmed.ncbi.nlm.nih.gov/29239234/" TargetMode="External"/><Relationship Id="rId270" Type="http://schemas.openxmlformats.org/officeDocument/2006/relationships/hyperlink" Target="https://pubmed.ncbi.nlm.nih.gov/29251725/" TargetMode="External"/><Relationship Id="rId1" Type="http://schemas.openxmlformats.org/officeDocument/2006/relationships/hyperlink" Target="https://www.scopus.com/inward/record.uri?eid=2-s2.0-85104053756&amp;doi=10.1016%2fj.scitotenv.2021.146885&amp;partnerID=40&amp;md5=d4ff001e2811aa484e1d82ffa82f7b17" TargetMode="External"/><Relationship Id="rId2" Type="http://schemas.openxmlformats.org/officeDocument/2006/relationships/hyperlink" Target="https://www.scopus.com/inward/record.uri?eid=2-s2.0-85104121717&amp;doi=10.1016%2fj.envpol.2021.117070&amp;partnerID=40&amp;md5=4745391a6a0a217486a633949083f3d4" TargetMode="External"/><Relationship Id="rId3" Type="http://schemas.openxmlformats.org/officeDocument/2006/relationships/hyperlink" Target="https://www.scopus.com/inward/record.uri?eid=2-s2.0-85103973679&amp;doi=10.1016%2fj.jhazmat.2021.125747&amp;partnerID=40&amp;md5=7fc2ba47fc22cced8fa9451a624d4762" TargetMode="External"/><Relationship Id="rId149" Type="http://schemas.openxmlformats.org/officeDocument/2006/relationships/hyperlink" Target="https://pubmed.ncbi.nlm.nih.gov/33022381/" TargetMode="External"/><Relationship Id="rId4" Type="http://schemas.openxmlformats.org/officeDocument/2006/relationships/hyperlink" Target="https://www.scopus.com/inward/record.uri?eid=2-s2.0-85106953418&amp;doi=10.1039%2fd1en90014e&amp;partnerID=40&amp;md5=25f7049d135cba6a6ada36ced42ea271" TargetMode="External"/><Relationship Id="rId148" Type="http://schemas.openxmlformats.org/officeDocument/2006/relationships/hyperlink" Target="https://pubmed.ncbi.nlm.nih.gov/33068943/" TargetMode="External"/><Relationship Id="rId269" Type="http://schemas.openxmlformats.org/officeDocument/2006/relationships/hyperlink" Target="https://pubmed.ncbi.nlm.nih.gov/29397733/" TargetMode="External"/><Relationship Id="rId9" Type="http://schemas.openxmlformats.org/officeDocument/2006/relationships/hyperlink" Target="https://www.scopus.com/inward/record.uri?eid=2-s2.0-85100405169&amp;doi=10.1016%2fj.ocecoaman.2021.105544&amp;partnerID=40&amp;md5=0458f241475cb3014eca569721f0089e" TargetMode="External"/><Relationship Id="rId143" Type="http://schemas.openxmlformats.org/officeDocument/2006/relationships/hyperlink" Target="https://pubmed.ncbi.nlm.nih.gov/33172634/" TargetMode="External"/><Relationship Id="rId264" Type="http://schemas.openxmlformats.org/officeDocument/2006/relationships/hyperlink" Target="https://pubmed.ncbi.nlm.nih.gov/29534544/" TargetMode="External"/><Relationship Id="rId142" Type="http://schemas.openxmlformats.org/officeDocument/2006/relationships/hyperlink" Target="https://pubmed.ncbi.nlm.nih.gov/33181924/" TargetMode="External"/><Relationship Id="rId263" Type="http://schemas.openxmlformats.org/officeDocument/2006/relationships/hyperlink" Target="https://pubmed.ncbi.nlm.nih.gov/29545193/" TargetMode="External"/><Relationship Id="rId141" Type="http://schemas.openxmlformats.org/officeDocument/2006/relationships/hyperlink" Target="https://pubmed.ncbi.nlm.nih.gov/33183627/" TargetMode="External"/><Relationship Id="rId262" Type="http://schemas.openxmlformats.org/officeDocument/2006/relationships/hyperlink" Target="https://pubmed.ncbi.nlm.nih.gov/29568057/" TargetMode="External"/><Relationship Id="rId140" Type="http://schemas.openxmlformats.org/officeDocument/2006/relationships/hyperlink" Target="https://pubmed.ncbi.nlm.nih.gov/33183749/" TargetMode="External"/><Relationship Id="rId261" Type="http://schemas.openxmlformats.org/officeDocument/2006/relationships/hyperlink" Target="https://pubmed.ncbi.nlm.nih.gov/29589240/" TargetMode="External"/><Relationship Id="rId5" Type="http://schemas.openxmlformats.org/officeDocument/2006/relationships/hyperlink" Target="https://www.scopus.com/inward/record.uri?eid=2-s2.0-85099955257&amp;doi=10.1111%2ffaf.12528&amp;partnerID=40&amp;md5=a3a99eeee3cbf85c78d46972fd54be3a" TargetMode="External"/><Relationship Id="rId147" Type="http://schemas.openxmlformats.org/officeDocument/2006/relationships/hyperlink" Target="https://pubmed.ncbi.nlm.nih.gov/33079353/" TargetMode="External"/><Relationship Id="rId268" Type="http://schemas.openxmlformats.org/officeDocument/2006/relationships/hyperlink" Target="https://pubmed.ncbi.nlm.nih.gov/29422348/" TargetMode="External"/><Relationship Id="rId6" Type="http://schemas.openxmlformats.org/officeDocument/2006/relationships/hyperlink" Target="https://www.scopus.com/inward/record.uri?eid=2-s2.0-85098646503&amp;doi=10.1007%2fs00248-020-01666-8&amp;partnerID=40&amp;md5=25b289814bb79f8c776c3c5626746656" TargetMode="External"/><Relationship Id="rId146" Type="http://schemas.openxmlformats.org/officeDocument/2006/relationships/hyperlink" Target="https://pubmed.ncbi.nlm.nih.gov/33158613/" TargetMode="External"/><Relationship Id="rId267" Type="http://schemas.openxmlformats.org/officeDocument/2006/relationships/hyperlink" Target="https://pubmed.ncbi.nlm.nih.gov/29440889/" TargetMode="External"/><Relationship Id="rId7" Type="http://schemas.openxmlformats.org/officeDocument/2006/relationships/hyperlink" Target="https://www.scopus.com/inward/record.uri?eid=2-s2.0-85106045600&amp;partnerID=40&amp;md5=7702324734254858cc30e76a0d34841d" TargetMode="External"/><Relationship Id="rId145" Type="http://schemas.openxmlformats.org/officeDocument/2006/relationships/hyperlink" Target="https://pubmed.ncbi.nlm.nih.gov/33160828/" TargetMode="External"/><Relationship Id="rId266" Type="http://schemas.openxmlformats.org/officeDocument/2006/relationships/hyperlink" Target="https://pubmed.ncbi.nlm.nih.gov/29529477/" TargetMode="External"/><Relationship Id="rId8" Type="http://schemas.openxmlformats.org/officeDocument/2006/relationships/hyperlink" Target="https://www.scopus.com/inward/record.uri?eid=2-s2.0-85105642927&amp;doi=10.15381%2frivep.v32i2.20038&amp;partnerID=40&amp;md5=e3df3267f999a4f9821a610c2961c61e" TargetMode="External"/><Relationship Id="rId144" Type="http://schemas.openxmlformats.org/officeDocument/2006/relationships/hyperlink" Target="https://pubmed.ncbi.nlm.nih.gov/33169982/" TargetMode="External"/><Relationship Id="rId265" Type="http://schemas.openxmlformats.org/officeDocument/2006/relationships/hyperlink" Target="https://pubmed.ncbi.nlm.nih.gov/29530804/" TargetMode="External"/><Relationship Id="rId260" Type="http://schemas.openxmlformats.org/officeDocument/2006/relationships/hyperlink" Target="https://pubmed.ncbi.nlm.nih.gov/29622640/" TargetMode="External"/><Relationship Id="rId139" Type="http://schemas.openxmlformats.org/officeDocument/2006/relationships/hyperlink" Target="https://pubmed.ncbi.nlm.nih.gov/33207528/" TargetMode="External"/><Relationship Id="rId138" Type="http://schemas.openxmlformats.org/officeDocument/2006/relationships/hyperlink" Target="https://pubmed.ncbi.nlm.nih.gov/33254635/" TargetMode="External"/><Relationship Id="rId259" Type="http://schemas.openxmlformats.org/officeDocument/2006/relationships/hyperlink" Target="https://pubmed.ncbi.nlm.nih.gov/29626786/" TargetMode="External"/><Relationship Id="rId137" Type="http://schemas.openxmlformats.org/officeDocument/2006/relationships/hyperlink" Target="https://pubmed.ncbi.nlm.nih.gov/33257071/" TargetMode="External"/><Relationship Id="rId258" Type="http://schemas.openxmlformats.org/officeDocument/2006/relationships/hyperlink" Target="https://pubmed.ncbi.nlm.nih.gov/29656436/" TargetMode="External"/><Relationship Id="rId132" Type="http://schemas.openxmlformats.org/officeDocument/2006/relationships/hyperlink" Target="https://pubmed.ncbi.nlm.nih.gov/33293423/" TargetMode="External"/><Relationship Id="rId253" Type="http://schemas.openxmlformats.org/officeDocument/2006/relationships/hyperlink" Target="https://pubmed.ncbi.nlm.nih.gov/29803881/" TargetMode="External"/><Relationship Id="rId374" Type="http://schemas.openxmlformats.org/officeDocument/2006/relationships/drawing" Target="../drawings/drawing3.xml"/><Relationship Id="rId131" Type="http://schemas.openxmlformats.org/officeDocument/2006/relationships/hyperlink" Target="https://pubmed.ncbi.nlm.nih.gov/33355482/" TargetMode="External"/><Relationship Id="rId252" Type="http://schemas.openxmlformats.org/officeDocument/2006/relationships/hyperlink" Target="https://pubmed.ncbi.nlm.nih.gov/29866542/" TargetMode="External"/><Relationship Id="rId373" Type="http://schemas.openxmlformats.org/officeDocument/2006/relationships/hyperlink" Target="https://pubmed.ncbi.nlm.nih.gov/17145832/" TargetMode="External"/><Relationship Id="rId130" Type="http://schemas.openxmlformats.org/officeDocument/2006/relationships/hyperlink" Target="https://pubmed.ncbi.nlm.nih.gov/33360551/" TargetMode="External"/><Relationship Id="rId251" Type="http://schemas.openxmlformats.org/officeDocument/2006/relationships/hyperlink" Target="https://pubmed.ncbi.nlm.nih.gov/29886965/" TargetMode="External"/><Relationship Id="rId372" Type="http://schemas.openxmlformats.org/officeDocument/2006/relationships/hyperlink" Target="https://pubmed.ncbi.nlm.nih.gov/18031795/" TargetMode="External"/><Relationship Id="rId250" Type="http://schemas.openxmlformats.org/officeDocument/2006/relationships/hyperlink" Target="https://pubmed.ncbi.nlm.nih.gov/29958154/" TargetMode="External"/><Relationship Id="rId371" Type="http://schemas.openxmlformats.org/officeDocument/2006/relationships/hyperlink" Target="https://pubmed.ncbi.nlm.nih.gov/18283800/" TargetMode="External"/><Relationship Id="rId136" Type="http://schemas.openxmlformats.org/officeDocument/2006/relationships/hyperlink" Target="https://pubmed.ncbi.nlm.nih.gov/33264950/" TargetMode="External"/><Relationship Id="rId257" Type="http://schemas.openxmlformats.org/officeDocument/2006/relationships/hyperlink" Target="https://pubmed.ncbi.nlm.nih.gov/29684426/" TargetMode="External"/><Relationship Id="rId135" Type="http://schemas.openxmlformats.org/officeDocument/2006/relationships/hyperlink" Target="https://pubmed.ncbi.nlm.nih.gov/33264992/" TargetMode="External"/><Relationship Id="rId256" Type="http://schemas.openxmlformats.org/officeDocument/2006/relationships/hyperlink" Target="https://pubmed.ncbi.nlm.nih.gov/29750032/" TargetMode="External"/><Relationship Id="rId134" Type="http://schemas.openxmlformats.org/officeDocument/2006/relationships/hyperlink" Target="https://pubmed.ncbi.nlm.nih.gov/33265019/" TargetMode="External"/><Relationship Id="rId255" Type="http://schemas.openxmlformats.org/officeDocument/2006/relationships/hyperlink" Target="https://pubmed.ncbi.nlm.nih.gov/29760452/" TargetMode="External"/><Relationship Id="rId133" Type="http://schemas.openxmlformats.org/officeDocument/2006/relationships/hyperlink" Target="https://pubmed.ncbi.nlm.nih.gov/33284088/" TargetMode="External"/><Relationship Id="rId254" Type="http://schemas.openxmlformats.org/officeDocument/2006/relationships/hyperlink" Target="https://pubmed.ncbi.nlm.nih.gov/29785484/" TargetMode="External"/><Relationship Id="rId172" Type="http://schemas.openxmlformats.org/officeDocument/2006/relationships/hyperlink" Target="https://pubmed.ncbi.nlm.nih.gov/32382901/" TargetMode="External"/><Relationship Id="rId293" Type="http://schemas.openxmlformats.org/officeDocument/2006/relationships/hyperlink" Target="https://pubmed.ncbi.nlm.nih.gov/27863879/" TargetMode="External"/><Relationship Id="rId171" Type="http://schemas.openxmlformats.org/officeDocument/2006/relationships/hyperlink" Target="https://pubmed.ncbi.nlm.nih.gov/32416398/" TargetMode="External"/><Relationship Id="rId292" Type="http://schemas.openxmlformats.org/officeDocument/2006/relationships/hyperlink" Target="https://pubmed.ncbi.nlm.nih.gov/28041839/" TargetMode="External"/><Relationship Id="rId170" Type="http://schemas.openxmlformats.org/officeDocument/2006/relationships/hyperlink" Target="https://pubmed.ncbi.nlm.nih.gov/32422462/" TargetMode="External"/><Relationship Id="rId291" Type="http://schemas.openxmlformats.org/officeDocument/2006/relationships/hyperlink" Target="https://pubmed.ncbi.nlm.nih.gov/28088004/" TargetMode="External"/><Relationship Id="rId290" Type="http://schemas.openxmlformats.org/officeDocument/2006/relationships/hyperlink" Target="https://pubmed.ncbi.nlm.nih.gov/28183660/" TargetMode="External"/><Relationship Id="rId165" Type="http://schemas.openxmlformats.org/officeDocument/2006/relationships/hyperlink" Target="https://pubmed.ncbi.nlm.nih.gov/32470745/" TargetMode="External"/><Relationship Id="rId286" Type="http://schemas.openxmlformats.org/officeDocument/2006/relationships/hyperlink" Target="https://pubmed.ncbi.nlm.nih.gov/28342993/" TargetMode="External"/><Relationship Id="rId164" Type="http://schemas.openxmlformats.org/officeDocument/2006/relationships/hyperlink" Target="https://pubmed.ncbi.nlm.nih.gov/32475540/" TargetMode="External"/><Relationship Id="rId285" Type="http://schemas.openxmlformats.org/officeDocument/2006/relationships/hyperlink" Target="https://pubmed.ncbi.nlm.nih.gov/28408185/" TargetMode="External"/><Relationship Id="rId163" Type="http://schemas.openxmlformats.org/officeDocument/2006/relationships/hyperlink" Target="https://pubmed.ncbi.nlm.nih.gov/32498185/" TargetMode="External"/><Relationship Id="rId284" Type="http://schemas.openxmlformats.org/officeDocument/2006/relationships/hyperlink" Target="https://pubmed.ncbi.nlm.nih.gov/28460238/" TargetMode="External"/><Relationship Id="rId162" Type="http://schemas.openxmlformats.org/officeDocument/2006/relationships/hyperlink" Target="https://pubmed.ncbi.nlm.nih.gov/32504859/" TargetMode="External"/><Relationship Id="rId283" Type="http://schemas.openxmlformats.org/officeDocument/2006/relationships/hyperlink" Target="https://pubmed.ncbi.nlm.nih.gov/28487227/" TargetMode="External"/><Relationship Id="rId169" Type="http://schemas.openxmlformats.org/officeDocument/2006/relationships/hyperlink" Target="https://pubmed.ncbi.nlm.nih.gov/32438173/" TargetMode="External"/><Relationship Id="rId168" Type="http://schemas.openxmlformats.org/officeDocument/2006/relationships/hyperlink" Target="https://pubmed.ncbi.nlm.nih.gov/32438220/" TargetMode="External"/><Relationship Id="rId289" Type="http://schemas.openxmlformats.org/officeDocument/2006/relationships/hyperlink" Target="https://pubmed.ncbi.nlm.nih.gov/28185727/" TargetMode="External"/><Relationship Id="rId167" Type="http://schemas.openxmlformats.org/officeDocument/2006/relationships/hyperlink" Target="https://pubmed.ncbi.nlm.nih.gov/32443205/" TargetMode="External"/><Relationship Id="rId288" Type="http://schemas.openxmlformats.org/officeDocument/2006/relationships/hyperlink" Target="https://pubmed.ncbi.nlm.nih.gov/28240249/" TargetMode="External"/><Relationship Id="rId166" Type="http://schemas.openxmlformats.org/officeDocument/2006/relationships/hyperlink" Target="https://pubmed.ncbi.nlm.nih.gov/32469778/" TargetMode="External"/><Relationship Id="rId287" Type="http://schemas.openxmlformats.org/officeDocument/2006/relationships/hyperlink" Target="https://pubmed.ncbi.nlm.nih.gov/28298079/" TargetMode="External"/><Relationship Id="rId161" Type="http://schemas.openxmlformats.org/officeDocument/2006/relationships/hyperlink" Target="https://pubmed.ncbi.nlm.nih.gov/32544814/" TargetMode="External"/><Relationship Id="rId282" Type="http://schemas.openxmlformats.org/officeDocument/2006/relationships/hyperlink" Target="https://pubmed.ncbi.nlm.nih.gov/28608677/" TargetMode="External"/><Relationship Id="rId160" Type="http://schemas.openxmlformats.org/officeDocument/2006/relationships/hyperlink" Target="https://pubmed.ncbi.nlm.nih.gov/32545532/" TargetMode="External"/><Relationship Id="rId281" Type="http://schemas.openxmlformats.org/officeDocument/2006/relationships/hyperlink" Target="https://pubmed.ncbi.nlm.nih.gov/28650486/" TargetMode="External"/><Relationship Id="rId280" Type="http://schemas.openxmlformats.org/officeDocument/2006/relationships/hyperlink" Target="https://pubmed.ncbi.nlm.nih.gov/28679150/" TargetMode="External"/><Relationship Id="rId159" Type="http://schemas.openxmlformats.org/officeDocument/2006/relationships/hyperlink" Target="https://pubmed.ncbi.nlm.nih.gov/32558620/" TargetMode="External"/><Relationship Id="rId154" Type="http://schemas.openxmlformats.org/officeDocument/2006/relationships/hyperlink" Target="https://pubmed.ncbi.nlm.nih.gov/32810671/" TargetMode="External"/><Relationship Id="rId275" Type="http://schemas.openxmlformats.org/officeDocument/2006/relationships/hyperlink" Target="https://pubmed.ncbi.nlm.nih.gov/29029321/" TargetMode="External"/><Relationship Id="rId153" Type="http://schemas.openxmlformats.org/officeDocument/2006/relationships/hyperlink" Target="https://pubmed.ncbi.nlm.nih.gov/32833228/" TargetMode="External"/><Relationship Id="rId274" Type="http://schemas.openxmlformats.org/officeDocument/2006/relationships/hyperlink" Target="https://pubmed.ncbi.nlm.nih.gov/29081249/" TargetMode="External"/><Relationship Id="rId152" Type="http://schemas.openxmlformats.org/officeDocument/2006/relationships/hyperlink" Target="https://pubmed.ncbi.nlm.nih.gov/32889256/" TargetMode="External"/><Relationship Id="rId273" Type="http://schemas.openxmlformats.org/officeDocument/2006/relationships/hyperlink" Target="https://pubmed.ncbi.nlm.nih.gov/29136530/" TargetMode="External"/><Relationship Id="rId151" Type="http://schemas.openxmlformats.org/officeDocument/2006/relationships/hyperlink" Target="https://pubmed.ncbi.nlm.nih.gov/32892923/" TargetMode="External"/><Relationship Id="rId272" Type="http://schemas.openxmlformats.org/officeDocument/2006/relationships/hyperlink" Target="https://pubmed.ncbi.nlm.nih.gov/29197232/" TargetMode="External"/><Relationship Id="rId158" Type="http://schemas.openxmlformats.org/officeDocument/2006/relationships/hyperlink" Target="https://pubmed.ncbi.nlm.nih.gov/32688323/" TargetMode="External"/><Relationship Id="rId279" Type="http://schemas.openxmlformats.org/officeDocument/2006/relationships/hyperlink" Target="https://pubmed.ncbi.nlm.nih.gov/28684324/" TargetMode="External"/><Relationship Id="rId157" Type="http://schemas.openxmlformats.org/officeDocument/2006/relationships/hyperlink" Target="https://pubmed.ncbi.nlm.nih.gov/32692679/" TargetMode="External"/><Relationship Id="rId278" Type="http://schemas.openxmlformats.org/officeDocument/2006/relationships/hyperlink" Target="https://pubmed.ncbi.nlm.nih.gov/28697814/" TargetMode="External"/><Relationship Id="rId156" Type="http://schemas.openxmlformats.org/officeDocument/2006/relationships/hyperlink" Target="https://pubmed.ncbi.nlm.nih.gov/32738713/" TargetMode="External"/><Relationship Id="rId277" Type="http://schemas.openxmlformats.org/officeDocument/2006/relationships/hyperlink" Target="https://pubmed.ncbi.nlm.nih.gov/28768577/" TargetMode="External"/><Relationship Id="rId155" Type="http://schemas.openxmlformats.org/officeDocument/2006/relationships/hyperlink" Target="https://pubmed.ncbi.nlm.nih.gov/32781266/" TargetMode="External"/><Relationship Id="rId276" Type="http://schemas.openxmlformats.org/officeDocument/2006/relationships/hyperlink" Target="https://pubmed.ncbi.nlm.nih.gov/28988379/" TargetMode="External"/><Relationship Id="rId40" Type="http://schemas.openxmlformats.org/officeDocument/2006/relationships/hyperlink" Target="https://www.scopus.com/inward/record.uri?eid=2-s2.0-85079668483&amp;doi=10.1109%2fACCESS.2020.2970498&amp;partnerID=40&amp;md5=d5e3c133b259f5174429f8156320bc9a" TargetMode="External"/><Relationship Id="rId42" Type="http://schemas.openxmlformats.org/officeDocument/2006/relationships/hyperlink" Target="https://www.scopus.com/inward/record.uri?eid=2-s2.0-85081280727&amp;doi=10.1201%2f9780429351495-7&amp;partnerID=40&amp;md5=10210f2f6281ca8cddcf03714a546393" TargetMode="External"/><Relationship Id="rId41" Type="http://schemas.openxmlformats.org/officeDocument/2006/relationships/hyperlink" Target="https://www.scopus.com/inward/record.uri?eid=2-s2.0-85097244021&amp;doi=10.3390%2fpharmaceutics12121160&amp;partnerID=40&amp;md5=7ac98f4e8eb5ef42b3cdecbd23133c36" TargetMode="External"/><Relationship Id="rId44" Type="http://schemas.openxmlformats.org/officeDocument/2006/relationships/hyperlink" Target="https://www.scopus.com/inward/record.uri?eid=2-s2.0-85075958657&amp;doi=10.3390%2fijms20236056&amp;partnerID=40&amp;md5=a81babd77241da28909fa7dc0c821341" TargetMode="External"/><Relationship Id="rId43" Type="http://schemas.openxmlformats.org/officeDocument/2006/relationships/hyperlink" Target="https://www.scopus.com/inward/record.uri?eid=2-s2.0-85096748639&amp;doi=10.1002%2fbab.2066&amp;partnerID=40&amp;md5=ac33a641bba70d80f8cc5de0fa0917c9" TargetMode="External"/><Relationship Id="rId46" Type="http://schemas.openxmlformats.org/officeDocument/2006/relationships/hyperlink" Target="https://www.scopus.com/inward/record.uri?eid=2-s2.0-85075059545&amp;doi=10.1088%2f1742-6596%2f1341%2f2%2f022008&amp;partnerID=40&amp;md5=273f8d4f00cf35b361d1d669bb8e69c2" TargetMode="External"/><Relationship Id="rId45" Type="http://schemas.openxmlformats.org/officeDocument/2006/relationships/hyperlink" Target="https://www.scopus.com/inward/record.uri?eid=2-s2.0-85077554250&amp;doi=10.14456%2fea.2019.62&amp;partnerID=40&amp;md5=64838045621114ea10c795bad8c1d7ca" TargetMode="External"/><Relationship Id="rId48" Type="http://schemas.openxmlformats.org/officeDocument/2006/relationships/hyperlink" Target="https://www.scopus.com/inward/record.uri?eid=2-s2.0-85068819370&amp;doi=10.1016%2fj.marpolbul.2019.06.066&amp;partnerID=40&amp;md5=f753c6efd2fad7f0a2e34813ac4e5b57" TargetMode="External"/><Relationship Id="rId47" Type="http://schemas.openxmlformats.org/officeDocument/2006/relationships/hyperlink" Target="https://www.scopus.com/inward/record.uri?eid=2-s2.0-85068922244&amp;doi=10.1016%2fj.envpol.2019.07.005&amp;partnerID=40&amp;md5=388da534658541f5b9633dbb0e39bcd2" TargetMode="External"/><Relationship Id="rId49" Type="http://schemas.openxmlformats.org/officeDocument/2006/relationships/hyperlink" Target="https://www.scopus.com/inward/record.uri?eid=2-s2.0-85071752912&amp;doi=10.1186%2fs12891-019-2777-8&amp;partnerID=40&amp;md5=4dee4b342694032a3267cce277a4f9f8" TargetMode="External"/><Relationship Id="rId31" Type="http://schemas.openxmlformats.org/officeDocument/2006/relationships/hyperlink" Target="https://www.scopus.com/inward/record.uri?eid=2-s2.0-85086712221&amp;doi=10.1016%2fj.ecohyd.2020.05.001&amp;partnerID=40&amp;md5=0644684812db6964dd1ecff5f8b1e351" TargetMode="External"/><Relationship Id="rId30" Type="http://schemas.openxmlformats.org/officeDocument/2006/relationships/hyperlink" Target="https://www.scopus.com/inward/record.uri?eid=2-s2.0-85087401722&amp;doi=10.1007%2fs11270-020-04710-y&amp;partnerID=40&amp;md5=7d0530151f3a27e9b30c146e485e6b4f" TargetMode="External"/><Relationship Id="rId33" Type="http://schemas.openxmlformats.org/officeDocument/2006/relationships/hyperlink" Target="https://www.scopus.com/inward/record.uri?eid=2-s2.0-85087493932&amp;doi=10.1039%2fd0en00163e&amp;partnerID=40&amp;md5=bbd7b6b6fa932a29b45c5b90df5b2a7a" TargetMode="External"/><Relationship Id="rId32" Type="http://schemas.openxmlformats.org/officeDocument/2006/relationships/hyperlink" Target="https://www.scopus.com/inward/record.uri?eid=2-s2.0-85088776941&amp;doi=10.3390%2fpharmaceutics12070652&amp;partnerID=40&amp;md5=8a94a9daae6d7e49e901f2c04e9edfa8" TargetMode="External"/><Relationship Id="rId35" Type="http://schemas.openxmlformats.org/officeDocument/2006/relationships/hyperlink" Target="https://www.scopus.com/inward/record.uri?eid=2-s2.0-85076497098&amp;doi=10.1016%2fj.chemosphere.2019.125627&amp;partnerID=40&amp;md5=170cf28aba8bd92f97185152db34afa2" TargetMode="External"/><Relationship Id="rId34" Type="http://schemas.openxmlformats.org/officeDocument/2006/relationships/hyperlink" Target="https://www.scopus.com/inward/record.uri?eid=2-s2.0-85082846393&amp;doi=10.17159%2fsajs.2020%2f7678&amp;partnerID=40&amp;md5=151f0123e97fae8d5c16364549ca7940" TargetMode="External"/><Relationship Id="rId37" Type="http://schemas.openxmlformats.org/officeDocument/2006/relationships/hyperlink" Target="https://www.scopus.com/inward/record.uri?eid=2-s2.0-85081962479&amp;doi=10.18307%2f2020.0206&amp;partnerID=40&amp;md5=663153248eb61e70dd3b22145ccff7eb" TargetMode="External"/><Relationship Id="rId36" Type="http://schemas.openxmlformats.org/officeDocument/2006/relationships/hyperlink" Target="https://www.scopus.com/inward/record.uri?eid=2-s2.0-85077987260&amp;doi=10.1016%2fj.jglr.2019.12.012&amp;partnerID=40&amp;md5=413f0a09388bece4e865b80d5fc53c3f" TargetMode="External"/><Relationship Id="rId39" Type="http://schemas.openxmlformats.org/officeDocument/2006/relationships/hyperlink" Target="https://www.scopus.com/inward/record.uri?eid=2-s2.0-85087633572&amp;doi=10.4136%2fambi-agua.2551&amp;partnerID=40&amp;md5=af66574644b3e12f8bdb0bfd8c7ab6c9" TargetMode="External"/><Relationship Id="rId38" Type="http://schemas.openxmlformats.org/officeDocument/2006/relationships/hyperlink" Target="https://www.scopus.com/inward/record.uri?eid=2-s2.0-85079640761&amp;partnerID=40&amp;md5=ead99d150a16718781b164d813dd5323" TargetMode="External"/><Relationship Id="rId20" Type="http://schemas.openxmlformats.org/officeDocument/2006/relationships/hyperlink" Target="https://www.scopus.com/inward/record.uri?eid=2-s2.0-85097514963&amp;doi=10.1371%2fjournal.pone.0243203&amp;partnerID=40&amp;md5=fc7d86b4f94e964599eef9d6bbb4006d" TargetMode="External"/><Relationship Id="rId22" Type="http://schemas.openxmlformats.org/officeDocument/2006/relationships/hyperlink" Target="https://www.scopus.com/inward/record.uri?eid=2-s2.0-85089173352&amp;doi=10.1080%2f10601325.2020.1799713&amp;partnerID=40&amp;md5=bc2dffd7d23b4f31e09f6d95a68e12fb" TargetMode="External"/><Relationship Id="rId21" Type="http://schemas.openxmlformats.org/officeDocument/2006/relationships/hyperlink" Target="https://www.scopus.com/inward/record.uri?eid=2-s2.0-85094160681&amp;doi=10.1007%2fs11160-020-09621-z&amp;partnerID=40&amp;md5=c8d1d6ac024c66d19cbcd4699810c51b" TargetMode="External"/><Relationship Id="rId24" Type="http://schemas.openxmlformats.org/officeDocument/2006/relationships/hyperlink" Target="https://www.scopus.com/inward/record.uri?eid=2-s2.0-85097215833&amp;doi=10.3389%2ffenvs.2020.560206&amp;partnerID=40&amp;md5=a1cf3da0b0ac445b55df61914111b21e" TargetMode="External"/><Relationship Id="rId23" Type="http://schemas.openxmlformats.org/officeDocument/2006/relationships/hyperlink" Target="https://www.scopus.com/inward/record.uri?eid=2-s2.0-85097644131&amp;doi=10.1051%2fe3sconf%2f202021103012&amp;partnerID=40&amp;md5=a47a93400b2facb92bf5f7c466899e0f" TargetMode="External"/><Relationship Id="rId26" Type="http://schemas.openxmlformats.org/officeDocument/2006/relationships/hyperlink" Target="https://www.scopus.com/inward/record.uri?eid=2-s2.0-85096421364&amp;doi=10.1051%2fe3sconf%2f202020002014&amp;partnerID=40&amp;md5=3c38ed311f5a05479bc4db55e253b98a" TargetMode="External"/><Relationship Id="rId25" Type="http://schemas.openxmlformats.org/officeDocument/2006/relationships/hyperlink" Target="https://www.scopus.com/inward/record.uri?eid=2-s2.0-85096537581&amp;doi=10.1088%2f1742-6596%2f1655%2f1%2f012122&amp;partnerID=40&amp;md5=882f367ad5aecf25fec3a1a8aefe39f2" TargetMode="External"/><Relationship Id="rId28" Type="http://schemas.openxmlformats.org/officeDocument/2006/relationships/hyperlink" Target="https://www.scopus.com/inward/record.uri?eid=2-s2.0-85095845404&amp;doi=10.1088%2f1755-1315%2f564%2f1%2f012032&amp;partnerID=40&amp;md5=e091105bfe5d564e07fe0d12573ee5ac" TargetMode="External"/><Relationship Id="rId27" Type="http://schemas.openxmlformats.org/officeDocument/2006/relationships/hyperlink" Target="https://www.scopus.com/inward/record.uri?eid=2-s2.0-85092393318&amp;doi=10.3390%2ftoxins12100629&amp;partnerID=40&amp;md5=63c2f8f8b9efe0ad5c466933ad8f1721" TargetMode="External"/><Relationship Id="rId29" Type="http://schemas.openxmlformats.org/officeDocument/2006/relationships/hyperlink" Target="https://www.scopus.com/inward/record.uri?eid=2-s2.0-85091079773&amp;doi=10.3390%2fW12092361&amp;partnerID=40&amp;md5=6514b0ec6fb5abce4203b60adaffe807" TargetMode="External"/><Relationship Id="rId11" Type="http://schemas.openxmlformats.org/officeDocument/2006/relationships/hyperlink" Target="https://www.scopus.com/inward/record.uri?eid=2-s2.0-85094842825&amp;doi=10.1016%2fj.scitotenv.2020.143107&amp;partnerID=40&amp;md5=6e8aa3aa5940da99b3faffd3bbde3aed" TargetMode="External"/><Relationship Id="rId10" Type="http://schemas.openxmlformats.org/officeDocument/2006/relationships/hyperlink" Target="https://www.scopus.com/inward/record.uri?eid=2-s2.0-85104587362&amp;doi=10.1051%2fe3sconf%2f202125102040&amp;partnerID=40&amp;md5=7619bc0a787590c79349ff6f0357281b" TargetMode="External"/><Relationship Id="rId13" Type="http://schemas.openxmlformats.org/officeDocument/2006/relationships/hyperlink" Target="https://www.scopus.com/inward/record.uri?eid=2-s2.0-85100823795&amp;doi=10.1088%2f1755-1315%2f631%2f1%2f012006&amp;partnerID=40&amp;md5=9fbae49554f6a9971c4aa42ae1d6b51a" TargetMode="External"/><Relationship Id="rId12" Type="http://schemas.openxmlformats.org/officeDocument/2006/relationships/hyperlink" Target="https://www.scopus.com/inward/record.uri?eid=2-s2.0-85101306698&amp;doi=10.1371%2fjournal.pone.0247224&amp;partnerID=40&amp;md5=a1c91a42e8e4c8e7691042fe7e24b5cd" TargetMode="External"/><Relationship Id="rId15" Type="http://schemas.openxmlformats.org/officeDocument/2006/relationships/hyperlink" Target="https://www.scopus.com/inward/record.uri?eid=2-s2.0-85098630684&amp;doi=10.33263%2fBRIAC114.1170011712&amp;partnerID=40&amp;md5=860fce7e20d16acc87d04815e8778dbf" TargetMode="External"/><Relationship Id="rId14" Type="http://schemas.openxmlformats.org/officeDocument/2006/relationships/hyperlink" Target="https://www.scopus.com/inward/record.uri?eid=2-s2.0-85102819741&amp;partnerID=40&amp;md5=78dadb08ead0fc29d5652abecc6f1e08" TargetMode="External"/><Relationship Id="rId17" Type="http://schemas.openxmlformats.org/officeDocument/2006/relationships/hyperlink" Target="https://www.scopus.com/inward/record.uri?eid=2-s2.0-85106147035&amp;doi=10.1007%2f978-3-030-51210-1_326&amp;partnerID=40&amp;md5=9bea59401d52176b69eacdcc5a973e2b" TargetMode="External"/><Relationship Id="rId16" Type="http://schemas.openxmlformats.org/officeDocument/2006/relationships/hyperlink" Target="https://www.scopus.com/inward/record.uri?eid=2-s2.0-85099499577&amp;doi=10.3390%2fw13010104&amp;partnerID=40&amp;md5=7f0728d66d27d3d74fa170430cfe0cab" TargetMode="External"/><Relationship Id="rId19" Type="http://schemas.openxmlformats.org/officeDocument/2006/relationships/hyperlink" Target="https://www.scopus.com/inward/record.uri?eid=2-s2.0-85099827788&amp;doi=10.2147%2fDDDT.S287721&amp;partnerID=40&amp;md5=21755664c6ba5abdb106bdf7611473b4" TargetMode="External"/><Relationship Id="rId18" Type="http://schemas.openxmlformats.org/officeDocument/2006/relationships/hyperlink" Target="https://www.scopus.com/inward/record.uri?eid=2-s2.0-85091235126&amp;doi=10.1016%2fj.biomaterials.2020.120365&amp;partnerID=40&amp;md5=e18e07df9d5b6dfd4d2471e01f25e634" TargetMode="External"/><Relationship Id="rId84" Type="http://schemas.openxmlformats.org/officeDocument/2006/relationships/hyperlink" Target="https://www.scopus.com/inward/record.uri?eid=2-s2.0-84978835191&amp;doi=10.1073%2fpnas.1607221113&amp;partnerID=40&amp;md5=80004e110b1093c99d3c477445ed3c7a" TargetMode="External"/><Relationship Id="rId83" Type="http://schemas.openxmlformats.org/officeDocument/2006/relationships/hyperlink" Target="https://www.scopus.com/inward/record.uri?eid=2-s2.0-84989235012&amp;doi=10.1080%2f09205063.2016.1239852&amp;partnerID=40&amp;md5=120cf0dc2902c00f8d683c0d32ea48eb" TargetMode="External"/><Relationship Id="rId86" Type="http://schemas.openxmlformats.org/officeDocument/2006/relationships/hyperlink" Target="https://www.scopus.com/inward/record.uri?eid=2-s2.0-85011629021&amp;partnerID=40&amp;md5=9e094b71921d5764759c35cbb0af9926" TargetMode="External"/><Relationship Id="rId85" Type="http://schemas.openxmlformats.org/officeDocument/2006/relationships/hyperlink" Target="https://www.scopus.com/inward/record.uri?eid=2-s2.0-84973472723&amp;doi=10.1364%2fJOSAB.33.001182&amp;partnerID=40&amp;md5=51ac57c80fc5ca805603d2c713db4fe3" TargetMode="External"/><Relationship Id="rId88" Type="http://schemas.openxmlformats.org/officeDocument/2006/relationships/hyperlink" Target="https://www.scopus.com/inward/record.uri?eid=2-s2.0-84930224859&amp;doi=10.1039%2fc5ra05740j&amp;partnerID=40&amp;md5=b2838c78033a26f642e844e56deade32" TargetMode="External"/><Relationship Id="rId87" Type="http://schemas.openxmlformats.org/officeDocument/2006/relationships/hyperlink" Target="https://www.scopus.com/inward/record.uri?eid=2-s2.0-84940975899&amp;doi=10.1016%2fj.ijpharm.2015.08.088&amp;partnerID=40&amp;md5=a670162884b7d11a68d9987bafa0d5f1" TargetMode="External"/><Relationship Id="rId89" Type="http://schemas.openxmlformats.org/officeDocument/2006/relationships/hyperlink" Target="https://www.scopus.com/inward/record.uri?eid=2-s2.0-84953864978&amp;doi=10.3109%2f21691401.2014.883402&amp;partnerID=40&amp;md5=33c02f0ad48febcb6e4b2533543416fe" TargetMode="External"/><Relationship Id="rId80" Type="http://schemas.openxmlformats.org/officeDocument/2006/relationships/hyperlink" Target="https://www.scopus.com/inward/record.uri?eid=2-s2.0-85013042175&amp;doi=10.1039%2fc6en00324a&amp;partnerID=40&amp;md5=bf2c932fec2fb41e90a6f741a1191c6a" TargetMode="External"/><Relationship Id="rId82" Type="http://schemas.openxmlformats.org/officeDocument/2006/relationships/hyperlink" Target="https://www.scopus.com/inward/record.uri?eid=2-s2.0-85048416361&amp;partnerID=40&amp;md5=f70efab18846978f25bd4499fbae9d33" TargetMode="External"/><Relationship Id="rId81" Type="http://schemas.openxmlformats.org/officeDocument/2006/relationships/hyperlink" Target="https://www.scopus.com/inward/record.uri?eid=2-s2.0-85051944496&amp;partnerID=40&amp;md5=6ea0f80c2804fa658868449e5f352996" TargetMode="External"/><Relationship Id="rId73" Type="http://schemas.openxmlformats.org/officeDocument/2006/relationships/hyperlink" Target="https://www.scopus.com/inward/record.uri?eid=2-s2.0-85037541326&amp;doi=10.1007%2fs11270-017-3654-4&amp;partnerID=40&amp;md5=cfdfe9f4f36d272a6185e6a96d2779ff" TargetMode="External"/><Relationship Id="rId72" Type="http://schemas.openxmlformats.org/officeDocument/2006/relationships/hyperlink" Target="https://www.scopus.com/inward/record.uri?eid=2-s2.0-85039857437&amp;doi=10.3724%2fSP.J.1145.2016.12051&amp;partnerID=40&amp;md5=4ecfc15f5fed410eed2c00036bbc51f3" TargetMode="External"/><Relationship Id="rId75" Type="http://schemas.openxmlformats.org/officeDocument/2006/relationships/hyperlink" Target="https://www.scopus.com/inward/record.uri?eid=2-s2.0-85021760472&amp;doi=10.1002%2fadfm.201701418&amp;partnerID=40&amp;md5=5a54d61713ed25ac5a0b22371f0b9357" TargetMode="External"/><Relationship Id="rId74" Type="http://schemas.openxmlformats.org/officeDocument/2006/relationships/hyperlink" Target="https://www.scopus.com/inward/record.uri?eid=2-s2.0-85031714675&amp;doi=10.1111%2fanu.12508&amp;partnerID=40&amp;md5=64698e5f88a6f2254e60f03066b99137" TargetMode="External"/><Relationship Id="rId77" Type="http://schemas.openxmlformats.org/officeDocument/2006/relationships/hyperlink" Target="https://www.scopus.com/inward/record.uri?eid=2-s2.0-85014551389&amp;doi=10.1039%2fc6ay02476a&amp;partnerID=40&amp;md5=2cc9a67ac598f5689cd6706712018c47" TargetMode="External"/><Relationship Id="rId76" Type="http://schemas.openxmlformats.org/officeDocument/2006/relationships/hyperlink" Target="https://www.scopus.com/inward/record.uri?eid=2-s2.0-85019761637&amp;partnerID=40&amp;md5=8929f60aee97b80374a5252d5e0e2e91" TargetMode="External"/><Relationship Id="rId79" Type="http://schemas.openxmlformats.org/officeDocument/2006/relationships/hyperlink" Target="https://www.scopus.com/inward/record.uri?eid=2-s2.0-85028762862&amp;doi=10.1108%2fIJCST-02-2017-0013&amp;partnerID=40&amp;md5=a7e85ea3ae5fd2ad383a0e892f6772bc" TargetMode="External"/><Relationship Id="rId78" Type="http://schemas.openxmlformats.org/officeDocument/2006/relationships/hyperlink" Target="https://www.scopus.com/inward/record.uri?eid=2-s2.0-85007438911&amp;doi=10.1007%2fs11783-017-0897-7&amp;partnerID=40&amp;md5=1166e9b1809a31127c7430cffbc931fb" TargetMode="External"/><Relationship Id="rId71" Type="http://schemas.openxmlformats.org/officeDocument/2006/relationships/hyperlink" Target="https://www.scopus.com/inward/record.uri?eid=2-s2.0-85080819323&amp;doi=10.1016%2fB978-0-08-100853-9.00015-4&amp;partnerID=40&amp;md5=687e772595b0f9b484232f9e6f1a06ac" TargetMode="External"/><Relationship Id="rId70" Type="http://schemas.openxmlformats.org/officeDocument/2006/relationships/hyperlink" Target="https://www.scopus.com/inward/record.uri?eid=2-s2.0-85048962860&amp;doi=10.1080%2f18366503.2018.1460945&amp;partnerID=40&amp;md5=5828a241008c07515cea54e2bfee754a" TargetMode="External"/><Relationship Id="rId62" Type="http://schemas.openxmlformats.org/officeDocument/2006/relationships/hyperlink" Target="https://www.scopus.com/inward/record.uri?eid=2-s2.0-85053498869&amp;doi=10.1016%2fj.fooweb.2018.e00097&amp;partnerID=40&amp;md5=1813fd2b5b8c267a18cd02a0594059d1" TargetMode="External"/><Relationship Id="rId61" Type="http://schemas.openxmlformats.org/officeDocument/2006/relationships/hyperlink" Target="https://www.scopus.com/inward/record.uri?eid=2-s2.0-85066442679&amp;doi=10.3389%2ffmicb.2019.00538&amp;partnerID=40&amp;md5=fab088ed72e9b141f5bdc48eaaea41ad" TargetMode="External"/><Relationship Id="rId64" Type="http://schemas.openxmlformats.org/officeDocument/2006/relationships/hyperlink" Target="https://www.scopus.com/inward/record.uri?eid=2-s2.0-85056110584&amp;doi=10.1007%2fs11666-018-0782-3&amp;partnerID=40&amp;md5=e24485481bd729678ad1aeaa34b7c745" TargetMode="External"/><Relationship Id="rId63" Type="http://schemas.openxmlformats.org/officeDocument/2006/relationships/hyperlink" Target="https://www.scopus.com/inward/record.uri?eid=2-s2.0-85063514378&amp;partnerID=40&amp;md5=14d5f9398ffc85d257429e2a72653ea2" TargetMode="External"/><Relationship Id="rId66" Type="http://schemas.openxmlformats.org/officeDocument/2006/relationships/hyperlink" Target="https://www.scopus.com/inward/record.uri?eid=2-s2.0-85054169126&amp;doi=10.1007%2fs10661-018-7010-y&amp;partnerID=40&amp;md5=3825e3cd58a2995858461750555e9265" TargetMode="External"/><Relationship Id="rId65" Type="http://schemas.openxmlformats.org/officeDocument/2006/relationships/hyperlink" Target="https://www.scopus.com/inward/record.uri?eid=2-s2.0-85055024596&amp;doi=10.1002%2fetc.4268&amp;partnerID=40&amp;md5=874eb58daa2b719ae0026433c55467d1" TargetMode="External"/><Relationship Id="rId68" Type="http://schemas.openxmlformats.org/officeDocument/2006/relationships/hyperlink" Target="https://www.scopus.com/inward/record.uri?eid=2-s2.0-85052285346&amp;doi=10.3389%2ffmars.2018.00238&amp;partnerID=40&amp;md5=a64b594e6f2e4d7a65ac61cb913d2056" TargetMode="External"/><Relationship Id="rId67" Type="http://schemas.openxmlformats.org/officeDocument/2006/relationships/hyperlink" Target="https://www.scopus.com/inward/record.uri?eid=2-s2.0-85053129754&amp;partnerID=40&amp;md5=5740d6e00c0de18a55b05b8fa6a164e3" TargetMode="External"/><Relationship Id="rId60" Type="http://schemas.openxmlformats.org/officeDocument/2006/relationships/hyperlink" Target="https://www.scopus.com/inward/record.uri?eid=2-s2.0-85094587994&amp;doi=10.1016%2fB978-1-78548-314-1.50005-5&amp;partnerID=40&amp;md5=7675d188b0b077d22ad5d0f8def1915a" TargetMode="External"/><Relationship Id="rId69" Type="http://schemas.openxmlformats.org/officeDocument/2006/relationships/hyperlink" Target="https://www.scopus.com/inward/record.uri?eid=2-s2.0-85045944546&amp;doi=10.1039%2fc8en00002f&amp;partnerID=40&amp;md5=030f5f2cad2495c95059d8f502ca2c1d" TargetMode="External"/><Relationship Id="rId51" Type="http://schemas.openxmlformats.org/officeDocument/2006/relationships/hyperlink" Target="https://www.scopus.com/inward/record.uri?eid=2-s2.0-85064485961&amp;doi=10.1016%2fj.envpol.2019.03.105&amp;partnerID=40&amp;md5=0a0e303a07e7a4615bece81eeea5f281" TargetMode="External"/><Relationship Id="rId50" Type="http://schemas.openxmlformats.org/officeDocument/2006/relationships/hyperlink" Target="https://www.scopus.com/inward/record.uri?eid=2-s2.0-85071320736&amp;doi=10.1029%2f2019JC015328&amp;partnerID=40&amp;md5=e44eb2d333ae0a698e93457b0aefffee" TargetMode="External"/><Relationship Id="rId53" Type="http://schemas.openxmlformats.org/officeDocument/2006/relationships/hyperlink" Target="https://www.scopus.com/inward/record.uri?eid=2-s2.0-85064250954&amp;doi=10.1016%2fj.wroa.2019.100030&amp;partnerID=40&amp;md5=14de2501a49eb70b5a9fcf0d74990cac" TargetMode="External"/><Relationship Id="rId52" Type="http://schemas.openxmlformats.org/officeDocument/2006/relationships/hyperlink" Target="https://www.scopus.com/inward/record.uri?eid=2-s2.0-85054676199&amp;doi=10.1016%2fj.trac.2018.08.022&amp;partnerID=40&amp;md5=27909617b3a5c7baa002c79ad590a3f7" TargetMode="External"/><Relationship Id="rId55" Type="http://schemas.openxmlformats.org/officeDocument/2006/relationships/hyperlink" Target="https://www.scopus.com/inward/record.uri?eid=2-s2.0-85058713576&amp;doi=10.1016%2fj.fishres.2018.12.013&amp;partnerID=40&amp;md5=6ddb3d3ad9651cfa153d471de10f0a8a" TargetMode="External"/><Relationship Id="rId54" Type="http://schemas.openxmlformats.org/officeDocument/2006/relationships/hyperlink" Target="https://www.scopus.com/inward/record.uri?eid=2-s2.0-85064313600&amp;doi=10.1016%2fj.ocemod.2019.03.003&amp;partnerID=40&amp;md5=fa5804f8f0d2c08d269d90fe6149cacd" TargetMode="External"/><Relationship Id="rId57" Type="http://schemas.openxmlformats.org/officeDocument/2006/relationships/hyperlink" Target="https://www.scopus.com/inward/record.uri?eid=2-s2.0-85060568239&amp;doi=10.3389%2ffimmu.2018.03074&amp;partnerID=40&amp;md5=d829fbc9362f89a354804eb3896b4b65" TargetMode="External"/><Relationship Id="rId56" Type="http://schemas.openxmlformats.org/officeDocument/2006/relationships/hyperlink" Target="https://www.scopus.com/inward/record.uri?eid=2-s2.0-85060239838&amp;doi=10.1016%2fj.marpolbul.2019.01.028&amp;partnerID=40&amp;md5=5b3a806b3b705ba99d82fdedb6091334" TargetMode="External"/><Relationship Id="rId59" Type="http://schemas.openxmlformats.org/officeDocument/2006/relationships/hyperlink" Target="https://www.scopus.com/inward/record.uri?eid=2-s2.0-85066799918&amp;doi=10.3389%2ffmars.2019.237&amp;partnerID=40&amp;md5=3e2c7523f39b03e8817505084173b9ed" TargetMode="External"/><Relationship Id="rId58" Type="http://schemas.openxmlformats.org/officeDocument/2006/relationships/hyperlink" Target="https://www.scopus.com/inward/record.uri?eid=2-s2.0-85101616175&amp;doi=10.1007%2f978-3-030-12496-0_4&amp;partnerID=40&amp;md5=748afa8208e472501bf96cf78ac8b322" TargetMode="External"/><Relationship Id="rId107" Type="http://schemas.openxmlformats.org/officeDocument/2006/relationships/hyperlink" Target="https://pubmed.ncbi.nlm.nih.gov/34049072/" TargetMode="External"/><Relationship Id="rId228" Type="http://schemas.openxmlformats.org/officeDocument/2006/relationships/hyperlink" Target="https://pubmed.ncbi.nlm.nih.gov/30871891/" TargetMode="External"/><Relationship Id="rId349" Type="http://schemas.openxmlformats.org/officeDocument/2006/relationships/hyperlink" Target="https://pubmed.ncbi.nlm.nih.gov/22728682/" TargetMode="External"/><Relationship Id="rId106" Type="http://schemas.openxmlformats.org/officeDocument/2006/relationships/hyperlink" Target="https://www.scopus.com/inward/record.uri?eid=2-s2.0-3042820690&amp;partnerID=40&amp;md5=26f16efb9ac983e342706961a9162063" TargetMode="External"/><Relationship Id="rId227" Type="http://schemas.openxmlformats.org/officeDocument/2006/relationships/hyperlink" Target="https://pubmed.ncbi.nlm.nih.gov/30933895/" TargetMode="External"/><Relationship Id="rId348" Type="http://schemas.openxmlformats.org/officeDocument/2006/relationships/hyperlink" Target="https://pubmed.ncbi.nlm.nih.gov/22955255/" TargetMode="External"/><Relationship Id="rId105" Type="http://schemas.openxmlformats.org/officeDocument/2006/relationships/hyperlink" Target="https://www.scopus.com/inward/record.uri?eid=2-s2.0-20444425247&amp;partnerID=40&amp;md5=5f86ecb0904c6624d310c5dce9bd5ab5" TargetMode="External"/><Relationship Id="rId226" Type="http://schemas.openxmlformats.org/officeDocument/2006/relationships/hyperlink" Target="https://pubmed.ncbi.nlm.nih.gov/30939402/" TargetMode="External"/><Relationship Id="rId347" Type="http://schemas.openxmlformats.org/officeDocument/2006/relationships/hyperlink" Target="https://pubmed.ncbi.nlm.nih.gov/23178178/" TargetMode="External"/><Relationship Id="rId104" Type="http://schemas.openxmlformats.org/officeDocument/2006/relationships/hyperlink" Target="https://www.scopus.com/inward/record.uri?eid=2-s2.0-33645636639&amp;partnerID=40&amp;md5=a1eb0cc2e17e3c15848b941f641964f0" TargetMode="External"/><Relationship Id="rId225" Type="http://schemas.openxmlformats.org/officeDocument/2006/relationships/hyperlink" Target="https://pubmed.ncbi.nlm.nih.gov/31091641/" TargetMode="External"/><Relationship Id="rId346" Type="http://schemas.openxmlformats.org/officeDocument/2006/relationships/hyperlink" Target="https://pubmed.ncbi.nlm.nih.gov/23421642/" TargetMode="External"/><Relationship Id="rId109" Type="http://schemas.openxmlformats.org/officeDocument/2006/relationships/hyperlink" Target="https://pubmed.ncbi.nlm.nih.gov/34015710/" TargetMode="External"/><Relationship Id="rId108" Type="http://schemas.openxmlformats.org/officeDocument/2006/relationships/hyperlink" Target="https://pubmed.ncbi.nlm.nih.gov/34020184/" TargetMode="External"/><Relationship Id="rId229" Type="http://schemas.openxmlformats.org/officeDocument/2006/relationships/hyperlink" Target="https://pubmed.ncbi.nlm.nih.gov/30849588/" TargetMode="External"/><Relationship Id="rId220" Type="http://schemas.openxmlformats.org/officeDocument/2006/relationships/hyperlink" Target="https://pubmed.ncbi.nlm.nih.gov/31324632/" TargetMode="External"/><Relationship Id="rId341" Type="http://schemas.openxmlformats.org/officeDocument/2006/relationships/hyperlink" Target="https://pubmed.ncbi.nlm.nih.gov/23931156/" TargetMode="External"/><Relationship Id="rId340" Type="http://schemas.openxmlformats.org/officeDocument/2006/relationships/hyperlink" Target="https://pubmed.ncbi.nlm.nih.gov/23931896/" TargetMode="External"/><Relationship Id="rId103" Type="http://schemas.openxmlformats.org/officeDocument/2006/relationships/hyperlink" Target="https://www.scopus.com/inward/record.uri?eid=2-s2.0-84886917576&amp;partnerID=40&amp;md5=97235316f81e5ae72c6c0c1f984f18c6" TargetMode="External"/><Relationship Id="rId224" Type="http://schemas.openxmlformats.org/officeDocument/2006/relationships/hyperlink" Target="https://pubmed.ncbi.nlm.nih.gov/31100480/" TargetMode="External"/><Relationship Id="rId345" Type="http://schemas.openxmlformats.org/officeDocument/2006/relationships/hyperlink" Target="https://pubmed.ncbi.nlm.nih.gov/23473697/" TargetMode="External"/><Relationship Id="rId102" Type="http://schemas.openxmlformats.org/officeDocument/2006/relationships/hyperlink" Target="https://www.scopus.com/inward/record.uri?eid=2-s2.0-34047249748&amp;doi=10.1016%2fj.fertnstert.2006.07.1520&amp;partnerID=40&amp;md5=5434a79571c77dee98c65b13c76cec81" TargetMode="External"/><Relationship Id="rId223" Type="http://schemas.openxmlformats.org/officeDocument/2006/relationships/hyperlink" Target="https://pubmed.ncbi.nlm.nih.gov/31146243/" TargetMode="External"/><Relationship Id="rId344" Type="http://schemas.openxmlformats.org/officeDocument/2006/relationships/hyperlink" Target="https://pubmed.ncbi.nlm.nih.gov/23480527/" TargetMode="External"/><Relationship Id="rId101" Type="http://schemas.openxmlformats.org/officeDocument/2006/relationships/hyperlink" Target="https://www.scopus.com/inward/record.uri?eid=2-s2.0-34748829099&amp;doi=10.1088%2f0957-4484%2f18%2f41%2f415101&amp;partnerID=40&amp;md5=6e35babb98224debf0c595406fd41c04" TargetMode="External"/><Relationship Id="rId222" Type="http://schemas.openxmlformats.org/officeDocument/2006/relationships/hyperlink" Target="https://pubmed.ncbi.nlm.nih.gov/31202675/" TargetMode="External"/><Relationship Id="rId343" Type="http://schemas.openxmlformats.org/officeDocument/2006/relationships/hyperlink" Target="https://pubmed.ncbi.nlm.nih.gov/23663927/" TargetMode="External"/><Relationship Id="rId100" Type="http://schemas.openxmlformats.org/officeDocument/2006/relationships/hyperlink" Target="https://www.scopus.com/inward/record.uri?eid=2-s2.0-38049162212&amp;doi=10.2217%2f17435889.2.6.919&amp;partnerID=40&amp;md5=711a0d75541c01e6a7778e77d5161918" TargetMode="External"/><Relationship Id="rId221" Type="http://schemas.openxmlformats.org/officeDocument/2006/relationships/hyperlink" Target="https://pubmed.ncbi.nlm.nih.gov/31323590/" TargetMode="External"/><Relationship Id="rId342" Type="http://schemas.openxmlformats.org/officeDocument/2006/relationships/hyperlink" Target="https://pubmed.ncbi.nlm.nih.gov/23850547/" TargetMode="External"/><Relationship Id="rId217" Type="http://schemas.openxmlformats.org/officeDocument/2006/relationships/hyperlink" Target="https://pubmed.ncbi.nlm.nih.gov/31357477/" TargetMode="External"/><Relationship Id="rId338" Type="http://schemas.openxmlformats.org/officeDocument/2006/relationships/hyperlink" Target="https://pubmed.ncbi.nlm.nih.gov/24004564/" TargetMode="External"/><Relationship Id="rId216" Type="http://schemas.openxmlformats.org/officeDocument/2006/relationships/hyperlink" Target="https://pubmed.ncbi.nlm.nih.gov/31399920/" TargetMode="External"/><Relationship Id="rId337" Type="http://schemas.openxmlformats.org/officeDocument/2006/relationships/hyperlink" Target="https://pubmed.ncbi.nlm.nih.gov/24065615/" TargetMode="External"/><Relationship Id="rId215" Type="http://schemas.openxmlformats.org/officeDocument/2006/relationships/hyperlink" Target="https://pubmed.ncbi.nlm.nih.gov/31465884/" TargetMode="External"/><Relationship Id="rId336" Type="http://schemas.openxmlformats.org/officeDocument/2006/relationships/hyperlink" Target="https://pubmed.ncbi.nlm.nih.gov/24210947/" TargetMode="External"/><Relationship Id="rId214" Type="http://schemas.openxmlformats.org/officeDocument/2006/relationships/hyperlink" Target="https://pubmed.ncbi.nlm.nih.gov/31470207/" TargetMode="External"/><Relationship Id="rId335" Type="http://schemas.openxmlformats.org/officeDocument/2006/relationships/hyperlink" Target="https://pubmed.ncbi.nlm.nih.gov/24279620/" TargetMode="External"/><Relationship Id="rId219" Type="http://schemas.openxmlformats.org/officeDocument/2006/relationships/hyperlink" Target="https://pubmed.ncbi.nlm.nih.gov/31338395/" TargetMode="External"/><Relationship Id="rId218" Type="http://schemas.openxmlformats.org/officeDocument/2006/relationships/hyperlink" Target="https://pubmed.ncbi.nlm.nih.gov/31349431/" TargetMode="External"/><Relationship Id="rId339" Type="http://schemas.openxmlformats.org/officeDocument/2006/relationships/hyperlink" Target="https://pubmed.ncbi.nlm.nih.gov/23953893/" TargetMode="External"/><Relationship Id="rId330" Type="http://schemas.openxmlformats.org/officeDocument/2006/relationships/hyperlink" Target="https://pubmed.ncbi.nlm.nih.gov/24945823/" TargetMode="External"/><Relationship Id="rId213" Type="http://schemas.openxmlformats.org/officeDocument/2006/relationships/hyperlink" Target="https://pubmed.ncbi.nlm.nih.gov/31494405/" TargetMode="External"/><Relationship Id="rId334" Type="http://schemas.openxmlformats.org/officeDocument/2006/relationships/hyperlink" Target="https://pubmed.ncbi.nlm.nih.gov/24448416/" TargetMode="External"/><Relationship Id="rId212" Type="http://schemas.openxmlformats.org/officeDocument/2006/relationships/hyperlink" Target="https://pubmed.ncbi.nlm.nih.gov/31590801/" TargetMode="External"/><Relationship Id="rId333" Type="http://schemas.openxmlformats.org/officeDocument/2006/relationships/hyperlink" Target="https://pubmed.ncbi.nlm.nih.gov/24533931/" TargetMode="External"/><Relationship Id="rId211" Type="http://schemas.openxmlformats.org/officeDocument/2006/relationships/hyperlink" Target="https://pubmed.ncbi.nlm.nih.gov/31612822/" TargetMode="External"/><Relationship Id="rId332" Type="http://schemas.openxmlformats.org/officeDocument/2006/relationships/hyperlink" Target="https://pubmed.ncbi.nlm.nih.gov/24734515/" TargetMode="External"/><Relationship Id="rId210" Type="http://schemas.openxmlformats.org/officeDocument/2006/relationships/hyperlink" Target="https://pubmed.ncbi.nlm.nih.gov/31631563/" TargetMode="External"/><Relationship Id="rId331" Type="http://schemas.openxmlformats.org/officeDocument/2006/relationships/hyperlink" Target="https://pubmed.ncbi.nlm.nih.gov/24861645/" TargetMode="External"/><Relationship Id="rId370" Type="http://schemas.openxmlformats.org/officeDocument/2006/relationships/hyperlink" Target="https://pubmed.ncbi.nlm.nih.gov/18397804/" TargetMode="External"/><Relationship Id="rId129" Type="http://schemas.openxmlformats.org/officeDocument/2006/relationships/hyperlink" Target="https://pubmed.ncbi.nlm.nih.gov/33410676/" TargetMode="External"/><Relationship Id="rId128" Type="http://schemas.openxmlformats.org/officeDocument/2006/relationships/hyperlink" Target="https://pubmed.ncbi.nlm.nih.gov/33444954/" TargetMode="External"/><Relationship Id="rId249" Type="http://schemas.openxmlformats.org/officeDocument/2006/relationships/hyperlink" Target="https://pubmed.ncbi.nlm.nih.gov/30014905/" TargetMode="External"/><Relationship Id="rId127" Type="http://schemas.openxmlformats.org/officeDocument/2006/relationships/hyperlink" Target="https://pubmed.ncbi.nlm.nih.gov/33453383/" TargetMode="External"/><Relationship Id="rId248" Type="http://schemas.openxmlformats.org/officeDocument/2006/relationships/hyperlink" Target="https://pubmed.ncbi.nlm.nih.gov/30036048/" TargetMode="External"/><Relationship Id="rId369" Type="http://schemas.openxmlformats.org/officeDocument/2006/relationships/hyperlink" Target="https://pubmed.ncbi.nlm.nih.gov/18403007/" TargetMode="External"/><Relationship Id="rId126" Type="http://schemas.openxmlformats.org/officeDocument/2006/relationships/hyperlink" Target="https://pubmed.ncbi.nlm.nih.gov/33426019/" TargetMode="External"/><Relationship Id="rId247" Type="http://schemas.openxmlformats.org/officeDocument/2006/relationships/hyperlink" Target="https://pubmed.ncbi.nlm.nih.gov/30045578/" TargetMode="External"/><Relationship Id="rId368" Type="http://schemas.openxmlformats.org/officeDocument/2006/relationships/hyperlink" Target="https://pubmed.ncbi.nlm.nih.gov/18677768/" TargetMode="External"/><Relationship Id="rId121" Type="http://schemas.openxmlformats.org/officeDocument/2006/relationships/hyperlink" Target="https://pubmed.ncbi.nlm.nih.gov/33634402/" TargetMode="External"/><Relationship Id="rId242" Type="http://schemas.openxmlformats.org/officeDocument/2006/relationships/hyperlink" Target="https://pubmed.ncbi.nlm.nih.gov/30301042/" TargetMode="External"/><Relationship Id="rId363" Type="http://schemas.openxmlformats.org/officeDocument/2006/relationships/hyperlink" Target="https://pubmed.ncbi.nlm.nih.gov/20451965/" TargetMode="External"/><Relationship Id="rId120" Type="http://schemas.openxmlformats.org/officeDocument/2006/relationships/hyperlink" Target="https://pubmed.ncbi.nlm.nih.gov/33690034/" TargetMode="External"/><Relationship Id="rId241" Type="http://schemas.openxmlformats.org/officeDocument/2006/relationships/hyperlink" Target="https://pubmed.ncbi.nlm.nih.gov/30394123/" TargetMode="External"/><Relationship Id="rId362" Type="http://schemas.openxmlformats.org/officeDocument/2006/relationships/hyperlink" Target="https://pubmed.ncbi.nlm.nih.gov/20459795/" TargetMode="External"/><Relationship Id="rId240" Type="http://schemas.openxmlformats.org/officeDocument/2006/relationships/hyperlink" Target="https://pubmed.ncbi.nlm.nih.gov/30451503/" TargetMode="External"/><Relationship Id="rId361" Type="http://schemas.openxmlformats.org/officeDocument/2006/relationships/hyperlink" Target="https://pubmed.ncbi.nlm.nih.gov/20510774/" TargetMode="External"/><Relationship Id="rId360" Type="http://schemas.openxmlformats.org/officeDocument/2006/relationships/hyperlink" Target="https://pubmed.ncbi.nlm.nih.gov/20586031/" TargetMode="External"/><Relationship Id="rId125" Type="http://schemas.openxmlformats.org/officeDocument/2006/relationships/hyperlink" Target="https://pubmed.ncbi.nlm.nih.gov/33561314/" TargetMode="External"/><Relationship Id="rId246" Type="http://schemas.openxmlformats.org/officeDocument/2006/relationships/hyperlink" Target="https://pubmed.ncbi.nlm.nih.gov/30098534/" TargetMode="External"/><Relationship Id="rId367" Type="http://schemas.openxmlformats.org/officeDocument/2006/relationships/hyperlink" Target="https://pubmed.ncbi.nlm.nih.gov/18688017/" TargetMode="External"/><Relationship Id="rId124" Type="http://schemas.openxmlformats.org/officeDocument/2006/relationships/hyperlink" Target="https://pubmed.ncbi.nlm.nih.gov/33580466/" TargetMode="External"/><Relationship Id="rId245" Type="http://schemas.openxmlformats.org/officeDocument/2006/relationships/hyperlink" Target="https://pubmed.ncbi.nlm.nih.gov/30173025/" TargetMode="External"/><Relationship Id="rId366" Type="http://schemas.openxmlformats.org/officeDocument/2006/relationships/hyperlink" Target="https://pubmed.ncbi.nlm.nih.gov/18817557/" TargetMode="External"/><Relationship Id="rId123" Type="http://schemas.openxmlformats.org/officeDocument/2006/relationships/hyperlink" Target="https://pubmed.ncbi.nlm.nih.gov/33592402/" TargetMode="External"/><Relationship Id="rId244" Type="http://schemas.openxmlformats.org/officeDocument/2006/relationships/hyperlink" Target="https://pubmed.ncbi.nlm.nih.gov/30218869/" TargetMode="External"/><Relationship Id="rId365" Type="http://schemas.openxmlformats.org/officeDocument/2006/relationships/hyperlink" Target="https://pubmed.ncbi.nlm.nih.gov/19298061/" TargetMode="External"/><Relationship Id="rId122" Type="http://schemas.openxmlformats.org/officeDocument/2006/relationships/hyperlink" Target="https://pubmed.ncbi.nlm.nih.gov/33610942/" TargetMode="External"/><Relationship Id="rId243" Type="http://schemas.openxmlformats.org/officeDocument/2006/relationships/hyperlink" Target="https://pubmed.ncbi.nlm.nih.gov/30301005/" TargetMode="External"/><Relationship Id="rId364" Type="http://schemas.openxmlformats.org/officeDocument/2006/relationships/hyperlink" Target="https://pubmed.ncbi.nlm.nih.gov/19618281/" TargetMode="External"/><Relationship Id="rId95" Type="http://schemas.openxmlformats.org/officeDocument/2006/relationships/hyperlink" Target="https://www.scopus.com/inward/record.uri?eid=2-s2.0-84880165630&amp;partnerID=40&amp;md5=999d12c877abda8842b7c289c90419bb" TargetMode="External"/><Relationship Id="rId94" Type="http://schemas.openxmlformats.org/officeDocument/2006/relationships/hyperlink" Target="https://www.scopus.com/inward/record.uri?eid=2-s2.0-84883447379&amp;doi=10.1016%2fj.ejps.2013.07.002&amp;partnerID=40&amp;md5=6e77221e3759d6b2bd365645763db36b" TargetMode="External"/><Relationship Id="rId97" Type="http://schemas.openxmlformats.org/officeDocument/2006/relationships/hyperlink" Target="https://www.scopus.com/inward/record.uri?eid=2-s2.0-84863821590&amp;doi=10.1088%2f0957-0233%2f23%2f8%2f084005&amp;partnerID=40&amp;md5=6350e140c95339af32c5b4b12bcb6227" TargetMode="External"/><Relationship Id="rId96" Type="http://schemas.openxmlformats.org/officeDocument/2006/relationships/hyperlink" Target="https://www.scopus.com/inward/record.uri?eid=2-s2.0-84886799484&amp;doi=10.1002%2fj.1554-7531.2012.tb00236.x&amp;partnerID=40&amp;md5=4e0e0a045eb25a1ef48e08e9b0a098aa" TargetMode="External"/><Relationship Id="rId99" Type="http://schemas.openxmlformats.org/officeDocument/2006/relationships/hyperlink" Target="https://www.scopus.com/inward/record.uri?eid=2-s2.0-77952537179&amp;doi=10.1002%2fsmll.200902139&amp;partnerID=40&amp;md5=4433b41ce9bceb680ce7e0a653753668" TargetMode="External"/><Relationship Id="rId98" Type="http://schemas.openxmlformats.org/officeDocument/2006/relationships/hyperlink" Target="https://www.scopus.com/inward/record.uri?eid=2-s2.0-84862955564&amp;partnerID=40&amp;md5=a291a00aca1ae07794c25fa20659e21d" TargetMode="External"/><Relationship Id="rId91" Type="http://schemas.openxmlformats.org/officeDocument/2006/relationships/hyperlink" Target="https://www.scopus.com/inward/record.uri?eid=2-s2.0-84940638897&amp;doi=10.1007%2fs40336-014-0078-7&amp;partnerID=40&amp;md5=880f4c905c7b662d78947b8e7e817e92" TargetMode="External"/><Relationship Id="rId90" Type="http://schemas.openxmlformats.org/officeDocument/2006/relationships/hyperlink" Target="https://www.scopus.com/inward/record.uri?eid=2-s2.0-84949121380&amp;partnerID=40&amp;md5=e4663e47b6e2c93ef1d70c6d459509de" TargetMode="External"/><Relationship Id="rId93" Type="http://schemas.openxmlformats.org/officeDocument/2006/relationships/hyperlink" Target="https://www.scopus.com/inward/record.uri?eid=2-s2.0-84913580285&amp;doi=10.1007%2fs11270-014-2184-6&amp;partnerID=40&amp;md5=50e79d70b51012413685de3d9dc3ca09" TargetMode="External"/><Relationship Id="rId92" Type="http://schemas.openxmlformats.org/officeDocument/2006/relationships/hyperlink" Target="https://www.scopus.com/inward/record.uri?eid=2-s2.0-84897571880&amp;doi=10.1016%2fj.marpolbul.2014.02.018&amp;partnerID=40&amp;md5=283eba68b3797a5b87a35f4e31f55af1" TargetMode="External"/><Relationship Id="rId118" Type="http://schemas.openxmlformats.org/officeDocument/2006/relationships/hyperlink" Target="https://pubmed.ncbi.nlm.nih.gov/33714129/" TargetMode="External"/><Relationship Id="rId239" Type="http://schemas.openxmlformats.org/officeDocument/2006/relationships/hyperlink" Target="https://pubmed.ncbi.nlm.nih.gov/30487456/" TargetMode="External"/><Relationship Id="rId117" Type="http://schemas.openxmlformats.org/officeDocument/2006/relationships/hyperlink" Target="https://pubmed.ncbi.nlm.nih.gov/33742029/" TargetMode="External"/><Relationship Id="rId238" Type="http://schemas.openxmlformats.org/officeDocument/2006/relationships/hyperlink" Target="https://pubmed.ncbi.nlm.nih.gov/30509840/" TargetMode="External"/><Relationship Id="rId359" Type="http://schemas.openxmlformats.org/officeDocument/2006/relationships/hyperlink" Target="https://pubmed.ncbi.nlm.nih.gov/20621773/" TargetMode="External"/><Relationship Id="rId116" Type="http://schemas.openxmlformats.org/officeDocument/2006/relationships/hyperlink" Target="https://pubmed.ncbi.nlm.nih.gov/33895573/" TargetMode="External"/><Relationship Id="rId237" Type="http://schemas.openxmlformats.org/officeDocument/2006/relationships/hyperlink" Target="https://pubmed.ncbi.nlm.nih.gov/30503475/" TargetMode="External"/><Relationship Id="rId358" Type="http://schemas.openxmlformats.org/officeDocument/2006/relationships/hyperlink" Target="https://pubmed.ncbi.nlm.nih.gov/20858485/" TargetMode="External"/><Relationship Id="rId115" Type="http://schemas.openxmlformats.org/officeDocument/2006/relationships/hyperlink" Target="https://pubmed.ncbi.nlm.nih.gov/33919768/" TargetMode="External"/><Relationship Id="rId236" Type="http://schemas.openxmlformats.org/officeDocument/2006/relationships/hyperlink" Target="https://pubmed.ncbi.nlm.nih.gov/30529617/" TargetMode="External"/><Relationship Id="rId357" Type="http://schemas.openxmlformats.org/officeDocument/2006/relationships/hyperlink" Target="https://pubmed.ncbi.nlm.nih.gov/21140013/" TargetMode="External"/><Relationship Id="rId119" Type="http://schemas.openxmlformats.org/officeDocument/2006/relationships/hyperlink" Target="https://pubmed.ncbi.nlm.nih.gov/33714106/" TargetMode="External"/><Relationship Id="rId110" Type="http://schemas.openxmlformats.org/officeDocument/2006/relationships/hyperlink" Target="https://pubmed.ncbi.nlm.nih.gov/33984339/" TargetMode="External"/><Relationship Id="rId231" Type="http://schemas.openxmlformats.org/officeDocument/2006/relationships/hyperlink" Target="https://pubmed.ncbi.nlm.nih.gov/30810563/" TargetMode="External"/><Relationship Id="rId352" Type="http://schemas.openxmlformats.org/officeDocument/2006/relationships/hyperlink" Target="https://pubmed.ncbi.nlm.nih.gov/22384193/" TargetMode="External"/><Relationship Id="rId230" Type="http://schemas.openxmlformats.org/officeDocument/2006/relationships/hyperlink" Target="https://pubmed.ncbi.nlm.nih.gov/30826673/" TargetMode="External"/><Relationship Id="rId351" Type="http://schemas.openxmlformats.org/officeDocument/2006/relationships/hyperlink" Target="https://pubmed.ncbi.nlm.nih.gov/22583575/" TargetMode="External"/><Relationship Id="rId350" Type="http://schemas.openxmlformats.org/officeDocument/2006/relationships/hyperlink" Target="https://pubmed.ncbi.nlm.nih.gov/22672327/" TargetMode="External"/><Relationship Id="rId114" Type="http://schemas.openxmlformats.org/officeDocument/2006/relationships/hyperlink" Target="https://pubmed.ncbi.nlm.nih.gov/33926190/" TargetMode="External"/><Relationship Id="rId235" Type="http://schemas.openxmlformats.org/officeDocument/2006/relationships/hyperlink" Target="https://pubmed.ncbi.nlm.nih.gov/30551108/" TargetMode="External"/><Relationship Id="rId356" Type="http://schemas.openxmlformats.org/officeDocument/2006/relationships/hyperlink" Target="https://pubmed.ncbi.nlm.nih.gov/22826746/" TargetMode="External"/><Relationship Id="rId113" Type="http://schemas.openxmlformats.org/officeDocument/2006/relationships/hyperlink" Target="https://pubmed.ncbi.nlm.nih.gov/33930547/" TargetMode="External"/><Relationship Id="rId234" Type="http://schemas.openxmlformats.org/officeDocument/2006/relationships/hyperlink" Target="https://pubmed.ncbi.nlm.nih.gov/30604913/" TargetMode="External"/><Relationship Id="rId355" Type="http://schemas.openxmlformats.org/officeDocument/2006/relationships/hyperlink" Target="https://pubmed.ncbi.nlm.nih.gov/21315816/" TargetMode="External"/><Relationship Id="rId112" Type="http://schemas.openxmlformats.org/officeDocument/2006/relationships/hyperlink" Target="https://pubmed.ncbi.nlm.nih.gov/33964753/" TargetMode="External"/><Relationship Id="rId233" Type="http://schemas.openxmlformats.org/officeDocument/2006/relationships/hyperlink" Target="https://pubmed.ncbi.nlm.nih.gov/30686409/" TargetMode="External"/><Relationship Id="rId354" Type="http://schemas.openxmlformats.org/officeDocument/2006/relationships/hyperlink" Target="https://pubmed.ncbi.nlm.nih.gov/21910207/" TargetMode="External"/><Relationship Id="rId111" Type="http://schemas.openxmlformats.org/officeDocument/2006/relationships/hyperlink" Target="https://pubmed.ncbi.nlm.nih.gov/33966851/" TargetMode="External"/><Relationship Id="rId232" Type="http://schemas.openxmlformats.org/officeDocument/2006/relationships/hyperlink" Target="https://pubmed.ncbi.nlm.nih.gov/30711873/" TargetMode="External"/><Relationship Id="rId353" Type="http://schemas.openxmlformats.org/officeDocument/2006/relationships/hyperlink" Target="https://pubmed.ncbi.nlm.nih.gov/22023156/" TargetMode="External"/><Relationship Id="rId305" Type="http://schemas.openxmlformats.org/officeDocument/2006/relationships/hyperlink" Target="https://pubmed.ncbi.nlm.nih.gov/27040226/" TargetMode="External"/><Relationship Id="rId304" Type="http://schemas.openxmlformats.org/officeDocument/2006/relationships/hyperlink" Target="https://pubmed.ncbi.nlm.nih.gov/27109195/" TargetMode="External"/><Relationship Id="rId303" Type="http://schemas.openxmlformats.org/officeDocument/2006/relationships/hyperlink" Target="https://pubmed.ncbi.nlm.nih.gov/27126647/" TargetMode="External"/><Relationship Id="rId302" Type="http://schemas.openxmlformats.org/officeDocument/2006/relationships/hyperlink" Target="https://pubmed.ncbi.nlm.nih.gov/27257256/" TargetMode="External"/><Relationship Id="rId309" Type="http://schemas.openxmlformats.org/officeDocument/2006/relationships/hyperlink" Target="https://pubmed.ncbi.nlm.nih.gov/26621577/" TargetMode="External"/><Relationship Id="rId308" Type="http://schemas.openxmlformats.org/officeDocument/2006/relationships/hyperlink" Target="https://pubmed.ncbi.nlm.nih.gov/26658854/" TargetMode="External"/><Relationship Id="rId307" Type="http://schemas.openxmlformats.org/officeDocument/2006/relationships/hyperlink" Target="https://pubmed.ncbi.nlm.nih.gov/26732702/" TargetMode="External"/><Relationship Id="rId306" Type="http://schemas.openxmlformats.org/officeDocument/2006/relationships/hyperlink" Target="https://pubmed.ncbi.nlm.nih.gov/26963589/" TargetMode="External"/><Relationship Id="rId301" Type="http://schemas.openxmlformats.org/officeDocument/2006/relationships/hyperlink" Target="https://pubmed.ncbi.nlm.nih.gov/27289284/" TargetMode="External"/><Relationship Id="rId300" Type="http://schemas.openxmlformats.org/officeDocument/2006/relationships/hyperlink" Target="https://pubmed.ncbi.nlm.nih.gov/27352319/" TargetMode="External"/><Relationship Id="rId206" Type="http://schemas.openxmlformats.org/officeDocument/2006/relationships/hyperlink" Target="https://pubmed.ncbi.nlm.nih.gov/31704116/" TargetMode="External"/><Relationship Id="rId327" Type="http://schemas.openxmlformats.org/officeDocument/2006/relationships/hyperlink" Target="https://pubmed.ncbi.nlm.nih.gov/25265431/" TargetMode="External"/><Relationship Id="rId205" Type="http://schemas.openxmlformats.org/officeDocument/2006/relationships/hyperlink" Target="https://pubmed.ncbi.nlm.nih.gov/31712423/" TargetMode="External"/><Relationship Id="rId326" Type="http://schemas.openxmlformats.org/officeDocument/2006/relationships/hyperlink" Target="https://pubmed.ncbi.nlm.nih.gov/25405263/" TargetMode="External"/><Relationship Id="rId204" Type="http://schemas.openxmlformats.org/officeDocument/2006/relationships/hyperlink" Target="https://pubmed.ncbi.nlm.nih.gov/31724677/" TargetMode="External"/><Relationship Id="rId325" Type="http://schemas.openxmlformats.org/officeDocument/2006/relationships/hyperlink" Target="https://pubmed.ncbi.nlm.nih.gov/25423102/" TargetMode="External"/><Relationship Id="rId203" Type="http://schemas.openxmlformats.org/officeDocument/2006/relationships/hyperlink" Target="https://pubmed.ncbi.nlm.nih.gov/31753557/" TargetMode="External"/><Relationship Id="rId324" Type="http://schemas.openxmlformats.org/officeDocument/2006/relationships/hyperlink" Target="https://pubmed.ncbi.nlm.nih.gov/25435359/" TargetMode="External"/><Relationship Id="rId209" Type="http://schemas.openxmlformats.org/officeDocument/2006/relationships/hyperlink" Target="https://pubmed.ncbi.nlm.nih.gov/31664835/" TargetMode="External"/><Relationship Id="rId208" Type="http://schemas.openxmlformats.org/officeDocument/2006/relationships/hyperlink" Target="https://pubmed.ncbi.nlm.nih.gov/31671310/" TargetMode="External"/><Relationship Id="rId329" Type="http://schemas.openxmlformats.org/officeDocument/2006/relationships/hyperlink" Target="https://pubmed.ncbi.nlm.nih.gov/25152167/" TargetMode="External"/><Relationship Id="rId207" Type="http://schemas.openxmlformats.org/officeDocument/2006/relationships/hyperlink" Target="https://pubmed.ncbi.nlm.nih.gov/31683003/" TargetMode="External"/><Relationship Id="rId328" Type="http://schemas.openxmlformats.org/officeDocument/2006/relationships/hyperlink" Target="https://pubmed.ncbi.nlm.nih.gov/25255060/" TargetMode="External"/><Relationship Id="rId202" Type="http://schemas.openxmlformats.org/officeDocument/2006/relationships/hyperlink" Target="https://pubmed.ncbi.nlm.nih.gov/31785901/" TargetMode="External"/><Relationship Id="rId323" Type="http://schemas.openxmlformats.org/officeDocument/2006/relationships/hyperlink" Target="https://pubmed.ncbi.nlm.nih.gov/25494041/" TargetMode="External"/><Relationship Id="rId201" Type="http://schemas.openxmlformats.org/officeDocument/2006/relationships/hyperlink" Target="https://pubmed.ncbi.nlm.nih.gov/31821399/" TargetMode="External"/><Relationship Id="rId322" Type="http://schemas.openxmlformats.org/officeDocument/2006/relationships/hyperlink" Target="https://pubmed.ncbi.nlm.nih.gov/25804371/" TargetMode="External"/><Relationship Id="rId200" Type="http://schemas.openxmlformats.org/officeDocument/2006/relationships/hyperlink" Target="https://pubmed.ncbi.nlm.nih.gov/31836230/" TargetMode="External"/><Relationship Id="rId321" Type="http://schemas.openxmlformats.org/officeDocument/2006/relationships/hyperlink" Target="https://pubmed.ncbi.nlm.nih.gov/25904661/" TargetMode="External"/><Relationship Id="rId320" Type="http://schemas.openxmlformats.org/officeDocument/2006/relationships/hyperlink" Target="https://pubmed.ncbi.nlm.nih.gov/25973795/" TargetMode="External"/><Relationship Id="rId316" Type="http://schemas.openxmlformats.org/officeDocument/2006/relationships/hyperlink" Target="https://pubmed.ncbi.nlm.nih.gov/26249746/" TargetMode="External"/><Relationship Id="rId315" Type="http://schemas.openxmlformats.org/officeDocument/2006/relationships/hyperlink" Target="https://pubmed.ncbi.nlm.nih.gov/26289815/" TargetMode="External"/><Relationship Id="rId314" Type="http://schemas.openxmlformats.org/officeDocument/2006/relationships/hyperlink" Target="https://pubmed.ncbi.nlm.nih.gov/26302921/" TargetMode="External"/><Relationship Id="rId313" Type="http://schemas.openxmlformats.org/officeDocument/2006/relationships/hyperlink" Target="https://pubmed.ncbi.nlm.nih.gov/26517849/" TargetMode="External"/><Relationship Id="rId319" Type="http://schemas.openxmlformats.org/officeDocument/2006/relationships/hyperlink" Target="https://pubmed.ncbi.nlm.nih.gov/26080923/" TargetMode="External"/><Relationship Id="rId318" Type="http://schemas.openxmlformats.org/officeDocument/2006/relationships/hyperlink" Target="https://pubmed.ncbi.nlm.nih.gov/26142753/" TargetMode="External"/><Relationship Id="rId317" Type="http://schemas.openxmlformats.org/officeDocument/2006/relationships/hyperlink" Target="https://pubmed.ncbi.nlm.nih.gov/26146548/" TargetMode="External"/><Relationship Id="rId312" Type="http://schemas.openxmlformats.org/officeDocument/2006/relationships/hyperlink" Target="https://pubmed.ncbi.nlm.nih.gov/26571170/" TargetMode="External"/><Relationship Id="rId311" Type="http://schemas.openxmlformats.org/officeDocument/2006/relationships/hyperlink" Target="https://pubmed.ncbi.nlm.nih.gov/26602242/" TargetMode="External"/><Relationship Id="rId310" Type="http://schemas.openxmlformats.org/officeDocument/2006/relationships/hyperlink" Target="https://pubmed.ncbi.nlm.nih.gov/26608506/"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pubmed.ncbi.nlm.nih.gov/32514611/" TargetMode="External"/><Relationship Id="rId194" Type="http://schemas.openxmlformats.org/officeDocument/2006/relationships/hyperlink" Target="https://pubmed.ncbi.nlm.nih.gov/32361396/" TargetMode="External"/><Relationship Id="rId193" Type="http://schemas.openxmlformats.org/officeDocument/2006/relationships/hyperlink" Target="https://pubmed.ncbi.nlm.nih.gov/32366369/" TargetMode="External"/><Relationship Id="rId192" Type="http://schemas.openxmlformats.org/officeDocument/2006/relationships/hyperlink" Target="https://pubmed.ncbi.nlm.nih.gov/32466972/" TargetMode="External"/><Relationship Id="rId191" Type="http://schemas.openxmlformats.org/officeDocument/2006/relationships/hyperlink" Target="https://pubmed.ncbi.nlm.nih.gov/32504956/" TargetMode="External"/><Relationship Id="rId187" Type="http://schemas.openxmlformats.org/officeDocument/2006/relationships/hyperlink" Target="https://pubmed.ncbi.nlm.nih.gov/32603936/" TargetMode="External"/><Relationship Id="rId186" Type="http://schemas.openxmlformats.org/officeDocument/2006/relationships/hyperlink" Target="https://pubmed.ncbi.nlm.nih.gov/32623154/" TargetMode="External"/><Relationship Id="rId185" Type="http://schemas.openxmlformats.org/officeDocument/2006/relationships/hyperlink" Target="https://pubmed.ncbi.nlm.nih.gov/32658720/" TargetMode="External"/><Relationship Id="rId184" Type="http://schemas.openxmlformats.org/officeDocument/2006/relationships/hyperlink" Target="https://pubmed.ncbi.nlm.nih.gov/32679492/" TargetMode="External"/><Relationship Id="rId189" Type="http://schemas.openxmlformats.org/officeDocument/2006/relationships/hyperlink" Target="https://pubmed.ncbi.nlm.nih.gov/32568074/" TargetMode="External"/><Relationship Id="rId188" Type="http://schemas.openxmlformats.org/officeDocument/2006/relationships/hyperlink" Target="https://pubmed.ncbi.nlm.nih.gov/32575787/" TargetMode="External"/><Relationship Id="rId183" Type="http://schemas.openxmlformats.org/officeDocument/2006/relationships/hyperlink" Target="https://pubmed.ncbi.nlm.nih.gov/32693326/" TargetMode="External"/><Relationship Id="rId182" Type="http://schemas.openxmlformats.org/officeDocument/2006/relationships/hyperlink" Target="https://pubmed.ncbi.nlm.nih.gov/32707448/" TargetMode="External"/><Relationship Id="rId181" Type="http://schemas.openxmlformats.org/officeDocument/2006/relationships/hyperlink" Target="https://pubmed.ncbi.nlm.nih.gov/32753182/" TargetMode="External"/><Relationship Id="rId180" Type="http://schemas.openxmlformats.org/officeDocument/2006/relationships/hyperlink" Target="https://pubmed.ncbi.nlm.nih.gov/32753205/" TargetMode="External"/><Relationship Id="rId176" Type="http://schemas.openxmlformats.org/officeDocument/2006/relationships/hyperlink" Target="https://pubmed.ncbi.nlm.nih.gov/32771704/" TargetMode="External"/><Relationship Id="rId297" Type="http://schemas.openxmlformats.org/officeDocument/2006/relationships/hyperlink" Target="https://pubmed.ncbi.nlm.nih.gov/28595982/" TargetMode="External"/><Relationship Id="rId175" Type="http://schemas.openxmlformats.org/officeDocument/2006/relationships/hyperlink" Target="https://pubmed.ncbi.nlm.nih.gov/32781290/" TargetMode="External"/><Relationship Id="rId296" Type="http://schemas.openxmlformats.org/officeDocument/2006/relationships/hyperlink" Target="https://pubmed.ncbi.nlm.nih.gov/28650045/" TargetMode="External"/><Relationship Id="rId174" Type="http://schemas.openxmlformats.org/officeDocument/2006/relationships/hyperlink" Target="https://pubmed.ncbi.nlm.nih.gov/32795822/" TargetMode="External"/><Relationship Id="rId295" Type="http://schemas.openxmlformats.org/officeDocument/2006/relationships/hyperlink" Target="https://pubmed.ncbi.nlm.nih.gov/28732514/" TargetMode="External"/><Relationship Id="rId173" Type="http://schemas.openxmlformats.org/officeDocument/2006/relationships/hyperlink" Target="https://pubmed.ncbi.nlm.nih.gov/32800235/" TargetMode="External"/><Relationship Id="rId294" Type="http://schemas.openxmlformats.org/officeDocument/2006/relationships/hyperlink" Target="https://pubmed.ncbi.nlm.nih.gov/28987799/" TargetMode="External"/><Relationship Id="rId179" Type="http://schemas.openxmlformats.org/officeDocument/2006/relationships/hyperlink" Target="https://pubmed.ncbi.nlm.nih.gov/32758976/" TargetMode="External"/><Relationship Id="rId178" Type="http://schemas.openxmlformats.org/officeDocument/2006/relationships/hyperlink" Target="https://pubmed.ncbi.nlm.nih.gov/32763772/" TargetMode="External"/><Relationship Id="rId299" Type="http://schemas.openxmlformats.org/officeDocument/2006/relationships/hyperlink" Target="https://pubmed.ncbi.nlm.nih.gov/28358493/" TargetMode="External"/><Relationship Id="rId177" Type="http://schemas.openxmlformats.org/officeDocument/2006/relationships/hyperlink" Target="https://pubmed.ncbi.nlm.nih.gov/32768670/" TargetMode="External"/><Relationship Id="rId298" Type="http://schemas.openxmlformats.org/officeDocument/2006/relationships/hyperlink" Target="https://pubmed.ncbi.nlm.nih.gov/28551207/" TargetMode="External"/><Relationship Id="rId198" Type="http://schemas.openxmlformats.org/officeDocument/2006/relationships/hyperlink" Target="https://pubmed.ncbi.nlm.nih.gov/32272399/" TargetMode="External"/><Relationship Id="rId197" Type="http://schemas.openxmlformats.org/officeDocument/2006/relationships/hyperlink" Target="https://pubmed.ncbi.nlm.nih.gov/32275532/" TargetMode="External"/><Relationship Id="rId196" Type="http://schemas.openxmlformats.org/officeDocument/2006/relationships/hyperlink" Target="https://pubmed.ncbi.nlm.nih.gov/32275568/" TargetMode="External"/><Relationship Id="rId195" Type="http://schemas.openxmlformats.org/officeDocument/2006/relationships/hyperlink" Target="https://pubmed.ncbi.nlm.nih.gov/32341941/" TargetMode="External"/><Relationship Id="rId199" Type="http://schemas.openxmlformats.org/officeDocument/2006/relationships/hyperlink" Target="https://pubmed.ncbi.nlm.nih.gov/32244159/" TargetMode="External"/><Relationship Id="rId150" Type="http://schemas.openxmlformats.org/officeDocument/2006/relationships/hyperlink" Target="https://pubmed.ncbi.nlm.nih.gov/33310377/" TargetMode="External"/><Relationship Id="rId271" Type="http://schemas.openxmlformats.org/officeDocument/2006/relationships/hyperlink" Target="https://pubmed.ncbi.nlm.nih.gov/30116998/" TargetMode="External"/><Relationship Id="rId270" Type="http://schemas.openxmlformats.org/officeDocument/2006/relationships/hyperlink" Target="https://pubmed.ncbi.nlm.nih.gov/30142912/" TargetMode="External"/><Relationship Id="rId1" Type="http://schemas.openxmlformats.org/officeDocument/2006/relationships/hyperlink" Target="https://www.scopus.com/inward/record.uri?eid=2-s2.0-85102055314&amp;doi=10.1186%2fs12302-021-00459-1&amp;partnerID=40&amp;md5=2778ff228d9a68b6cb660236969dcac8" TargetMode="External"/><Relationship Id="rId2" Type="http://schemas.openxmlformats.org/officeDocument/2006/relationships/hyperlink" Target="https://www.scopus.com/inward/record.uri?eid=2-s2.0-85105580252&amp;doi=10.1016%2fj.scitotenv.2021.147462&amp;partnerID=40&amp;md5=519b52c0115c6b9c9a935b6f1b29d776" TargetMode="External"/><Relationship Id="rId3" Type="http://schemas.openxmlformats.org/officeDocument/2006/relationships/hyperlink" Target="https://www.scopus.com/inward/record.uri?eid=2-s2.0-85103793301&amp;doi=10.1016%2fj.chemosphere.2021.130471&amp;partnerID=40&amp;md5=73bc712431eac5d89b09d9eff2ed832c" TargetMode="External"/><Relationship Id="rId149" Type="http://schemas.openxmlformats.org/officeDocument/2006/relationships/hyperlink" Target="https://pubmed.ncbi.nlm.nih.gov/33316494/" TargetMode="External"/><Relationship Id="rId4" Type="http://schemas.openxmlformats.org/officeDocument/2006/relationships/hyperlink" Target="https://www.scopus.com/inward/record.uri?eid=2-s2.0-85104083833&amp;doi=10.1016%2fj.scitotenv.2021.146851&amp;partnerID=40&amp;md5=b3afc442a3ddf568edc259504c5f87d8" TargetMode="External"/><Relationship Id="rId148" Type="http://schemas.openxmlformats.org/officeDocument/2006/relationships/hyperlink" Target="https://pubmed.ncbi.nlm.nih.gov/33341054/" TargetMode="External"/><Relationship Id="rId269" Type="http://schemas.openxmlformats.org/officeDocument/2006/relationships/hyperlink" Target="https://pubmed.ncbi.nlm.nih.gov/30168446/" TargetMode="External"/><Relationship Id="rId9" Type="http://schemas.openxmlformats.org/officeDocument/2006/relationships/hyperlink" Target="https://www.scopus.com/inward/record.uri?eid=2-s2.0-85086593342&amp;doi=10.1109%2fJSTQE.2020.2996606&amp;partnerID=40&amp;md5=5624621f07400ecd15f867b7bac35c73" TargetMode="External"/><Relationship Id="rId143" Type="http://schemas.openxmlformats.org/officeDocument/2006/relationships/hyperlink" Target="https://pubmed.ncbi.nlm.nih.gov/33430467/" TargetMode="External"/><Relationship Id="rId264" Type="http://schemas.openxmlformats.org/officeDocument/2006/relationships/hyperlink" Target="https://pubmed.ncbi.nlm.nih.gov/30301037/" TargetMode="External"/><Relationship Id="rId142" Type="http://schemas.openxmlformats.org/officeDocument/2006/relationships/hyperlink" Target="https://pubmed.ncbi.nlm.nih.gov/33460905/" TargetMode="External"/><Relationship Id="rId263" Type="http://schemas.openxmlformats.org/officeDocument/2006/relationships/hyperlink" Target="https://pubmed.ncbi.nlm.nih.gov/30301041/" TargetMode="External"/><Relationship Id="rId384" Type="http://schemas.openxmlformats.org/officeDocument/2006/relationships/drawing" Target="../drawings/drawing4.xml"/><Relationship Id="rId141" Type="http://schemas.openxmlformats.org/officeDocument/2006/relationships/hyperlink" Target="https://pubmed.ncbi.nlm.nih.gov/33502918/" TargetMode="External"/><Relationship Id="rId262" Type="http://schemas.openxmlformats.org/officeDocument/2006/relationships/hyperlink" Target="https://pubmed.ncbi.nlm.nih.gov/30324374/" TargetMode="External"/><Relationship Id="rId383" Type="http://schemas.openxmlformats.org/officeDocument/2006/relationships/hyperlink" Target="https://pubmed.ncbi.nlm.nih.gov/11482316/" TargetMode="External"/><Relationship Id="rId140" Type="http://schemas.openxmlformats.org/officeDocument/2006/relationships/hyperlink" Target="https://pubmed.ncbi.nlm.nih.gov/33572960/" TargetMode="External"/><Relationship Id="rId261" Type="http://schemas.openxmlformats.org/officeDocument/2006/relationships/hyperlink" Target="https://pubmed.ncbi.nlm.nih.gov/30359912/" TargetMode="External"/><Relationship Id="rId382" Type="http://schemas.openxmlformats.org/officeDocument/2006/relationships/hyperlink" Target="https://pubmed.ncbi.nlm.nih.gov/16460913/" TargetMode="External"/><Relationship Id="rId5" Type="http://schemas.openxmlformats.org/officeDocument/2006/relationships/hyperlink" Target="https://www.scopus.com/inward/record.uri?eid=2-s2.0-85105289920&amp;doi=10.1016%2fj.jhazmat.2021.125969&amp;partnerID=40&amp;md5=702f4fc39bb5f11083ed5c5a66424a47" TargetMode="External"/><Relationship Id="rId147" Type="http://schemas.openxmlformats.org/officeDocument/2006/relationships/hyperlink" Target="https://pubmed.ncbi.nlm.nih.gov/33352420/" TargetMode="External"/><Relationship Id="rId268" Type="http://schemas.openxmlformats.org/officeDocument/2006/relationships/hyperlink" Target="https://pubmed.ncbi.nlm.nih.gov/30170742/" TargetMode="External"/><Relationship Id="rId6" Type="http://schemas.openxmlformats.org/officeDocument/2006/relationships/hyperlink" Target="https://www.scopus.com/inward/record.uri?eid=2-s2.0-85103689635&amp;doi=10.1016%2fj.scitotenv.2021.146753&amp;partnerID=40&amp;md5=db7352ac62056ab34c86cff2617b384d" TargetMode="External"/><Relationship Id="rId146" Type="http://schemas.openxmlformats.org/officeDocument/2006/relationships/hyperlink" Target="https://pubmed.ncbi.nlm.nih.gov/33360469/" TargetMode="External"/><Relationship Id="rId267" Type="http://schemas.openxmlformats.org/officeDocument/2006/relationships/hyperlink" Target="https://pubmed.ncbi.nlm.nih.gov/30248828/" TargetMode="External"/><Relationship Id="rId7" Type="http://schemas.openxmlformats.org/officeDocument/2006/relationships/hyperlink" Target="https://www.scopus.com/inward/record.uri?eid=2-s2.0-85101876842&amp;doi=10.1016%2fj.foodcont.2021.108003&amp;partnerID=40&amp;md5=3cc3c150653fecd72c369ad1e5612f31" TargetMode="External"/><Relationship Id="rId145" Type="http://schemas.openxmlformats.org/officeDocument/2006/relationships/hyperlink" Target="https://pubmed.ncbi.nlm.nih.gov/33370910/" TargetMode="External"/><Relationship Id="rId266" Type="http://schemas.openxmlformats.org/officeDocument/2006/relationships/hyperlink" Target="https://pubmed.ncbi.nlm.nih.gov/30253226/" TargetMode="External"/><Relationship Id="rId8" Type="http://schemas.openxmlformats.org/officeDocument/2006/relationships/hyperlink" Target="https://www.scopus.com/inward/record.uri?eid=2-s2.0-85105425857&amp;doi=10.1016%2fj.marpolbul.2021.112427&amp;partnerID=40&amp;md5=ac4929a12caa43235505dc0c871b61d1" TargetMode="External"/><Relationship Id="rId144" Type="http://schemas.openxmlformats.org/officeDocument/2006/relationships/hyperlink" Target="https://pubmed.ncbi.nlm.nih.gov/33378177/" TargetMode="External"/><Relationship Id="rId265" Type="http://schemas.openxmlformats.org/officeDocument/2006/relationships/hyperlink" Target="https://pubmed.ncbi.nlm.nih.gov/30291991/" TargetMode="External"/><Relationship Id="rId260" Type="http://schemas.openxmlformats.org/officeDocument/2006/relationships/hyperlink" Target="https://pubmed.ncbi.nlm.nih.gov/30373032/" TargetMode="External"/><Relationship Id="rId381" Type="http://schemas.openxmlformats.org/officeDocument/2006/relationships/hyperlink" Target="https://pubmed.ncbi.nlm.nih.gov/16510464/" TargetMode="External"/><Relationship Id="rId380" Type="http://schemas.openxmlformats.org/officeDocument/2006/relationships/hyperlink" Target="https://pubmed.ncbi.nlm.nih.gov/16861778/" TargetMode="External"/><Relationship Id="rId139" Type="http://schemas.openxmlformats.org/officeDocument/2006/relationships/hyperlink" Target="https://pubmed.ncbi.nlm.nih.gov/33601233/" TargetMode="External"/><Relationship Id="rId138" Type="http://schemas.openxmlformats.org/officeDocument/2006/relationships/hyperlink" Target="https://pubmed.ncbi.nlm.nih.gov/33638211/" TargetMode="External"/><Relationship Id="rId259" Type="http://schemas.openxmlformats.org/officeDocument/2006/relationships/hyperlink" Target="https://pubmed.ncbi.nlm.nih.gov/30442925/" TargetMode="External"/><Relationship Id="rId137" Type="http://schemas.openxmlformats.org/officeDocument/2006/relationships/hyperlink" Target="https://pubmed.ncbi.nlm.nih.gov/33639379/" TargetMode="External"/><Relationship Id="rId258" Type="http://schemas.openxmlformats.org/officeDocument/2006/relationships/hyperlink" Target="https://pubmed.ncbi.nlm.nih.gov/30448747/" TargetMode="External"/><Relationship Id="rId379" Type="http://schemas.openxmlformats.org/officeDocument/2006/relationships/hyperlink" Target="https://pubmed.ncbi.nlm.nih.gov/17456384/" TargetMode="External"/><Relationship Id="rId132" Type="http://schemas.openxmlformats.org/officeDocument/2006/relationships/hyperlink" Target="https://pubmed.ncbi.nlm.nih.gov/33744569/" TargetMode="External"/><Relationship Id="rId253" Type="http://schemas.openxmlformats.org/officeDocument/2006/relationships/hyperlink" Target="https://pubmed.ncbi.nlm.nih.gov/30586807/" TargetMode="External"/><Relationship Id="rId374" Type="http://schemas.openxmlformats.org/officeDocument/2006/relationships/hyperlink" Target="https://pubmed.ncbi.nlm.nih.gov/19166207/" TargetMode="External"/><Relationship Id="rId131" Type="http://schemas.openxmlformats.org/officeDocument/2006/relationships/hyperlink" Target="https://pubmed.ncbi.nlm.nih.gov/33753304/" TargetMode="External"/><Relationship Id="rId252" Type="http://schemas.openxmlformats.org/officeDocument/2006/relationships/hyperlink" Target="https://pubmed.ncbi.nlm.nih.gov/30597269/" TargetMode="External"/><Relationship Id="rId373" Type="http://schemas.openxmlformats.org/officeDocument/2006/relationships/hyperlink" Target="https://pubmed.ncbi.nlm.nih.gov/19507589/" TargetMode="External"/><Relationship Id="rId130" Type="http://schemas.openxmlformats.org/officeDocument/2006/relationships/hyperlink" Target="https://pubmed.ncbi.nlm.nih.gov/33776947/" TargetMode="External"/><Relationship Id="rId251" Type="http://schemas.openxmlformats.org/officeDocument/2006/relationships/hyperlink" Target="https://pubmed.ncbi.nlm.nih.gov/30659929/" TargetMode="External"/><Relationship Id="rId372" Type="http://schemas.openxmlformats.org/officeDocument/2006/relationships/hyperlink" Target="https://pubmed.ncbi.nlm.nih.gov/19528051/" TargetMode="External"/><Relationship Id="rId250" Type="http://schemas.openxmlformats.org/officeDocument/2006/relationships/hyperlink" Target="https://pubmed.ncbi.nlm.nih.gov/30685594/" TargetMode="External"/><Relationship Id="rId371" Type="http://schemas.openxmlformats.org/officeDocument/2006/relationships/hyperlink" Target="https://pubmed.ncbi.nlm.nih.gov/19759119/" TargetMode="External"/><Relationship Id="rId136" Type="http://schemas.openxmlformats.org/officeDocument/2006/relationships/hyperlink" Target="https://pubmed.ncbi.nlm.nih.gov/33657748/" TargetMode="External"/><Relationship Id="rId257" Type="http://schemas.openxmlformats.org/officeDocument/2006/relationships/hyperlink" Target="https://pubmed.ncbi.nlm.nih.gov/30467930/" TargetMode="External"/><Relationship Id="rId378" Type="http://schemas.openxmlformats.org/officeDocument/2006/relationships/hyperlink" Target="https://pubmed.ncbi.nlm.nih.gov/18390210/" TargetMode="External"/><Relationship Id="rId135" Type="http://schemas.openxmlformats.org/officeDocument/2006/relationships/hyperlink" Target="https://pubmed.ncbi.nlm.nih.gov/33677332/" TargetMode="External"/><Relationship Id="rId256" Type="http://schemas.openxmlformats.org/officeDocument/2006/relationships/hyperlink" Target="https://pubmed.ncbi.nlm.nih.gov/30509642/" TargetMode="External"/><Relationship Id="rId377" Type="http://schemas.openxmlformats.org/officeDocument/2006/relationships/hyperlink" Target="https://pubmed.ncbi.nlm.nih.gov/19073994/" TargetMode="External"/><Relationship Id="rId134" Type="http://schemas.openxmlformats.org/officeDocument/2006/relationships/hyperlink" Target="https://pubmed.ncbi.nlm.nih.gov/33690777/" TargetMode="External"/><Relationship Id="rId255" Type="http://schemas.openxmlformats.org/officeDocument/2006/relationships/hyperlink" Target="https://pubmed.ncbi.nlm.nih.gov/30503418/" TargetMode="External"/><Relationship Id="rId376" Type="http://schemas.openxmlformats.org/officeDocument/2006/relationships/hyperlink" Target="https://pubmed.ncbi.nlm.nih.gov/27917026/" TargetMode="External"/><Relationship Id="rId133" Type="http://schemas.openxmlformats.org/officeDocument/2006/relationships/hyperlink" Target="https://pubmed.ncbi.nlm.nih.gov/33740727/" TargetMode="External"/><Relationship Id="rId254" Type="http://schemas.openxmlformats.org/officeDocument/2006/relationships/hyperlink" Target="https://pubmed.ncbi.nlm.nih.gov/30503493/" TargetMode="External"/><Relationship Id="rId375" Type="http://schemas.openxmlformats.org/officeDocument/2006/relationships/hyperlink" Target="https://pubmed.ncbi.nlm.nih.gov/19121610/" TargetMode="External"/><Relationship Id="rId172" Type="http://schemas.openxmlformats.org/officeDocument/2006/relationships/hyperlink" Target="https://pubmed.ncbi.nlm.nih.gov/32864321/" TargetMode="External"/><Relationship Id="rId293" Type="http://schemas.openxmlformats.org/officeDocument/2006/relationships/hyperlink" Target="https://pubmed.ncbi.nlm.nih.gov/29028303/" TargetMode="External"/><Relationship Id="rId171" Type="http://schemas.openxmlformats.org/officeDocument/2006/relationships/hyperlink" Target="https://pubmed.ncbi.nlm.nih.gov/32871433/" TargetMode="External"/><Relationship Id="rId292" Type="http://schemas.openxmlformats.org/officeDocument/2006/relationships/hyperlink" Target="https://pubmed.ncbi.nlm.nih.gov/29098325/" TargetMode="External"/><Relationship Id="rId170" Type="http://schemas.openxmlformats.org/officeDocument/2006/relationships/hyperlink" Target="https://pubmed.ncbi.nlm.nih.gov/32950618/" TargetMode="External"/><Relationship Id="rId291" Type="http://schemas.openxmlformats.org/officeDocument/2006/relationships/hyperlink" Target="https://pubmed.ncbi.nlm.nih.gov/29220787/" TargetMode="External"/><Relationship Id="rId290" Type="http://schemas.openxmlformats.org/officeDocument/2006/relationships/hyperlink" Target="https://pubmed.ncbi.nlm.nih.gov/29287173/" TargetMode="External"/><Relationship Id="rId165" Type="http://schemas.openxmlformats.org/officeDocument/2006/relationships/hyperlink" Target="https://pubmed.ncbi.nlm.nih.gov/33032132/" TargetMode="External"/><Relationship Id="rId286" Type="http://schemas.openxmlformats.org/officeDocument/2006/relationships/hyperlink" Target="https://pubmed.ncbi.nlm.nih.gov/29471164/" TargetMode="External"/><Relationship Id="rId164" Type="http://schemas.openxmlformats.org/officeDocument/2006/relationships/hyperlink" Target="https://pubmed.ncbi.nlm.nih.gov/33070069/" TargetMode="External"/><Relationship Id="rId285" Type="http://schemas.openxmlformats.org/officeDocument/2006/relationships/hyperlink" Target="https://pubmed.ncbi.nlm.nih.gov/29550607/" TargetMode="External"/><Relationship Id="rId163" Type="http://schemas.openxmlformats.org/officeDocument/2006/relationships/hyperlink" Target="https://pubmed.ncbi.nlm.nih.gov/33078945/" TargetMode="External"/><Relationship Id="rId284" Type="http://schemas.openxmlformats.org/officeDocument/2006/relationships/hyperlink" Target="https://pubmed.ncbi.nlm.nih.gov/29580559/" TargetMode="External"/><Relationship Id="rId162" Type="http://schemas.openxmlformats.org/officeDocument/2006/relationships/hyperlink" Target="https://pubmed.ncbi.nlm.nih.gov/33080384/" TargetMode="External"/><Relationship Id="rId283" Type="http://schemas.openxmlformats.org/officeDocument/2006/relationships/hyperlink" Target="https://pubmed.ncbi.nlm.nih.gov/29674213/" TargetMode="External"/><Relationship Id="rId169" Type="http://schemas.openxmlformats.org/officeDocument/2006/relationships/hyperlink" Target="https://pubmed.ncbi.nlm.nih.gov/32957266/" TargetMode="External"/><Relationship Id="rId168" Type="http://schemas.openxmlformats.org/officeDocument/2006/relationships/hyperlink" Target="https://pubmed.ncbi.nlm.nih.gov/33005421/" TargetMode="External"/><Relationship Id="rId289" Type="http://schemas.openxmlformats.org/officeDocument/2006/relationships/hyperlink" Target="https://pubmed.ncbi.nlm.nih.gov/29331836/" TargetMode="External"/><Relationship Id="rId167" Type="http://schemas.openxmlformats.org/officeDocument/2006/relationships/hyperlink" Target="https://pubmed.ncbi.nlm.nih.gov/33011509/" TargetMode="External"/><Relationship Id="rId288" Type="http://schemas.openxmlformats.org/officeDocument/2006/relationships/hyperlink" Target="https://pubmed.ncbi.nlm.nih.gov/29453186/" TargetMode="External"/><Relationship Id="rId166" Type="http://schemas.openxmlformats.org/officeDocument/2006/relationships/hyperlink" Target="https://pubmed.ncbi.nlm.nih.gov/33011633/" TargetMode="External"/><Relationship Id="rId287" Type="http://schemas.openxmlformats.org/officeDocument/2006/relationships/hyperlink" Target="https://pubmed.ncbi.nlm.nih.gov/29463368/" TargetMode="External"/><Relationship Id="rId161" Type="http://schemas.openxmlformats.org/officeDocument/2006/relationships/hyperlink" Target="https://pubmed.ncbi.nlm.nih.gov/33086184/" TargetMode="External"/><Relationship Id="rId282" Type="http://schemas.openxmlformats.org/officeDocument/2006/relationships/hyperlink" Target="https://pubmed.ncbi.nlm.nih.gov/29706475/" TargetMode="External"/><Relationship Id="rId160" Type="http://schemas.openxmlformats.org/officeDocument/2006/relationships/hyperlink" Target="https://pubmed.ncbi.nlm.nih.gov/33109008/" TargetMode="External"/><Relationship Id="rId281" Type="http://schemas.openxmlformats.org/officeDocument/2006/relationships/hyperlink" Target="https://pubmed.ncbi.nlm.nih.gov/29758531/" TargetMode="External"/><Relationship Id="rId280" Type="http://schemas.openxmlformats.org/officeDocument/2006/relationships/hyperlink" Target="https://pubmed.ncbi.nlm.nih.gov/29866570/" TargetMode="External"/><Relationship Id="rId159" Type="http://schemas.openxmlformats.org/officeDocument/2006/relationships/hyperlink" Target="https://pubmed.ncbi.nlm.nih.gov/33168142/" TargetMode="External"/><Relationship Id="rId154" Type="http://schemas.openxmlformats.org/officeDocument/2006/relationships/hyperlink" Target="https://pubmed.ncbi.nlm.nih.gov/33264870/" TargetMode="External"/><Relationship Id="rId275" Type="http://schemas.openxmlformats.org/officeDocument/2006/relationships/hyperlink" Target="https://pubmed.ncbi.nlm.nih.gov/30048952/" TargetMode="External"/><Relationship Id="rId153" Type="http://schemas.openxmlformats.org/officeDocument/2006/relationships/hyperlink" Target="https://pubmed.ncbi.nlm.nih.gov/33264901/" TargetMode="External"/><Relationship Id="rId274" Type="http://schemas.openxmlformats.org/officeDocument/2006/relationships/hyperlink" Target="https://pubmed.ncbi.nlm.nih.gov/30074223/" TargetMode="External"/><Relationship Id="rId152" Type="http://schemas.openxmlformats.org/officeDocument/2006/relationships/hyperlink" Target="https://pubmed.ncbi.nlm.nih.gov/33277077/" TargetMode="External"/><Relationship Id="rId273" Type="http://schemas.openxmlformats.org/officeDocument/2006/relationships/hyperlink" Target="https://pubmed.ncbi.nlm.nih.gov/30099319/" TargetMode="External"/><Relationship Id="rId151" Type="http://schemas.openxmlformats.org/officeDocument/2006/relationships/hyperlink" Target="https://pubmed.ncbi.nlm.nih.gov/33297137/" TargetMode="External"/><Relationship Id="rId272" Type="http://schemas.openxmlformats.org/officeDocument/2006/relationships/hyperlink" Target="https://pubmed.ncbi.nlm.nih.gov/30109692/" TargetMode="External"/><Relationship Id="rId158" Type="http://schemas.openxmlformats.org/officeDocument/2006/relationships/hyperlink" Target="https://pubmed.ncbi.nlm.nih.gov/33171870/" TargetMode="External"/><Relationship Id="rId279" Type="http://schemas.openxmlformats.org/officeDocument/2006/relationships/hyperlink" Target="https://pubmed.ncbi.nlm.nih.gov/29866573/" TargetMode="External"/><Relationship Id="rId157" Type="http://schemas.openxmlformats.org/officeDocument/2006/relationships/hyperlink" Target="https://pubmed.ncbi.nlm.nih.gov/33181919/" TargetMode="External"/><Relationship Id="rId278" Type="http://schemas.openxmlformats.org/officeDocument/2006/relationships/hyperlink" Target="https://pubmed.ncbi.nlm.nih.gov/29940444/" TargetMode="External"/><Relationship Id="rId156" Type="http://schemas.openxmlformats.org/officeDocument/2006/relationships/hyperlink" Target="https://pubmed.ncbi.nlm.nih.gov/33217234/" TargetMode="External"/><Relationship Id="rId277" Type="http://schemas.openxmlformats.org/officeDocument/2006/relationships/hyperlink" Target="https://pubmed.ncbi.nlm.nih.gov/30009516/" TargetMode="External"/><Relationship Id="rId155" Type="http://schemas.openxmlformats.org/officeDocument/2006/relationships/hyperlink" Target="https://pubmed.ncbi.nlm.nih.gov/33254658/" TargetMode="External"/><Relationship Id="rId276" Type="http://schemas.openxmlformats.org/officeDocument/2006/relationships/hyperlink" Target="https://pubmed.ncbi.nlm.nih.gov/30041337/" TargetMode="External"/><Relationship Id="rId40" Type="http://schemas.openxmlformats.org/officeDocument/2006/relationships/hyperlink" Target="https://www.scopus.com/inward/record.uri?eid=2-s2.0-85079103654&amp;doi=10.1016%2fj.jqsrt.2020.106834&amp;partnerID=40&amp;md5=e9edb46c4e4dd3cdb14ce441efc85d82" TargetMode="External"/><Relationship Id="rId42" Type="http://schemas.openxmlformats.org/officeDocument/2006/relationships/hyperlink" Target="https://www.scopus.com/inward/record.uri?eid=2-s2.0-85076998158&amp;doi=10.1016%2fj.jhazmat.2019.121020&amp;partnerID=40&amp;md5=b15e0f9288ff2fb8511581865e774419" TargetMode="External"/><Relationship Id="rId41" Type="http://schemas.openxmlformats.org/officeDocument/2006/relationships/hyperlink" Target="https://www.scopus.com/inward/record.uri?eid=2-s2.0-85082144334&amp;doi=10.1093%2ffemsle%2ffnaa041&amp;partnerID=40&amp;md5=bd224f1fa3fb74bc2fe1d19abdad25cc" TargetMode="External"/><Relationship Id="rId44" Type="http://schemas.openxmlformats.org/officeDocument/2006/relationships/hyperlink" Target="https://www.scopus.com/inward/record.uri?eid=2-s2.0-85099522711&amp;doi=10.46754%2fjssm.2020.08.001&amp;partnerID=40&amp;md5=bd5de71903a3af89338769bf8aa84612" TargetMode="External"/><Relationship Id="rId43" Type="http://schemas.openxmlformats.org/officeDocument/2006/relationships/hyperlink" Target="https://www.scopus.com/inward/record.uri?eid=2-s2.0-85079871847&amp;doi=10.3390%2fijerph17041363&amp;partnerID=40&amp;md5=80725efcbdec4dda0cd59397982b0e49" TargetMode="External"/><Relationship Id="rId46" Type="http://schemas.openxmlformats.org/officeDocument/2006/relationships/hyperlink" Target="https://www.scopus.com/inward/record.uri?eid=2-s2.0-85102576627&amp;doi=10.17223%2f19988591%2f52%2f7&amp;partnerID=40&amp;md5=3ddd3f5e7fb40dbbe1c8d8eef5898082" TargetMode="External"/><Relationship Id="rId45" Type="http://schemas.openxmlformats.org/officeDocument/2006/relationships/hyperlink" Target="https://www.scopus.com/inward/record.uri?eid=2-s2.0-85081601342&amp;doi=10.21660%2f2020.67.9110&amp;partnerID=40&amp;md5=2afdd19037b72b227c079a7403122df1" TargetMode="External"/><Relationship Id="rId48" Type="http://schemas.openxmlformats.org/officeDocument/2006/relationships/hyperlink" Target="https://www.scopus.com/inward/record.uri?eid=2-s2.0-85091766591&amp;doi=10.33997%2fj.afs.2020.33.3.002&amp;partnerID=40&amp;md5=9a2325feb3e9187af82e76ef251862fd" TargetMode="External"/><Relationship Id="rId47" Type="http://schemas.openxmlformats.org/officeDocument/2006/relationships/hyperlink" Target="https://www.scopus.com/inward/record.uri?eid=2-s2.0-85085216514&amp;doi=10.22034%2fgjesm.2020.03.07&amp;partnerID=40&amp;md5=0d9005c375a95f4d55bde8cc2a053ee8" TargetMode="External"/><Relationship Id="rId49" Type="http://schemas.openxmlformats.org/officeDocument/2006/relationships/hyperlink" Target="https://www.scopus.com/inward/record.uri?eid=2-s2.0-85093919777&amp;doi=10.1007%2f698_2020_455&amp;partnerID=40&amp;md5=247b5a10ac35983a5329cc9777912672" TargetMode="External"/><Relationship Id="rId31" Type="http://schemas.openxmlformats.org/officeDocument/2006/relationships/hyperlink" Target="https://www.scopus.com/inward/record.uri?eid=2-s2.0-85093511228&amp;doi=10.3389%2ffmars.2020.576170&amp;partnerID=40&amp;md5=7b3b37043511887613f25f47c8e8f46b" TargetMode="External"/><Relationship Id="rId30" Type="http://schemas.openxmlformats.org/officeDocument/2006/relationships/hyperlink" Target="https://www.scopus.com/inward/record.uri?eid=2-s2.0-85089696065&amp;doi=10.1016%2fj.ijbiomac.2020.07.306&amp;partnerID=40&amp;md5=c224fe57fd74223bba78d4331a4fc1a4" TargetMode="External"/><Relationship Id="rId33" Type="http://schemas.openxmlformats.org/officeDocument/2006/relationships/hyperlink" Target="https://www.scopus.com/inward/record.uri?eid=2-s2.0-85095583445&amp;doi=10.3390%2fsu12187255&amp;partnerID=40&amp;md5=6c2fa92efb75e620a4dc1f6e7a61fbc7" TargetMode="External"/><Relationship Id="rId32" Type="http://schemas.openxmlformats.org/officeDocument/2006/relationships/hyperlink" Target="https://www.scopus.com/inward/record.uri?eid=2-s2.0-85092022456&amp;doi=10.3389%2ffmars.2020.566101&amp;partnerID=40&amp;md5=efa7276d7c260073103328659319360a" TargetMode="External"/><Relationship Id="rId35" Type="http://schemas.openxmlformats.org/officeDocument/2006/relationships/hyperlink" Target="https://www.scopus.com/inward/record.uri?eid=2-s2.0-85088426517&amp;doi=10.3389%2ffenvs.2020.00087&amp;partnerID=40&amp;md5=7289323fb65363f6e999b031d220678b" TargetMode="External"/><Relationship Id="rId34" Type="http://schemas.openxmlformats.org/officeDocument/2006/relationships/hyperlink" Target="https://www.scopus.com/inward/record.uri?eid=2-s2.0-85086429106&amp;doi=10.1016%2fj.marpolbul.2020.111374&amp;partnerID=40&amp;md5=3b8cc3bb1d9b4734f4ba7b0c4c76265b" TargetMode="External"/><Relationship Id="rId37" Type="http://schemas.openxmlformats.org/officeDocument/2006/relationships/hyperlink" Target="https://www.scopus.com/inward/record.uri?eid=2-s2.0-85078871140&amp;doi=10.1016%2fj.jclepro.2020.120294&amp;partnerID=40&amp;md5=58787067c0f231d12396352b73eb3d68" TargetMode="External"/><Relationship Id="rId36" Type="http://schemas.openxmlformats.org/officeDocument/2006/relationships/hyperlink" Target="https://www.scopus.com/inward/record.uri?eid=2-s2.0-85078875711&amp;doi=10.1016%2fj.chemosphere.2020.126065&amp;partnerID=40&amp;md5=b4ee930d9b86bedb5d14910268f199f6" TargetMode="External"/><Relationship Id="rId39" Type="http://schemas.openxmlformats.org/officeDocument/2006/relationships/hyperlink" Target="https://www.scopus.com/inward/record.uri?eid=2-s2.0-85076861020&amp;doi=10.1016%2fj.envpol.2019.113837&amp;partnerID=40&amp;md5=80c3c082d9ac8ff29bf4de57496f7a22" TargetMode="External"/><Relationship Id="rId38" Type="http://schemas.openxmlformats.org/officeDocument/2006/relationships/hyperlink" Target="https://www.scopus.com/inward/record.uri?eid=2-s2.0-85084276566&amp;doi=10.1371%2fjournal.pone.0228896&amp;partnerID=40&amp;md5=765c7791d994a304f870efc7e1fbbd32" TargetMode="External"/><Relationship Id="rId20" Type="http://schemas.openxmlformats.org/officeDocument/2006/relationships/hyperlink" Target="https://www.scopus.com/inward/record.uri?eid=2-s2.0-85101817250&amp;doi=10.1021%2facsnano.0c09804&amp;partnerID=40&amp;md5=ab3681de83459c815e0709863c6877f6" TargetMode="External"/><Relationship Id="rId22" Type="http://schemas.openxmlformats.org/officeDocument/2006/relationships/hyperlink" Target="https://www.scopus.com/inward/record.uri?eid=2-s2.0-85096718973&amp;doi=10.1109%2fJSEN.2020.3011311&amp;partnerID=40&amp;md5=37b194734488212cf98c8ed754cd666b" TargetMode="External"/><Relationship Id="rId21" Type="http://schemas.openxmlformats.org/officeDocument/2006/relationships/hyperlink" Target="https://www.scopus.com/inward/record.uri?eid=2-s2.0-85099100060&amp;doi=10.1007%2fs11270-020-04964-6&amp;partnerID=40&amp;md5=3312004d92517a96cc19a79bb7d3caab" TargetMode="External"/><Relationship Id="rId24" Type="http://schemas.openxmlformats.org/officeDocument/2006/relationships/hyperlink" Target="https://www.scopus.com/inward/record.uri?eid=2-s2.0-85082519590&amp;doi=10.1186%2fs12302-020-00327-4&amp;partnerID=40&amp;md5=f0cbd4964711e7e2f34468c0c4c7a530" TargetMode="External"/><Relationship Id="rId23" Type="http://schemas.openxmlformats.org/officeDocument/2006/relationships/hyperlink" Target="https://www.scopus.com/inward/record.uri?eid=2-s2.0-85099646287&amp;doi=10.7818%2fECOS.2097&amp;partnerID=40&amp;md5=646071c9a3914d0c472747db1726ca9d" TargetMode="External"/><Relationship Id="rId26" Type="http://schemas.openxmlformats.org/officeDocument/2006/relationships/hyperlink" Target="https://www.scopus.com/inward/record.uri?eid=2-s2.0-85098464902&amp;doi=10.1029%2f2020RG000710&amp;partnerID=40&amp;md5=7263a2bad0ab19d81577f6e53739d22f" TargetMode="External"/><Relationship Id="rId25" Type="http://schemas.openxmlformats.org/officeDocument/2006/relationships/hyperlink" Target="https://www.scopus.com/inward/record.uri?eid=2-s2.0-85089862782&amp;doi=10.1111%2fare.14847&amp;partnerID=40&amp;md5=7cf8ea57eaebcfbc6f55e9244059af06" TargetMode="External"/><Relationship Id="rId28" Type="http://schemas.openxmlformats.org/officeDocument/2006/relationships/hyperlink" Target="https://www.scopus.com/inward/record.uri?eid=2-s2.0-85092625747&amp;doi=10.1007%2fs00227-020-03779-7&amp;partnerID=40&amp;md5=a2eaaf04046500c5acc535b770727cd0" TargetMode="External"/><Relationship Id="rId27" Type="http://schemas.openxmlformats.org/officeDocument/2006/relationships/hyperlink" Target="https://www.scopus.com/inward/record.uri?eid=2-s2.0-85096168306&amp;doi=10.3389%2ffmars.2020.574663&amp;partnerID=40&amp;md5=c6758f20c4a50d7c131127ba14fd0218" TargetMode="External"/><Relationship Id="rId29" Type="http://schemas.openxmlformats.org/officeDocument/2006/relationships/hyperlink" Target="https://www.scopus.com/inward/record.uri?eid=2-s2.0-85096293212&amp;doi=10.5530%2fpj.2020.12.242&amp;partnerID=40&amp;md5=54dce036b42851bfd0c5d98f520fa8f5" TargetMode="External"/><Relationship Id="rId11" Type="http://schemas.openxmlformats.org/officeDocument/2006/relationships/hyperlink" Target="https://www.scopus.com/inward/record.uri?eid=2-s2.0-85101508795&amp;doi=10.1016%2fj.etap.2021.103615&amp;partnerID=40&amp;md5=e284bc260da89fe87004bbde7c992a6c" TargetMode="External"/><Relationship Id="rId10" Type="http://schemas.openxmlformats.org/officeDocument/2006/relationships/hyperlink" Target="https://www.scopus.com/inward/record.uri?eid=2-s2.0-85101250207&amp;doi=10.1007%2fs10163-021-01191-x&amp;partnerID=40&amp;md5=2848fc64cc366c22fcd044076c7d8c0c" TargetMode="External"/><Relationship Id="rId13" Type="http://schemas.openxmlformats.org/officeDocument/2006/relationships/hyperlink" Target="https://www.scopus.com/inward/record.uri?eid=2-s2.0-85094585941&amp;doi=10.1016%2fj.scitotenv.2020.142728&amp;partnerID=40&amp;md5=7c881f68514d2a46c468b953018423d2" TargetMode="External"/><Relationship Id="rId12" Type="http://schemas.openxmlformats.org/officeDocument/2006/relationships/hyperlink" Target="https://www.scopus.com/inward/record.uri?eid=2-s2.0-85105375363&amp;doi=10.3389%2ffmars.2021.672768&amp;partnerID=40&amp;md5=db849fb7cbfc91a9c9c73df8e80e4fdc" TargetMode="External"/><Relationship Id="rId15" Type="http://schemas.openxmlformats.org/officeDocument/2006/relationships/hyperlink" Target="https://www.scopus.com/inward/record.uri?eid=2-s2.0-85103146449&amp;doi=10.1289%2fEHP8936&amp;partnerID=40&amp;md5=79876698d25c88970af5dcda1fd7c54d" TargetMode="External"/><Relationship Id="rId14" Type="http://schemas.openxmlformats.org/officeDocument/2006/relationships/hyperlink" Target="https://www.scopus.com/inward/record.uri?eid=2-s2.0-85098093829&amp;doi=10.1016%2fj.scitotenv.2020.144165&amp;partnerID=40&amp;md5=6987e3e8ee4d4f736d62a32d1bab937d" TargetMode="External"/><Relationship Id="rId17" Type="http://schemas.openxmlformats.org/officeDocument/2006/relationships/hyperlink" Target="https://www.scopus.com/inward/record.uri?eid=2-s2.0-85098662668&amp;doi=10.1016%2fj.mex.2020.101204&amp;partnerID=40&amp;md5=e5841e4faa076c326564d8bd2f1e732f" TargetMode="External"/><Relationship Id="rId16" Type="http://schemas.openxmlformats.org/officeDocument/2006/relationships/hyperlink" Target="https://www.scopus.com/inward/record.uri?eid=2-s2.0-85096156483&amp;doi=10.1016%2fj.envpol.2020.116028&amp;partnerID=40&amp;md5=700ba9f470c0050bf1c2344ca31cacf1" TargetMode="External"/><Relationship Id="rId19" Type="http://schemas.openxmlformats.org/officeDocument/2006/relationships/hyperlink" Target="https://www.scopus.com/inward/record.uri?eid=2-s2.0-85099539467&amp;doi=10.3390%2fjmse9010098&amp;partnerID=40&amp;md5=9c8e00b7c9b0c447dbb4eb0a8510f3e8" TargetMode="External"/><Relationship Id="rId18" Type="http://schemas.openxmlformats.org/officeDocument/2006/relationships/hyperlink" Target="https://www.scopus.com/inward/record.uri?eid=2-s2.0-85090796316&amp;doi=10.1007%2fs11998-020-00392-7&amp;partnerID=40&amp;md5=c453c3a9534b8fb4511fdf25e71689c9" TargetMode="External"/><Relationship Id="rId84" Type="http://schemas.openxmlformats.org/officeDocument/2006/relationships/hyperlink" Target="https://www.scopus.com/inward/record.uri?eid=2-s2.0-85018706577&amp;doi=10.1002%2fieam.1911&amp;partnerID=40&amp;md5=098b159bd54c41041d40c0813d442bd3" TargetMode="External"/><Relationship Id="rId83" Type="http://schemas.openxmlformats.org/officeDocument/2006/relationships/hyperlink" Target="https://www.scopus.com/inward/record.uri?eid=2-s2.0-85040943671&amp;doi=10.3103%2fS0967091217100126&amp;partnerID=40&amp;md5=6aabfd49f65fa8d4a92f76e5ca1baf3b" TargetMode="External"/><Relationship Id="rId86" Type="http://schemas.openxmlformats.org/officeDocument/2006/relationships/hyperlink" Target="https://www.scopus.com/inward/record.uri?eid=2-s2.0-85014038691&amp;doi=10.1007%2fs13762-016-1171-4&amp;partnerID=40&amp;md5=b28d638bdb9b2fad6278866dce6eb119" TargetMode="External"/><Relationship Id="rId85" Type="http://schemas.openxmlformats.org/officeDocument/2006/relationships/hyperlink" Target="https://www.scopus.com/inward/record.uri?eid=2-s2.0-85014544937&amp;doi=10.1039%2fc6ay02396g&amp;partnerID=40&amp;md5=1170deb49b8caab9398dd41f3d5ad534" TargetMode="External"/><Relationship Id="rId88" Type="http://schemas.openxmlformats.org/officeDocument/2006/relationships/hyperlink" Target="https://www.scopus.com/inward/record.uri?eid=2-s2.0-85015644345&amp;doi=10.1016%2fj.envint.2017.02.013&amp;partnerID=40&amp;md5=6f23128bef963485435b2a9d9d54c835" TargetMode="External"/><Relationship Id="rId87" Type="http://schemas.openxmlformats.org/officeDocument/2006/relationships/hyperlink" Target="https://www.scopus.com/inward/record.uri?eid=2-s2.0-85030152920&amp;doi=10.1166%2fjnn.2017.14691&amp;partnerID=40&amp;md5=0f1682e3a5b4bcb765d4d5fdb6d42846" TargetMode="External"/><Relationship Id="rId89" Type="http://schemas.openxmlformats.org/officeDocument/2006/relationships/hyperlink" Target="https://www.scopus.com/inward/record.uri?eid=2-s2.0-84990990650&amp;doi=10.1007%2fs12562-016-1028-2&amp;partnerID=40&amp;md5=7420d903b69cdf2df36e60e3b194ccff" TargetMode="External"/><Relationship Id="rId80" Type="http://schemas.openxmlformats.org/officeDocument/2006/relationships/hyperlink" Target="https://www.scopus.com/inward/record.uri?eid=2-s2.0-85062391635&amp;partnerID=40&amp;md5=949934e05d6dd27257fe54348a81ae0a" TargetMode="External"/><Relationship Id="rId82" Type="http://schemas.openxmlformats.org/officeDocument/2006/relationships/hyperlink" Target="https://www.scopus.com/inward/record.uri?eid=2-s2.0-85036455928&amp;doi=10.1088%2f1748-9326%2faa9500&amp;partnerID=40&amp;md5=3bb1f29921dd11a1fc02259ec4f4e9ac" TargetMode="External"/><Relationship Id="rId81" Type="http://schemas.openxmlformats.org/officeDocument/2006/relationships/hyperlink" Target="https://www.scopus.com/inward/record.uri?eid=2-s2.0-85079264488&amp;doi=10.1016%2fB978-0-12-409548-9.10600-1&amp;partnerID=40&amp;md5=20ef0eb792ed10b0fc6bc57b0182978a" TargetMode="External"/><Relationship Id="rId73" Type="http://schemas.openxmlformats.org/officeDocument/2006/relationships/hyperlink" Target="https://www.scopus.com/inward/record.uri?eid=2-s2.0-85054132347&amp;doi=10.2989%2f1814232X.2018.1492969&amp;partnerID=40&amp;md5=ebd9cc2c810e9d6eb912c7cd90eb37f6" TargetMode="External"/><Relationship Id="rId72" Type="http://schemas.openxmlformats.org/officeDocument/2006/relationships/hyperlink" Target="https://www.scopus.com/inward/record.uri?eid=2-s2.0-85057378539&amp;doi=10.1126%2fscitranslmed.aat8800&amp;partnerID=40&amp;md5=85510bc6afcafd02eab61a85a9caa821" TargetMode="External"/><Relationship Id="rId75" Type="http://schemas.openxmlformats.org/officeDocument/2006/relationships/hyperlink" Target="https://www.scopus.com/inward/record.uri?eid=2-s2.0-85042381035&amp;doi=10.1007%2fs11356-018-1499-z&amp;partnerID=40&amp;md5=7af15699f162dcf627bad0a6afb43c06" TargetMode="External"/><Relationship Id="rId74" Type="http://schemas.openxmlformats.org/officeDocument/2006/relationships/hyperlink" Target="https://www.scopus.com/inward/record.uri?eid=2-s2.0-85042490531&amp;doi=10.1016%2fj.envpol.2018.02.062&amp;partnerID=40&amp;md5=c9c40cbbc4c85df0ca77e9d07da548b6" TargetMode="External"/><Relationship Id="rId77" Type="http://schemas.openxmlformats.org/officeDocument/2006/relationships/hyperlink" Target="https://www.scopus.com/inward/record.uri?eid=2-s2.0-85032840080&amp;doi=10.1016%2fj.aquaculture.2017.11.005&amp;partnerID=40&amp;md5=da5b2077a9ae85e02d8acb9354e1f14f" TargetMode="External"/><Relationship Id="rId76" Type="http://schemas.openxmlformats.org/officeDocument/2006/relationships/hyperlink" Target="https://www.scopus.com/inward/record.uri?eid=2-s2.0-85041508013&amp;doi=10.1016%2fj.biomaterials.2018.01.056&amp;partnerID=40&amp;md5=242dde81ba0a56452945b9e197443fbc" TargetMode="External"/><Relationship Id="rId79" Type="http://schemas.openxmlformats.org/officeDocument/2006/relationships/hyperlink" Target="https://www.scopus.com/inward/record.uri?eid=2-s2.0-85082027846&amp;doi=10.1016%2fB978-0-12-813747-5.00005-9&amp;partnerID=40&amp;md5=b379f3403ceabc36b8dbd8fd2764cf4e" TargetMode="External"/><Relationship Id="rId78" Type="http://schemas.openxmlformats.org/officeDocument/2006/relationships/hyperlink" Target="https://www.scopus.com/inward/record.uri?eid=2-s2.0-85034853193&amp;doi=10.1007%2f978-3-319-61615-5_6&amp;partnerID=40&amp;md5=6b0f42ffcd44928eaf97965129d3c0e7" TargetMode="External"/><Relationship Id="rId71" Type="http://schemas.openxmlformats.org/officeDocument/2006/relationships/hyperlink" Target="https://www.scopus.com/inward/record.uri?eid=2-s2.0-85075814035&amp;doi=10.3233%2fCH-199209&amp;partnerID=40&amp;md5=6ecbfcef2df2f88367a3976254cdb51e" TargetMode="External"/><Relationship Id="rId70" Type="http://schemas.openxmlformats.org/officeDocument/2006/relationships/hyperlink" Target="https://www.scopus.com/inward/record.uri?eid=2-s2.0-85060828702&amp;partnerID=40&amp;md5=1a05494b9954e9d3c61d46c51b53e4bf" TargetMode="External"/><Relationship Id="rId62" Type="http://schemas.openxmlformats.org/officeDocument/2006/relationships/hyperlink" Target="https://www.scopus.com/inward/record.uri?eid=2-s2.0-85073888946&amp;doi=10.3390%2fw11071466&amp;partnerID=40&amp;md5=a125ed0ecc998be266b71fa61dddb946" TargetMode="External"/><Relationship Id="rId61" Type="http://schemas.openxmlformats.org/officeDocument/2006/relationships/hyperlink" Target="https://www.scopus.com/inward/record.uri?eid=2-s2.0-85072977441&amp;doi=10.3389%2ffenvs.2019.00134&amp;partnerID=40&amp;md5=4ec1a31e5446bba15925469f267337ea" TargetMode="External"/><Relationship Id="rId64" Type="http://schemas.openxmlformats.org/officeDocument/2006/relationships/hyperlink" Target="https://www.scopus.com/inward/record.uri?eid=2-s2.0-85063043885&amp;doi=10.1007%2fs13364-018-00412-3&amp;partnerID=40&amp;md5=43b0d4c5cd0c36521a185639a24d2bfc" TargetMode="External"/><Relationship Id="rId63" Type="http://schemas.openxmlformats.org/officeDocument/2006/relationships/hyperlink" Target="https://www.scopus.com/inward/record.uri?eid=2-s2.0-85066482957&amp;doi=10.17159%2fsajs.2019%2f5372&amp;partnerID=40&amp;md5=455d08bb6af18964f0012464b525449e" TargetMode="External"/><Relationship Id="rId66" Type="http://schemas.openxmlformats.org/officeDocument/2006/relationships/hyperlink" Target="https://www.scopus.com/inward/record.uri?eid=2-s2.0-85057584753&amp;doi=10.1016%2fj.trac.2018.11.023&amp;partnerID=40&amp;md5=47d4a4ca407d56172476ada22aa3a078" TargetMode="External"/><Relationship Id="rId65" Type="http://schemas.openxmlformats.org/officeDocument/2006/relationships/hyperlink" Target="https://www.scopus.com/inward/record.uri?eid=2-s2.0-85062393367&amp;doi=10.1007%2fs40831-018-0193-1&amp;partnerID=40&amp;md5=48554ad8b69e63fb133ebda613151853" TargetMode="External"/><Relationship Id="rId68" Type="http://schemas.openxmlformats.org/officeDocument/2006/relationships/hyperlink" Target="https://www.scopus.com/inward/record.uri?eid=2-s2.0-85055024145&amp;doi=10.1007%2f698_2016_10&amp;partnerID=40&amp;md5=f7891f0a01d529f7261190641ba5e3d4" TargetMode="External"/><Relationship Id="rId67" Type="http://schemas.openxmlformats.org/officeDocument/2006/relationships/hyperlink" Target="https://www.scopus.com/inward/record.uri?eid=2-s2.0-85076502791&amp;doi=10.1071%2fEN19113&amp;partnerID=40&amp;md5=01c5f3504192de76bd4953f1867cc43c" TargetMode="External"/><Relationship Id="rId60" Type="http://schemas.openxmlformats.org/officeDocument/2006/relationships/hyperlink" Target="https://www.scopus.com/inward/record.uri?eid=2-s2.0-85069813885&amp;doi=10.1016%2fj.aquaculture.2019.734290&amp;partnerID=40&amp;md5=5df25d4453830c23310596c2f7a935ef" TargetMode="External"/><Relationship Id="rId69" Type="http://schemas.openxmlformats.org/officeDocument/2006/relationships/hyperlink" Target="https://www.scopus.com/inward/record.uri?eid=2-s2.0-85065417357&amp;partnerID=40&amp;md5=5e4f5068097e8bb337c0f40ae1fb47d7" TargetMode="External"/><Relationship Id="rId51" Type="http://schemas.openxmlformats.org/officeDocument/2006/relationships/hyperlink" Target="https://www.scopus.com/inward/record.uri?eid=2-s2.0-85087941486&amp;doi=10.3906%2fzoo-2003-49&amp;partnerID=40&amp;md5=368fe0c04118976546bb663552a2bd0d" TargetMode="External"/><Relationship Id="rId50" Type="http://schemas.openxmlformats.org/officeDocument/2006/relationships/hyperlink" Target="https://www.scopus.com/inward/record.uri?eid=2-s2.0-85089018581&amp;doi=10.1080%2f10643389.2020.1801308&amp;partnerID=40&amp;md5=168ff06d7c1dd98336d72ab96c4e8d66" TargetMode="External"/><Relationship Id="rId53" Type="http://schemas.openxmlformats.org/officeDocument/2006/relationships/hyperlink" Target="https://www.scopus.com/inward/record.uri?eid=2-s2.0-85084371921&amp;doi=10.22159%2fijap.2020v12i3.36867&amp;partnerID=40&amp;md5=72395bba855dbeab228c98bcc381009c" TargetMode="External"/><Relationship Id="rId52" Type="http://schemas.openxmlformats.org/officeDocument/2006/relationships/hyperlink" Target="https://www.scopus.com/inward/record.uri?eid=2-s2.0-85103252874&amp;doi=10.22034%2fijab.v8i4.874&amp;partnerID=40&amp;md5=461dc744b68dd6079d30c77d7629a48a" TargetMode="External"/><Relationship Id="rId55" Type="http://schemas.openxmlformats.org/officeDocument/2006/relationships/hyperlink" Target="https://www.scopus.com/inward/record.uri?eid=2-s2.0-85078178386&amp;doi=10.1088%2f1755-1315%2f407%2f1%2f012008&amp;partnerID=40&amp;md5=8c1c272d68700d734e103ca424498b05" TargetMode="External"/><Relationship Id="rId54" Type="http://schemas.openxmlformats.org/officeDocument/2006/relationships/hyperlink" Target="https://www.scopus.com/inward/record.uri?eid=2-s2.0-85089644153&amp;doi=10.1007%2f978-981-15-4802-4_13&amp;partnerID=40&amp;md5=a2631cf861fabae5e9ef3d68bc5f7aa1" TargetMode="External"/><Relationship Id="rId57" Type="http://schemas.openxmlformats.org/officeDocument/2006/relationships/hyperlink" Target="https://www.scopus.com/inward/record.uri?eid=2-s2.0-85076912339&amp;partnerID=40&amp;md5=22f1be8144136fa281fa05a28b8de972" TargetMode="External"/><Relationship Id="rId56" Type="http://schemas.openxmlformats.org/officeDocument/2006/relationships/hyperlink" Target="https://www.scopus.com/inward/record.uri?eid=2-s2.0-85074776343&amp;doi=10.1016%2fj.ijpharm.2019.118771&amp;partnerID=40&amp;md5=256cb85169c1918141b849e09ce6d668" TargetMode="External"/><Relationship Id="rId59" Type="http://schemas.openxmlformats.org/officeDocument/2006/relationships/hyperlink" Target="https://www.scopus.com/inward/record.uri?eid=2-s2.0-85074587713&amp;doi=10.1142%2fS0217979219503090&amp;partnerID=40&amp;md5=bd403ed039aba6b11a94b20b7cf868a7" TargetMode="External"/><Relationship Id="rId58" Type="http://schemas.openxmlformats.org/officeDocument/2006/relationships/hyperlink" Target="https://www.scopus.com/inward/record.uri?eid=2-s2.0-85073879492&amp;doi=10.1142%2fS0217984919504128&amp;partnerID=40&amp;md5=efd1d8825dcf345c5204e49e8987adce" TargetMode="External"/><Relationship Id="rId107" Type="http://schemas.openxmlformats.org/officeDocument/2006/relationships/hyperlink" Target="https://www.scopus.com/inward/record.uri?eid=2-s2.0-84878046746&amp;partnerID=40&amp;md5=99d3617f5d04d92d00f8842921c2ee38" TargetMode="External"/><Relationship Id="rId228" Type="http://schemas.openxmlformats.org/officeDocument/2006/relationships/hyperlink" Target="https://pubmed.ncbi.nlm.nih.gov/31209753/" TargetMode="External"/><Relationship Id="rId349" Type="http://schemas.openxmlformats.org/officeDocument/2006/relationships/hyperlink" Target="https://pubmed.ncbi.nlm.nih.gov/24209346/" TargetMode="External"/><Relationship Id="rId106" Type="http://schemas.openxmlformats.org/officeDocument/2006/relationships/hyperlink" Target="https://www.scopus.com/inward/record.uri?eid=2-s2.0-84947075195&amp;partnerID=40&amp;md5=f0f5a0bdc8a8092064dce3e659805776" TargetMode="External"/><Relationship Id="rId227" Type="http://schemas.openxmlformats.org/officeDocument/2006/relationships/hyperlink" Target="https://pubmed.ncbi.nlm.nih.gov/31230239/" TargetMode="External"/><Relationship Id="rId348" Type="http://schemas.openxmlformats.org/officeDocument/2006/relationships/hyperlink" Target="https://pubmed.ncbi.nlm.nih.gov/24587349/" TargetMode="External"/><Relationship Id="rId105" Type="http://schemas.openxmlformats.org/officeDocument/2006/relationships/hyperlink" Target="https://www.scopus.com/inward/record.uri?eid=2-s2.0-84879464437&amp;doi=10.1016%2fj.vaccine.2013.05.020&amp;partnerID=40&amp;md5=fec64676d4e38b05faf0d039bf8e0538" TargetMode="External"/><Relationship Id="rId226" Type="http://schemas.openxmlformats.org/officeDocument/2006/relationships/hyperlink" Target="https://pubmed.ncbi.nlm.nih.gov/31325830/" TargetMode="External"/><Relationship Id="rId347" Type="http://schemas.openxmlformats.org/officeDocument/2006/relationships/hyperlink" Target="https://pubmed.ncbi.nlm.nih.gov/24619578/" TargetMode="External"/><Relationship Id="rId104" Type="http://schemas.openxmlformats.org/officeDocument/2006/relationships/hyperlink" Target="https://www.scopus.com/inward/record.uri?eid=2-s2.0-84879412201&amp;doi=10.1016%2fj.biotechadv.2012.08.004&amp;partnerID=40&amp;md5=b79e3fc8e92447a23349311db40b1623" TargetMode="External"/><Relationship Id="rId225" Type="http://schemas.openxmlformats.org/officeDocument/2006/relationships/hyperlink" Target="https://pubmed.ncbi.nlm.nih.gov/31374338/" TargetMode="External"/><Relationship Id="rId346" Type="http://schemas.openxmlformats.org/officeDocument/2006/relationships/hyperlink" Target="https://pubmed.ncbi.nlm.nih.gov/24622772/" TargetMode="External"/><Relationship Id="rId109" Type="http://schemas.openxmlformats.org/officeDocument/2006/relationships/hyperlink" Target="https://www.scopus.com/inward/record.uri?eid=2-s2.0-80053212172&amp;doi=10.1016%2fj.nano.2011.03.008&amp;partnerID=40&amp;md5=40638c70a6cc039f121801e7be57a4a4" TargetMode="External"/><Relationship Id="rId108" Type="http://schemas.openxmlformats.org/officeDocument/2006/relationships/hyperlink" Target="https://www.scopus.com/inward/record.uri?eid=2-s2.0-84881635050&amp;doi=10.1118%2f1.4736269&amp;partnerID=40&amp;md5=720c0fc07ac2b6e52cb76e0e940b05c6" TargetMode="External"/><Relationship Id="rId229" Type="http://schemas.openxmlformats.org/officeDocument/2006/relationships/hyperlink" Target="https://pubmed.ncbi.nlm.nih.gov/31183547/" TargetMode="External"/><Relationship Id="rId220" Type="http://schemas.openxmlformats.org/officeDocument/2006/relationships/hyperlink" Target="https://pubmed.ncbi.nlm.nih.gov/31574441/" TargetMode="External"/><Relationship Id="rId341" Type="http://schemas.openxmlformats.org/officeDocument/2006/relationships/hyperlink" Target="https://pubmed.ncbi.nlm.nih.gov/25059219/" TargetMode="External"/><Relationship Id="rId340" Type="http://schemas.openxmlformats.org/officeDocument/2006/relationships/hyperlink" Target="https://pubmed.ncbi.nlm.nih.gov/25085588/" TargetMode="External"/><Relationship Id="rId103" Type="http://schemas.openxmlformats.org/officeDocument/2006/relationships/hyperlink" Target="https://www.scopus.com/inward/record.uri?eid=2-s2.0-84881026176&amp;doi=10.1016%2fj.ecss.2013.05.026&amp;partnerID=40&amp;md5=85af4a09f42966d96d5eae5c15d1b725" TargetMode="External"/><Relationship Id="rId224" Type="http://schemas.openxmlformats.org/officeDocument/2006/relationships/hyperlink" Target="https://pubmed.ncbi.nlm.nih.gov/31459797/" TargetMode="External"/><Relationship Id="rId345" Type="http://schemas.openxmlformats.org/officeDocument/2006/relationships/hyperlink" Target="https://pubmed.ncbi.nlm.nih.gov/24778261/" TargetMode="External"/><Relationship Id="rId102" Type="http://schemas.openxmlformats.org/officeDocument/2006/relationships/hyperlink" Target="https://www.scopus.com/inward/record.uri?eid=2-s2.0-84898620333&amp;doi=10.1002%2fjssc.201301234&amp;partnerID=40&amp;md5=246953932c28f4fc72ffd6c65fbc5deb" TargetMode="External"/><Relationship Id="rId223" Type="http://schemas.openxmlformats.org/officeDocument/2006/relationships/hyperlink" Target="https://pubmed.ncbi.nlm.nih.gov/31499203/" TargetMode="External"/><Relationship Id="rId344" Type="http://schemas.openxmlformats.org/officeDocument/2006/relationships/hyperlink" Target="https://pubmed.ncbi.nlm.nih.gov/24811211/" TargetMode="External"/><Relationship Id="rId101" Type="http://schemas.openxmlformats.org/officeDocument/2006/relationships/hyperlink" Target="https://www.scopus.com/inward/record.uri?eid=2-s2.0-84894287541&amp;doi=10.1021%2far400168s&amp;partnerID=40&amp;md5=e796c7622272706ab0b44163253c134d" TargetMode="External"/><Relationship Id="rId222" Type="http://schemas.openxmlformats.org/officeDocument/2006/relationships/hyperlink" Target="https://pubmed.ncbi.nlm.nih.gov/31505268/" TargetMode="External"/><Relationship Id="rId343" Type="http://schemas.openxmlformats.org/officeDocument/2006/relationships/hyperlink" Target="https://pubmed.ncbi.nlm.nih.gov/24867590/" TargetMode="External"/><Relationship Id="rId100" Type="http://schemas.openxmlformats.org/officeDocument/2006/relationships/hyperlink" Target="https://www.scopus.com/inward/record.uri?eid=2-s2.0-84897855949&amp;doi=10.3760%2fcma.j.issn.2095-0160.2014.03.003&amp;partnerID=40&amp;md5=c592c3f4d0ea99e2f1c10f9ea0056707" TargetMode="External"/><Relationship Id="rId221" Type="http://schemas.openxmlformats.org/officeDocument/2006/relationships/hyperlink" Target="https://pubmed.ncbi.nlm.nih.gov/31565225/" TargetMode="External"/><Relationship Id="rId342" Type="http://schemas.openxmlformats.org/officeDocument/2006/relationships/hyperlink" Target="https://pubmed.ncbi.nlm.nih.gov/24956063/" TargetMode="External"/><Relationship Id="rId217" Type="http://schemas.openxmlformats.org/officeDocument/2006/relationships/hyperlink" Target="https://pubmed.ncbi.nlm.nih.gov/31639587/" TargetMode="External"/><Relationship Id="rId338" Type="http://schemas.openxmlformats.org/officeDocument/2006/relationships/hyperlink" Target="https://pubmed.ncbi.nlm.nih.gov/25282811/" TargetMode="External"/><Relationship Id="rId216" Type="http://schemas.openxmlformats.org/officeDocument/2006/relationships/hyperlink" Target="https://pubmed.ncbi.nlm.nih.gov/31677873/" TargetMode="External"/><Relationship Id="rId337" Type="http://schemas.openxmlformats.org/officeDocument/2006/relationships/hyperlink" Target="https://pubmed.ncbi.nlm.nih.gov/25289587/" TargetMode="External"/><Relationship Id="rId215" Type="http://schemas.openxmlformats.org/officeDocument/2006/relationships/hyperlink" Target="https://pubmed.ncbi.nlm.nih.gov/31707243/" TargetMode="External"/><Relationship Id="rId336" Type="http://schemas.openxmlformats.org/officeDocument/2006/relationships/hyperlink" Target="https://pubmed.ncbi.nlm.nih.gov/25532019/" TargetMode="External"/><Relationship Id="rId214" Type="http://schemas.openxmlformats.org/officeDocument/2006/relationships/hyperlink" Target="https://pubmed.ncbi.nlm.nih.gov/31730144/" TargetMode="External"/><Relationship Id="rId335" Type="http://schemas.openxmlformats.org/officeDocument/2006/relationships/hyperlink" Target="https://pubmed.ncbi.nlm.nih.gov/25649837/" TargetMode="External"/><Relationship Id="rId219" Type="http://schemas.openxmlformats.org/officeDocument/2006/relationships/hyperlink" Target="https://pubmed.ncbi.nlm.nih.gov/31590784/" TargetMode="External"/><Relationship Id="rId218" Type="http://schemas.openxmlformats.org/officeDocument/2006/relationships/hyperlink" Target="https://pubmed.ncbi.nlm.nih.gov/31622693/" TargetMode="External"/><Relationship Id="rId339" Type="http://schemas.openxmlformats.org/officeDocument/2006/relationships/hyperlink" Target="https://pubmed.ncbi.nlm.nih.gov/25119008/" TargetMode="External"/><Relationship Id="rId330" Type="http://schemas.openxmlformats.org/officeDocument/2006/relationships/hyperlink" Target="https://pubmed.ncbi.nlm.nih.gov/26290219/" TargetMode="External"/><Relationship Id="rId213" Type="http://schemas.openxmlformats.org/officeDocument/2006/relationships/hyperlink" Target="https://pubmed.ncbi.nlm.nih.gov/31756867/" TargetMode="External"/><Relationship Id="rId334" Type="http://schemas.openxmlformats.org/officeDocument/2006/relationships/hyperlink" Target="https://pubmed.ncbi.nlm.nih.gov/25721713/" TargetMode="External"/><Relationship Id="rId212" Type="http://schemas.openxmlformats.org/officeDocument/2006/relationships/hyperlink" Target="https://pubmed.ncbi.nlm.nih.gov/31791770/" TargetMode="External"/><Relationship Id="rId333" Type="http://schemas.openxmlformats.org/officeDocument/2006/relationships/hyperlink" Target="https://pubmed.ncbi.nlm.nih.gov/25884347/" TargetMode="External"/><Relationship Id="rId211" Type="http://schemas.openxmlformats.org/officeDocument/2006/relationships/hyperlink" Target="https://pubmed.ncbi.nlm.nih.gov/31807926/" TargetMode="External"/><Relationship Id="rId332" Type="http://schemas.openxmlformats.org/officeDocument/2006/relationships/hyperlink" Target="https://pubmed.ncbi.nlm.nih.gov/25936574/" TargetMode="External"/><Relationship Id="rId210" Type="http://schemas.openxmlformats.org/officeDocument/2006/relationships/hyperlink" Target="https://pubmed.ncbi.nlm.nih.gov/31874389/" TargetMode="External"/><Relationship Id="rId331" Type="http://schemas.openxmlformats.org/officeDocument/2006/relationships/hyperlink" Target="https://pubmed.ncbi.nlm.nih.gov/26258052/" TargetMode="External"/><Relationship Id="rId370" Type="http://schemas.openxmlformats.org/officeDocument/2006/relationships/hyperlink" Target="https://pubmed.ncbi.nlm.nih.gov/20010066/" TargetMode="External"/><Relationship Id="rId129" Type="http://schemas.openxmlformats.org/officeDocument/2006/relationships/hyperlink" Target="https://pubmed.ncbi.nlm.nih.gov/33862234/" TargetMode="External"/><Relationship Id="rId128" Type="http://schemas.openxmlformats.org/officeDocument/2006/relationships/hyperlink" Target="https://pubmed.ncbi.nlm.nih.gov/33864222/" TargetMode="External"/><Relationship Id="rId249" Type="http://schemas.openxmlformats.org/officeDocument/2006/relationships/hyperlink" Target="https://pubmed.ncbi.nlm.nih.gov/30688554/" TargetMode="External"/><Relationship Id="rId127" Type="http://schemas.openxmlformats.org/officeDocument/2006/relationships/hyperlink" Target="https://pubmed.ncbi.nlm.nih.gov/33880787/" TargetMode="External"/><Relationship Id="rId248" Type="http://schemas.openxmlformats.org/officeDocument/2006/relationships/hyperlink" Target="https://pubmed.ncbi.nlm.nih.gov/32627371/" TargetMode="External"/><Relationship Id="rId369" Type="http://schemas.openxmlformats.org/officeDocument/2006/relationships/hyperlink" Target="https://pubmed.ncbi.nlm.nih.gov/20043662/" TargetMode="External"/><Relationship Id="rId126" Type="http://schemas.openxmlformats.org/officeDocument/2006/relationships/hyperlink" Target="https://pubmed.ncbi.nlm.nih.gov/33930957/" TargetMode="External"/><Relationship Id="rId247" Type="http://schemas.openxmlformats.org/officeDocument/2006/relationships/hyperlink" Target="https://pubmed.ncbi.nlm.nih.gov/30706483/" TargetMode="External"/><Relationship Id="rId368" Type="http://schemas.openxmlformats.org/officeDocument/2006/relationships/hyperlink" Target="https://pubmed.ncbi.nlm.nih.gov/22433571/" TargetMode="External"/><Relationship Id="rId121" Type="http://schemas.openxmlformats.org/officeDocument/2006/relationships/hyperlink" Target="https://pubmed.ncbi.nlm.nih.gov/34058436/" TargetMode="External"/><Relationship Id="rId242" Type="http://schemas.openxmlformats.org/officeDocument/2006/relationships/hyperlink" Target="https://pubmed.ncbi.nlm.nih.gov/30895865/" TargetMode="External"/><Relationship Id="rId363" Type="http://schemas.openxmlformats.org/officeDocument/2006/relationships/hyperlink" Target="https://pubmed.ncbi.nlm.nih.gov/22406331/" TargetMode="External"/><Relationship Id="rId120" Type="http://schemas.openxmlformats.org/officeDocument/2006/relationships/hyperlink" Target="https://pubmed.ncbi.nlm.nih.gov/34098369/" TargetMode="External"/><Relationship Id="rId241" Type="http://schemas.openxmlformats.org/officeDocument/2006/relationships/hyperlink" Target="https://pubmed.ncbi.nlm.nih.gov/30901099/" TargetMode="External"/><Relationship Id="rId362" Type="http://schemas.openxmlformats.org/officeDocument/2006/relationships/hyperlink" Target="https://pubmed.ncbi.nlm.nih.gov/22634717/" TargetMode="External"/><Relationship Id="rId240" Type="http://schemas.openxmlformats.org/officeDocument/2006/relationships/hyperlink" Target="https://pubmed.ncbi.nlm.nih.gov/30904586/" TargetMode="External"/><Relationship Id="rId361" Type="http://schemas.openxmlformats.org/officeDocument/2006/relationships/hyperlink" Target="https://pubmed.ncbi.nlm.nih.gov/22789528/" TargetMode="External"/><Relationship Id="rId360" Type="http://schemas.openxmlformats.org/officeDocument/2006/relationships/hyperlink" Target="https://pubmed.ncbi.nlm.nih.gov/23035978/" TargetMode="External"/><Relationship Id="rId125" Type="http://schemas.openxmlformats.org/officeDocument/2006/relationships/hyperlink" Target="https://pubmed.ncbi.nlm.nih.gov/33930961/" TargetMode="External"/><Relationship Id="rId246" Type="http://schemas.openxmlformats.org/officeDocument/2006/relationships/hyperlink" Target="https://pubmed.ncbi.nlm.nih.gov/30710827/" TargetMode="External"/><Relationship Id="rId367" Type="http://schemas.openxmlformats.org/officeDocument/2006/relationships/hyperlink" Target="https://pubmed.ncbi.nlm.nih.gov/21239038/" TargetMode="External"/><Relationship Id="rId124" Type="http://schemas.openxmlformats.org/officeDocument/2006/relationships/hyperlink" Target="https://pubmed.ncbi.nlm.nih.gov/33975109/" TargetMode="External"/><Relationship Id="rId245" Type="http://schemas.openxmlformats.org/officeDocument/2006/relationships/hyperlink" Target="https://pubmed.ncbi.nlm.nih.gov/30763790/" TargetMode="External"/><Relationship Id="rId366" Type="http://schemas.openxmlformats.org/officeDocument/2006/relationships/hyperlink" Target="https://pubmed.ncbi.nlm.nih.gov/21417691/" TargetMode="External"/><Relationship Id="rId123" Type="http://schemas.openxmlformats.org/officeDocument/2006/relationships/hyperlink" Target="https://pubmed.ncbi.nlm.nih.gov/33979917/" TargetMode="External"/><Relationship Id="rId244" Type="http://schemas.openxmlformats.org/officeDocument/2006/relationships/hyperlink" Target="https://pubmed.ncbi.nlm.nih.gov/30803662/" TargetMode="External"/><Relationship Id="rId365" Type="http://schemas.openxmlformats.org/officeDocument/2006/relationships/hyperlink" Target="https://pubmed.ncbi.nlm.nih.gov/21830861/" TargetMode="External"/><Relationship Id="rId122" Type="http://schemas.openxmlformats.org/officeDocument/2006/relationships/hyperlink" Target="https://pubmed.ncbi.nlm.nih.gov/34045532/" TargetMode="External"/><Relationship Id="rId243" Type="http://schemas.openxmlformats.org/officeDocument/2006/relationships/hyperlink" Target="https://pubmed.ncbi.nlm.nih.gov/30884095/" TargetMode="External"/><Relationship Id="rId364" Type="http://schemas.openxmlformats.org/officeDocument/2006/relationships/hyperlink" Target="https://pubmed.ncbi.nlm.nih.gov/21994144/" TargetMode="External"/><Relationship Id="rId95" Type="http://schemas.openxmlformats.org/officeDocument/2006/relationships/hyperlink" Target="https://www.scopus.com/inward/record.uri?eid=2-s2.0-84997051772&amp;doi=10.1039%2fc6ra19013h&amp;partnerID=40&amp;md5=0c4640dfdac8d94c81ac5c075d74102a" TargetMode="External"/><Relationship Id="rId94" Type="http://schemas.openxmlformats.org/officeDocument/2006/relationships/hyperlink" Target="https://www.scopus.com/inward/record.uri?eid=2-s2.0-84959557077&amp;doi=10.1063%2f1.4942960&amp;partnerID=40&amp;md5=e5ab4271e93ac710c176d3b27b2fc98f" TargetMode="External"/><Relationship Id="rId97" Type="http://schemas.openxmlformats.org/officeDocument/2006/relationships/hyperlink" Target="https://www.scopus.com/inward/record.uri?eid=2-s2.0-84941621831&amp;doi=10.1186%2fs12885-015-1644-8&amp;partnerID=40&amp;md5=0a2cebb6d50440c316c3467d016b4d77" TargetMode="External"/><Relationship Id="rId96" Type="http://schemas.openxmlformats.org/officeDocument/2006/relationships/hyperlink" Target="https://www.scopus.com/inward/record.uri?eid=2-s2.0-84949483439&amp;doi=10.1038%2fsrep17988&amp;partnerID=40&amp;md5=f5bb78b5a776ff8a54f3a94644371a86" TargetMode="External"/><Relationship Id="rId99" Type="http://schemas.openxmlformats.org/officeDocument/2006/relationships/hyperlink" Target="https://www.scopus.com/inward/record.uri?eid=2-s2.0-84923165952&amp;doi=10.1021%2fjp510183s&amp;partnerID=40&amp;md5=adcc8691a6388598a992cf7680e7a3a9" TargetMode="External"/><Relationship Id="rId98" Type="http://schemas.openxmlformats.org/officeDocument/2006/relationships/hyperlink" Target="https://www.scopus.com/inward/record.uri?eid=2-s2.0-84926429866&amp;doi=10.1021%2fes506124x&amp;partnerID=40&amp;md5=a2bf735f0fe6524f195114b59b5fd091" TargetMode="External"/><Relationship Id="rId91" Type="http://schemas.openxmlformats.org/officeDocument/2006/relationships/hyperlink" Target="https://www.scopus.com/inward/record.uri?eid=2-s2.0-84992382815&amp;partnerID=40&amp;md5=0f3560c177968b9911177bcaff29abb9" TargetMode="External"/><Relationship Id="rId90" Type="http://schemas.openxmlformats.org/officeDocument/2006/relationships/hyperlink" Target="https://www.scopus.com/inward/record.uri?eid=2-s2.0-84973868069&amp;doi=10.1016%2fj.rsma.2016.04.007&amp;partnerID=40&amp;md5=d589df9e976819d31aa98b9084599f76" TargetMode="External"/><Relationship Id="rId93" Type="http://schemas.openxmlformats.org/officeDocument/2006/relationships/hyperlink" Target="https://www.scopus.com/inward/record.uri?eid=2-s2.0-84957850501&amp;doi=10.1016%2fj.dsr.2015.11.001&amp;partnerID=40&amp;md5=6a2c49d4da995b7b04a77ebb551f63b2" TargetMode="External"/><Relationship Id="rId92" Type="http://schemas.openxmlformats.org/officeDocument/2006/relationships/hyperlink" Target="https://www.scopus.com/inward/record.uri?eid=2-s2.0-84961757536&amp;doi=10.2174%2f1381612822666151210123342&amp;partnerID=40&amp;md5=0561ddb94e61cc3cf4bf2a76112d62eb" TargetMode="External"/><Relationship Id="rId118" Type="http://schemas.openxmlformats.org/officeDocument/2006/relationships/hyperlink" Target="https://www.scopus.com/inward/record.uri?eid=2-s2.0-0042561162&amp;doi=10.1117%2f12.256058&amp;partnerID=40&amp;md5=6d4a0c26b891d4e10b175c4061f710d9" TargetMode="External"/><Relationship Id="rId239" Type="http://schemas.openxmlformats.org/officeDocument/2006/relationships/hyperlink" Target="https://pubmed.ncbi.nlm.nih.gov/30906537/" TargetMode="External"/><Relationship Id="rId117" Type="http://schemas.openxmlformats.org/officeDocument/2006/relationships/hyperlink" Target="https://www.scopus.com/inward/record.uri?eid=2-s2.0-0043192617&amp;doi=10.1126%2fscience.1086636&amp;partnerID=40&amp;md5=68261a6fe72c406db759676b3a9f36d3" TargetMode="External"/><Relationship Id="rId238" Type="http://schemas.openxmlformats.org/officeDocument/2006/relationships/hyperlink" Target="https://pubmed.ncbi.nlm.nih.gov/30938982/" TargetMode="External"/><Relationship Id="rId359" Type="http://schemas.openxmlformats.org/officeDocument/2006/relationships/hyperlink" Target="https://pubmed.ncbi.nlm.nih.gov/23097154/" TargetMode="External"/><Relationship Id="rId116" Type="http://schemas.openxmlformats.org/officeDocument/2006/relationships/hyperlink" Target="https://www.scopus.com/inward/record.uri?eid=2-s2.0-16244400799&amp;partnerID=40&amp;md5=b277b27e5e8704d3d8f912579a4b6925" TargetMode="External"/><Relationship Id="rId237" Type="http://schemas.openxmlformats.org/officeDocument/2006/relationships/hyperlink" Target="https://pubmed.ncbi.nlm.nih.gov/30955331/" TargetMode="External"/><Relationship Id="rId358" Type="http://schemas.openxmlformats.org/officeDocument/2006/relationships/hyperlink" Target="https://pubmed.ncbi.nlm.nih.gov/23202535/" TargetMode="External"/><Relationship Id="rId115" Type="http://schemas.openxmlformats.org/officeDocument/2006/relationships/hyperlink" Target="https://www.scopus.com/inward/record.uri?eid=2-s2.0-33750476956&amp;doi=10.1163%2f156856206778667497&amp;partnerID=40&amp;md5=9459bb6f93d7041c517e9011b6245ea0" TargetMode="External"/><Relationship Id="rId236" Type="http://schemas.openxmlformats.org/officeDocument/2006/relationships/hyperlink" Target="https://pubmed.ncbi.nlm.nih.gov/30985090/" TargetMode="External"/><Relationship Id="rId357" Type="http://schemas.openxmlformats.org/officeDocument/2006/relationships/hyperlink" Target="https://pubmed.ncbi.nlm.nih.gov/23434714/" TargetMode="External"/><Relationship Id="rId119" Type="http://schemas.openxmlformats.org/officeDocument/2006/relationships/hyperlink" Target="https://pubmed.ncbi.nlm.nih.gov/34118620/" TargetMode="External"/><Relationship Id="rId110" Type="http://schemas.openxmlformats.org/officeDocument/2006/relationships/hyperlink" Target="https://www.scopus.com/inward/record.uri?eid=2-s2.0-76749139574&amp;doi=10.1016%2fj.bbamem.2009.12.022&amp;partnerID=40&amp;md5=d4e3221b6cedb03f1146f08577bac826" TargetMode="External"/><Relationship Id="rId231" Type="http://schemas.openxmlformats.org/officeDocument/2006/relationships/hyperlink" Target="https://pubmed.ncbi.nlm.nih.gov/31096322/" TargetMode="External"/><Relationship Id="rId352" Type="http://schemas.openxmlformats.org/officeDocument/2006/relationships/hyperlink" Target="https://pubmed.ncbi.nlm.nih.gov/23692270/" TargetMode="External"/><Relationship Id="rId230" Type="http://schemas.openxmlformats.org/officeDocument/2006/relationships/hyperlink" Target="https://pubmed.ncbi.nlm.nih.gov/31180002/" TargetMode="External"/><Relationship Id="rId351" Type="http://schemas.openxmlformats.org/officeDocument/2006/relationships/hyperlink" Target="https://pubmed.ncbi.nlm.nih.gov/23883179/" TargetMode="External"/><Relationship Id="rId350" Type="http://schemas.openxmlformats.org/officeDocument/2006/relationships/hyperlink" Target="https://pubmed.ncbi.nlm.nih.gov/24167779/" TargetMode="External"/><Relationship Id="rId114" Type="http://schemas.openxmlformats.org/officeDocument/2006/relationships/hyperlink" Target="https://www.scopus.com/inward/record.uri?eid=2-s2.0-56249142809&amp;partnerID=40&amp;md5=42eaf6abcdcba5d4db9903272ccbffee" TargetMode="External"/><Relationship Id="rId235" Type="http://schemas.openxmlformats.org/officeDocument/2006/relationships/hyperlink" Target="https://pubmed.ncbi.nlm.nih.gov/30986984/" TargetMode="External"/><Relationship Id="rId356" Type="http://schemas.openxmlformats.org/officeDocument/2006/relationships/hyperlink" Target="https://pubmed.ncbi.nlm.nih.gov/23454648/" TargetMode="External"/><Relationship Id="rId113" Type="http://schemas.openxmlformats.org/officeDocument/2006/relationships/hyperlink" Target="https://www.scopus.com/inward/record.uri?eid=2-s2.0-47749098280&amp;doi=10.1016%2fj.jcis.2008.05.008&amp;partnerID=40&amp;md5=66d00c9b9457495c5a5fa7a7e8c63223" TargetMode="External"/><Relationship Id="rId234" Type="http://schemas.openxmlformats.org/officeDocument/2006/relationships/hyperlink" Target="https://pubmed.ncbi.nlm.nih.gov/31022621/" TargetMode="External"/><Relationship Id="rId355" Type="http://schemas.openxmlformats.org/officeDocument/2006/relationships/hyperlink" Target="https://pubmed.ncbi.nlm.nih.gov/23525038/" TargetMode="External"/><Relationship Id="rId112" Type="http://schemas.openxmlformats.org/officeDocument/2006/relationships/hyperlink" Target="https://www.scopus.com/inward/record.uri?eid=2-s2.0-84883767330&amp;partnerID=40&amp;md5=562c3b26f93c1780f391927d4afe3095" TargetMode="External"/><Relationship Id="rId233" Type="http://schemas.openxmlformats.org/officeDocument/2006/relationships/hyperlink" Target="https://pubmed.ncbi.nlm.nih.gov/31065820/" TargetMode="External"/><Relationship Id="rId354" Type="http://schemas.openxmlformats.org/officeDocument/2006/relationships/hyperlink" Target="https://pubmed.ncbi.nlm.nih.gov/23549158/" TargetMode="External"/><Relationship Id="rId111" Type="http://schemas.openxmlformats.org/officeDocument/2006/relationships/hyperlink" Target="https://www.scopus.com/inward/record.uri?eid=2-s2.0-70450211144&amp;partnerID=40&amp;md5=831b151706bb644c7e6fe74ae7fbd711" TargetMode="External"/><Relationship Id="rId232" Type="http://schemas.openxmlformats.org/officeDocument/2006/relationships/hyperlink" Target="https://pubmed.ncbi.nlm.nih.gov/31091643/" TargetMode="External"/><Relationship Id="rId353" Type="http://schemas.openxmlformats.org/officeDocument/2006/relationships/hyperlink" Target="https://pubmed.ncbi.nlm.nih.gov/23598698/" TargetMode="External"/><Relationship Id="rId305" Type="http://schemas.openxmlformats.org/officeDocument/2006/relationships/hyperlink" Target="https://pubmed.ncbi.nlm.nih.gov/27966171/" TargetMode="External"/><Relationship Id="rId304" Type="http://schemas.openxmlformats.org/officeDocument/2006/relationships/hyperlink" Target="https://pubmed.ncbi.nlm.nih.gov/27980407/" TargetMode="External"/><Relationship Id="rId303" Type="http://schemas.openxmlformats.org/officeDocument/2006/relationships/hyperlink" Target="https://pubmed.ncbi.nlm.nih.gov/28065554/" TargetMode="External"/><Relationship Id="rId302" Type="http://schemas.openxmlformats.org/officeDocument/2006/relationships/hyperlink" Target="https://pubmed.ncbi.nlm.nih.gov/28117186/" TargetMode="External"/><Relationship Id="rId309" Type="http://schemas.openxmlformats.org/officeDocument/2006/relationships/hyperlink" Target="https://pubmed.ncbi.nlm.nih.gov/27836345/" TargetMode="External"/><Relationship Id="rId308" Type="http://schemas.openxmlformats.org/officeDocument/2006/relationships/hyperlink" Target="https://pubmed.ncbi.nlm.nih.gov/27894723/" TargetMode="External"/><Relationship Id="rId307" Type="http://schemas.openxmlformats.org/officeDocument/2006/relationships/hyperlink" Target="https://pubmed.ncbi.nlm.nih.gov/27918645/" TargetMode="External"/><Relationship Id="rId306" Type="http://schemas.openxmlformats.org/officeDocument/2006/relationships/hyperlink" Target="https://pubmed.ncbi.nlm.nih.gov/27927981/" TargetMode="External"/><Relationship Id="rId301" Type="http://schemas.openxmlformats.org/officeDocument/2006/relationships/hyperlink" Target="https://pubmed.ncbi.nlm.nih.gov/28274763/" TargetMode="External"/><Relationship Id="rId300" Type="http://schemas.openxmlformats.org/officeDocument/2006/relationships/hyperlink" Target="https://pubmed.ncbi.nlm.nih.gov/28319816/" TargetMode="External"/><Relationship Id="rId206" Type="http://schemas.openxmlformats.org/officeDocument/2006/relationships/hyperlink" Target="https://pubmed.ncbi.nlm.nih.gov/32041069/" TargetMode="External"/><Relationship Id="rId327" Type="http://schemas.openxmlformats.org/officeDocument/2006/relationships/hyperlink" Target="https://pubmed.ncbi.nlm.nih.gov/26327645/" TargetMode="External"/><Relationship Id="rId205" Type="http://schemas.openxmlformats.org/officeDocument/2006/relationships/hyperlink" Target="https://pubmed.ncbi.nlm.nih.gov/32081183/" TargetMode="External"/><Relationship Id="rId326" Type="http://schemas.openxmlformats.org/officeDocument/2006/relationships/hyperlink" Target="https://pubmed.ncbi.nlm.nih.gov/26446348/" TargetMode="External"/><Relationship Id="rId204" Type="http://schemas.openxmlformats.org/officeDocument/2006/relationships/hyperlink" Target="https://pubmed.ncbi.nlm.nih.gov/32088483/" TargetMode="External"/><Relationship Id="rId325" Type="http://schemas.openxmlformats.org/officeDocument/2006/relationships/hyperlink" Target="https://pubmed.ncbi.nlm.nih.gov/26648525/" TargetMode="External"/><Relationship Id="rId203" Type="http://schemas.openxmlformats.org/officeDocument/2006/relationships/hyperlink" Target="https://pubmed.ncbi.nlm.nih.gov/32133001/" TargetMode="External"/><Relationship Id="rId324" Type="http://schemas.openxmlformats.org/officeDocument/2006/relationships/hyperlink" Target="https://pubmed.ncbi.nlm.nih.gov/26808649/" TargetMode="External"/><Relationship Id="rId209" Type="http://schemas.openxmlformats.org/officeDocument/2006/relationships/hyperlink" Target="https://pubmed.ncbi.nlm.nih.gov/31918190/" TargetMode="External"/><Relationship Id="rId208" Type="http://schemas.openxmlformats.org/officeDocument/2006/relationships/hyperlink" Target="https://pubmed.ncbi.nlm.nih.gov/31957677/" TargetMode="External"/><Relationship Id="rId329" Type="http://schemas.openxmlformats.org/officeDocument/2006/relationships/hyperlink" Target="https://pubmed.ncbi.nlm.nih.gov/26300364/" TargetMode="External"/><Relationship Id="rId207" Type="http://schemas.openxmlformats.org/officeDocument/2006/relationships/hyperlink" Target="https://pubmed.ncbi.nlm.nih.gov/32020242/" TargetMode="External"/><Relationship Id="rId328" Type="http://schemas.openxmlformats.org/officeDocument/2006/relationships/hyperlink" Target="https://pubmed.ncbi.nlm.nih.gov/26320646/" TargetMode="External"/><Relationship Id="rId202" Type="http://schemas.openxmlformats.org/officeDocument/2006/relationships/hyperlink" Target="https://pubmed.ncbi.nlm.nih.gov/32174500/" TargetMode="External"/><Relationship Id="rId323" Type="http://schemas.openxmlformats.org/officeDocument/2006/relationships/hyperlink" Target="https://pubmed.ncbi.nlm.nih.gov/26947705/" TargetMode="External"/><Relationship Id="rId201" Type="http://schemas.openxmlformats.org/officeDocument/2006/relationships/hyperlink" Target="https://pubmed.ncbi.nlm.nih.gov/32203797/" TargetMode="External"/><Relationship Id="rId322" Type="http://schemas.openxmlformats.org/officeDocument/2006/relationships/hyperlink" Target="https://pubmed.ncbi.nlm.nih.gov/27058965/" TargetMode="External"/><Relationship Id="rId200" Type="http://schemas.openxmlformats.org/officeDocument/2006/relationships/hyperlink" Target="https://pubmed.ncbi.nlm.nih.gov/32218348/" TargetMode="External"/><Relationship Id="rId321" Type="http://schemas.openxmlformats.org/officeDocument/2006/relationships/hyperlink" Target="https://pubmed.ncbi.nlm.nih.gov/27151045/" TargetMode="External"/><Relationship Id="rId320" Type="http://schemas.openxmlformats.org/officeDocument/2006/relationships/hyperlink" Target="https://pubmed.ncbi.nlm.nih.gov/27232963/" TargetMode="External"/><Relationship Id="rId316" Type="http://schemas.openxmlformats.org/officeDocument/2006/relationships/hyperlink" Target="https://pubmed.ncbi.nlm.nih.gov/27473981/" TargetMode="External"/><Relationship Id="rId315" Type="http://schemas.openxmlformats.org/officeDocument/2006/relationships/hyperlink" Target="https://pubmed.ncbi.nlm.nih.gov/27628679/" TargetMode="External"/><Relationship Id="rId314" Type="http://schemas.openxmlformats.org/officeDocument/2006/relationships/hyperlink" Target="https://pubmed.ncbi.nlm.nih.gov/27650436/" TargetMode="External"/><Relationship Id="rId313" Type="http://schemas.openxmlformats.org/officeDocument/2006/relationships/hyperlink" Target="https://pubmed.ncbi.nlm.nih.gov/27661728/" TargetMode="External"/><Relationship Id="rId319" Type="http://schemas.openxmlformats.org/officeDocument/2006/relationships/hyperlink" Target="https://pubmed.ncbi.nlm.nih.gov/27236528/" TargetMode="External"/><Relationship Id="rId318" Type="http://schemas.openxmlformats.org/officeDocument/2006/relationships/hyperlink" Target="https://pubmed.ncbi.nlm.nih.gov/27288734/" TargetMode="External"/><Relationship Id="rId317" Type="http://schemas.openxmlformats.org/officeDocument/2006/relationships/hyperlink" Target="https://pubmed.ncbi.nlm.nih.gov/27464841/" TargetMode="External"/><Relationship Id="rId312" Type="http://schemas.openxmlformats.org/officeDocument/2006/relationships/hyperlink" Target="https://pubmed.ncbi.nlm.nih.gov/27686984/" TargetMode="External"/><Relationship Id="rId311" Type="http://schemas.openxmlformats.org/officeDocument/2006/relationships/hyperlink" Target="https://pubmed.ncbi.nlm.nih.gov/27717574/" TargetMode="External"/><Relationship Id="rId310" Type="http://schemas.openxmlformats.org/officeDocument/2006/relationships/hyperlink" Target="https://pubmed.ncbi.nlm.nih.gov/27706907/"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s://pubmed.ncbi.nlm.nih.gov/32056592/" TargetMode="External"/><Relationship Id="rId194" Type="http://schemas.openxmlformats.org/officeDocument/2006/relationships/hyperlink" Target="https://pubmed.ncbi.nlm.nih.gov/31896224/" TargetMode="External"/><Relationship Id="rId193" Type="http://schemas.openxmlformats.org/officeDocument/2006/relationships/hyperlink" Target="https://pubmed.ncbi.nlm.nih.gov/31962140/" TargetMode="External"/><Relationship Id="rId192" Type="http://schemas.openxmlformats.org/officeDocument/2006/relationships/hyperlink" Target="https://pubmed.ncbi.nlm.nih.gov/32017885/" TargetMode="External"/><Relationship Id="rId191" Type="http://schemas.openxmlformats.org/officeDocument/2006/relationships/hyperlink" Target="https://pubmed.ncbi.nlm.nih.gov/32056587/" TargetMode="External"/><Relationship Id="rId187" Type="http://schemas.openxmlformats.org/officeDocument/2006/relationships/hyperlink" Target="https://pubmed.ncbi.nlm.nih.gov/32174501/" TargetMode="External"/><Relationship Id="rId186" Type="http://schemas.openxmlformats.org/officeDocument/2006/relationships/hyperlink" Target="https://pubmed.ncbi.nlm.nih.gov/32174503/" TargetMode="External"/><Relationship Id="rId185" Type="http://schemas.openxmlformats.org/officeDocument/2006/relationships/hyperlink" Target="https://pubmed.ncbi.nlm.nih.gov/32181150/" TargetMode="External"/><Relationship Id="rId184" Type="http://schemas.openxmlformats.org/officeDocument/2006/relationships/hyperlink" Target="https://pubmed.ncbi.nlm.nih.gov/32222624/" TargetMode="External"/><Relationship Id="rId189" Type="http://schemas.openxmlformats.org/officeDocument/2006/relationships/hyperlink" Target="https://pubmed.ncbi.nlm.nih.gov/32056619/" TargetMode="External"/><Relationship Id="rId188" Type="http://schemas.openxmlformats.org/officeDocument/2006/relationships/hyperlink" Target="https://pubmed.ncbi.nlm.nih.gov/32083206/" TargetMode="External"/><Relationship Id="rId183" Type="http://schemas.openxmlformats.org/officeDocument/2006/relationships/hyperlink" Target="https://pubmed.ncbi.nlm.nih.gov/32315922/" TargetMode="External"/><Relationship Id="rId182" Type="http://schemas.openxmlformats.org/officeDocument/2006/relationships/hyperlink" Target="https://pubmed.ncbi.nlm.nih.gov/32319895/" TargetMode="External"/><Relationship Id="rId181" Type="http://schemas.openxmlformats.org/officeDocument/2006/relationships/hyperlink" Target="https://pubmed.ncbi.nlm.nih.gov/32330761/" TargetMode="External"/><Relationship Id="rId180" Type="http://schemas.openxmlformats.org/officeDocument/2006/relationships/hyperlink" Target="https://pubmed.ncbi.nlm.nih.gov/32353735/" TargetMode="External"/><Relationship Id="rId176" Type="http://schemas.openxmlformats.org/officeDocument/2006/relationships/hyperlink" Target="https://pubmed.ncbi.nlm.nih.gov/32440872/" TargetMode="External"/><Relationship Id="rId297" Type="http://schemas.openxmlformats.org/officeDocument/2006/relationships/hyperlink" Target="https://pubmed.ncbi.nlm.nih.gov/27914860/" TargetMode="External"/><Relationship Id="rId175" Type="http://schemas.openxmlformats.org/officeDocument/2006/relationships/hyperlink" Target="https://pubmed.ncbi.nlm.nih.gov/32490863/" TargetMode="External"/><Relationship Id="rId296" Type="http://schemas.openxmlformats.org/officeDocument/2006/relationships/hyperlink" Target="https://pubmed.ncbi.nlm.nih.gov/27939629/" TargetMode="External"/><Relationship Id="rId174" Type="http://schemas.openxmlformats.org/officeDocument/2006/relationships/hyperlink" Target="https://pubmed.ncbi.nlm.nih.gov/32512330/" TargetMode="External"/><Relationship Id="rId295" Type="http://schemas.openxmlformats.org/officeDocument/2006/relationships/hyperlink" Target="https://pubmed.ncbi.nlm.nih.gov/27993727/" TargetMode="External"/><Relationship Id="rId173" Type="http://schemas.openxmlformats.org/officeDocument/2006/relationships/hyperlink" Target="https://pubmed.ncbi.nlm.nih.gov/32550660/" TargetMode="External"/><Relationship Id="rId294" Type="http://schemas.openxmlformats.org/officeDocument/2006/relationships/hyperlink" Target="https://pubmed.ncbi.nlm.nih.gov/28008938/" TargetMode="External"/><Relationship Id="rId179" Type="http://schemas.openxmlformats.org/officeDocument/2006/relationships/hyperlink" Target="https://pubmed.ncbi.nlm.nih.gov/32361245/" TargetMode="External"/><Relationship Id="rId178" Type="http://schemas.openxmlformats.org/officeDocument/2006/relationships/hyperlink" Target="https://pubmed.ncbi.nlm.nih.gov/32361621/" TargetMode="External"/><Relationship Id="rId299" Type="http://schemas.openxmlformats.org/officeDocument/2006/relationships/hyperlink" Target="https://pubmed.ncbi.nlm.nih.gov/27626946/" TargetMode="External"/><Relationship Id="rId177" Type="http://schemas.openxmlformats.org/officeDocument/2006/relationships/hyperlink" Target="https://pubmed.ncbi.nlm.nih.gov/32365004/" TargetMode="External"/><Relationship Id="rId298" Type="http://schemas.openxmlformats.org/officeDocument/2006/relationships/hyperlink" Target="https://pubmed.ncbi.nlm.nih.gov/27866611/" TargetMode="External"/><Relationship Id="rId198" Type="http://schemas.openxmlformats.org/officeDocument/2006/relationships/hyperlink" Target="https://pubmed.ncbi.nlm.nih.gov/31726304/" TargetMode="External"/><Relationship Id="rId197" Type="http://schemas.openxmlformats.org/officeDocument/2006/relationships/hyperlink" Target="https://pubmed.ncbi.nlm.nih.gov/31806294/" TargetMode="External"/><Relationship Id="rId196" Type="http://schemas.openxmlformats.org/officeDocument/2006/relationships/hyperlink" Target="https://pubmed.ncbi.nlm.nih.gov/31849940/" TargetMode="External"/><Relationship Id="rId195" Type="http://schemas.openxmlformats.org/officeDocument/2006/relationships/hyperlink" Target="https://pubmed.ncbi.nlm.nih.gov/31888205/" TargetMode="External"/><Relationship Id="rId199" Type="http://schemas.openxmlformats.org/officeDocument/2006/relationships/hyperlink" Target="https://pubmed.ncbi.nlm.nih.gov/31706727/" TargetMode="External"/><Relationship Id="rId150" Type="http://schemas.openxmlformats.org/officeDocument/2006/relationships/hyperlink" Target="https://pubmed.ncbi.nlm.nih.gov/33077188/" TargetMode="External"/><Relationship Id="rId271" Type="http://schemas.openxmlformats.org/officeDocument/2006/relationships/hyperlink" Target="https://pubmed.ncbi.nlm.nih.gov/29411085/" TargetMode="External"/><Relationship Id="rId270" Type="http://schemas.openxmlformats.org/officeDocument/2006/relationships/hyperlink" Target="https://pubmed.ncbi.nlm.nih.gov/29449115/" TargetMode="External"/><Relationship Id="rId1" Type="http://schemas.openxmlformats.org/officeDocument/2006/relationships/hyperlink" Target="https://www.scopus.com/inward/record.uri?eid=2-s2.0-85103373222&amp;doi=10.1186%2fs13052-021-01034-3&amp;partnerID=40&amp;md5=8c3d0938eab7460c3b3cac7a2acf725e" TargetMode="External"/><Relationship Id="rId2" Type="http://schemas.openxmlformats.org/officeDocument/2006/relationships/hyperlink" Target="https://www.scopus.com/inward/record.uri?eid=2-s2.0-85107154497&amp;doi=10.1016%2fj.scitotenv.2021.148027&amp;partnerID=40&amp;md5=0b768a0a383e0975c30b01afdd49b27c" TargetMode="External"/><Relationship Id="rId3" Type="http://schemas.openxmlformats.org/officeDocument/2006/relationships/hyperlink" Target="https://www.scopus.com/inward/record.uri?eid=2-s2.0-85105900082&amp;doi=10.1016%2fj.jhazmat.2021.125918&amp;partnerID=40&amp;md5=93f252185e9ee335b0bfd7eb3a5a95ce" TargetMode="External"/><Relationship Id="rId149" Type="http://schemas.openxmlformats.org/officeDocument/2006/relationships/hyperlink" Target="https://pubmed.ncbi.nlm.nih.gov/33111371/" TargetMode="External"/><Relationship Id="rId4" Type="http://schemas.openxmlformats.org/officeDocument/2006/relationships/hyperlink" Target="https://www.scopus.com/inward/record.uri?eid=2-s2.0-85103113565&amp;doi=10.1016%2fj.jhazmat.2021.125654&amp;partnerID=40&amp;md5=5a97ec2f76efe8eea753886f1b6b5ae1" TargetMode="External"/><Relationship Id="rId148" Type="http://schemas.openxmlformats.org/officeDocument/2006/relationships/hyperlink" Target="https://pubmed.ncbi.nlm.nih.gov/33127190/" TargetMode="External"/><Relationship Id="rId269" Type="http://schemas.openxmlformats.org/officeDocument/2006/relationships/hyperlink" Target="https://pubmed.ncbi.nlm.nih.gov/29475712/" TargetMode="External"/><Relationship Id="rId9" Type="http://schemas.openxmlformats.org/officeDocument/2006/relationships/hyperlink" Target="https://www.scopus.com/inward/record.uri?eid=2-s2.0-85102634181&amp;doi=10.1016%2fj.rsma.2021.101728&amp;partnerID=40&amp;md5=e0e3ab667f6892e491596a231552a8ce" TargetMode="External"/><Relationship Id="rId143" Type="http://schemas.openxmlformats.org/officeDocument/2006/relationships/hyperlink" Target="https://pubmed.ncbi.nlm.nih.gov/33190902/" TargetMode="External"/><Relationship Id="rId264" Type="http://schemas.openxmlformats.org/officeDocument/2006/relationships/hyperlink" Target="https://pubmed.ncbi.nlm.nih.gov/29587444/" TargetMode="External"/><Relationship Id="rId142" Type="http://schemas.openxmlformats.org/officeDocument/2006/relationships/hyperlink" Target="https://pubmed.ncbi.nlm.nih.gov/33199151/" TargetMode="External"/><Relationship Id="rId263" Type="http://schemas.openxmlformats.org/officeDocument/2006/relationships/hyperlink" Target="https://pubmed.ncbi.nlm.nih.gov/29637649/" TargetMode="External"/><Relationship Id="rId141" Type="http://schemas.openxmlformats.org/officeDocument/2006/relationships/hyperlink" Target="https://pubmed.ncbi.nlm.nih.gov/33246699/" TargetMode="External"/><Relationship Id="rId262" Type="http://schemas.openxmlformats.org/officeDocument/2006/relationships/hyperlink" Target="https://pubmed.ncbi.nlm.nih.gov/29674731/" TargetMode="External"/><Relationship Id="rId140" Type="http://schemas.openxmlformats.org/officeDocument/2006/relationships/hyperlink" Target="https://pubmed.ncbi.nlm.nih.gov/33254412/" TargetMode="External"/><Relationship Id="rId261" Type="http://schemas.openxmlformats.org/officeDocument/2006/relationships/hyperlink" Target="https://pubmed.ncbi.nlm.nih.gov/29722265/" TargetMode="External"/><Relationship Id="rId5" Type="http://schemas.openxmlformats.org/officeDocument/2006/relationships/hyperlink" Target="https://www.scopus.com/inward/record.uri?eid=2-s2.0-85103590569&amp;doi=10.1016%2fj.chemosphere.2021.130261&amp;partnerID=40&amp;md5=1a524b9389ed5a7a0318ec36a616533f" TargetMode="External"/><Relationship Id="rId147" Type="http://schemas.openxmlformats.org/officeDocument/2006/relationships/hyperlink" Target="https://pubmed.ncbi.nlm.nih.gov/33135024/" TargetMode="External"/><Relationship Id="rId268" Type="http://schemas.openxmlformats.org/officeDocument/2006/relationships/hyperlink" Target="https://pubmed.ncbi.nlm.nih.gov/29494635/" TargetMode="External"/><Relationship Id="rId6" Type="http://schemas.openxmlformats.org/officeDocument/2006/relationships/hyperlink" Target="https://www.scopus.com/inward/record.uri?eid=2-s2.0-85105899628&amp;doi=10.1016%2fj.marpolbul.2021.112419&amp;partnerID=40&amp;md5=629bf5e57b6dca828d343ae494d3dfc8" TargetMode="External"/><Relationship Id="rId146" Type="http://schemas.openxmlformats.org/officeDocument/2006/relationships/hyperlink" Target="https://pubmed.ncbi.nlm.nih.gov/33153793/" TargetMode="External"/><Relationship Id="rId267" Type="http://schemas.openxmlformats.org/officeDocument/2006/relationships/hyperlink" Target="https://pubmed.ncbi.nlm.nih.gov/29522951/" TargetMode="External"/><Relationship Id="rId7" Type="http://schemas.openxmlformats.org/officeDocument/2006/relationships/hyperlink" Target="https://www.scopus.com/inward/record.uri?eid=2-s2.0-85107237391&amp;doi=10.1088%2f1755-1315%2f756%2f1%2f012008&amp;partnerID=40&amp;md5=fb2f169df885c1fc22113e496e8417dd" TargetMode="External"/><Relationship Id="rId145" Type="http://schemas.openxmlformats.org/officeDocument/2006/relationships/hyperlink" Target="https://pubmed.ncbi.nlm.nih.gov/33162128/" TargetMode="External"/><Relationship Id="rId266" Type="http://schemas.openxmlformats.org/officeDocument/2006/relationships/hyperlink" Target="https://pubmed.ncbi.nlm.nih.gov/29544187/" TargetMode="External"/><Relationship Id="rId8" Type="http://schemas.openxmlformats.org/officeDocument/2006/relationships/hyperlink" Target="https://www.scopus.com/inward/record.uri?eid=2-s2.0-85101054834&amp;doi=10.1111%2ffwb.13687&amp;partnerID=40&amp;md5=bf16db04911b58e232a8542265f0a827" TargetMode="External"/><Relationship Id="rId144" Type="http://schemas.openxmlformats.org/officeDocument/2006/relationships/hyperlink" Target="https://pubmed.ncbi.nlm.nih.gov/33181955/" TargetMode="External"/><Relationship Id="rId265" Type="http://schemas.openxmlformats.org/officeDocument/2006/relationships/hyperlink" Target="https://pubmed.ncbi.nlm.nih.gov/29571055/" TargetMode="External"/><Relationship Id="rId260" Type="http://schemas.openxmlformats.org/officeDocument/2006/relationships/hyperlink" Target="https://pubmed.ncbi.nlm.nih.gov/29751397/" TargetMode="External"/><Relationship Id="rId139" Type="http://schemas.openxmlformats.org/officeDocument/2006/relationships/hyperlink" Target="https://pubmed.ncbi.nlm.nih.gov/33254617/" TargetMode="External"/><Relationship Id="rId138" Type="http://schemas.openxmlformats.org/officeDocument/2006/relationships/hyperlink" Target="https://pubmed.ncbi.nlm.nih.gov/33256117/" TargetMode="External"/><Relationship Id="rId259" Type="http://schemas.openxmlformats.org/officeDocument/2006/relationships/hyperlink" Target="https://pubmed.ncbi.nlm.nih.gov/29858996/" TargetMode="External"/><Relationship Id="rId137" Type="http://schemas.openxmlformats.org/officeDocument/2006/relationships/hyperlink" Target="https://pubmed.ncbi.nlm.nih.gov/33264938/" TargetMode="External"/><Relationship Id="rId258" Type="http://schemas.openxmlformats.org/officeDocument/2006/relationships/hyperlink" Target="https://pubmed.ncbi.nlm.nih.gov/29866538/" TargetMode="External"/><Relationship Id="rId132" Type="http://schemas.openxmlformats.org/officeDocument/2006/relationships/hyperlink" Target="https://pubmed.ncbi.nlm.nih.gov/33422861/" TargetMode="External"/><Relationship Id="rId253" Type="http://schemas.openxmlformats.org/officeDocument/2006/relationships/hyperlink" Target="https://pubmed.ncbi.nlm.nih.gov/30071805/" TargetMode="External"/><Relationship Id="rId131" Type="http://schemas.openxmlformats.org/officeDocument/2006/relationships/hyperlink" Target="https://pubmed.ncbi.nlm.nih.gov/33454637/" TargetMode="External"/><Relationship Id="rId252" Type="http://schemas.openxmlformats.org/officeDocument/2006/relationships/hyperlink" Target="https://pubmed.ncbi.nlm.nih.gov/30079605/" TargetMode="External"/><Relationship Id="rId130" Type="http://schemas.openxmlformats.org/officeDocument/2006/relationships/hyperlink" Target="https://pubmed.ncbi.nlm.nih.gov/33477061/" TargetMode="External"/><Relationship Id="rId251" Type="http://schemas.openxmlformats.org/officeDocument/2006/relationships/hyperlink" Target="https://pubmed.ncbi.nlm.nih.gov/30125981/" TargetMode="External"/><Relationship Id="rId250" Type="http://schemas.openxmlformats.org/officeDocument/2006/relationships/hyperlink" Target="https://pubmed.ncbi.nlm.nih.gov/30165924/" TargetMode="External"/><Relationship Id="rId136" Type="http://schemas.openxmlformats.org/officeDocument/2006/relationships/hyperlink" Target="https://pubmed.ncbi.nlm.nih.gov/33293050/" TargetMode="External"/><Relationship Id="rId257" Type="http://schemas.openxmlformats.org/officeDocument/2006/relationships/hyperlink" Target="https://pubmed.ncbi.nlm.nih.gov/29886950/" TargetMode="External"/><Relationship Id="rId135" Type="http://schemas.openxmlformats.org/officeDocument/2006/relationships/hyperlink" Target="https://pubmed.ncbi.nlm.nih.gov/33301246/" TargetMode="External"/><Relationship Id="rId256" Type="http://schemas.openxmlformats.org/officeDocument/2006/relationships/hyperlink" Target="https://pubmed.ncbi.nlm.nih.gov/29946975/" TargetMode="External"/><Relationship Id="rId134" Type="http://schemas.openxmlformats.org/officeDocument/2006/relationships/hyperlink" Target="https://pubmed.ncbi.nlm.nih.gov/33380795/" TargetMode="External"/><Relationship Id="rId255" Type="http://schemas.openxmlformats.org/officeDocument/2006/relationships/hyperlink" Target="https://pubmed.ncbi.nlm.nih.gov/30025551/" TargetMode="External"/><Relationship Id="rId133" Type="http://schemas.openxmlformats.org/officeDocument/2006/relationships/hyperlink" Target="https://pubmed.ncbi.nlm.nih.gov/33396175/" TargetMode="External"/><Relationship Id="rId254" Type="http://schemas.openxmlformats.org/officeDocument/2006/relationships/hyperlink" Target="https://pubmed.ncbi.nlm.nih.gov/30041323/" TargetMode="External"/><Relationship Id="rId172" Type="http://schemas.openxmlformats.org/officeDocument/2006/relationships/hyperlink" Target="https://pubmed.ncbi.nlm.nih.gov/32579136/" TargetMode="External"/><Relationship Id="rId293" Type="http://schemas.openxmlformats.org/officeDocument/2006/relationships/hyperlink" Target="https://pubmed.ncbi.nlm.nih.gov/28110048/" TargetMode="External"/><Relationship Id="rId171" Type="http://schemas.openxmlformats.org/officeDocument/2006/relationships/hyperlink" Target="https://pubmed.ncbi.nlm.nih.gov/32622124/" TargetMode="External"/><Relationship Id="rId292" Type="http://schemas.openxmlformats.org/officeDocument/2006/relationships/hyperlink" Target="https://pubmed.ncbi.nlm.nih.gov/28196756/" TargetMode="External"/><Relationship Id="rId170" Type="http://schemas.openxmlformats.org/officeDocument/2006/relationships/hyperlink" Target="https://pubmed.ncbi.nlm.nih.gov/32633675/" TargetMode="External"/><Relationship Id="rId291" Type="http://schemas.openxmlformats.org/officeDocument/2006/relationships/hyperlink" Target="https://pubmed.ncbi.nlm.nih.gov/28214011/" TargetMode="External"/><Relationship Id="rId290" Type="http://schemas.openxmlformats.org/officeDocument/2006/relationships/hyperlink" Target="https://pubmed.ncbi.nlm.nih.gov/28231981/" TargetMode="External"/><Relationship Id="rId165" Type="http://schemas.openxmlformats.org/officeDocument/2006/relationships/hyperlink" Target="https://pubmed.ncbi.nlm.nih.gov/32770335/" TargetMode="External"/><Relationship Id="rId286" Type="http://schemas.openxmlformats.org/officeDocument/2006/relationships/hyperlink" Target="https://pubmed.ncbi.nlm.nih.gov/28440941/" TargetMode="External"/><Relationship Id="rId164" Type="http://schemas.openxmlformats.org/officeDocument/2006/relationships/hyperlink" Target="https://pubmed.ncbi.nlm.nih.gov/32796641/" TargetMode="External"/><Relationship Id="rId285" Type="http://schemas.openxmlformats.org/officeDocument/2006/relationships/hyperlink" Target="https://pubmed.ncbi.nlm.nih.gov/28474747/" TargetMode="External"/><Relationship Id="rId163" Type="http://schemas.openxmlformats.org/officeDocument/2006/relationships/hyperlink" Target="https://pubmed.ncbi.nlm.nih.gov/32806421/" TargetMode="External"/><Relationship Id="rId284" Type="http://schemas.openxmlformats.org/officeDocument/2006/relationships/hyperlink" Target="https://pubmed.ncbi.nlm.nih.gov/28655459/" TargetMode="External"/><Relationship Id="rId162" Type="http://schemas.openxmlformats.org/officeDocument/2006/relationships/hyperlink" Target="https://pubmed.ncbi.nlm.nih.gov/32806431/" TargetMode="External"/><Relationship Id="rId283" Type="http://schemas.openxmlformats.org/officeDocument/2006/relationships/hyperlink" Target="https://pubmed.ncbi.nlm.nih.gov/28684756/" TargetMode="External"/><Relationship Id="rId169" Type="http://schemas.openxmlformats.org/officeDocument/2006/relationships/hyperlink" Target="https://pubmed.ncbi.nlm.nih.gov/32658661/" TargetMode="External"/><Relationship Id="rId168" Type="http://schemas.openxmlformats.org/officeDocument/2006/relationships/hyperlink" Target="https://pubmed.ncbi.nlm.nih.gov/32696405/" TargetMode="External"/><Relationship Id="rId289" Type="http://schemas.openxmlformats.org/officeDocument/2006/relationships/hyperlink" Target="https://pubmed.ncbi.nlm.nih.gov/28286999/" TargetMode="External"/><Relationship Id="rId167" Type="http://schemas.openxmlformats.org/officeDocument/2006/relationships/hyperlink" Target="https://pubmed.ncbi.nlm.nih.gov/32709913/" TargetMode="External"/><Relationship Id="rId288" Type="http://schemas.openxmlformats.org/officeDocument/2006/relationships/hyperlink" Target="https://pubmed.ncbi.nlm.nih.gov/28323199/" TargetMode="External"/><Relationship Id="rId166" Type="http://schemas.openxmlformats.org/officeDocument/2006/relationships/hyperlink" Target="https://pubmed.ncbi.nlm.nih.gov/32763564/" TargetMode="External"/><Relationship Id="rId287" Type="http://schemas.openxmlformats.org/officeDocument/2006/relationships/hyperlink" Target="https://pubmed.ncbi.nlm.nih.gov/28391690/" TargetMode="External"/><Relationship Id="rId161" Type="http://schemas.openxmlformats.org/officeDocument/2006/relationships/hyperlink" Target="https://pubmed.ncbi.nlm.nih.gov/32814179/" TargetMode="External"/><Relationship Id="rId282" Type="http://schemas.openxmlformats.org/officeDocument/2006/relationships/hyperlink" Target="https://pubmed.ncbi.nlm.nih.gov/28702523/" TargetMode="External"/><Relationship Id="rId160" Type="http://schemas.openxmlformats.org/officeDocument/2006/relationships/hyperlink" Target="https://pubmed.ncbi.nlm.nih.gov/32824343/" TargetMode="External"/><Relationship Id="rId281" Type="http://schemas.openxmlformats.org/officeDocument/2006/relationships/hyperlink" Target="https://pubmed.ncbi.nlm.nih.gov/28710404/" TargetMode="External"/><Relationship Id="rId280" Type="http://schemas.openxmlformats.org/officeDocument/2006/relationships/hyperlink" Target="https://pubmed.ncbi.nlm.nih.gov/28710445/" TargetMode="External"/><Relationship Id="rId159" Type="http://schemas.openxmlformats.org/officeDocument/2006/relationships/hyperlink" Target="https://pubmed.ncbi.nlm.nih.gov/32858324/" TargetMode="External"/><Relationship Id="rId154" Type="http://schemas.openxmlformats.org/officeDocument/2006/relationships/hyperlink" Target="https://pubmed.ncbi.nlm.nih.gov/32995313/" TargetMode="External"/><Relationship Id="rId275" Type="http://schemas.openxmlformats.org/officeDocument/2006/relationships/hyperlink" Target="https://pubmed.ncbi.nlm.nih.gov/29071536/" TargetMode="External"/><Relationship Id="rId153" Type="http://schemas.openxmlformats.org/officeDocument/2006/relationships/hyperlink" Target="https://pubmed.ncbi.nlm.nih.gov/33047067/" TargetMode="External"/><Relationship Id="rId274" Type="http://schemas.openxmlformats.org/officeDocument/2006/relationships/hyperlink" Target="https://pubmed.ncbi.nlm.nih.gov/29187904/" TargetMode="External"/><Relationship Id="rId152" Type="http://schemas.openxmlformats.org/officeDocument/2006/relationships/hyperlink" Target="https://pubmed.ncbi.nlm.nih.gov/33068580/" TargetMode="External"/><Relationship Id="rId273" Type="http://schemas.openxmlformats.org/officeDocument/2006/relationships/hyperlink" Target="https://pubmed.ncbi.nlm.nih.gov/29269469/" TargetMode="External"/><Relationship Id="rId151" Type="http://schemas.openxmlformats.org/officeDocument/2006/relationships/hyperlink" Target="https://pubmed.ncbi.nlm.nih.gov/33075717/" TargetMode="External"/><Relationship Id="rId272" Type="http://schemas.openxmlformats.org/officeDocument/2006/relationships/hyperlink" Target="https://pubmed.ncbi.nlm.nih.gov/29304465/" TargetMode="External"/><Relationship Id="rId158" Type="http://schemas.openxmlformats.org/officeDocument/2006/relationships/hyperlink" Target="https://pubmed.ncbi.nlm.nih.gov/32911116/" TargetMode="External"/><Relationship Id="rId279" Type="http://schemas.openxmlformats.org/officeDocument/2006/relationships/hyperlink" Target="https://pubmed.ncbi.nlm.nih.gov/28800471/" TargetMode="External"/><Relationship Id="rId157" Type="http://schemas.openxmlformats.org/officeDocument/2006/relationships/hyperlink" Target="https://pubmed.ncbi.nlm.nih.gov/32932042/" TargetMode="External"/><Relationship Id="rId278" Type="http://schemas.openxmlformats.org/officeDocument/2006/relationships/hyperlink" Target="https://pubmed.ncbi.nlm.nih.gov/28941714/" TargetMode="External"/><Relationship Id="rId156" Type="http://schemas.openxmlformats.org/officeDocument/2006/relationships/hyperlink" Target="https://pubmed.ncbi.nlm.nih.gov/32942613/" TargetMode="External"/><Relationship Id="rId277" Type="http://schemas.openxmlformats.org/officeDocument/2006/relationships/hyperlink" Target="https://pubmed.ncbi.nlm.nih.gov/29037491/" TargetMode="External"/><Relationship Id="rId155" Type="http://schemas.openxmlformats.org/officeDocument/2006/relationships/hyperlink" Target="https://pubmed.ncbi.nlm.nih.gov/32976490/" TargetMode="External"/><Relationship Id="rId276" Type="http://schemas.openxmlformats.org/officeDocument/2006/relationships/hyperlink" Target="https://pubmed.ncbi.nlm.nih.gov/29055586/" TargetMode="External"/><Relationship Id="rId40" Type="http://schemas.openxmlformats.org/officeDocument/2006/relationships/hyperlink" Target="https://www.scopus.com/inward/record.uri?eid=2-s2.0-85098602866&amp;doi=10.13075%2fmp.5893.00990&amp;partnerID=40&amp;md5=7abdcb9792422e98b3ebd3a278db14e7" TargetMode="External"/><Relationship Id="rId42" Type="http://schemas.openxmlformats.org/officeDocument/2006/relationships/hyperlink" Target="https://www.scopus.com/inward/record.uri?eid=2-s2.0-85089290074&amp;doi=10.1007%2fs10708-020-10273-6&amp;partnerID=40&amp;md5=ffb9278b10eec8bc02c46be5e91c4336" TargetMode="External"/><Relationship Id="rId41" Type="http://schemas.openxmlformats.org/officeDocument/2006/relationships/hyperlink" Target="https://www.scopus.com/inward/record.uri?eid=2-s2.0-85082514311&amp;doi=10.22092%2fijfs.2018.116825&amp;partnerID=40&amp;md5=6d626feb4bd71f99344b446d71aebd68" TargetMode="External"/><Relationship Id="rId44" Type="http://schemas.openxmlformats.org/officeDocument/2006/relationships/hyperlink" Target="https://www.scopus.com/inward/record.uri?eid=2-s2.0-85095764917&amp;doi=10.1007%2fs13197-020-04885-6&amp;partnerID=40&amp;md5=d30a55d0ed606e34de51714668870e72" TargetMode="External"/><Relationship Id="rId43" Type="http://schemas.openxmlformats.org/officeDocument/2006/relationships/hyperlink" Target="https://www.scopus.com/inward/record.uri?eid=2-s2.0-85085219819&amp;partnerID=40&amp;md5=1cab6dbd75baf784b93cd43718abd74d" TargetMode="External"/><Relationship Id="rId46" Type="http://schemas.openxmlformats.org/officeDocument/2006/relationships/hyperlink" Target="https://www.scopus.com/inward/record.uri?eid=2-s2.0-85075617745&amp;partnerID=40&amp;md5=5494dd24d6b155c479b67d72cd29c237" TargetMode="External"/><Relationship Id="rId45" Type="http://schemas.openxmlformats.org/officeDocument/2006/relationships/hyperlink" Target="https://www.scopus.com/inward/record.uri?eid=2-s2.0-85072950467&amp;doi=10.1016%2fj.marpolbul.2019.110648&amp;partnerID=40&amp;md5=57cc67c58eb7c21bcfe597bc7a8751ff" TargetMode="External"/><Relationship Id="rId48" Type="http://schemas.openxmlformats.org/officeDocument/2006/relationships/hyperlink" Target="https://www.scopus.com/inward/record.uri?eid=2-s2.0-85071121119&amp;doi=10.1016%2fj.limno.2019.125708&amp;partnerID=40&amp;md5=def65eb97d9101ddb5f7d885dd46a491" TargetMode="External"/><Relationship Id="rId47" Type="http://schemas.openxmlformats.org/officeDocument/2006/relationships/hyperlink" Target="https://www.scopus.com/inward/record.uri?eid=2-s2.0-85046730172&amp;doi=10.1016%2fj.jksus.2018.05.004&amp;partnerID=40&amp;md5=d7e15078c954fd65ca1f512c7119dab7" TargetMode="External"/><Relationship Id="rId49" Type="http://schemas.openxmlformats.org/officeDocument/2006/relationships/hyperlink" Target="https://www.scopus.com/inward/record.uri?eid=2-s2.0-85071845034&amp;doi=10.1088%2f1742-6596%2f1282%2f1%2f012104&amp;partnerID=40&amp;md5=ef7b167415dd1101736d6a5cea3908a2" TargetMode="External"/><Relationship Id="rId31" Type="http://schemas.openxmlformats.org/officeDocument/2006/relationships/hyperlink" Target="https://www.scopus.com/inward/record.uri?eid=2-s2.0-85089458521&amp;doi=10.1002%2fmame.202000354&amp;partnerID=40&amp;md5=3db0aac8f0465d564a7f12d164e43336" TargetMode="External"/><Relationship Id="rId30" Type="http://schemas.openxmlformats.org/officeDocument/2006/relationships/hyperlink" Target="https://www.scopus.com/inward/record.uri?eid=2-s2.0-85086459086&amp;doi=10.1016%2fj.psep.2020.05.050&amp;partnerID=40&amp;md5=f5e3436f70fb8a5b77803690e5841f32" TargetMode="External"/><Relationship Id="rId33" Type="http://schemas.openxmlformats.org/officeDocument/2006/relationships/hyperlink" Target="https://www.scopus.com/inward/record.uri?eid=2-s2.0-85083556059&amp;doi=10.1016%2fj.envpol.2020.114617&amp;partnerID=40&amp;md5=443a79882fba7bdb1fec24841aca7433" TargetMode="External"/><Relationship Id="rId32" Type="http://schemas.openxmlformats.org/officeDocument/2006/relationships/hyperlink" Target="https://www.scopus.com/inward/record.uri?eid=2-s2.0-85079438124&amp;doi=10.1002%2fapp.49059&amp;partnerID=40&amp;md5=f35c0b9b80b1e25f7a74abf10ea51e06" TargetMode="External"/><Relationship Id="rId35" Type="http://schemas.openxmlformats.org/officeDocument/2006/relationships/hyperlink" Target="https://www.scopus.com/inward/record.uri?eid=2-s2.0-85088925295&amp;doi=10.1088%2f1755-1315%2f528%2f1%2f012013&amp;partnerID=40&amp;md5=9bbf66f43bc8a45efb2e0668eb5cec9c" TargetMode="External"/><Relationship Id="rId34" Type="http://schemas.openxmlformats.org/officeDocument/2006/relationships/hyperlink" Target="https://www.scopus.com/inward/record.uri?eid=2-s2.0-85089948546&amp;doi=10.1039%2fd0en00553c&amp;partnerID=40&amp;md5=49ad941ca461b334dab3d72dc59df36f" TargetMode="External"/><Relationship Id="rId37" Type="http://schemas.openxmlformats.org/officeDocument/2006/relationships/hyperlink" Target="https://www.scopus.com/inward/record.uri?eid=2-s2.0-85067356389&amp;doi=10.1021%2facs.bioconjchem.9b00256&amp;partnerID=40&amp;md5=956cafa694e67a797febfa3b30386d84" TargetMode="External"/><Relationship Id="rId36" Type="http://schemas.openxmlformats.org/officeDocument/2006/relationships/hyperlink" Target="https://www.scopus.com/inward/record.uri?eid=2-s2.0-85083222614&amp;doi=10.1088%2f1755-1315%2f448%2f1%2f012098&amp;partnerID=40&amp;md5=2a24b99ebffe6928c2db3db47cfd3a7f" TargetMode="External"/><Relationship Id="rId39" Type="http://schemas.openxmlformats.org/officeDocument/2006/relationships/hyperlink" Target="https://www.scopus.com/inward/record.uri?eid=2-s2.0-85076023917&amp;doi=10.1016%2fj.ecss.2019.106510&amp;partnerID=40&amp;md5=03ff34976d1a583ba2450a3d58a80cef" TargetMode="External"/><Relationship Id="rId38" Type="http://schemas.openxmlformats.org/officeDocument/2006/relationships/hyperlink" Target="https://www.scopus.com/inward/record.uri?eid=2-s2.0-85065246609&amp;doi=10.1007%2fs11356-019-04668-3&amp;partnerID=40&amp;md5=90f582e3d6b4fc3187a0b9099d067559" TargetMode="External"/><Relationship Id="rId20" Type="http://schemas.openxmlformats.org/officeDocument/2006/relationships/hyperlink" Target="https://www.scopus.com/inward/record.uri?eid=2-s2.0-85100237524&amp;doi=10.1039%2fd0en00961j&amp;partnerID=40&amp;md5=c83feec91b8519405d43bc65e09cdc54" TargetMode="External"/><Relationship Id="rId22" Type="http://schemas.openxmlformats.org/officeDocument/2006/relationships/hyperlink" Target="https://www.scopus.com/inward/record.uri?eid=2-s2.0-85103960233&amp;doi=10.1007%2fs00289-021-03671-4&amp;partnerID=40&amp;md5=fbfef75ee60bc1227e63c7ecd99cbed3" TargetMode="External"/><Relationship Id="rId21" Type="http://schemas.openxmlformats.org/officeDocument/2006/relationships/hyperlink" Target="https://www.scopus.com/inward/record.uri?eid=2-s2.0-85090434255&amp;doi=10.1111%2fraq.12496&amp;partnerID=40&amp;md5=536fbeafd93c3e80baa2ff80a4d1a84e" TargetMode="External"/><Relationship Id="rId24" Type="http://schemas.openxmlformats.org/officeDocument/2006/relationships/hyperlink" Target="https://www.scopus.com/inward/record.uri?eid=2-s2.0-85098079258&amp;doi=10.13671%2fj.hjkxxb.2020.0499&amp;partnerID=40&amp;md5=451bceaa74a788f1fd2f70e3b4913e2a" TargetMode="External"/><Relationship Id="rId23" Type="http://schemas.openxmlformats.org/officeDocument/2006/relationships/hyperlink" Target="https://www.scopus.com/inward/record.uri?eid=2-s2.0-85103860342&amp;doi=10.2174%2f1574892815666201221121859&amp;partnerID=40&amp;md5=8d82baa51c88c48cf7b4f6517707bce6" TargetMode="External"/><Relationship Id="rId26" Type="http://schemas.openxmlformats.org/officeDocument/2006/relationships/hyperlink" Target="https://www.scopus.com/inward/record.uri?eid=2-s2.0-85084083117&amp;doi=10.1038%2fs41467-020-15975-6&amp;partnerID=40&amp;md5=39521a0bff3a512658fd34892b1fcc46" TargetMode="External"/><Relationship Id="rId25" Type="http://schemas.openxmlformats.org/officeDocument/2006/relationships/hyperlink" Target="https://www.scopus.com/inward/record.uri?eid=2-s2.0-85089954508&amp;doi=10.1016%2fj.envpol.2020.115473&amp;partnerID=40&amp;md5=b23aa0b77b84c9b141e51518cdaed12b" TargetMode="External"/><Relationship Id="rId28" Type="http://schemas.openxmlformats.org/officeDocument/2006/relationships/hyperlink" Target="https://www.scopus.com/inward/record.uri?eid=2-s2.0-85094130523&amp;doi=10.1016%2fj.rsma.2020.101509&amp;partnerID=40&amp;md5=7865209e81253f197eff08b379b502cd" TargetMode="External"/><Relationship Id="rId27" Type="http://schemas.openxmlformats.org/officeDocument/2006/relationships/hyperlink" Target="https://www.scopus.com/inward/record.uri?eid=2-s2.0-85100820955&amp;doi=10.1109%2fIEEECONF51154.2020.9319989&amp;partnerID=40&amp;md5=f9913f4a1fca54ac91a1e1322d77a3de" TargetMode="External"/><Relationship Id="rId29" Type="http://schemas.openxmlformats.org/officeDocument/2006/relationships/hyperlink" Target="https://www.scopus.com/inward/record.uri?eid=2-s2.0-85104595832&amp;doi=10.1109%2fIEEECONF38699.2020.9389207&amp;partnerID=40&amp;md5=33bcbb9303c82bffe1dd81ebc1b2af1d" TargetMode="External"/><Relationship Id="rId11" Type="http://schemas.openxmlformats.org/officeDocument/2006/relationships/hyperlink" Target="https://www.scopus.com/inward/record.uri?eid=2-s2.0-85103388476&amp;doi=10.1007%2fs11270-021-05080-9&amp;partnerID=40&amp;md5=76f40e88f46527ce7e6d80be5157fbde" TargetMode="External"/><Relationship Id="rId10" Type="http://schemas.openxmlformats.org/officeDocument/2006/relationships/hyperlink" Target="https://www.scopus.com/inward/record.uri?eid=2-s2.0-85104467493&amp;doi=10.3390%2fijerph18084382&amp;partnerID=40&amp;md5=c980d3d996847836f08ac8e0c69fc72b" TargetMode="External"/><Relationship Id="rId13" Type="http://schemas.openxmlformats.org/officeDocument/2006/relationships/hyperlink" Target="https://www.scopus.com/inward/record.uri?eid=2-s2.0-85092784115&amp;doi=10.1016%2fj.jhazmat.2020.124247&amp;partnerID=40&amp;md5=bb632d40cc2e818653c301c9c55a8f43" TargetMode="External"/><Relationship Id="rId12" Type="http://schemas.openxmlformats.org/officeDocument/2006/relationships/hyperlink" Target="https://www.scopus.com/inward/record.uri?eid=2-s2.0-85098652711&amp;doi=10.1016%2fj.aquaculture.2020.736316&amp;partnerID=40&amp;md5=95e18ccb1a3989dbd03af071c2769501" TargetMode="External"/><Relationship Id="rId15" Type="http://schemas.openxmlformats.org/officeDocument/2006/relationships/hyperlink" Target="https://www.scopus.com/inward/record.uri?eid=2-s2.0-85101866743&amp;doi=10.3389%2ffmars.2021.633478&amp;partnerID=40&amp;md5=e473ff7f94eb482f1cca994ddc88e3a7" TargetMode="External"/><Relationship Id="rId14" Type="http://schemas.openxmlformats.org/officeDocument/2006/relationships/hyperlink" Target="https://www.scopus.com/inward/record.uri?eid=2-s2.0-85099664886&amp;doi=10.1016%2fj.aquatox.2021.105747&amp;partnerID=40&amp;md5=d80c53413a456d274df922a3667de2d7" TargetMode="External"/><Relationship Id="rId17" Type="http://schemas.openxmlformats.org/officeDocument/2006/relationships/hyperlink" Target="https://www.scopus.com/inward/record.uri?eid=2-s2.0-85097460039&amp;doi=10.1016%2fj.matt.2020.11.010&amp;partnerID=40&amp;md5=12f3b8028cb4cad5e6b593e9f24d7cdf" TargetMode="External"/><Relationship Id="rId16" Type="http://schemas.openxmlformats.org/officeDocument/2006/relationships/hyperlink" Target="https://www.scopus.com/inward/record.uri?eid=2-s2.0-85102146161&amp;doi=10.1039%2fd0em00446d&amp;partnerID=40&amp;md5=a781d1b1735f0c3c1c83e08d9b000e51" TargetMode="External"/><Relationship Id="rId19" Type="http://schemas.openxmlformats.org/officeDocument/2006/relationships/hyperlink" Target="https://www.scopus.com/inward/record.uri?eid=2-s2.0-85100370108&amp;doi=10.1016%2fj.rsma.2020.101558&amp;partnerID=40&amp;md5=4750340165cd5e5339bfc4fe4c1cb5ba" TargetMode="External"/><Relationship Id="rId18" Type="http://schemas.openxmlformats.org/officeDocument/2006/relationships/hyperlink" Target="https://www.scopus.com/inward/record.uri?eid=2-s2.0-85101502247&amp;doi=10.1007%2fs11356-021-12898-7&amp;partnerID=40&amp;md5=f7c1643cf327a6ecafb5834358af9ecb" TargetMode="External"/><Relationship Id="rId84" Type="http://schemas.openxmlformats.org/officeDocument/2006/relationships/hyperlink" Target="https://www.scopus.com/inward/record.uri?eid=2-s2.0-84952876139&amp;doi=10.1016%2fj.aca.2015.10.025&amp;partnerID=40&amp;md5=a62966cd943cca4f740662e6f7a6b3bb" TargetMode="External"/><Relationship Id="rId83" Type="http://schemas.openxmlformats.org/officeDocument/2006/relationships/hyperlink" Target="https://www.scopus.com/inward/record.uri?eid=2-s2.0-84956906807&amp;doi=10.4314%2ftjpr.v15i1.28&amp;partnerID=40&amp;md5=379413c6d5bc95dc6d88399ff2f807e6" TargetMode="External"/><Relationship Id="rId86" Type="http://schemas.openxmlformats.org/officeDocument/2006/relationships/hyperlink" Target="https://www.scopus.com/inward/record.uri?eid=2-s2.0-84941560619&amp;doi=10.1016%2fj.biomaterials.2015.08.028&amp;partnerID=40&amp;md5=7df38e692b3d7dd19060a15344b64d60" TargetMode="External"/><Relationship Id="rId85" Type="http://schemas.openxmlformats.org/officeDocument/2006/relationships/hyperlink" Target="https://www.scopus.com/inward/record.uri?eid=2-s2.0-84966388942&amp;doi=10.5894%2frgci583&amp;partnerID=40&amp;md5=80304b8f36affb9e1b6bb5cb07783e9d" TargetMode="External"/><Relationship Id="rId88" Type="http://schemas.openxmlformats.org/officeDocument/2006/relationships/hyperlink" Target="https://www.scopus.com/inward/record.uri?eid=2-s2.0-84944057989&amp;doi=10.1007%2f978-3-319-16510-3_7&amp;partnerID=40&amp;md5=bbfb4c59036f47f4e7745d87d810e98a" TargetMode="External"/><Relationship Id="rId87" Type="http://schemas.openxmlformats.org/officeDocument/2006/relationships/hyperlink" Target="https://www.scopus.com/inward/record.uri?eid=2-s2.0-84942579555&amp;doi=10.1071%2fEN14218&amp;partnerID=40&amp;md5=71e374cb58e208ff7d555a204dadf1c0" TargetMode="External"/><Relationship Id="rId89" Type="http://schemas.openxmlformats.org/officeDocument/2006/relationships/hyperlink" Target="https://www.scopus.com/inward/record.uri?eid=2-s2.0-84923633466&amp;doi=10.1016%2fj.jglr.2014.12.020&amp;partnerID=40&amp;md5=738e117b3a36bc2a1bafd87f45e421fb" TargetMode="External"/><Relationship Id="rId80" Type="http://schemas.openxmlformats.org/officeDocument/2006/relationships/hyperlink" Target="https://www.scopus.com/inward/record.uri?eid=2-s2.0-84954536107&amp;doi=10.1016%2fj.watres.2016.01.002&amp;partnerID=40&amp;md5=d9d705daeabada361b5d021a10aa2399" TargetMode="External"/><Relationship Id="rId82" Type="http://schemas.openxmlformats.org/officeDocument/2006/relationships/hyperlink" Target="https://www.scopus.com/inward/record.uri?eid=2-s2.0-84959335701&amp;doi=10.1166%2fjbn.2016.2174&amp;partnerID=40&amp;md5=471ad2fe083e6b86204c2370a8462b19" TargetMode="External"/><Relationship Id="rId81" Type="http://schemas.openxmlformats.org/officeDocument/2006/relationships/hyperlink" Target="https://www.scopus.com/inward/record.uri?eid=2-s2.0-84964757000&amp;doi=10.1093%2ficesjms%2ffsv241&amp;partnerID=40&amp;md5=93e7805d6e8eb8d7d379384f89d1634e" TargetMode="External"/><Relationship Id="rId73" Type="http://schemas.openxmlformats.org/officeDocument/2006/relationships/hyperlink" Target="https://www.scopus.com/inward/record.uri?eid=2-s2.0-85023160468&amp;doi=10.1080%2f03639045.2017.1349787&amp;partnerID=40&amp;md5=734f4f6cbb4487b3c42c6a80cf5e0f7d" TargetMode="External"/><Relationship Id="rId72" Type="http://schemas.openxmlformats.org/officeDocument/2006/relationships/hyperlink" Target="https://www.scopus.com/inward/record.uri?eid=2-s2.0-85068112263&amp;doi=10.7185%2fgeochemlet.1829&amp;partnerID=40&amp;md5=0fe6037289d11bc6266469997047927c" TargetMode="External"/><Relationship Id="rId75" Type="http://schemas.openxmlformats.org/officeDocument/2006/relationships/hyperlink" Target="https://www.scopus.com/inward/record.uri?eid=2-s2.0-85028928493&amp;doi=10.3389%2ffphar.2017.00606&amp;partnerID=40&amp;md5=8157e1704075b0a5a8898e49c53d0bd6" TargetMode="External"/><Relationship Id="rId74" Type="http://schemas.openxmlformats.org/officeDocument/2006/relationships/hyperlink" Target="https://www.scopus.com/inward/record.uri?eid=2-s2.0-85029555396&amp;doi=10.1146%2fannurev-environ-102016-060700&amp;partnerID=40&amp;md5=898ddf85bfb21ffc10b0c0818191e91c" TargetMode="External"/><Relationship Id="rId77" Type="http://schemas.openxmlformats.org/officeDocument/2006/relationships/hyperlink" Target="https://www.scopus.com/inward/record.uri?eid=2-s2.0-84960108270&amp;doi=10.1016%2fj.colsurfa.2016.02.005&amp;partnerID=40&amp;md5=f8203ad1d6a9d253b1ece34c863d42ee" TargetMode="External"/><Relationship Id="rId76" Type="http://schemas.openxmlformats.org/officeDocument/2006/relationships/hyperlink" Target="https://www.scopus.com/inward/record.uri?eid=2-s2.0-85027969706&amp;doi=10.1109%2fICRA.2017.7989779&amp;partnerID=40&amp;md5=bbf095f49ac62aa7d9bec11cdc392ab0" TargetMode="External"/><Relationship Id="rId79" Type="http://schemas.openxmlformats.org/officeDocument/2006/relationships/hyperlink" Target="https://www.scopus.com/inward/record.uri?eid=2-s2.0-84964056724&amp;doi=10.1007%2fs13726-016-0424-x&amp;partnerID=40&amp;md5=8a1dd53bb882f88376a3011c4f39e11e" TargetMode="External"/><Relationship Id="rId78" Type="http://schemas.openxmlformats.org/officeDocument/2006/relationships/hyperlink" Target="https://www.scopus.com/inward/record.uri?eid=2-s2.0-84961390125&amp;doi=10.1080%2f00288330.2015.1132747&amp;partnerID=40&amp;md5=11bdfb3d2054901a2ecab9dde1603f63" TargetMode="External"/><Relationship Id="rId71" Type="http://schemas.openxmlformats.org/officeDocument/2006/relationships/hyperlink" Target="https://www.scopus.com/inward/record.uri?eid=2-s2.0-85048205523&amp;doi=10.3103%2fS0967091218020067&amp;partnerID=40&amp;md5=67f7eb55d7a3ebb5afc62e19b768c1e9" TargetMode="External"/><Relationship Id="rId70" Type="http://schemas.openxmlformats.org/officeDocument/2006/relationships/hyperlink" Target="https://www.scopus.com/inward/record.uri?eid=2-s2.0-85042271661&amp;doi=10.3389%2ffmars.2018.00039&amp;partnerID=40&amp;md5=6b0a51f5e7ac938b2916ae1998aa7f3a" TargetMode="External"/><Relationship Id="rId62" Type="http://schemas.openxmlformats.org/officeDocument/2006/relationships/hyperlink" Target="https://www.scopus.com/inward/record.uri?eid=2-s2.0-85067404459&amp;partnerID=40&amp;md5=a6f2ff152ac7d127b4ee71f337a2059e" TargetMode="External"/><Relationship Id="rId61" Type="http://schemas.openxmlformats.org/officeDocument/2006/relationships/hyperlink" Target="https://www.scopus.com/inward/record.uri?eid=2-s2.0-85053307304&amp;doi=10.1016%2fj.biomaterials.2018.09.005&amp;partnerID=40&amp;md5=894aa490291c9ae56f61c3ecac207fb5" TargetMode="External"/><Relationship Id="rId64" Type="http://schemas.openxmlformats.org/officeDocument/2006/relationships/hyperlink" Target="https://www.scopus.com/inward/record.uri?eid=2-s2.0-85049461759&amp;doi=10.1016%2fj.marpolbul.2018.07.016&amp;partnerID=40&amp;md5=8d8b3409e7ded8995ccdc4db0289abfa" TargetMode="External"/><Relationship Id="rId63" Type="http://schemas.openxmlformats.org/officeDocument/2006/relationships/hyperlink" Target="https://www.scopus.com/inward/record.uri?eid=2-s2.0-85049473700&amp;doi=10.1016%2fj.ecoenv.2018.06.078&amp;partnerID=40&amp;md5=100df93b39e2c3eb8df80d197f653428" TargetMode="External"/><Relationship Id="rId66" Type="http://schemas.openxmlformats.org/officeDocument/2006/relationships/hyperlink" Target="https://www.scopus.com/inward/record.uri?eid=2-s2.0-85058694384&amp;doi=10.13671%2fj.hjkxxb.2018.0081&amp;partnerID=40&amp;md5=504d4928a7e19b8123ad2135b91d8545" TargetMode="External"/><Relationship Id="rId65" Type="http://schemas.openxmlformats.org/officeDocument/2006/relationships/hyperlink" Target="https://www.scopus.com/inward/record.uri?eid=2-s2.0-85050662253&amp;doi=10.1016%2fj.tifs.2018.07.022&amp;partnerID=40&amp;md5=fb86d3ebbd969017597b527865c9e919" TargetMode="External"/><Relationship Id="rId68" Type="http://schemas.openxmlformats.org/officeDocument/2006/relationships/hyperlink" Target="https://www.scopus.com/inward/record.uri?eid=2-s2.0-85044787621&amp;doi=10.1016%2fj.scitotenv.2018.01.338&amp;partnerID=40&amp;md5=fb6ab573a1fe6af515f02d7c454ef651" TargetMode="External"/><Relationship Id="rId67" Type="http://schemas.openxmlformats.org/officeDocument/2006/relationships/hyperlink" Target="https://www.scopus.com/inward/record.uri?eid=2-s2.0-85048298489&amp;doi=10.1016%2fj.marpolbul.2018.06.006&amp;partnerID=40&amp;md5=6666514e2869d2b12eac7a00ac740e62" TargetMode="External"/><Relationship Id="rId60" Type="http://schemas.openxmlformats.org/officeDocument/2006/relationships/hyperlink" Target="https://www.scopus.com/inward/record.uri?eid=2-s2.0-85056154293&amp;doi=10.1016%2fj.etap.2018.10.009&amp;partnerID=40&amp;md5=463e5e623a7af38e348e94736bb6524e" TargetMode="External"/><Relationship Id="rId69" Type="http://schemas.openxmlformats.org/officeDocument/2006/relationships/hyperlink" Target="https://www.scopus.com/inward/record.uri?eid=2-s2.0-85044455631&amp;doi=10.1016%2fj.fooweb.2017.12.002&amp;partnerID=40&amp;md5=344004cf027f5083f33ab69f74707ac1" TargetMode="External"/><Relationship Id="rId51" Type="http://schemas.openxmlformats.org/officeDocument/2006/relationships/hyperlink" Target="https://www.scopus.com/inward/record.uri?eid=2-s2.0-85063458363&amp;doi=10.1088%2f1755-1315%2f227%2f5%2f052047&amp;partnerID=40&amp;md5=f45258e9bcbfe2359d8d4634f4acb170" TargetMode="External"/><Relationship Id="rId50" Type="http://schemas.openxmlformats.org/officeDocument/2006/relationships/hyperlink" Target="https://www.scopus.com/inward/record.uri?eid=2-s2.0-85065412473&amp;doi=10.1109%2fJPHOT.2019.2911291&amp;partnerID=40&amp;md5=c6261f9072969d7e06a4164b5d4dd576" TargetMode="External"/><Relationship Id="rId53" Type="http://schemas.openxmlformats.org/officeDocument/2006/relationships/hyperlink" Target="https://www.scopus.com/inward/record.uri?eid=2-s2.0-85071644868&amp;doi=10.3969%2fj.issn.0253-4193.2019.02.008&amp;partnerID=40&amp;md5=15d4a9acf61d042b221fbd4ed1f0cb18" TargetMode="External"/><Relationship Id="rId52" Type="http://schemas.openxmlformats.org/officeDocument/2006/relationships/hyperlink" Target="https://www.scopus.com/inward/record.uri?eid=2-s2.0-85061567404&amp;doi=10.1021%2facsomega.8b03101&amp;partnerID=40&amp;md5=675af666bb9455e3dd991ef1a7195889" TargetMode="External"/><Relationship Id="rId55" Type="http://schemas.openxmlformats.org/officeDocument/2006/relationships/hyperlink" Target="https://www.scopus.com/inward/record.uri?eid=2-s2.0-85059091896&amp;doi=10.1039%2fc8ay01974f&amp;partnerID=40&amp;md5=8bfdde291ca323dc1945457a20d3ce70" TargetMode="External"/><Relationship Id="rId54" Type="http://schemas.openxmlformats.org/officeDocument/2006/relationships/hyperlink" Target="https://www.scopus.com/inward/record.uri?eid=2-s2.0-85059620904&amp;doi=10.1021%2facsami.8b16464&amp;partnerID=40&amp;md5=a8e1afad89f8a7b67be661c36589250a" TargetMode="External"/><Relationship Id="rId57" Type="http://schemas.openxmlformats.org/officeDocument/2006/relationships/hyperlink" Target="https://www.scopus.com/inward/record.uri?eid=2-s2.0-85071914900&amp;doi=10.22059%2fpoll.2018.257596.468&amp;partnerID=40&amp;md5=aaf644d609a252298fd542a325599425" TargetMode="External"/><Relationship Id="rId56" Type="http://schemas.openxmlformats.org/officeDocument/2006/relationships/hyperlink" Target="https://www.scopus.com/inward/record.uri?eid=2-s2.0-85086914332&amp;doi=10.37828%2fEM.2019.23.8&amp;partnerID=40&amp;md5=0136183c1a93fc9ad589deba8b376e57" TargetMode="External"/><Relationship Id="rId59" Type="http://schemas.openxmlformats.org/officeDocument/2006/relationships/hyperlink" Target="https://www.scopus.com/inward/record.uri?eid=2-s2.0-85055040448&amp;doi=10.1007%2f698_2018_256&amp;partnerID=40&amp;md5=2045be43b699706fc2b8420e5d20bd3d" TargetMode="External"/><Relationship Id="rId58" Type="http://schemas.openxmlformats.org/officeDocument/2006/relationships/hyperlink" Target="https://www.scopus.com/inward/record.uri?eid=2-s2.0-85079074018&amp;partnerID=40&amp;md5=aab884cb1ef82a7ffe1dc0b5e7549490" TargetMode="External"/><Relationship Id="rId107" Type="http://schemas.openxmlformats.org/officeDocument/2006/relationships/hyperlink" Target="https://pubmed.ncbi.nlm.nih.gov/34022555/" TargetMode="External"/><Relationship Id="rId228" Type="http://schemas.openxmlformats.org/officeDocument/2006/relationships/hyperlink" Target="https://pubmed.ncbi.nlm.nih.gov/30973067/" TargetMode="External"/><Relationship Id="rId349" Type="http://schemas.openxmlformats.org/officeDocument/2006/relationships/hyperlink" Target="https://pubmed.ncbi.nlm.nih.gov/20975660/" TargetMode="External"/><Relationship Id="rId106" Type="http://schemas.openxmlformats.org/officeDocument/2006/relationships/hyperlink" Target="https://pubmed.ncbi.nlm.nih.gov/34030413/" TargetMode="External"/><Relationship Id="rId227" Type="http://schemas.openxmlformats.org/officeDocument/2006/relationships/hyperlink" Target="https://pubmed.ncbi.nlm.nih.gov/31039541/" TargetMode="External"/><Relationship Id="rId348" Type="http://schemas.openxmlformats.org/officeDocument/2006/relationships/hyperlink" Target="https://pubmed.ncbi.nlm.nih.gov/21176533/" TargetMode="External"/><Relationship Id="rId105" Type="http://schemas.openxmlformats.org/officeDocument/2006/relationships/hyperlink" Target="https://pubmed.ncbi.nlm.nih.gov/34049067/" TargetMode="External"/><Relationship Id="rId226" Type="http://schemas.openxmlformats.org/officeDocument/2006/relationships/hyperlink" Target="https://pubmed.ncbi.nlm.nih.gov/31048159/" TargetMode="External"/><Relationship Id="rId347" Type="http://schemas.openxmlformats.org/officeDocument/2006/relationships/hyperlink" Target="https://pubmed.ncbi.nlm.nih.gov/21458008/" TargetMode="External"/><Relationship Id="rId104" Type="http://schemas.openxmlformats.org/officeDocument/2006/relationships/hyperlink" Target="https://pubmed.ncbi.nlm.nih.gov/34058667/" TargetMode="External"/><Relationship Id="rId225" Type="http://schemas.openxmlformats.org/officeDocument/2006/relationships/hyperlink" Target="https://pubmed.ncbi.nlm.nih.gov/31049694/" TargetMode="External"/><Relationship Id="rId346" Type="http://schemas.openxmlformats.org/officeDocument/2006/relationships/hyperlink" Target="https://pubmed.ncbi.nlm.nih.gov/21719272/" TargetMode="External"/><Relationship Id="rId109" Type="http://schemas.openxmlformats.org/officeDocument/2006/relationships/hyperlink" Target="https://pubmed.ncbi.nlm.nih.gov/33962257/" TargetMode="External"/><Relationship Id="rId108" Type="http://schemas.openxmlformats.org/officeDocument/2006/relationships/hyperlink" Target="https://pubmed.ncbi.nlm.nih.gov/33991989/" TargetMode="External"/><Relationship Id="rId229" Type="http://schemas.openxmlformats.org/officeDocument/2006/relationships/hyperlink" Target="https://pubmed.ncbi.nlm.nih.gov/30946515/" TargetMode="External"/><Relationship Id="rId220" Type="http://schemas.openxmlformats.org/officeDocument/2006/relationships/hyperlink" Target="https://pubmed.ncbi.nlm.nih.gov/31209781/" TargetMode="External"/><Relationship Id="rId341" Type="http://schemas.openxmlformats.org/officeDocument/2006/relationships/hyperlink" Target="https://pubmed.ncbi.nlm.nih.gov/22028868/" TargetMode="External"/><Relationship Id="rId340" Type="http://schemas.openxmlformats.org/officeDocument/2006/relationships/hyperlink" Target="https://pubmed.ncbi.nlm.nih.gov/22449927/" TargetMode="External"/><Relationship Id="rId103" Type="http://schemas.openxmlformats.org/officeDocument/2006/relationships/hyperlink" Target="https://pubmed.ncbi.nlm.nih.gov/34092831/" TargetMode="External"/><Relationship Id="rId224" Type="http://schemas.openxmlformats.org/officeDocument/2006/relationships/hyperlink" Target="https://pubmed.ncbi.nlm.nih.gov/31063892/" TargetMode="External"/><Relationship Id="rId345" Type="http://schemas.openxmlformats.org/officeDocument/2006/relationships/hyperlink" Target="https://pubmed.ncbi.nlm.nih.gov/21786682/" TargetMode="External"/><Relationship Id="rId102" Type="http://schemas.openxmlformats.org/officeDocument/2006/relationships/hyperlink" Target="https://pubmed.ncbi.nlm.nih.gov/34115393/" TargetMode="External"/><Relationship Id="rId223" Type="http://schemas.openxmlformats.org/officeDocument/2006/relationships/hyperlink" Target="https://pubmed.ncbi.nlm.nih.gov/31091632/" TargetMode="External"/><Relationship Id="rId344" Type="http://schemas.openxmlformats.org/officeDocument/2006/relationships/hyperlink" Target="https://pubmed.ncbi.nlm.nih.gov/21872072/" TargetMode="External"/><Relationship Id="rId101" Type="http://schemas.openxmlformats.org/officeDocument/2006/relationships/hyperlink" Target="https://www.scopus.com/inward/record.uri?eid=2-s2.0-33749647704&amp;doi=10.1122%2f1.2072007&amp;partnerID=40&amp;md5=b97f068d9bcd8f1f41b36fcb1bb1e426" TargetMode="External"/><Relationship Id="rId222" Type="http://schemas.openxmlformats.org/officeDocument/2006/relationships/hyperlink" Target="https://pubmed.ncbi.nlm.nih.gov/31108150/" TargetMode="External"/><Relationship Id="rId343" Type="http://schemas.openxmlformats.org/officeDocument/2006/relationships/hyperlink" Target="https://pubmed.ncbi.nlm.nih.gov/21902605/" TargetMode="External"/><Relationship Id="rId100" Type="http://schemas.openxmlformats.org/officeDocument/2006/relationships/hyperlink" Target="https://www.scopus.com/inward/record.uri?eid=2-s2.0-33644925848&amp;doi=10.1021%2fjp0556153&amp;partnerID=40&amp;md5=bc61666e7e48770901815753a8f1fdcf" TargetMode="External"/><Relationship Id="rId221" Type="http://schemas.openxmlformats.org/officeDocument/2006/relationships/hyperlink" Target="https://pubmed.ncbi.nlm.nih.gov/31127361/" TargetMode="External"/><Relationship Id="rId342" Type="http://schemas.openxmlformats.org/officeDocument/2006/relationships/hyperlink" Target="https://pubmed.ncbi.nlm.nih.gov/21941092/" TargetMode="External"/><Relationship Id="rId217" Type="http://schemas.openxmlformats.org/officeDocument/2006/relationships/hyperlink" Target="https://pubmed.ncbi.nlm.nih.gov/31259535/" TargetMode="External"/><Relationship Id="rId338" Type="http://schemas.openxmlformats.org/officeDocument/2006/relationships/hyperlink" Target="https://pubmed.ncbi.nlm.nih.gov/22541048/" TargetMode="External"/><Relationship Id="rId216" Type="http://schemas.openxmlformats.org/officeDocument/2006/relationships/hyperlink" Target="https://pubmed.ncbi.nlm.nih.gov/31280146/" TargetMode="External"/><Relationship Id="rId337" Type="http://schemas.openxmlformats.org/officeDocument/2006/relationships/hyperlink" Target="https://pubmed.ncbi.nlm.nih.gov/22749928/" TargetMode="External"/><Relationship Id="rId215" Type="http://schemas.openxmlformats.org/officeDocument/2006/relationships/hyperlink" Target="https://pubmed.ncbi.nlm.nih.gov/31297653/" TargetMode="External"/><Relationship Id="rId336" Type="http://schemas.openxmlformats.org/officeDocument/2006/relationships/hyperlink" Target="https://pubmed.ncbi.nlm.nih.gov/22842533/" TargetMode="External"/><Relationship Id="rId214" Type="http://schemas.openxmlformats.org/officeDocument/2006/relationships/hyperlink" Target="https://pubmed.ncbi.nlm.nih.gov/31325868/" TargetMode="External"/><Relationship Id="rId335" Type="http://schemas.openxmlformats.org/officeDocument/2006/relationships/hyperlink" Target="https://pubmed.ncbi.nlm.nih.gov/23142727/" TargetMode="External"/><Relationship Id="rId219" Type="http://schemas.openxmlformats.org/officeDocument/2006/relationships/hyperlink" Target="https://pubmed.ncbi.nlm.nih.gov/31232283/" TargetMode="External"/><Relationship Id="rId218" Type="http://schemas.openxmlformats.org/officeDocument/2006/relationships/hyperlink" Target="https://pubmed.ncbi.nlm.nih.gov/31232331/" TargetMode="External"/><Relationship Id="rId339" Type="http://schemas.openxmlformats.org/officeDocument/2006/relationships/hyperlink" Target="https://pubmed.ncbi.nlm.nih.gov/22513203/" TargetMode="External"/><Relationship Id="rId330" Type="http://schemas.openxmlformats.org/officeDocument/2006/relationships/hyperlink" Target="https://pubmed.ncbi.nlm.nih.gov/23984374/" TargetMode="External"/><Relationship Id="rId213" Type="http://schemas.openxmlformats.org/officeDocument/2006/relationships/hyperlink" Target="https://pubmed.ncbi.nlm.nih.gov/31325878/" TargetMode="External"/><Relationship Id="rId334" Type="http://schemas.openxmlformats.org/officeDocument/2006/relationships/hyperlink" Target="https://pubmed.ncbi.nlm.nih.gov/23149502/" TargetMode="External"/><Relationship Id="rId212" Type="http://schemas.openxmlformats.org/officeDocument/2006/relationships/hyperlink" Target="https://pubmed.ncbi.nlm.nih.gov/31395328/" TargetMode="External"/><Relationship Id="rId333" Type="http://schemas.openxmlformats.org/officeDocument/2006/relationships/hyperlink" Target="https://pubmed.ncbi.nlm.nih.gov/23416412/" TargetMode="External"/><Relationship Id="rId211" Type="http://schemas.openxmlformats.org/officeDocument/2006/relationships/hyperlink" Target="https://pubmed.ncbi.nlm.nih.gov/31405089/" TargetMode="External"/><Relationship Id="rId332" Type="http://schemas.openxmlformats.org/officeDocument/2006/relationships/hyperlink" Target="https://pubmed.ncbi.nlm.nih.gov/23510150/" TargetMode="External"/><Relationship Id="rId210" Type="http://schemas.openxmlformats.org/officeDocument/2006/relationships/hyperlink" Target="https://pubmed.ncbi.nlm.nih.gov/31418618/" TargetMode="External"/><Relationship Id="rId331" Type="http://schemas.openxmlformats.org/officeDocument/2006/relationships/hyperlink" Target="https://pubmed.ncbi.nlm.nih.gov/23840673/" TargetMode="External"/><Relationship Id="rId370" Type="http://schemas.openxmlformats.org/officeDocument/2006/relationships/drawing" Target="../drawings/drawing5.xml"/><Relationship Id="rId129" Type="http://schemas.openxmlformats.org/officeDocument/2006/relationships/hyperlink" Target="https://pubmed.ncbi.nlm.nih.gov/33493766/" TargetMode="External"/><Relationship Id="rId128" Type="http://schemas.openxmlformats.org/officeDocument/2006/relationships/hyperlink" Target="https://pubmed.ncbi.nlm.nih.gov/33493856/" TargetMode="External"/><Relationship Id="rId249" Type="http://schemas.openxmlformats.org/officeDocument/2006/relationships/hyperlink" Target="https://pubmed.ncbi.nlm.nih.gov/30170057/" TargetMode="External"/><Relationship Id="rId127" Type="http://schemas.openxmlformats.org/officeDocument/2006/relationships/hyperlink" Target="https://pubmed.ncbi.nlm.nih.gov/33515857/" TargetMode="External"/><Relationship Id="rId248" Type="http://schemas.openxmlformats.org/officeDocument/2006/relationships/hyperlink" Target="https://pubmed.ncbi.nlm.nih.gov/30189542/" TargetMode="External"/><Relationship Id="rId369" Type="http://schemas.openxmlformats.org/officeDocument/2006/relationships/hyperlink" Target="https://pubmed.ncbi.nlm.nih.gov/10724279/" TargetMode="External"/><Relationship Id="rId126" Type="http://schemas.openxmlformats.org/officeDocument/2006/relationships/hyperlink" Target="https://pubmed.ncbi.nlm.nih.gov/33549998/" TargetMode="External"/><Relationship Id="rId247" Type="http://schemas.openxmlformats.org/officeDocument/2006/relationships/hyperlink" Target="https://pubmed.ncbi.nlm.nih.gov/30216878/" TargetMode="External"/><Relationship Id="rId368" Type="http://schemas.openxmlformats.org/officeDocument/2006/relationships/hyperlink" Target="https://pubmed.ncbi.nlm.nih.gov/11770702/" TargetMode="External"/><Relationship Id="rId121" Type="http://schemas.openxmlformats.org/officeDocument/2006/relationships/hyperlink" Target="https://pubmed.ncbi.nlm.nih.gov/33639345/" TargetMode="External"/><Relationship Id="rId242" Type="http://schemas.openxmlformats.org/officeDocument/2006/relationships/hyperlink" Target="https://pubmed.ncbi.nlm.nih.gov/30340288/" TargetMode="External"/><Relationship Id="rId363" Type="http://schemas.openxmlformats.org/officeDocument/2006/relationships/hyperlink" Target="https://pubmed.ncbi.nlm.nih.gov/16324402/" TargetMode="External"/><Relationship Id="rId120" Type="http://schemas.openxmlformats.org/officeDocument/2006/relationships/hyperlink" Target="https://pubmed.ncbi.nlm.nih.gov/33647780/" TargetMode="External"/><Relationship Id="rId241" Type="http://schemas.openxmlformats.org/officeDocument/2006/relationships/hyperlink" Target="https://pubmed.ncbi.nlm.nih.gov/30371056/" TargetMode="External"/><Relationship Id="rId362" Type="http://schemas.openxmlformats.org/officeDocument/2006/relationships/hyperlink" Target="https://pubmed.ncbi.nlm.nih.gov/17075050/" TargetMode="External"/><Relationship Id="rId240" Type="http://schemas.openxmlformats.org/officeDocument/2006/relationships/hyperlink" Target="https://pubmed.ncbi.nlm.nih.gov/30425478/" TargetMode="External"/><Relationship Id="rId361" Type="http://schemas.openxmlformats.org/officeDocument/2006/relationships/hyperlink" Target="https://pubmed.ncbi.nlm.nih.gov/17566673/" TargetMode="External"/><Relationship Id="rId360" Type="http://schemas.openxmlformats.org/officeDocument/2006/relationships/hyperlink" Target="https://pubmed.ncbi.nlm.nih.gov/17727975/" TargetMode="External"/><Relationship Id="rId125" Type="http://schemas.openxmlformats.org/officeDocument/2006/relationships/hyperlink" Target="https://pubmed.ncbi.nlm.nih.gov/33557180/" TargetMode="External"/><Relationship Id="rId246" Type="http://schemas.openxmlformats.org/officeDocument/2006/relationships/hyperlink" Target="https://pubmed.ncbi.nlm.nih.gov/30248861/" TargetMode="External"/><Relationship Id="rId367" Type="http://schemas.openxmlformats.org/officeDocument/2006/relationships/hyperlink" Target="https://pubmed.ncbi.nlm.nih.gov/12208792/" TargetMode="External"/><Relationship Id="rId124" Type="http://schemas.openxmlformats.org/officeDocument/2006/relationships/hyperlink" Target="https://pubmed.ncbi.nlm.nih.gov/33576750/" TargetMode="External"/><Relationship Id="rId245" Type="http://schemas.openxmlformats.org/officeDocument/2006/relationships/hyperlink" Target="https://pubmed.ncbi.nlm.nih.gov/30267918/" TargetMode="External"/><Relationship Id="rId366" Type="http://schemas.openxmlformats.org/officeDocument/2006/relationships/hyperlink" Target="https://pubmed.ncbi.nlm.nih.gov/12526821/" TargetMode="External"/><Relationship Id="rId123" Type="http://schemas.openxmlformats.org/officeDocument/2006/relationships/hyperlink" Target="https://pubmed.ncbi.nlm.nih.gov/33595903/" TargetMode="External"/><Relationship Id="rId244" Type="http://schemas.openxmlformats.org/officeDocument/2006/relationships/hyperlink" Target="https://pubmed.ncbi.nlm.nih.gov/30316739/" TargetMode="External"/><Relationship Id="rId365" Type="http://schemas.openxmlformats.org/officeDocument/2006/relationships/hyperlink" Target="https://pubmed.ncbi.nlm.nih.gov/12876627/" TargetMode="External"/><Relationship Id="rId122" Type="http://schemas.openxmlformats.org/officeDocument/2006/relationships/hyperlink" Target="https://pubmed.ncbi.nlm.nih.gov/33636779/" TargetMode="External"/><Relationship Id="rId243" Type="http://schemas.openxmlformats.org/officeDocument/2006/relationships/hyperlink" Target="https://pubmed.ncbi.nlm.nih.gov/30321708/" TargetMode="External"/><Relationship Id="rId364" Type="http://schemas.openxmlformats.org/officeDocument/2006/relationships/hyperlink" Target="https://pubmed.ncbi.nlm.nih.gov/15779033/" TargetMode="External"/><Relationship Id="rId95" Type="http://schemas.openxmlformats.org/officeDocument/2006/relationships/hyperlink" Target="https://www.scopus.com/inward/record.uri?eid=2-s2.0-84874458613&amp;doi=10.1039%2fc2em30686g&amp;partnerID=40&amp;md5=105b5cb45866ff0dd1562d8eea459f4f" TargetMode="External"/><Relationship Id="rId94" Type="http://schemas.openxmlformats.org/officeDocument/2006/relationships/hyperlink" Target="https://www.scopus.com/inward/record.uri?eid=2-s2.0-84874681843&amp;partnerID=40&amp;md5=b731f2c2ac6158cfd8d8775e1520b0ef" TargetMode="External"/><Relationship Id="rId97" Type="http://schemas.openxmlformats.org/officeDocument/2006/relationships/hyperlink" Target="https://www.scopus.com/inward/record.uri?eid=2-s2.0-79959805081&amp;doi=10.1039%2fc0cc05271j&amp;partnerID=40&amp;md5=d2fcd5157776c947bc65f5d2d39ef0e7" TargetMode="External"/><Relationship Id="rId96" Type="http://schemas.openxmlformats.org/officeDocument/2006/relationships/hyperlink" Target="https://www.scopus.com/inward/record.uri?eid=2-s2.0-84909636446&amp;partnerID=40&amp;md5=2a49f4528c9a81acb498bc8fc6194891" TargetMode="External"/><Relationship Id="rId99" Type="http://schemas.openxmlformats.org/officeDocument/2006/relationships/hyperlink" Target="https://www.scopus.com/inward/record.uri?eid=2-s2.0-33747434108&amp;doi=10.1002%2fjbm.a.30824&amp;partnerID=40&amp;md5=d09eae3406eb5e2b1c17d9c4b4629da5" TargetMode="External"/><Relationship Id="rId98" Type="http://schemas.openxmlformats.org/officeDocument/2006/relationships/hyperlink" Target="https://www.scopus.com/inward/record.uri?eid=2-s2.0-34547989988&amp;partnerID=40&amp;md5=af9350ae8da89596c43ab0735e43dae9" TargetMode="External"/><Relationship Id="rId91" Type="http://schemas.openxmlformats.org/officeDocument/2006/relationships/hyperlink" Target="https://www.scopus.com/inward/record.uri?eid=2-s2.0-84891702935&amp;partnerID=40&amp;md5=b00b7d1c46ccdf3de4e2d385ea72729b" TargetMode="External"/><Relationship Id="rId90" Type="http://schemas.openxmlformats.org/officeDocument/2006/relationships/hyperlink" Target="https://www.scopus.com/inward/record.uri?eid=2-s2.0-84903542618&amp;doi=10.1039%2fc4sm00202d&amp;partnerID=40&amp;md5=6cbe36d65772893668f0857520e69364" TargetMode="External"/><Relationship Id="rId93" Type="http://schemas.openxmlformats.org/officeDocument/2006/relationships/hyperlink" Target="https://www.scopus.com/inward/record.uri?eid=2-s2.0-84880879903&amp;doi=10.1016%2fj.ecolind.2013.06.019&amp;partnerID=40&amp;md5=3fe5e83e8dc4a9eae7077b7d34bda42f" TargetMode="External"/><Relationship Id="rId92" Type="http://schemas.openxmlformats.org/officeDocument/2006/relationships/hyperlink" Target="https://www.scopus.com/inward/record.uri?eid=2-s2.0-84909946935&amp;doi=10.1139%2fcjfas-2014-0281&amp;partnerID=40&amp;md5=152096d405007c63871be6ee823d1c2e" TargetMode="External"/><Relationship Id="rId118" Type="http://schemas.openxmlformats.org/officeDocument/2006/relationships/hyperlink" Target="https://pubmed.ncbi.nlm.nih.gov/33676243/" TargetMode="External"/><Relationship Id="rId239" Type="http://schemas.openxmlformats.org/officeDocument/2006/relationships/hyperlink" Target="https://pubmed.ncbi.nlm.nih.gov/30484055/" TargetMode="External"/><Relationship Id="rId117" Type="http://schemas.openxmlformats.org/officeDocument/2006/relationships/hyperlink" Target="https://pubmed.ncbi.nlm.nih.gov/33733742/" TargetMode="External"/><Relationship Id="rId238" Type="http://schemas.openxmlformats.org/officeDocument/2006/relationships/hyperlink" Target="https://pubmed.ncbi.nlm.nih.gov/30577027/" TargetMode="External"/><Relationship Id="rId359" Type="http://schemas.openxmlformats.org/officeDocument/2006/relationships/hyperlink" Target="https://pubmed.ncbi.nlm.nih.gov/19021386/" TargetMode="External"/><Relationship Id="rId116" Type="http://schemas.openxmlformats.org/officeDocument/2006/relationships/hyperlink" Target="https://pubmed.ncbi.nlm.nih.gov/33743420/" TargetMode="External"/><Relationship Id="rId237" Type="http://schemas.openxmlformats.org/officeDocument/2006/relationships/hyperlink" Target="https://pubmed.ncbi.nlm.nih.gov/30671652/" TargetMode="External"/><Relationship Id="rId358" Type="http://schemas.openxmlformats.org/officeDocument/2006/relationships/hyperlink" Target="https://pubmed.ncbi.nlm.nih.gov/19086320/" TargetMode="External"/><Relationship Id="rId115" Type="http://schemas.openxmlformats.org/officeDocument/2006/relationships/hyperlink" Target="https://pubmed.ncbi.nlm.nih.gov/33773317/" TargetMode="External"/><Relationship Id="rId236" Type="http://schemas.openxmlformats.org/officeDocument/2006/relationships/hyperlink" Target="https://pubmed.ncbi.nlm.nih.gov/30785284/" TargetMode="External"/><Relationship Id="rId357" Type="http://schemas.openxmlformats.org/officeDocument/2006/relationships/hyperlink" Target="https://pubmed.ncbi.nlm.nih.gov/19286948/" TargetMode="External"/><Relationship Id="rId119" Type="http://schemas.openxmlformats.org/officeDocument/2006/relationships/hyperlink" Target="https://pubmed.ncbi.nlm.nih.gov/33652851/" TargetMode="External"/><Relationship Id="rId110" Type="http://schemas.openxmlformats.org/officeDocument/2006/relationships/hyperlink" Target="https://pubmed.ncbi.nlm.nih.gov/33930774/" TargetMode="External"/><Relationship Id="rId231" Type="http://schemas.openxmlformats.org/officeDocument/2006/relationships/hyperlink" Target="https://pubmed.ncbi.nlm.nih.gov/30903888/" TargetMode="External"/><Relationship Id="rId352" Type="http://schemas.openxmlformats.org/officeDocument/2006/relationships/hyperlink" Target="https://pubmed.ncbi.nlm.nih.gov/20034681/" TargetMode="External"/><Relationship Id="rId230" Type="http://schemas.openxmlformats.org/officeDocument/2006/relationships/hyperlink" Target="https://pubmed.ncbi.nlm.nih.gov/30921723/" TargetMode="External"/><Relationship Id="rId351" Type="http://schemas.openxmlformats.org/officeDocument/2006/relationships/hyperlink" Target="https://pubmed.ncbi.nlm.nih.gov/20174755/" TargetMode="External"/><Relationship Id="rId350" Type="http://schemas.openxmlformats.org/officeDocument/2006/relationships/hyperlink" Target="https://pubmed.ncbi.nlm.nih.gov/20937980/" TargetMode="External"/><Relationship Id="rId114" Type="http://schemas.openxmlformats.org/officeDocument/2006/relationships/hyperlink" Target="https://pubmed.ncbi.nlm.nih.gov/33785766/" TargetMode="External"/><Relationship Id="rId235" Type="http://schemas.openxmlformats.org/officeDocument/2006/relationships/hyperlink" Target="https://pubmed.ncbi.nlm.nih.gov/30860808/" TargetMode="External"/><Relationship Id="rId356" Type="http://schemas.openxmlformats.org/officeDocument/2006/relationships/hyperlink" Target="https://pubmed.ncbi.nlm.nih.gov/19350942/" TargetMode="External"/><Relationship Id="rId113" Type="http://schemas.openxmlformats.org/officeDocument/2006/relationships/hyperlink" Target="https://pubmed.ncbi.nlm.nih.gov/33895505/" TargetMode="External"/><Relationship Id="rId234" Type="http://schemas.openxmlformats.org/officeDocument/2006/relationships/hyperlink" Target="https://pubmed.ncbi.nlm.nih.gov/30863970/" TargetMode="External"/><Relationship Id="rId355" Type="http://schemas.openxmlformats.org/officeDocument/2006/relationships/hyperlink" Target="https://pubmed.ncbi.nlm.nih.gov/19481226/" TargetMode="External"/><Relationship Id="rId112" Type="http://schemas.openxmlformats.org/officeDocument/2006/relationships/hyperlink" Target="https://pubmed.ncbi.nlm.nih.gov/33901865/" TargetMode="External"/><Relationship Id="rId233" Type="http://schemas.openxmlformats.org/officeDocument/2006/relationships/hyperlink" Target="https://pubmed.ncbi.nlm.nih.gov/30870693/" TargetMode="External"/><Relationship Id="rId354" Type="http://schemas.openxmlformats.org/officeDocument/2006/relationships/hyperlink" Target="https://pubmed.ncbi.nlm.nih.gov/19489932/" TargetMode="External"/><Relationship Id="rId111" Type="http://schemas.openxmlformats.org/officeDocument/2006/relationships/hyperlink" Target="https://pubmed.ncbi.nlm.nih.gov/33907955/" TargetMode="External"/><Relationship Id="rId232" Type="http://schemas.openxmlformats.org/officeDocument/2006/relationships/hyperlink" Target="https://pubmed.ncbi.nlm.nih.gov/30879165/" TargetMode="External"/><Relationship Id="rId353" Type="http://schemas.openxmlformats.org/officeDocument/2006/relationships/hyperlink" Target="https://pubmed.ncbi.nlm.nih.gov/19525006/" TargetMode="External"/><Relationship Id="rId305" Type="http://schemas.openxmlformats.org/officeDocument/2006/relationships/hyperlink" Target="https://pubmed.ncbi.nlm.nih.gov/26972678/" TargetMode="External"/><Relationship Id="rId304" Type="http://schemas.openxmlformats.org/officeDocument/2006/relationships/hyperlink" Target="https://pubmed.ncbi.nlm.nih.gov/27207313/" TargetMode="External"/><Relationship Id="rId303" Type="http://schemas.openxmlformats.org/officeDocument/2006/relationships/hyperlink" Target="https://pubmed.ncbi.nlm.nih.gov/27318605/" TargetMode="External"/><Relationship Id="rId302" Type="http://schemas.openxmlformats.org/officeDocument/2006/relationships/hyperlink" Target="https://pubmed.ncbi.nlm.nih.gov/27344400/" TargetMode="External"/><Relationship Id="rId309" Type="http://schemas.openxmlformats.org/officeDocument/2006/relationships/hyperlink" Target="https://pubmed.ncbi.nlm.nih.gov/26681492/" TargetMode="External"/><Relationship Id="rId308" Type="http://schemas.openxmlformats.org/officeDocument/2006/relationships/hyperlink" Target="https://pubmed.ncbi.nlm.nih.gov/26851981/" TargetMode="External"/><Relationship Id="rId307" Type="http://schemas.openxmlformats.org/officeDocument/2006/relationships/hyperlink" Target="https://pubmed.ncbi.nlm.nih.gov/26872084/" TargetMode="External"/><Relationship Id="rId306" Type="http://schemas.openxmlformats.org/officeDocument/2006/relationships/hyperlink" Target="https://pubmed.ncbi.nlm.nih.gov/26950772/" TargetMode="External"/><Relationship Id="rId301" Type="http://schemas.openxmlformats.org/officeDocument/2006/relationships/hyperlink" Target="https://pubmed.ncbi.nlm.nih.gov/29336534/" TargetMode="External"/><Relationship Id="rId300" Type="http://schemas.openxmlformats.org/officeDocument/2006/relationships/hyperlink" Target="https://pubmed.ncbi.nlm.nih.gov/30155162/" TargetMode="External"/><Relationship Id="rId206" Type="http://schemas.openxmlformats.org/officeDocument/2006/relationships/hyperlink" Target="https://pubmed.ncbi.nlm.nih.gov/31470325/" TargetMode="External"/><Relationship Id="rId327" Type="http://schemas.openxmlformats.org/officeDocument/2006/relationships/hyperlink" Target="https://pubmed.ncbi.nlm.nih.gov/24596465/" TargetMode="External"/><Relationship Id="rId205" Type="http://schemas.openxmlformats.org/officeDocument/2006/relationships/hyperlink" Target="https://pubmed.ncbi.nlm.nih.gov/31586885/" TargetMode="External"/><Relationship Id="rId326" Type="http://schemas.openxmlformats.org/officeDocument/2006/relationships/hyperlink" Target="https://pubmed.ncbi.nlm.nih.gov/24612776/" TargetMode="External"/><Relationship Id="rId204" Type="http://schemas.openxmlformats.org/officeDocument/2006/relationships/hyperlink" Target="https://pubmed.ncbi.nlm.nih.gov/31610388/" TargetMode="External"/><Relationship Id="rId325" Type="http://schemas.openxmlformats.org/officeDocument/2006/relationships/hyperlink" Target="https://pubmed.ncbi.nlm.nih.gov/24733438/" TargetMode="External"/><Relationship Id="rId203" Type="http://schemas.openxmlformats.org/officeDocument/2006/relationships/hyperlink" Target="https://pubmed.ncbi.nlm.nih.gov/31627047/" TargetMode="External"/><Relationship Id="rId324" Type="http://schemas.openxmlformats.org/officeDocument/2006/relationships/hyperlink" Target="https://pubmed.ncbi.nlm.nih.gov/24769564/" TargetMode="External"/><Relationship Id="rId209" Type="http://schemas.openxmlformats.org/officeDocument/2006/relationships/hyperlink" Target="https://pubmed.ncbi.nlm.nih.gov/31426240/" TargetMode="External"/><Relationship Id="rId208" Type="http://schemas.openxmlformats.org/officeDocument/2006/relationships/hyperlink" Target="https://pubmed.ncbi.nlm.nih.gov/31442726/" TargetMode="External"/><Relationship Id="rId329" Type="http://schemas.openxmlformats.org/officeDocument/2006/relationships/hyperlink" Target="https://pubmed.ncbi.nlm.nih.gov/24291772/" TargetMode="External"/><Relationship Id="rId207" Type="http://schemas.openxmlformats.org/officeDocument/2006/relationships/hyperlink" Target="https://pubmed.ncbi.nlm.nih.gov/31442864/" TargetMode="External"/><Relationship Id="rId328" Type="http://schemas.openxmlformats.org/officeDocument/2006/relationships/hyperlink" Target="https://pubmed.ncbi.nlm.nih.gov/24355620/" TargetMode="External"/><Relationship Id="rId202" Type="http://schemas.openxmlformats.org/officeDocument/2006/relationships/hyperlink" Target="https://pubmed.ncbi.nlm.nih.gov/31638771/" TargetMode="External"/><Relationship Id="rId323" Type="http://schemas.openxmlformats.org/officeDocument/2006/relationships/hyperlink" Target="https://pubmed.ncbi.nlm.nih.gov/25038627/" TargetMode="External"/><Relationship Id="rId201" Type="http://schemas.openxmlformats.org/officeDocument/2006/relationships/hyperlink" Target="https://pubmed.ncbi.nlm.nih.gov/31699500/" TargetMode="External"/><Relationship Id="rId322" Type="http://schemas.openxmlformats.org/officeDocument/2006/relationships/hyperlink" Target="https://pubmed.ncbi.nlm.nih.gov/25259682/" TargetMode="External"/><Relationship Id="rId200" Type="http://schemas.openxmlformats.org/officeDocument/2006/relationships/hyperlink" Target="https://pubmed.ncbi.nlm.nih.gov/31706091/" TargetMode="External"/><Relationship Id="rId321" Type="http://schemas.openxmlformats.org/officeDocument/2006/relationships/hyperlink" Target="https://pubmed.ncbi.nlm.nih.gov/25269296/" TargetMode="External"/><Relationship Id="rId320" Type="http://schemas.openxmlformats.org/officeDocument/2006/relationships/hyperlink" Target="https://pubmed.ncbi.nlm.nih.gov/26031104/" TargetMode="External"/><Relationship Id="rId316" Type="http://schemas.openxmlformats.org/officeDocument/2006/relationships/hyperlink" Target="https://pubmed.ncbi.nlm.nih.gov/26283286/" TargetMode="External"/><Relationship Id="rId315" Type="http://schemas.openxmlformats.org/officeDocument/2006/relationships/hyperlink" Target="https://pubmed.ncbi.nlm.nih.gov/26292402/" TargetMode="External"/><Relationship Id="rId314" Type="http://schemas.openxmlformats.org/officeDocument/2006/relationships/hyperlink" Target="https://pubmed.ncbi.nlm.nih.gov/26388444/" TargetMode="External"/><Relationship Id="rId313" Type="http://schemas.openxmlformats.org/officeDocument/2006/relationships/hyperlink" Target="https://pubmed.ncbi.nlm.nih.gov/26396010/" TargetMode="External"/><Relationship Id="rId319" Type="http://schemas.openxmlformats.org/officeDocument/2006/relationships/hyperlink" Target="https://pubmed.ncbi.nlm.nih.gov/26121603/" TargetMode="External"/><Relationship Id="rId318" Type="http://schemas.openxmlformats.org/officeDocument/2006/relationships/hyperlink" Target="https://pubmed.ncbi.nlm.nih.gov/26198261/" TargetMode="External"/><Relationship Id="rId317" Type="http://schemas.openxmlformats.org/officeDocument/2006/relationships/hyperlink" Target="https://pubmed.ncbi.nlm.nih.gov/26248165/" TargetMode="External"/><Relationship Id="rId312" Type="http://schemas.openxmlformats.org/officeDocument/2006/relationships/hyperlink" Target="https://pubmed.ncbi.nlm.nih.gov/26396365/" TargetMode="External"/><Relationship Id="rId311" Type="http://schemas.openxmlformats.org/officeDocument/2006/relationships/hyperlink" Target="https://pubmed.ncbi.nlm.nih.gov/26398925/" TargetMode="External"/><Relationship Id="rId310" Type="http://schemas.openxmlformats.org/officeDocument/2006/relationships/hyperlink" Target="https://pubmed.ncbi.nlm.nih.gov/26656532/"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graphpad.com/quickcalcs/kappa1.cfm"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0" max="20" width="2.88"/>
    <col customWidth="1" min="21" max="21" width="9.13"/>
    <col customWidth="1" min="22" max="22" width="3.38"/>
    <col customWidth="1" min="23" max="23" width="9.13"/>
    <col customWidth="1" min="27" max="27" width="7.63"/>
    <col customWidth="1" min="28" max="28" width="6.0"/>
    <col customWidth="1" min="29" max="29" width="13.38"/>
    <col customWidth="1" min="30" max="31" width="3.75"/>
    <col customWidth="1" min="32" max="32" width="14.38"/>
    <col customWidth="1" min="33" max="34" width="13.3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U1" s="1" t="s">
        <v>19</v>
      </c>
      <c r="W1" s="1" t="s">
        <v>20</v>
      </c>
      <c r="X1" s="1" t="s">
        <v>21</v>
      </c>
      <c r="Y1" s="1" t="s">
        <v>22</v>
      </c>
      <c r="Z1" s="1" t="s">
        <v>23</v>
      </c>
      <c r="AA1" s="1" t="s">
        <v>24</v>
      </c>
      <c r="AB1" s="1" t="s">
        <v>25</v>
      </c>
      <c r="AF1" s="1" t="s">
        <v>26</v>
      </c>
      <c r="AG1" s="1" t="s">
        <v>27</v>
      </c>
      <c r="AH1" s="1" t="s">
        <v>28</v>
      </c>
    </row>
    <row r="2">
      <c r="A2" s="1" t="s">
        <v>29</v>
      </c>
      <c r="B2" s="1" t="s">
        <v>30</v>
      </c>
      <c r="C2" s="1">
        <v>2021.0</v>
      </c>
      <c r="D2" s="1">
        <v>1.0</v>
      </c>
      <c r="E2" s="1">
        <v>1.0</v>
      </c>
      <c r="F2" s="1" t="s">
        <v>31</v>
      </c>
      <c r="H2" s="1">
        <v>417.0</v>
      </c>
      <c r="K2" s="1" t="s">
        <v>32</v>
      </c>
      <c r="L2" s="2" t="s">
        <v>33</v>
      </c>
      <c r="P2" s="1" t="s">
        <v>34</v>
      </c>
      <c r="Q2" s="1" t="s">
        <v>35</v>
      </c>
      <c r="T2">
        <f t="shared" ref="T2:T528" si="2">SEARCH(U$1,Q2)+LEN(U$1)+4</f>
        <v>60</v>
      </c>
      <c r="U2" t="str">
        <f t="shared" ref="U2:U528" si="3">IF(MID(Q2,T2,1)="E",MID(Q2,T2,8),MID(Q2,T2,5))</f>
        <v>Excluded</v>
      </c>
      <c r="V2">
        <f t="shared" ref="V2:V528" si="4">SEARCH(W$1,Q2)+LEN(W$1)+4</f>
        <v>93</v>
      </c>
      <c r="W2" t="str">
        <f t="shared" ref="W2:W528" si="5">IF(MID(Q2,V2,1)="E",MID(Q2,V2,8),MID(Q2,V2,5))</f>
        <v>Excluded</v>
      </c>
      <c r="X2" t="str">
        <f t="shared" ref="X2:Z2" si="1">IFERROR(IF(SEARCH(X$1,$Q2),"sim","não"),)</f>
        <v>sim</v>
      </c>
      <c r="Y2" t="str">
        <f t="shared" si="1"/>
        <v/>
      </c>
      <c r="Z2" t="str">
        <f t="shared" si="1"/>
        <v/>
      </c>
      <c r="AA2">
        <f t="shared" ref="AA2:AA528" si="7">COUNTIF(X2:Z2,"sim")</f>
        <v>1</v>
      </c>
      <c r="AB2" t="str">
        <f t="shared" ref="AB2:AB528" si="8">IF(OR(U2="Maybe",W2="Maybe"),"sim","")</f>
        <v/>
      </c>
      <c r="AC2" s="3" t="s">
        <v>36</v>
      </c>
      <c r="AF2" t="str">
        <f t="shared" ref="AF2:AF528" si="9">IFERROR(RIGHT(Q2,LEN(Q2)-(SEARCH(AF$1,Q2)+LEN(AF$1))),)</f>
        <v>1 - Type of study</v>
      </c>
      <c r="AG2" t="str">
        <f t="shared" ref="AG2:AG528" si="10">IF(AB2="sim",,IFERROR(LEFT(AF2,SEARCH(",",AF2)-1),AF2))</f>
        <v>1 - Type of study</v>
      </c>
      <c r="AH2" t="str">
        <f t="shared" ref="AH2:AH528" si="11">IFERROR(RIGHT(AF2,LEN(AF2)-SEARCH(",",AF2)))</f>
        <v/>
      </c>
    </row>
    <row r="3">
      <c r="A3" s="1" t="s">
        <v>37</v>
      </c>
      <c r="B3" s="1" t="s">
        <v>38</v>
      </c>
      <c r="C3" s="1">
        <v>2021.0</v>
      </c>
      <c r="D3" s="1">
        <v>1.0</v>
      </c>
      <c r="E3" s="1">
        <v>1.0</v>
      </c>
      <c r="F3" s="1" t="s">
        <v>31</v>
      </c>
      <c r="H3" s="1">
        <v>416.0</v>
      </c>
      <c r="K3" s="1" t="s">
        <v>39</v>
      </c>
      <c r="L3" s="2" t="s">
        <v>40</v>
      </c>
      <c r="P3" s="1" t="s">
        <v>41</v>
      </c>
      <c r="Q3" s="1" t="s">
        <v>42</v>
      </c>
      <c r="T3">
        <f t="shared" si="2"/>
        <v>60</v>
      </c>
      <c r="U3" t="str">
        <f t="shared" si="3"/>
        <v>Maybe</v>
      </c>
      <c r="V3">
        <f t="shared" si="4"/>
        <v>90</v>
      </c>
      <c r="W3" t="str">
        <f t="shared" si="5"/>
        <v>Maybe</v>
      </c>
      <c r="X3" t="str">
        <f t="shared" ref="X3:Z3" si="6">IFERROR(IF(SEARCH(X$1,$Q3),"sim","não"),)</f>
        <v/>
      </c>
      <c r="Y3" t="str">
        <f t="shared" si="6"/>
        <v/>
      </c>
      <c r="Z3" t="str">
        <f t="shared" si="6"/>
        <v/>
      </c>
      <c r="AA3">
        <f t="shared" si="7"/>
        <v>0</v>
      </c>
      <c r="AB3" t="str">
        <f t="shared" si="8"/>
        <v>sim</v>
      </c>
      <c r="AC3" s="1" t="s">
        <v>43</v>
      </c>
      <c r="AD3">
        <f>COUNTIFS(U:U,"Maybe",W:W,"Maybe")</f>
        <v>54</v>
      </c>
      <c r="AE3" s="3"/>
      <c r="AF3" t="str">
        <f t="shared" si="9"/>
        <v/>
      </c>
      <c r="AG3" t="str">
        <f t="shared" si="10"/>
        <v/>
      </c>
      <c r="AH3" t="str">
        <f t="shared" si="11"/>
        <v/>
      </c>
    </row>
    <row r="4">
      <c r="A4" s="1" t="s">
        <v>44</v>
      </c>
      <c r="B4" s="1" t="s">
        <v>45</v>
      </c>
      <c r="C4" s="1">
        <v>2021.0</v>
      </c>
      <c r="D4" s="1">
        <v>1.0</v>
      </c>
      <c r="E4" s="1">
        <v>1.0</v>
      </c>
      <c r="F4" s="1" t="s">
        <v>46</v>
      </c>
      <c r="H4" s="1">
        <v>776.0</v>
      </c>
      <c r="K4" s="1" t="s">
        <v>47</v>
      </c>
      <c r="L4" s="2" t="s">
        <v>48</v>
      </c>
      <c r="P4" s="1" t="s">
        <v>49</v>
      </c>
      <c r="Q4" s="1" t="s">
        <v>50</v>
      </c>
      <c r="T4">
        <f t="shared" si="2"/>
        <v>60</v>
      </c>
      <c r="U4" t="str">
        <f t="shared" si="3"/>
        <v>Excluded</v>
      </c>
      <c r="V4">
        <f t="shared" si="4"/>
        <v>93</v>
      </c>
      <c r="W4" t="str">
        <f t="shared" si="5"/>
        <v>Excluded</v>
      </c>
      <c r="X4" t="str">
        <f t="shared" ref="X4:Z4" si="12">IFERROR(IF(SEARCH(X$1,$Q4),"sim","não"),)</f>
        <v>sim</v>
      </c>
      <c r="Y4" t="str">
        <f t="shared" si="12"/>
        <v/>
      </c>
      <c r="Z4" t="str">
        <f t="shared" si="12"/>
        <v/>
      </c>
      <c r="AA4">
        <f t="shared" si="7"/>
        <v>1</v>
      </c>
      <c r="AB4" t="str">
        <f t="shared" si="8"/>
        <v/>
      </c>
      <c r="AC4" s="1" t="s">
        <v>51</v>
      </c>
      <c r="AD4">
        <f>COUNTIFS(U:U,"Excluded",W:W,"Maybe")</f>
        <v>8</v>
      </c>
      <c r="AF4" t="str">
        <f t="shared" si="9"/>
        <v>1 - Type of study</v>
      </c>
      <c r="AG4" t="str">
        <f t="shared" si="10"/>
        <v>1 - Type of study</v>
      </c>
      <c r="AH4" t="str">
        <f t="shared" si="11"/>
        <v/>
      </c>
    </row>
    <row r="5">
      <c r="A5" s="1" t="s">
        <v>52</v>
      </c>
      <c r="B5" s="1" t="s">
        <v>53</v>
      </c>
      <c r="C5" s="1">
        <v>2021.0</v>
      </c>
      <c r="D5" s="1">
        <v>1.0</v>
      </c>
      <c r="E5" s="1">
        <v>1.0</v>
      </c>
      <c r="H5" s="1">
        <v>2353.0</v>
      </c>
      <c r="K5" s="1" t="s">
        <v>54</v>
      </c>
      <c r="L5" s="2" t="s">
        <v>55</v>
      </c>
      <c r="P5" s="1" t="s">
        <v>56</v>
      </c>
      <c r="Q5" s="1" t="s">
        <v>35</v>
      </c>
      <c r="T5">
        <f t="shared" si="2"/>
        <v>60</v>
      </c>
      <c r="U5" t="str">
        <f t="shared" si="3"/>
        <v>Excluded</v>
      </c>
      <c r="V5">
        <f t="shared" si="4"/>
        <v>93</v>
      </c>
      <c r="W5" t="str">
        <f t="shared" si="5"/>
        <v>Excluded</v>
      </c>
      <c r="X5" t="str">
        <f t="shared" ref="X5:Z5" si="13">IFERROR(IF(SEARCH(X$1,$Q5),"sim","não"),)</f>
        <v>sim</v>
      </c>
      <c r="Y5" t="str">
        <f t="shared" si="13"/>
        <v/>
      </c>
      <c r="Z5" t="str">
        <f t="shared" si="13"/>
        <v/>
      </c>
      <c r="AA5">
        <f t="shared" si="7"/>
        <v>1</v>
      </c>
      <c r="AB5" t="str">
        <f t="shared" si="8"/>
        <v/>
      </c>
      <c r="AC5" s="1" t="s">
        <v>57</v>
      </c>
      <c r="AD5">
        <f>COUNTIFS(U:U,"Maybe",W:W,"Excluded")</f>
        <v>15</v>
      </c>
      <c r="AF5" t="str">
        <f t="shared" si="9"/>
        <v>1 - Type of study</v>
      </c>
      <c r="AG5" t="str">
        <f t="shared" si="10"/>
        <v>1 - Type of study</v>
      </c>
      <c r="AH5" t="str">
        <f t="shared" si="11"/>
        <v/>
      </c>
    </row>
    <row r="6">
      <c r="A6" s="1" t="s">
        <v>58</v>
      </c>
      <c r="B6" s="1" t="s">
        <v>59</v>
      </c>
      <c r="C6" s="1">
        <v>2021.0</v>
      </c>
      <c r="D6" s="1">
        <v>1.0</v>
      </c>
      <c r="E6" s="1">
        <v>1.0</v>
      </c>
      <c r="F6" s="1" t="s">
        <v>60</v>
      </c>
      <c r="H6" s="1">
        <v>232.0</v>
      </c>
      <c r="I6" s="1">
        <v>5.0</v>
      </c>
      <c r="K6" s="1" t="s">
        <v>61</v>
      </c>
      <c r="L6" s="2" t="s">
        <v>62</v>
      </c>
      <c r="P6" s="1" t="s">
        <v>63</v>
      </c>
      <c r="Q6" s="1" t="s">
        <v>35</v>
      </c>
      <c r="T6">
        <f t="shared" si="2"/>
        <v>60</v>
      </c>
      <c r="U6" t="str">
        <f t="shared" si="3"/>
        <v>Excluded</v>
      </c>
      <c r="V6">
        <f t="shared" si="4"/>
        <v>93</v>
      </c>
      <c r="W6" t="str">
        <f t="shared" si="5"/>
        <v>Excluded</v>
      </c>
      <c r="X6" t="str">
        <f t="shared" ref="X6:Z6" si="14">IFERROR(IF(SEARCH(X$1,$Q6),"sim","não"),)</f>
        <v>sim</v>
      </c>
      <c r="Y6" t="str">
        <f t="shared" si="14"/>
        <v/>
      </c>
      <c r="Z6" t="str">
        <f t="shared" si="14"/>
        <v/>
      </c>
      <c r="AA6">
        <f t="shared" si="7"/>
        <v>1</v>
      </c>
      <c r="AB6" t="str">
        <f t="shared" si="8"/>
        <v/>
      </c>
      <c r="AC6" s="1" t="s">
        <v>64</v>
      </c>
      <c r="AD6">
        <f>COUNTIFS(U:U,"Excluded",W:W,"Excluded")</f>
        <v>450</v>
      </c>
      <c r="AF6" t="str">
        <f t="shared" si="9"/>
        <v>1 - Type of study</v>
      </c>
      <c r="AG6" t="str">
        <f t="shared" si="10"/>
        <v>1 - Type of study</v>
      </c>
      <c r="AH6" t="str">
        <f t="shared" si="11"/>
        <v/>
      </c>
    </row>
    <row r="7">
      <c r="A7" s="1" t="s">
        <v>65</v>
      </c>
      <c r="B7" s="1" t="s">
        <v>66</v>
      </c>
      <c r="C7" s="1">
        <v>2021.0</v>
      </c>
      <c r="D7" s="1">
        <v>1.0</v>
      </c>
      <c r="E7" s="1">
        <v>1.0</v>
      </c>
      <c r="F7" s="1" t="s">
        <v>67</v>
      </c>
      <c r="H7" s="1">
        <v>66.0</v>
      </c>
      <c r="I7" s="1">
        <v>13.0</v>
      </c>
      <c r="J7" s="1" t="s">
        <v>68</v>
      </c>
      <c r="K7" s="1" t="s">
        <v>69</v>
      </c>
      <c r="L7" s="2" t="s">
        <v>70</v>
      </c>
      <c r="P7" s="1" t="s">
        <v>71</v>
      </c>
      <c r="Q7" s="1" t="s">
        <v>72</v>
      </c>
      <c r="T7">
        <f t="shared" si="2"/>
        <v>46</v>
      </c>
      <c r="U7" t="str">
        <f t="shared" si="3"/>
        <v>Excluded</v>
      </c>
      <c r="V7">
        <f t="shared" si="4"/>
        <v>79</v>
      </c>
      <c r="W7" t="str">
        <f t="shared" si="5"/>
        <v>Excluded</v>
      </c>
      <c r="X7" t="str">
        <f t="shared" ref="X7:Z7" si="15">IFERROR(IF(SEARCH(X$1,$Q7),"sim","não"),)</f>
        <v>sim</v>
      </c>
      <c r="Y7" t="str">
        <f t="shared" si="15"/>
        <v/>
      </c>
      <c r="Z7" t="str">
        <f t="shared" si="15"/>
        <v/>
      </c>
      <c r="AA7">
        <f t="shared" si="7"/>
        <v>1</v>
      </c>
      <c r="AB7" t="str">
        <f t="shared" si="8"/>
        <v/>
      </c>
      <c r="AF7" t="str">
        <f t="shared" si="9"/>
        <v>1 - Type of study</v>
      </c>
      <c r="AG7" t="str">
        <f t="shared" si="10"/>
        <v>1 - Type of study</v>
      </c>
      <c r="AH7" t="str">
        <f t="shared" si="11"/>
        <v/>
      </c>
    </row>
    <row r="8">
      <c r="A8" s="1" t="s">
        <v>73</v>
      </c>
      <c r="B8" s="1" t="s">
        <v>74</v>
      </c>
      <c r="C8" s="1">
        <v>2021.0</v>
      </c>
      <c r="D8" s="1">
        <v>1.0</v>
      </c>
      <c r="E8" s="1">
        <v>1.0</v>
      </c>
      <c r="F8" s="1" t="s">
        <v>75</v>
      </c>
      <c r="H8" s="1">
        <v>196.0</v>
      </c>
      <c r="K8" s="1" t="s">
        <v>76</v>
      </c>
      <c r="L8" s="2" t="s">
        <v>77</v>
      </c>
      <c r="P8" s="1" t="s">
        <v>78</v>
      </c>
      <c r="Q8" s="1" t="s">
        <v>79</v>
      </c>
      <c r="T8">
        <f t="shared" si="2"/>
        <v>46</v>
      </c>
      <c r="U8" t="str">
        <f t="shared" si="3"/>
        <v>Excluded</v>
      </c>
      <c r="V8">
        <f t="shared" si="4"/>
        <v>79</v>
      </c>
      <c r="W8" t="str">
        <f t="shared" si="5"/>
        <v>Excluded</v>
      </c>
      <c r="X8" t="str">
        <f t="shared" ref="X8:Z8" si="16">IFERROR(IF(SEARCH(X$1,$Q8),"sim","não"),)</f>
        <v>sim</v>
      </c>
      <c r="Y8" t="str">
        <f t="shared" si="16"/>
        <v/>
      </c>
      <c r="Z8" t="str">
        <f t="shared" si="16"/>
        <v/>
      </c>
      <c r="AA8">
        <f t="shared" si="7"/>
        <v>1</v>
      </c>
      <c r="AB8" t="str">
        <f t="shared" si="8"/>
        <v/>
      </c>
      <c r="AF8" t="str">
        <f t="shared" si="9"/>
        <v>1 - Type of study</v>
      </c>
      <c r="AG8" t="str">
        <f t="shared" si="10"/>
        <v>1 - Type of study</v>
      </c>
      <c r="AH8" t="str">
        <f t="shared" si="11"/>
        <v/>
      </c>
    </row>
    <row r="9">
      <c r="A9" s="1" t="s">
        <v>80</v>
      </c>
      <c r="B9" s="1" t="s">
        <v>81</v>
      </c>
      <c r="C9" s="1">
        <v>2021.0</v>
      </c>
      <c r="D9" s="1">
        <v>1.0</v>
      </c>
      <c r="E9" s="1">
        <v>1.0</v>
      </c>
      <c r="F9" s="1" t="s">
        <v>82</v>
      </c>
      <c r="H9" s="1">
        <v>4.0</v>
      </c>
      <c r="I9" s="1">
        <v>4.0</v>
      </c>
      <c r="J9" s="1" t="s">
        <v>83</v>
      </c>
      <c r="K9" s="1" t="s">
        <v>84</v>
      </c>
      <c r="L9" s="2" t="s">
        <v>85</v>
      </c>
      <c r="P9" s="1" t="s">
        <v>86</v>
      </c>
      <c r="Q9" s="1" t="s">
        <v>87</v>
      </c>
      <c r="T9">
        <f t="shared" si="2"/>
        <v>46</v>
      </c>
      <c r="U9" t="str">
        <f t="shared" si="3"/>
        <v>Excluded</v>
      </c>
      <c r="V9">
        <f t="shared" si="4"/>
        <v>79</v>
      </c>
      <c r="W9" t="str">
        <f t="shared" si="5"/>
        <v>Excluded</v>
      </c>
      <c r="X9" t="str">
        <f t="shared" ref="X9:Z9" si="17">IFERROR(IF(SEARCH(X$1,$Q9),"sim","não"),)</f>
        <v>sim</v>
      </c>
      <c r="Y9" t="str">
        <f t="shared" si="17"/>
        <v/>
      </c>
      <c r="Z9" t="str">
        <f t="shared" si="17"/>
        <v>sim</v>
      </c>
      <c r="AA9">
        <f t="shared" si="7"/>
        <v>2</v>
      </c>
      <c r="AB9" t="str">
        <f t="shared" si="8"/>
        <v/>
      </c>
      <c r="AF9" t="str">
        <f t="shared" si="9"/>
        <v>3 - Intervention,1 - Type of study</v>
      </c>
      <c r="AG9" t="str">
        <f t="shared" si="10"/>
        <v>3 - Intervention</v>
      </c>
      <c r="AH9" t="str">
        <f t="shared" si="11"/>
        <v>1 - Type of study</v>
      </c>
    </row>
    <row r="10">
      <c r="A10" s="1" t="s">
        <v>88</v>
      </c>
      <c r="B10" s="1" t="s">
        <v>89</v>
      </c>
      <c r="C10" s="1">
        <v>2021.0</v>
      </c>
      <c r="D10" s="1">
        <v>1.0</v>
      </c>
      <c r="E10" s="1">
        <v>1.0</v>
      </c>
      <c r="H10" s="1">
        <v>715.0</v>
      </c>
      <c r="I10" s="1">
        <v>1.0</v>
      </c>
      <c r="K10" s="1" t="s">
        <v>90</v>
      </c>
      <c r="L10" s="2" t="s">
        <v>91</v>
      </c>
      <c r="P10" s="1" t="s">
        <v>92</v>
      </c>
      <c r="Q10" s="1" t="s">
        <v>42</v>
      </c>
      <c r="T10">
        <f t="shared" si="2"/>
        <v>60</v>
      </c>
      <c r="U10" t="str">
        <f t="shared" si="3"/>
        <v>Maybe</v>
      </c>
      <c r="V10">
        <f t="shared" si="4"/>
        <v>90</v>
      </c>
      <c r="W10" t="str">
        <f t="shared" si="5"/>
        <v>Maybe</v>
      </c>
      <c r="X10" t="str">
        <f t="shared" ref="X10:Z10" si="18">IFERROR(IF(SEARCH(X$1,$Q10),"sim","não"),)</f>
        <v/>
      </c>
      <c r="Y10" t="str">
        <f t="shared" si="18"/>
        <v/>
      </c>
      <c r="Z10" t="str">
        <f t="shared" si="18"/>
        <v/>
      </c>
      <c r="AA10">
        <f t="shared" si="7"/>
        <v>0</v>
      </c>
      <c r="AB10" t="str">
        <f t="shared" si="8"/>
        <v>sim</v>
      </c>
      <c r="AF10" t="str">
        <f t="shared" si="9"/>
        <v/>
      </c>
      <c r="AG10" t="str">
        <f t="shared" si="10"/>
        <v/>
      </c>
      <c r="AH10" t="str">
        <f t="shared" si="11"/>
        <v/>
      </c>
    </row>
    <row r="11">
      <c r="A11" s="1" t="s">
        <v>93</v>
      </c>
      <c r="B11" s="1" t="s">
        <v>94</v>
      </c>
      <c r="C11" s="1">
        <v>2021.0</v>
      </c>
      <c r="D11" s="1">
        <v>1.0</v>
      </c>
      <c r="E11" s="1">
        <v>1.0</v>
      </c>
      <c r="F11" s="1" t="s">
        <v>95</v>
      </c>
      <c r="H11" s="1">
        <v>273.0</v>
      </c>
      <c r="K11" s="1" t="s">
        <v>96</v>
      </c>
      <c r="L11" s="2" t="s">
        <v>97</v>
      </c>
      <c r="P11" s="1" t="s">
        <v>98</v>
      </c>
      <c r="Q11" s="1" t="s">
        <v>50</v>
      </c>
      <c r="T11">
        <f t="shared" si="2"/>
        <v>60</v>
      </c>
      <c r="U11" t="str">
        <f t="shared" si="3"/>
        <v>Excluded</v>
      </c>
      <c r="V11">
        <f t="shared" si="4"/>
        <v>93</v>
      </c>
      <c r="W11" t="str">
        <f t="shared" si="5"/>
        <v>Excluded</v>
      </c>
      <c r="X11" t="str">
        <f t="shared" ref="X11:Z11" si="19">IFERROR(IF(SEARCH(X$1,$Q11),"sim","não"),)</f>
        <v>sim</v>
      </c>
      <c r="Y11" t="str">
        <f t="shared" si="19"/>
        <v/>
      </c>
      <c r="Z11" t="str">
        <f t="shared" si="19"/>
        <v/>
      </c>
      <c r="AA11">
        <f t="shared" si="7"/>
        <v>1</v>
      </c>
      <c r="AB11" t="str">
        <f t="shared" si="8"/>
        <v/>
      </c>
      <c r="AF11" t="str">
        <f t="shared" si="9"/>
        <v>1 - Type of study</v>
      </c>
      <c r="AG11" t="str">
        <f t="shared" si="10"/>
        <v>1 - Type of study</v>
      </c>
      <c r="AH11" t="str">
        <f t="shared" si="11"/>
        <v/>
      </c>
    </row>
    <row r="12">
      <c r="A12" s="1" t="s">
        <v>99</v>
      </c>
      <c r="B12" s="1" t="s">
        <v>100</v>
      </c>
      <c r="C12" s="1">
        <v>2021.0</v>
      </c>
      <c r="D12" s="1">
        <v>1.0</v>
      </c>
      <c r="E12" s="1">
        <v>1.0</v>
      </c>
      <c r="F12" s="1" t="s">
        <v>101</v>
      </c>
      <c r="H12" s="1">
        <v>27.0</v>
      </c>
      <c r="I12" s="1">
        <v>6.0</v>
      </c>
      <c r="J12" s="1" t="s">
        <v>102</v>
      </c>
      <c r="K12" s="1" t="s">
        <v>103</v>
      </c>
      <c r="L12" s="2" t="s">
        <v>104</v>
      </c>
      <c r="P12" s="1" t="s">
        <v>105</v>
      </c>
      <c r="Q12" s="1" t="s">
        <v>106</v>
      </c>
      <c r="T12">
        <f t="shared" si="2"/>
        <v>46</v>
      </c>
      <c r="U12" t="str">
        <f t="shared" si="3"/>
        <v>Excluded</v>
      </c>
      <c r="V12">
        <f t="shared" si="4"/>
        <v>79</v>
      </c>
      <c r="W12" t="str">
        <f t="shared" si="5"/>
        <v>Maybe</v>
      </c>
      <c r="X12" t="str">
        <f t="shared" ref="X12:Z12" si="20">IFERROR(IF(SEARCH(X$1,$Q12),"sim","não"),)</f>
        <v>sim</v>
      </c>
      <c r="Y12" t="str">
        <f t="shared" si="20"/>
        <v/>
      </c>
      <c r="Z12" t="str">
        <f t="shared" si="20"/>
        <v/>
      </c>
      <c r="AA12">
        <f t="shared" si="7"/>
        <v>1</v>
      </c>
      <c r="AB12" t="str">
        <f t="shared" si="8"/>
        <v>sim</v>
      </c>
      <c r="AF12" t="str">
        <f t="shared" si="9"/>
        <v>1 - Type of study</v>
      </c>
      <c r="AG12" t="str">
        <f t="shared" si="10"/>
        <v/>
      </c>
      <c r="AH12" t="str">
        <f t="shared" si="11"/>
        <v/>
      </c>
    </row>
    <row r="13">
      <c r="A13" s="1" t="s">
        <v>107</v>
      </c>
      <c r="B13" s="1" t="s">
        <v>108</v>
      </c>
      <c r="C13" s="1">
        <v>2021.0</v>
      </c>
      <c r="D13" s="1">
        <v>1.0</v>
      </c>
      <c r="E13" s="1">
        <v>1.0</v>
      </c>
      <c r="F13" s="1" t="s">
        <v>109</v>
      </c>
      <c r="H13" s="1">
        <v>7.0</v>
      </c>
      <c r="I13" s="1">
        <v>2.0</v>
      </c>
      <c r="J13" s="1" t="s">
        <v>110</v>
      </c>
      <c r="K13" s="1" t="s">
        <v>111</v>
      </c>
      <c r="L13" s="2" t="s">
        <v>112</v>
      </c>
      <c r="P13" s="1" t="s">
        <v>113</v>
      </c>
      <c r="Q13" s="1" t="s">
        <v>35</v>
      </c>
      <c r="T13">
        <f t="shared" si="2"/>
        <v>60</v>
      </c>
      <c r="U13" t="str">
        <f t="shared" si="3"/>
        <v>Excluded</v>
      </c>
      <c r="V13">
        <f t="shared" si="4"/>
        <v>93</v>
      </c>
      <c r="W13" t="str">
        <f t="shared" si="5"/>
        <v>Excluded</v>
      </c>
      <c r="X13" t="str">
        <f t="shared" ref="X13:Z13" si="21">IFERROR(IF(SEARCH(X$1,$Q13),"sim","não"),)</f>
        <v>sim</v>
      </c>
      <c r="Y13" t="str">
        <f t="shared" si="21"/>
        <v/>
      </c>
      <c r="Z13" t="str">
        <f t="shared" si="21"/>
        <v/>
      </c>
      <c r="AA13">
        <f t="shared" si="7"/>
        <v>1</v>
      </c>
      <c r="AB13" t="str">
        <f t="shared" si="8"/>
        <v/>
      </c>
      <c r="AF13" t="str">
        <f t="shared" si="9"/>
        <v>1 - Type of study</v>
      </c>
      <c r="AG13" t="str">
        <f t="shared" si="10"/>
        <v>1 - Type of study</v>
      </c>
      <c r="AH13" t="str">
        <f t="shared" si="11"/>
        <v/>
      </c>
    </row>
    <row r="14">
      <c r="A14" s="1" t="s">
        <v>114</v>
      </c>
      <c r="B14" s="1" t="s">
        <v>115</v>
      </c>
      <c r="C14" s="1">
        <v>2021.0</v>
      </c>
      <c r="D14" s="1">
        <v>1.0</v>
      </c>
      <c r="E14" s="1">
        <v>1.0</v>
      </c>
      <c r="F14" s="1" t="s">
        <v>116</v>
      </c>
      <c r="H14" s="1">
        <v>47.0</v>
      </c>
      <c r="I14" s="1">
        <v>1.0</v>
      </c>
      <c r="J14" s="1" t="s">
        <v>117</v>
      </c>
      <c r="K14" s="1" t="s">
        <v>118</v>
      </c>
      <c r="L14" s="2" t="s">
        <v>119</v>
      </c>
      <c r="P14" s="1" t="s">
        <v>120</v>
      </c>
      <c r="Q14" s="1" t="s">
        <v>121</v>
      </c>
      <c r="T14">
        <f t="shared" si="2"/>
        <v>46</v>
      </c>
      <c r="U14" t="str">
        <f t="shared" si="3"/>
        <v>Excluded</v>
      </c>
      <c r="V14">
        <f t="shared" si="4"/>
        <v>79</v>
      </c>
      <c r="W14" t="str">
        <f t="shared" si="5"/>
        <v>Excluded</v>
      </c>
      <c r="X14" t="str">
        <f t="shared" ref="X14:Z14" si="22">IFERROR(IF(SEARCH(X$1,$Q14),"sim","não"),)</f>
        <v>sim</v>
      </c>
      <c r="Y14" t="str">
        <f t="shared" si="22"/>
        <v/>
      </c>
      <c r="Z14" t="str">
        <f t="shared" si="22"/>
        <v/>
      </c>
      <c r="AA14">
        <f t="shared" si="7"/>
        <v>1</v>
      </c>
      <c r="AB14" t="str">
        <f t="shared" si="8"/>
        <v/>
      </c>
      <c r="AF14" t="str">
        <f t="shared" si="9"/>
        <v>1 - Type of study</v>
      </c>
      <c r="AG14" t="str">
        <f t="shared" si="10"/>
        <v>1 - Type of study</v>
      </c>
      <c r="AH14" t="str">
        <f t="shared" si="11"/>
        <v/>
      </c>
    </row>
    <row r="15">
      <c r="A15" s="1" t="s">
        <v>122</v>
      </c>
      <c r="B15" s="1" t="s">
        <v>123</v>
      </c>
      <c r="C15" s="1">
        <v>2021.0</v>
      </c>
      <c r="D15" s="1">
        <v>1.0</v>
      </c>
      <c r="E15" s="1">
        <v>1.0</v>
      </c>
      <c r="F15" s="1" t="s">
        <v>124</v>
      </c>
      <c r="H15" s="1">
        <v>8.0</v>
      </c>
      <c r="I15" s="1">
        <v>1.0</v>
      </c>
      <c r="J15" s="1" t="s">
        <v>125</v>
      </c>
      <c r="K15" s="1" t="s">
        <v>126</v>
      </c>
      <c r="L15" s="2" t="s">
        <v>127</v>
      </c>
      <c r="P15" s="1" t="s">
        <v>128</v>
      </c>
      <c r="Q15" s="1" t="s">
        <v>42</v>
      </c>
      <c r="T15">
        <f t="shared" si="2"/>
        <v>60</v>
      </c>
      <c r="U15" t="str">
        <f t="shared" si="3"/>
        <v>Maybe</v>
      </c>
      <c r="V15">
        <f t="shared" si="4"/>
        <v>90</v>
      </c>
      <c r="W15" t="str">
        <f t="shared" si="5"/>
        <v>Maybe</v>
      </c>
      <c r="X15" t="str">
        <f t="shared" ref="X15:Z15" si="23">IFERROR(IF(SEARCH(X$1,$Q15),"sim","não"),)</f>
        <v/>
      </c>
      <c r="Y15" t="str">
        <f t="shared" si="23"/>
        <v/>
      </c>
      <c r="Z15" t="str">
        <f t="shared" si="23"/>
        <v/>
      </c>
      <c r="AA15">
        <f t="shared" si="7"/>
        <v>0</v>
      </c>
      <c r="AB15" t="str">
        <f t="shared" si="8"/>
        <v>sim</v>
      </c>
      <c r="AC15" s="3"/>
      <c r="AF15" t="str">
        <f t="shared" si="9"/>
        <v/>
      </c>
      <c r="AG15" t="str">
        <f t="shared" si="10"/>
        <v/>
      </c>
      <c r="AH15" t="str">
        <f t="shared" si="11"/>
        <v/>
      </c>
    </row>
    <row r="16">
      <c r="A16" s="1" t="s">
        <v>129</v>
      </c>
      <c r="B16" s="1" t="s">
        <v>130</v>
      </c>
      <c r="C16" s="1">
        <v>2021.0</v>
      </c>
      <c r="D16" s="1">
        <v>1.0</v>
      </c>
      <c r="E16" s="1">
        <v>1.0</v>
      </c>
      <c r="F16" s="1" t="s">
        <v>131</v>
      </c>
      <c r="K16" s="1" t="s">
        <v>132</v>
      </c>
      <c r="L16" s="2" t="s">
        <v>133</v>
      </c>
      <c r="P16" s="1" t="s">
        <v>134</v>
      </c>
      <c r="Q16" s="1" t="s">
        <v>35</v>
      </c>
      <c r="T16">
        <f t="shared" si="2"/>
        <v>60</v>
      </c>
      <c r="U16" t="str">
        <f t="shared" si="3"/>
        <v>Excluded</v>
      </c>
      <c r="V16">
        <f t="shared" si="4"/>
        <v>93</v>
      </c>
      <c r="W16" t="str">
        <f t="shared" si="5"/>
        <v>Excluded</v>
      </c>
      <c r="X16" t="str">
        <f t="shared" ref="X16:Z16" si="24">IFERROR(IF(SEARCH(X$1,$Q16),"sim","não"),)</f>
        <v>sim</v>
      </c>
      <c r="Y16" t="str">
        <f t="shared" si="24"/>
        <v/>
      </c>
      <c r="Z16" t="str">
        <f t="shared" si="24"/>
        <v/>
      </c>
      <c r="AA16">
        <f t="shared" si="7"/>
        <v>1</v>
      </c>
      <c r="AB16" t="str">
        <f t="shared" si="8"/>
        <v/>
      </c>
      <c r="AE16" s="3"/>
      <c r="AF16" t="str">
        <f t="shared" si="9"/>
        <v>1 - Type of study</v>
      </c>
      <c r="AG16" t="str">
        <f t="shared" si="10"/>
        <v>1 - Type of study</v>
      </c>
      <c r="AH16" t="str">
        <f t="shared" si="11"/>
        <v/>
      </c>
    </row>
    <row r="17">
      <c r="A17" s="1" t="s">
        <v>135</v>
      </c>
      <c r="B17" s="1" t="s">
        <v>136</v>
      </c>
      <c r="C17" s="1">
        <v>2021.0</v>
      </c>
      <c r="D17" s="1">
        <v>1.0</v>
      </c>
      <c r="E17" s="1">
        <v>1.0</v>
      </c>
      <c r="F17" s="1" t="s">
        <v>137</v>
      </c>
      <c r="H17" s="1">
        <v>8.0</v>
      </c>
      <c r="K17" s="1" t="s">
        <v>138</v>
      </c>
      <c r="L17" s="2" t="s">
        <v>139</v>
      </c>
      <c r="P17" s="1" t="s">
        <v>140</v>
      </c>
      <c r="Q17" s="1" t="s">
        <v>42</v>
      </c>
      <c r="T17">
        <f t="shared" si="2"/>
        <v>60</v>
      </c>
      <c r="U17" t="str">
        <f t="shared" si="3"/>
        <v>Maybe</v>
      </c>
      <c r="V17">
        <f t="shared" si="4"/>
        <v>90</v>
      </c>
      <c r="W17" t="str">
        <f t="shared" si="5"/>
        <v>Maybe</v>
      </c>
      <c r="X17" t="str">
        <f t="shared" ref="X17:Z17" si="25">IFERROR(IF(SEARCH(X$1,$Q17),"sim","não"),)</f>
        <v/>
      </c>
      <c r="Y17" t="str">
        <f t="shared" si="25"/>
        <v/>
      </c>
      <c r="Z17" t="str">
        <f t="shared" si="25"/>
        <v/>
      </c>
      <c r="AA17">
        <f t="shared" si="7"/>
        <v>0</v>
      </c>
      <c r="AB17" t="str">
        <f t="shared" si="8"/>
        <v>sim</v>
      </c>
      <c r="AF17" t="str">
        <f t="shared" si="9"/>
        <v/>
      </c>
      <c r="AG17" t="str">
        <f t="shared" si="10"/>
        <v/>
      </c>
      <c r="AH17" t="str">
        <f t="shared" si="11"/>
        <v/>
      </c>
    </row>
    <row r="18">
      <c r="A18" s="1" t="s">
        <v>141</v>
      </c>
      <c r="B18" s="1" t="s">
        <v>142</v>
      </c>
      <c r="C18" s="1">
        <v>2021.0</v>
      </c>
      <c r="D18" s="1">
        <v>1.0</v>
      </c>
      <c r="E18" s="1">
        <v>1.0</v>
      </c>
      <c r="F18" s="1" t="s">
        <v>143</v>
      </c>
      <c r="H18" s="1">
        <v>41.0</v>
      </c>
      <c r="K18" s="1" t="s">
        <v>144</v>
      </c>
      <c r="L18" s="2" t="s">
        <v>145</v>
      </c>
      <c r="P18" s="1" t="s">
        <v>146</v>
      </c>
      <c r="Q18" s="1" t="s">
        <v>72</v>
      </c>
      <c r="T18">
        <f t="shared" si="2"/>
        <v>46</v>
      </c>
      <c r="U18" t="str">
        <f t="shared" si="3"/>
        <v>Excluded</v>
      </c>
      <c r="V18">
        <f t="shared" si="4"/>
        <v>79</v>
      </c>
      <c r="W18" t="str">
        <f t="shared" si="5"/>
        <v>Excluded</v>
      </c>
      <c r="X18" t="str">
        <f t="shared" ref="X18:Z18" si="26">IFERROR(IF(SEARCH(X$1,$Q18),"sim","não"),)</f>
        <v>sim</v>
      </c>
      <c r="Y18" t="str">
        <f t="shared" si="26"/>
        <v/>
      </c>
      <c r="Z18" t="str">
        <f t="shared" si="26"/>
        <v/>
      </c>
      <c r="AA18">
        <f t="shared" si="7"/>
        <v>1</v>
      </c>
      <c r="AB18" t="str">
        <f t="shared" si="8"/>
        <v/>
      </c>
      <c r="AF18" t="str">
        <f t="shared" si="9"/>
        <v>1 - Type of study</v>
      </c>
      <c r="AG18" t="str">
        <f t="shared" si="10"/>
        <v>1 - Type of study</v>
      </c>
      <c r="AH18" t="str">
        <f t="shared" si="11"/>
        <v/>
      </c>
    </row>
    <row r="19">
      <c r="A19" s="1" t="s">
        <v>147</v>
      </c>
      <c r="B19" s="1" t="s">
        <v>148</v>
      </c>
      <c r="C19" s="1">
        <v>2021.0</v>
      </c>
      <c r="D19" s="1">
        <v>1.0</v>
      </c>
      <c r="E19" s="1">
        <v>1.0</v>
      </c>
      <c r="H19" s="1">
        <v>52.0</v>
      </c>
      <c r="J19" s="1" t="s">
        <v>149</v>
      </c>
      <c r="K19" s="1" t="s">
        <v>150</v>
      </c>
      <c r="L19" s="2" t="s">
        <v>151</v>
      </c>
      <c r="P19" s="1" t="s">
        <v>152</v>
      </c>
      <c r="Q19" s="1" t="s">
        <v>50</v>
      </c>
      <c r="T19">
        <f t="shared" si="2"/>
        <v>60</v>
      </c>
      <c r="U19" t="str">
        <f t="shared" si="3"/>
        <v>Excluded</v>
      </c>
      <c r="V19">
        <f t="shared" si="4"/>
        <v>93</v>
      </c>
      <c r="W19" t="str">
        <f t="shared" si="5"/>
        <v>Excluded</v>
      </c>
      <c r="X19" t="str">
        <f t="shared" ref="X19:Z19" si="27">IFERROR(IF(SEARCH(X$1,$Q19),"sim","não"),)</f>
        <v>sim</v>
      </c>
      <c r="Y19" t="str">
        <f t="shared" si="27"/>
        <v/>
      </c>
      <c r="Z19" t="str">
        <f t="shared" si="27"/>
        <v/>
      </c>
      <c r="AA19">
        <f t="shared" si="7"/>
        <v>1</v>
      </c>
      <c r="AB19" t="str">
        <f t="shared" si="8"/>
        <v/>
      </c>
      <c r="AF19" t="str">
        <f t="shared" si="9"/>
        <v>1 - Type of study</v>
      </c>
      <c r="AG19" t="str">
        <f t="shared" si="10"/>
        <v>1 - Type of study</v>
      </c>
      <c r="AH19" t="str">
        <f t="shared" si="11"/>
        <v/>
      </c>
    </row>
    <row r="20">
      <c r="A20" s="1" t="s">
        <v>153</v>
      </c>
      <c r="B20" s="1" t="s">
        <v>154</v>
      </c>
      <c r="C20" s="1">
        <v>2021.0</v>
      </c>
      <c r="D20" s="1">
        <v>1.0</v>
      </c>
      <c r="E20" s="1">
        <v>1.0</v>
      </c>
      <c r="H20" s="1">
        <v>42.0</v>
      </c>
      <c r="J20" s="1" t="s">
        <v>155</v>
      </c>
      <c r="K20" s="1" t="s">
        <v>156</v>
      </c>
      <c r="L20" s="2" t="s">
        <v>157</v>
      </c>
      <c r="P20" s="1" t="s">
        <v>158</v>
      </c>
      <c r="Q20" s="1" t="s">
        <v>159</v>
      </c>
      <c r="T20">
        <f t="shared" si="2"/>
        <v>60</v>
      </c>
      <c r="U20" t="str">
        <f t="shared" si="3"/>
        <v>Excluded</v>
      </c>
      <c r="V20">
        <f t="shared" si="4"/>
        <v>93</v>
      </c>
      <c r="W20" t="str">
        <f t="shared" si="5"/>
        <v>Excluded</v>
      </c>
      <c r="X20" t="str">
        <f t="shared" ref="X20:Z20" si="28">IFERROR(IF(SEARCH(X$1,$Q20),"sim","não"),)</f>
        <v>sim</v>
      </c>
      <c r="Y20" t="str">
        <f t="shared" si="28"/>
        <v>sim</v>
      </c>
      <c r="Z20" t="str">
        <f t="shared" si="28"/>
        <v/>
      </c>
      <c r="AA20">
        <f t="shared" si="7"/>
        <v>2</v>
      </c>
      <c r="AB20" t="str">
        <f t="shared" si="8"/>
        <v/>
      </c>
      <c r="AF20" t="str">
        <f t="shared" si="9"/>
        <v>2 - Population,1 - Type of study</v>
      </c>
      <c r="AG20" t="str">
        <f t="shared" si="10"/>
        <v>2 - Population</v>
      </c>
      <c r="AH20" t="str">
        <f t="shared" si="11"/>
        <v>1 - Type of study</v>
      </c>
    </row>
    <row r="21">
      <c r="A21" s="1" t="s">
        <v>160</v>
      </c>
      <c r="B21" s="1" t="s">
        <v>161</v>
      </c>
      <c r="C21" s="1">
        <v>2021.0</v>
      </c>
      <c r="D21" s="1">
        <v>1.0</v>
      </c>
      <c r="E21" s="1">
        <v>1.0</v>
      </c>
      <c r="F21" s="1" t="s">
        <v>162</v>
      </c>
      <c r="K21" s="1" t="s">
        <v>163</v>
      </c>
      <c r="L21" s="2" t="s">
        <v>164</v>
      </c>
      <c r="P21" s="1" t="s">
        <v>165</v>
      </c>
      <c r="Q21" s="1" t="s">
        <v>50</v>
      </c>
      <c r="T21">
        <f t="shared" si="2"/>
        <v>60</v>
      </c>
      <c r="U21" t="str">
        <f t="shared" si="3"/>
        <v>Excluded</v>
      </c>
      <c r="V21">
        <f t="shared" si="4"/>
        <v>93</v>
      </c>
      <c r="W21" t="str">
        <f t="shared" si="5"/>
        <v>Excluded</v>
      </c>
      <c r="X21" t="str">
        <f t="shared" ref="X21:Z21" si="29">IFERROR(IF(SEARCH(X$1,$Q21),"sim","não"),)</f>
        <v>sim</v>
      </c>
      <c r="Y21" t="str">
        <f t="shared" si="29"/>
        <v/>
      </c>
      <c r="Z21" t="str">
        <f t="shared" si="29"/>
        <v/>
      </c>
      <c r="AA21">
        <f t="shared" si="7"/>
        <v>1</v>
      </c>
      <c r="AB21" t="str">
        <f t="shared" si="8"/>
        <v/>
      </c>
      <c r="AF21" t="str">
        <f t="shared" si="9"/>
        <v>1 - Type of study</v>
      </c>
      <c r="AG21" t="str">
        <f t="shared" si="10"/>
        <v>1 - Type of study</v>
      </c>
      <c r="AH21" t="str">
        <f t="shared" si="11"/>
        <v/>
      </c>
    </row>
    <row r="22">
      <c r="A22" s="1" t="s">
        <v>166</v>
      </c>
      <c r="B22" s="1" t="s">
        <v>167</v>
      </c>
      <c r="C22" s="1">
        <v>2020.0</v>
      </c>
      <c r="D22" s="1">
        <v>1.0</v>
      </c>
      <c r="E22" s="1">
        <v>1.0</v>
      </c>
      <c r="F22" s="1" t="s">
        <v>168</v>
      </c>
      <c r="H22" s="1">
        <v>7.0</v>
      </c>
      <c r="K22" s="1" t="s">
        <v>169</v>
      </c>
      <c r="L22" s="2" t="s">
        <v>170</v>
      </c>
      <c r="P22" s="1" t="s">
        <v>171</v>
      </c>
      <c r="Q22" s="1" t="s">
        <v>79</v>
      </c>
      <c r="T22">
        <f t="shared" si="2"/>
        <v>46</v>
      </c>
      <c r="U22" t="str">
        <f t="shared" si="3"/>
        <v>Excluded</v>
      </c>
      <c r="V22">
        <f t="shared" si="4"/>
        <v>79</v>
      </c>
      <c r="W22" t="str">
        <f t="shared" si="5"/>
        <v>Excluded</v>
      </c>
      <c r="X22" t="str">
        <f t="shared" ref="X22:Z22" si="30">IFERROR(IF(SEARCH(X$1,$Q22),"sim","não"),)</f>
        <v>sim</v>
      </c>
      <c r="Y22" t="str">
        <f t="shared" si="30"/>
        <v/>
      </c>
      <c r="Z22" t="str">
        <f t="shared" si="30"/>
        <v/>
      </c>
      <c r="AA22">
        <f t="shared" si="7"/>
        <v>1</v>
      </c>
      <c r="AB22" t="str">
        <f t="shared" si="8"/>
        <v/>
      </c>
      <c r="AF22" t="str">
        <f t="shared" si="9"/>
        <v>1 - Type of study</v>
      </c>
      <c r="AG22" t="str">
        <f t="shared" si="10"/>
        <v>1 - Type of study</v>
      </c>
      <c r="AH22" t="str">
        <f t="shared" si="11"/>
        <v/>
      </c>
    </row>
    <row r="23">
      <c r="A23" s="1" t="s">
        <v>172</v>
      </c>
      <c r="B23" s="1" t="s">
        <v>173</v>
      </c>
      <c r="C23" s="1">
        <v>2020.0</v>
      </c>
      <c r="D23" s="1">
        <v>1.0</v>
      </c>
      <c r="E23" s="1">
        <v>1.0</v>
      </c>
      <c r="F23" s="1" t="s">
        <v>174</v>
      </c>
      <c r="H23" s="1">
        <v>160.0</v>
      </c>
      <c r="K23" s="1" t="s">
        <v>175</v>
      </c>
      <c r="L23" s="2" t="s">
        <v>176</v>
      </c>
      <c r="P23" s="1" t="s">
        <v>177</v>
      </c>
      <c r="Q23" s="1" t="s">
        <v>178</v>
      </c>
      <c r="T23">
        <f t="shared" si="2"/>
        <v>46</v>
      </c>
      <c r="U23" t="str">
        <f t="shared" si="3"/>
        <v>Excluded</v>
      </c>
      <c r="V23">
        <f t="shared" si="4"/>
        <v>79</v>
      </c>
      <c r="W23" t="str">
        <f t="shared" si="5"/>
        <v>Excluded</v>
      </c>
      <c r="X23" t="str">
        <f t="shared" ref="X23:Z23" si="31">IFERROR(IF(SEARCH(X$1,$Q23),"sim","não"),)</f>
        <v>sim</v>
      </c>
      <c r="Y23" t="str">
        <f t="shared" si="31"/>
        <v/>
      </c>
      <c r="Z23" t="str">
        <f t="shared" si="31"/>
        <v/>
      </c>
      <c r="AA23">
        <f t="shared" si="7"/>
        <v>1</v>
      </c>
      <c r="AB23" t="str">
        <f t="shared" si="8"/>
        <v/>
      </c>
      <c r="AF23" t="str">
        <f t="shared" si="9"/>
        <v>1 - Type of study</v>
      </c>
      <c r="AG23" t="str">
        <f t="shared" si="10"/>
        <v>1 - Type of study</v>
      </c>
      <c r="AH23" t="str">
        <f t="shared" si="11"/>
        <v/>
      </c>
    </row>
    <row r="24">
      <c r="A24" s="1" t="s">
        <v>179</v>
      </c>
      <c r="B24" s="1" t="s">
        <v>180</v>
      </c>
      <c r="C24" s="1">
        <v>2020.0</v>
      </c>
      <c r="D24" s="1">
        <v>1.0</v>
      </c>
      <c r="E24" s="1">
        <v>1.0</v>
      </c>
      <c r="F24" s="1" t="s">
        <v>181</v>
      </c>
      <c r="H24" s="1">
        <v>118.0</v>
      </c>
      <c r="K24" s="1" t="s">
        <v>182</v>
      </c>
      <c r="L24" s="2" t="s">
        <v>183</v>
      </c>
      <c r="P24" s="1" t="s">
        <v>184</v>
      </c>
      <c r="Q24" s="1" t="s">
        <v>185</v>
      </c>
      <c r="T24">
        <f t="shared" si="2"/>
        <v>46</v>
      </c>
      <c r="U24" t="str">
        <f t="shared" si="3"/>
        <v>Excluded</v>
      </c>
      <c r="V24">
        <f t="shared" si="4"/>
        <v>79</v>
      </c>
      <c r="W24" t="str">
        <f t="shared" si="5"/>
        <v>Excluded</v>
      </c>
      <c r="X24" t="str">
        <f t="shared" ref="X24:Z24" si="32">IFERROR(IF(SEARCH(X$1,$Q24),"sim","não"),)</f>
        <v>sim</v>
      </c>
      <c r="Y24" t="str">
        <f t="shared" si="32"/>
        <v>sim</v>
      </c>
      <c r="Z24" t="str">
        <f t="shared" si="32"/>
        <v/>
      </c>
      <c r="AA24">
        <f t="shared" si="7"/>
        <v>2</v>
      </c>
      <c r="AB24" t="str">
        <f t="shared" si="8"/>
        <v/>
      </c>
      <c r="AF24" t="str">
        <f t="shared" si="9"/>
        <v>2 - Population,1 - Type of study</v>
      </c>
      <c r="AG24" t="str">
        <f t="shared" si="10"/>
        <v>2 - Population</v>
      </c>
      <c r="AH24" t="str">
        <f t="shared" si="11"/>
        <v>1 - Type of study</v>
      </c>
    </row>
    <row r="25">
      <c r="A25" s="1" t="s">
        <v>186</v>
      </c>
      <c r="B25" s="1" t="s">
        <v>187</v>
      </c>
      <c r="C25" s="1">
        <v>2020.0</v>
      </c>
      <c r="D25" s="1">
        <v>1.0</v>
      </c>
      <c r="E25" s="1">
        <v>1.0</v>
      </c>
      <c r="F25" s="1" t="s">
        <v>46</v>
      </c>
      <c r="H25" s="1">
        <v>736.0</v>
      </c>
      <c r="K25" s="1" t="s">
        <v>188</v>
      </c>
      <c r="L25" s="2" t="s">
        <v>189</v>
      </c>
      <c r="P25" s="1" t="s">
        <v>190</v>
      </c>
      <c r="Q25" s="1" t="s">
        <v>191</v>
      </c>
      <c r="T25">
        <f t="shared" si="2"/>
        <v>46</v>
      </c>
      <c r="U25" t="str">
        <f t="shared" si="3"/>
        <v>Excluded</v>
      </c>
      <c r="V25">
        <f t="shared" si="4"/>
        <v>79</v>
      </c>
      <c r="W25" t="str">
        <f t="shared" si="5"/>
        <v>Excluded</v>
      </c>
      <c r="X25" t="str">
        <f t="shared" ref="X25:Z25" si="33">IFERROR(IF(SEARCH(X$1,$Q25),"sim","não"),)</f>
        <v>sim</v>
      </c>
      <c r="Y25" t="str">
        <f t="shared" si="33"/>
        <v/>
      </c>
      <c r="Z25" t="str">
        <f t="shared" si="33"/>
        <v/>
      </c>
      <c r="AA25">
        <f t="shared" si="7"/>
        <v>1</v>
      </c>
      <c r="AB25" t="str">
        <f t="shared" si="8"/>
        <v/>
      </c>
      <c r="AF25" t="str">
        <f t="shared" si="9"/>
        <v>1 - Type of study</v>
      </c>
      <c r="AG25" t="str">
        <f t="shared" si="10"/>
        <v>1 - Type of study</v>
      </c>
      <c r="AH25" t="str">
        <f t="shared" si="11"/>
        <v/>
      </c>
    </row>
    <row r="26">
      <c r="A26" s="1" t="s">
        <v>192</v>
      </c>
      <c r="B26" s="1" t="s">
        <v>193</v>
      </c>
      <c r="C26" s="1">
        <v>2020.0</v>
      </c>
      <c r="D26" s="1">
        <v>1.0</v>
      </c>
      <c r="E26" s="1">
        <v>1.0</v>
      </c>
      <c r="F26" s="1" t="s">
        <v>194</v>
      </c>
      <c r="H26" s="1">
        <v>8.0</v>
      </c>
      <c r="K26" s="1" t="s">
        <v>195</v>
      </c>
      <c r="L26" s="2" t="s">
        <v>196</v>
      </c>
      <c r="P26" s="1" t="s">
        <v>197</v>
      </c>
      <c r="Q26" s="1" t="s">
        <v>191</v>
      </c>
      <c r="T26">
        <f t="shared" si="2"/>
        <v>46</v>
      </c>
      <c r="U26" t="str">
        <f t="shared" si="3"/>
        <v>Excluded</v>
      </c>
      <c r="V26">
        <f t="shared" si="4"/>
        <v>79</v>
      </c>
      <c r="W26" t="str">
        <f t="shared" si="5"/>
        <v>Excluded</v>
      </c>
      <c r="X26" t="str">
        <f t="shared" ref="X26:Z26" si="34">IFERROR(IF(SEARCH(X$1,$Q26),"sim","não"),)</f>
        <v>sim</v>
      </c>
      <c r="Y26" t="str">
        <f t="shared" si="34"/>
        <v/>
      </c>
      <c r="Z26" t="str">
        <f t="shared" si="34"/>
        <v/>
      </c>
      <c r="AA26">
        <f t="shared" si="7"/>
        <v>1</v>
      </c>
      <c r="AB26" t="str">
        <f t="shared" si="8"/>
        <v/>
      </c>
      <c r="AC26" s="3"/>
      <c r="AF26" t="str">
        <f t="shared" si="9"/>
        <v>1 - Type of study</v>
      </c>
      <c r="AG26" t="str">
        <f t="shared" si="10"/>
        <v>1 - Type of study</v>
      </c>
      <c r="AH26" t="str">
        <f t="shared" si="11"/>
        <v/>
      </c>
    </row>
    <row r="27">
      <c r="A27" s="1" t="s">
        <v>198</v>
      </c>
      <c r="B27" s="1" t="s">
        <v>199</v>
      </c>
      <c r="C27" s="1">
        <v>2020.0</v>
      </c>
      <c r="D27" s="1">
        <v>1.0</v>
      </c>
      <c r="E27" s="1">
        <v>1.0</v>
      </c>
      <c r="F27" s="1" t="s">
        <v>200</v>
      </c>
      <c r="H27" s="1">
        <v>27.0</v>
      </c>
      <c r="K27" s="1" t="s">
        <v>201</v>
      </c>
      <c r="L27" s="2" t="s">
        <v>202</v>
      </c>
      <c r="P27" s="1" t="s">
        <v>203</v>
      </c>
      <c r="Q27" s="1" t="s">
        <v>204</v>
      </c>
      <c r="T27">
        <f t="shared" si="2"/>
        <v>47</v>
      </c>
      <c r="U27" t="str">
        <f t="shared" si="3"/>
        <v>Excluded</v>
      </c>
      <c r="V27">
        <f t="shared" si="4"/>
        <v>80</v>
      </c>
      <c r="W27" t="str">
        <f t="shared" si="5"/>
        <v>Excluded</v>
      </c>
      <c r="X27" t="str">
        <f t="shared" ref="X27:Z27" si="35">IFERROR(IF(SEARCH(X$1,$Q27),"sim","não"),)</f>
        <v>sim</v>
      </c>
      <c r="Y27" t="str">
        <f t="shared" si="35"/>
        <v/>
      </c>
      <c r="Z27" t="str">
        <f t="shared" si="35"/>
        <v/>
      </c>
      <c r="AA27">
        <f t="shared" si="7"/>
        <v>1</v>
      </c>
      <c r="AB27" t="str">
        <f t="shared" si="8"/>
        <v/>
      </c>
      <c r="AF27" t="str">
        <f t="shared" si="9"/>
        <v>1 - Type of study</v>
      </c>
      <c r="AG27" t="str">
        <f t="shared" si="10"/>
        <v>1 - Type of study</v>
      </c>
      <c r="AH27" t="str">
        <f t="shared" si="11"/>
        <v/>
      </c>
    </row>
    <row r="28">
      <c r="A28" s="1" t="s">
        <v>205</v>
      </c>
      <c r="B28" s="1" t="s">
        <v>206</v>
      </c>
      <c r="C28" s="1">
        <v>2020.0</v>
      </c>
      <c r="D28" s="1">
        <v>1.0</v>
      </c>
      <c r="E28" s="1">
        <v>1.0</v>
      </c>
      <c r="F28" s="1" t="s">
        <v>207</v>
      </c>
      <c r="H28" s="1">
        <v>369.0</v>
      </c>
      <c r="I28" s="1">
        <v>6509.0</v>
      </c>
      <c r="K28" s="1" t="s">
        <v>208</v>
      </c>
      <c r="L28" s="2" t="s">
        <v>209</v>
      </c>
      <c r="P28" s="1" t="s">
        <v>210</v>
      </c>
      <c r="Q28" s="1" t="s">
        <v>211</v>
      </c>
      <c r="T28">
        <f t="shared" si="2"/>
        <v>47</v>
      </c>
      <c r="U28" t="str">
        <f t="shared" si="3"/>
        <v>Excluded</v>
      </c>
      <c r="V28">
        <f t="shared" si="4"/>
        <v>80</v>
      </c>
      <c r="W28" t="str">
        <f t="shared" si="5"/>
        <v>Excluded</v>
      </c>
      <c r="X28" t="str">
        <f t="shared" ref="X28:Z28" si="36">IFERROR(IF(SEARCH(X$1,$Q28),"sim","não"),)</f>
        <v>sim</v>
      </c>
      <c r="Y28" t="str">
        <f t="shared" si="36"/>
        <v/>
      </c>
      <c r="Z28" t="str">
        <f t="shared" si="36"/>
        <v/>
      </c>
      <c r="AA28">
        <f t="shared" si="7"/>
        <v>1</v>
      </c>
      <c r="AB28" t="str">
        <f t="shared" si="8"/>
        <v/>
      </c>
      <c r="AF28" t="str">
        <f t="shared" si="9"/>
        <v>1 - Type of study</v>
      </c>
      <c r="AG28" t="str">
        <f t="shared" si="10"/>
        <v>1 - Type of study</v>
      </c>
      <c r="AH28" t="str">
        <f t="shared" si="11"/>
        <v/>
      </c>
    </row>
    <row r="29">
      <c r="A29" s="1" t="s">
        <v>212</v>
      </c>
      <c r="B29" s="1" t="s">
        <v>213</v>
      </c>
      <c r="C29" s="1">
        <v>2020.0</v>
      </c>
      <c r="D29" s="1">
        <v>1.0</v>
      </c>
      <c r="E29" s="1">
        <v>1.0</v>
      </c>
      <c r="F29" s="1" t="s">
        <v>174</v>
      </c>
      <c r="H29" s="1">
        <v>157.0</v>
      </c>
      <c r="K29" s="1" t="s">
        <v>214</v>
      </c>
      <c r="L29" s="2" t="s">
        <v>215</v>
      </c>
      <c r="P29" s="1" t="s">
        <v>216</v>
      </c>
      <c r="Q29" s="1" t="s">
        <v>217</v>
      </c>
      <c r="T29">
        <f t="shared" si="2"/>
        <v>46</v>
      </c>
      <c r="U29" t="str">
        <f t="shared" si="3"/>
        <v>Excluded</v>
      </c>
      <c r="V29">
        <f t="shared" si="4"/>
        <v>79</v>
      </c>
      <c r="W29" t="str">
        <f t="shared" si="5"/>
        <v>Excluded</v>
      </c>
      <c r="X29" t="str">
        <f t="shared" ref="X29:Z29" si="37">IFERROR(IF(SEARCH(X$1,$Q29),"sim","não"),)</f>
        <v>sim</v>
      </c>
      <c r="Y29" t="str">
        <f t="shared" si="37"/>
        <v/>
      </c>
      <c r="Z29" t="str">
        <f t="shared" si="37"/>
        <v/>
      </c>
      <c r="AA29">
        <f t="shared" si="7"/>
        <v>1</v>
      </c>
      <c r="AB29" t="str">
        <f t="shared" si="8"/>
        <v/>
      </c>
      <c r="AE29" s="3"/>
      <c r="AF29" t="str">
        <f t="shared" si="9"/>
        <v>1 - Type of study</v>
      </c>
      <c r="AG29" t="str">
        <f t="shared" si="10"/>
        <v>1 - Type of study</v>
      </c>
      <c r="AH29" t="str">
        <f t="shared" si="11"/>
        <v/>
      </c>
    </row>
    <row r="30">
      <c r="A30" s="1" t="s">
        <v>218</v>
      </c>
      <c r="B30" s="1" t="s">
        <v>219</v>
      </c>
      <c r="C30" s="1">
        <v>2020.0</v>
      </c>
      <c r="D30" s="1">
        <v>1.0</v>
      </c>
      <c r="E30" s="1">
        <v>1.0</v>
      </c>
      <c r="F30" s="1" t="s">
        <v>124</v>
      </c>
      <c r="H30" s="1">
        <v>7.0</v>
      </c>
      <c r="I30" s="1">
        <v>8.0</v>
      </c>
      <c r="J30" s="1" t="s">
        <v>220</v>
      </c>
      <c r="K30" s="1" t="s">
        <v>221</v>
      </c>
      <c r="L30" s="2" t="s">
        <v>222</v>
      </c>
      <c r="P30" s="1" t="s">
        <v>223</v>
      </c>
      <c r="Q30" s="1" t="s">
        <v>224</v>
      </c>
      <c r="T30">
        <f t="shared" si="2"/>
        <v>46</v>
      </c>
      <c r="U30" t="str">
        <f t="shared" si="3"/>
        <v>Maybe</v>
      </c>
      <c r="V30">
        <f t="shared" si="4"/>
        <v>76</v>
      </c>
      <c r="W30" t="str">
        <f t="shared" si="5"/>
        <v>Maybe</v>
      </c>
      <c r="X30" t="str">
        <f t="shared" ref="X30:Z30" si="38">IFERROR(IF(SEARCH(X$1,$Q30),"sim","não"),)</f>
        <v/>
      </c>
      <c r="Y30" t="str">
        <f t="shared" si="38"/>
        <v/>
      </c>
      <c r="Z30" t="str">
        <f t="shared" si="38"/>
        <v/>
      </c>
      <c r="AA30">
        <f t="shared" si="7"/>
        <v>0</v>
      </c>
      <c r="AB30" t="str">
        <f t="shared" si="8"/>
        <v>sim</v>
      </c>
      <c r="AF30" t="str">
        <f t="shared" si="9"/>
        <v/>
      </c>
      <c r="AG30" t="str">
        <f t="shared" si="10"/>
        <v/>
      </c>
      <c r="AH30" t="str">
        <f t="shared" si="11"/>
        <v/>
      </c>
    </row>
    <row r="31">
      <c r="A31" s="1" t="s">
        <v>225</v>
      </c>
      <c r="B31" s="1" t="s">
        <v>226</v>
      </c>
      <c r="C31" s="1">
        <v>2020.0</v>
      </c>
      <c r="D31" s="1">
        <v>1.0</v>
      </c>
      <c r="E31" s="1">
        <v>1.0</v>
      </c>
      <c r="F31" s="1" t="s">
        <v>227</v>
      </c>
      <c r="H31" s="1">
        <v>4.0</v>
      </c>
      <c r="I31" s="1">
        <v>4.0</v>
      </c>
      <c r="J31" s="1" t="s">
        <v>228</v>
      </c>
      <c r="K31" s="1" t="s">
        <v>229</v>
      </c>
      <c r="L31" s="2" t="s">
        <v>230</v>
      </c>
      <c r="P31" s="1" t="s">
        <v>231</v>
      </c>
      <c r="Q31" s="1" t="s">
        <v>232</v>
      </c>
      <c r="T31">
        <f t="shared" si="2"/>
        <v>46</v>
      </c>
      <c r="U31" t="str">
        <f t="shared" si="3"/>
        <v>Excluded</v>
      </c>
      <c r="V31">
        <f t="shared" si="4"/>
        <v>79</v>
      </c>
      <c r="W31" t="str">
        <f t="shared" si="5"/>
        <v>Excluded</v>
      </c>
      <c r="X31" t="str">
        <f t="shared" ref="X31:Z31" si="39">IFERROR(IF(SEARCH(X$1,$Q31),"sim","não"),)</f>
        <v>sim</v>
      </c>
      <c r="Y31" t="str">
        <f t="shared" si="39"/>
        <v/>
      </c>
      <c r="Z31" t="str">
        <f t="shared" si="39"/>
        <v/>
      </c>
      <c r="AA31">
        <f t="shared" si="7"/>
        <v>1</v>
      </c>
      <c r="AB31" t="str">
        <f t="shared" si="8"/>
        <v/>
      </c>
      <c r="AF31" t="str">
        <f t="shared" si="9"/>
        <v>1 - Type of study</v>
      </c>
      <c r="AG31" t="str">
        <f t="shared" si="10"/>
        <v>1 - Type of study</v>
      </c>
      <c r="AH31" t="str">
        <f t="shared" si="11"/>
        <v/>
      </c>
    </row>
    <row r="32">
      <c r="A32" s="1" t="s">
        <v>233</v>
      </c>
      <c r="B32" s="1" t="s">
        <v>234</v>
      </c>
      <c r="C32" s="1">
        <v>2020.0</v>
      </c>
      <c r="D32" s="1">
        <v>1.0</v>
      </c>
      <c r="E32" s="1">
        <v>1.0</v>
      </c>
      <c r="F32" s="1" t="s">
        <v>174</v>
      </c>
      <c r="H32" s="1">
        <v>156.0</v>
      </c>
      <c r="K32" s="1" t="s">
        <v>235</v>
      </c>
      <c r="L32" s="2" t="s">
        <v>236</v>
      </c>
      <c r="P32" s="1" t="s">
        <v>237</v>
      </c>
      <c r="Q32" s="1" t="s">
        <v>238</v>
      </c>
      <c r="T32">
        <f t="shared" si="2"/>
        <v>46</v>
      </c>
      <c r="U32" t="str">
        <f t="shared" si="3"/>
        <v>Maybe</v>
      </c>
      <c r="V32">
        <f t="shared" si="4"/>
        <v>76</v>
      </c>
      <c r="W32" t="str">
        <f t="shared" si="5"/>
        <v>Maybe</v>
      </c>
      <c r="X32" t="str">
        <f t="shared" ref="X32:Z32" si="40">IFERROR(IF(SEARCH(X$1,$Q32),"sim","não"),)</f>
        <v/>
      </c>
      <c r="Y32" t="str">
        <f t="shared" si="40"/>
        <v/>
      </c>
      <c r="Z32" t="str">
        <f t="shared" si="40"/>
        <v/>
      </c>
      <c r="AA32">
        <f t="shared" si="7"/>
        <v>0</v>
      </c>
      <c r="AB32" t="str">
        <f t="shared" si="8"/>
        <v>sim</v>
      </c>
      <c r="AF32" t="str">
        <f t="shared" si="9"/>
        <v/>
      </c>
      <c r="AG32" t="str">
        <f t="shared" si="10"/>
        <v/>
      </c>
      <c r="AH32" t="str">
        <f t="shared" si="11"/>
        <v/>
      </c>
    </row>
    <row r="33">
      <c r="A33" s="1" t="s">
        <v>239</v>
      </c>
      <c r="B33" s="1" t="s">
        <v>240</v>
      </c>
      <c r="C33" s="1">
        <v>2020.0</v>
      </c>
      <c r="D33" s="1">
        <v>1.0</v>
      </c>
      <c r="E33" s="1">
        <v>1.0</v>
      </c>
      <c r="F33" s="1" t="s">
        <v>194</v>
      </c>
      <c r="H33" s="1">
        <v>8.0</v>
      </c>
      <c r="K33" s="1" t="s">
        <v>241</v>
      </c>
      <c r="L33" s="2" t="s">
        <v>242</v>
      </c>
      <c r="P33" s="1" t="s">
        <v>243</v>
      </c>
      <c r="Q33" s="1" t="s">
        <v>244</v>
      </c>
      <c r="T33">
        <f t="shared" si="2"/>
        <v>46</v>
      </c>
      <c r="U33" t="str">
        <f t="shared" si="3"/>
        <v>Maybe</v>
      </c>
      <c r="V33">
        <f t="shared" si="4"/>
        <v>76</v>
      </c>
      <c r="W33" t="str">
        <f t="shared" si="5"/>
        <v>Maybe</v>
      </c>
      <c r="X33" t="str">
        <f t="shared" ref="X33:Z33" si="41">IFERROR(IF(SEARCH(X$1,$Q33),"sim","não"),)</f>
        <v/>
      </c>
      <c r="Y33" t="str">
        <f t="shared" si="41"/>
        <v/>
      </c>
      <c r="Z33" t="str">
        <f t="shared" si="41"/>
        <v/>
      </c>
      <c r="AA33">
        <f t="shared" si="7"/>
        <v>0</v>
      </c>
      <c r="AB33" t="str">
        <f t="shared" si="8"/>
        <v>sim</v>
      </c>
      <c r="AF33" t="str">
        <f t="shared" si="9"/>
        <v/>
      </c>
      <c r="AG33" t="str">
        <f t="shared" si="10"/>
        <v/>
      </c>
      <c r="AH33" t="str">
        <f t="shared" si="11"/>
        <v/>
      </c>
    </row>
    <row r="34">
      <c r="A34" s="1" t="s">
        <v>245</v>
      </c>
      <c r="B34" s="1" t="s">
        <v>246</v>
      </c>
      <c r="C34" s="1">
        <v>2020.0</v>
      </c>
      <c r="D34" s="1">
        <v>1.0</v>
      </c>
      <c r="E34" s="1">
        <v>1.0</v>
      </c>
      <c r="F34" s="1" t="s">
        <v>247</v>
      </c>
      <c r="H34" s="1">
        <v>34.0</v>
      </c>
      <c r="I34" s="1">
        <v>17.0</v>
      </c>
      <c r="K34" s="1" t="s">
        <v>248</v>
      </c>
      <c r="L34" s="2" t="s">
        <v>249</v>
      </c>
      <c r="P34" s="1" t="s">
        <v>250</v>
      </c>
      <c r="Q34" s="1" t="s">
        <v>251</v>
      </c>
      <c r="T34">
        <f t="shared" si="2"/>
        <v>46</v>
      </c>
      <c r="U34" t="str">
        <f t="shared" si="3"/>
        <v>Excluded</v>
      </c>
      <c r="V34">
        <f t="shared" si="4"/>
        <v>79</v>
      </c>
      <c r="W34" t="str">
        <f t="shared" si="5"/>
        <v>Excluded</v>
      </c>
      <c r="X34" t="str">
        <f t="shared" ref="X34:Z34" si="42">IFERROR(IF(SEARCH(X$1,$Q34),"sim","não"),)</f>
        <v/>
      </c>
      <c r="Y34" t="str">
        <f t="shared" si="42"/>
        <v/>
      </c>
      <c r="Z34" t="str">
        <f t="shared" si="42"/>
        <v>sim</v>
      </c>
      <c r="AA34">
        <f t="shared" si="7"/>
        <v>1</v>
      </c>
      <c r="AB34" t="str">
        <f t="shared" si="8"/>
        <v/>
      </c>
      <c r="AF34" t="str">
        <f t="shared" si="9"/>
        <v>3 - Intervention</v>
      </c>
      <c r="AG34" t="str">
        <f t="shared" si="10"/>
        <v>3 - Intervention</v>
      </c>
      <c r="AH34" t="str">
        <f t="shared" si="11"/>
        <v/>
      </c>
    </row>
    <row r="35">
      <c r="A35" s="1" t="s">
        <v>252</v>
      </c>
      <c r="B35" s="1" t="s">
        <v>253</v>
      </c>
      <c r="C35" s="1">
        <v>2020.0</v>
      </c>
      <c r="D35" s="1">
        <v>1.0</v>
      </c>
      <c r="E35" s="1">
        <v>1.0</v>
      </c>
      <c r="F35" s="1" t="s">
        <v>254</v>
      </c>
      <c r="H35" s="1">
        <v>9.0</v>
      </c>
      <c r="I35" s="1">
        <v>6.0</v>
      </c>
      <c r="J35" s="1" t="s">
        <v>255</v>
      </c>
      <c r="K35" s="1" t="s">
        <v>256</v>
      </c>
      <c r="L35" s="2" t="s">
        <v>257</v>
      </c>
      <c r="P35" s="1" t="s">
        <v>258</v>
      </c>
      <c r="Q35" s="1" t="s">
        <v>121</v>
      </c>
      <c r="T35">
        <f t="shared" si="2"/>
        <v>46</v>
      </c>
      <c r="U35" t="str">
        <f t="shared" si="3"/>
        <v>Excluded</v>
      </c>
      <c r="V35">
        <f t="shared" si="4"/>
        <v>79</v>
      </c>
      <c r="W35" t="str">
        <f t="shared" si="5"/>
        <v>Excluded</v>
      </c>
      <c r="X35" t="str">
        <f t="shared" ref="X35:Z35" si="43">IFERROR(IF(SEARCH(X$1,$Q35),"sim","não"),)</f>
        <v>sim</v>
      </c>
      <c r="Y35" t="str">
        <f t="shared" si="43"/>
        <v/>
      </c>
      <c r="Z35" t="str">
        <f t="shared" si="43"/>
        <v/>
      </c>
      <c r="AA35">
        <f t="shared" si="7"/>
        <v>1</v>
      </c>
      <c r="AB35" t="str">
        <f t="shared" si="8"/>
        <v/>
      </c>
      <c r="AF35" t="str">
        <f t="shared" si="9"/>
        <v>1 - Type of study</v>
      </c>
      <c r="AG35" t="str">
        <f t="shared" si="10"/>
        <v>1 - Type of study</v>
      </c>
      <c r="AH35" t="str">
        <f t="shared" si="11"/>
        <v/>
      </c>
    </row>
    <row r="36">
      <c r="A36" s="1" t="s">
        <v>259</v>
      </c>
      <c r="B36" s="1" t="s">
        <v>260</v>
      </c>
      <c r="C36" s="1">
        <v>2020.0</v>
      </c>
      <c r="D36" s="1">
        <v>1.0</v>
      </c>
      <c r="E36" s="1">
        <v>1.0</v>
      </c>
      <c r="F36" s="1" t="s">
        <v>261</v>
      </c>
      <c r="H36" s="1">
        <v>321.0</v>
      </c>
      <c r="J36" s="1" t="s">
        <v>262</v>
      </c>
      <c r="K36" s="1" t="s">
        <v>263</v>
      </c>
      <c r="L36" s="2" t="s">
        <v>264</v>
      </c>
      <c r="P36" s="1" t="s">
        <v>265</v>
      </c>
      <c r="Q36" s="1" t="s">
        <v>266</v>
      </c>
      <c r="T36">
        <f t="shared" si="2"/>
        <v>46</v>
      </c>
      <c r="U36" t="str">
        <f t="shared" si="3"/>
        <v>Excluded</v>
      </c>
      <c r="V36">
        <f t="shared" si="4"/>
        <v>79</v>
      </c>
      <c r="W36" t="str">
        <f t="shared" si="5"/>
        <v>Excluded</v>
      </c>
      <c r="X36" t="str">
        <f t="shared" ref="X36:Z36" si="44">IFERROR(IF(SEARCH(X$1,$Q36),"sim","não"),)</f>
        <v/>
      </c>
      <c r="Y36" t="str">
        <f t="shared" si="44"/>
        <v>sim</v>
      </c>
      <c r="Z36" t="str">
        <f t="shared" si="44"/>
        <v/>
      </c>
      <c r="AA36">
        <f t="shared" si="7"/>
        <v>1</v>
      </c>
      <c r="AB36" t="str">
        <f t="shared" si="8"/>
        <v/>
      </c>
      <c r="AF36" t="str">
        <f t="shared" si="9"/>
        <v>2 - Population</v>
      </c>
      <c r="AG36" t="str">
        <f t="shared" si="10"/>
        <v>2 - Population</v>
      </c>
      <c r="AH36" t="str">
        <f t="shared" si="11"/>
        <v/>
      </c>
    </row>
    <row r="37">
      <c r="A37" s="1" t="s">
        <v>267</v>
      </c>
      <c r="B37" s="1" t="s">
        <v>268</v>
      </c>
      <c r="C37" s="1">
        <v>2020.0</v>
      </c>
      <c r="D37" s="1">
        <v>1.0</v>
      </c>
      <c r="E37" s="1">
        <v>1.0</v>
      </c>
      <c r="H37" s="1">
        <v>496.0</v>
      </c>
      <c r="I37" s="1">
        <v>1.0</v>
      </c>
      <c r="K37" s="1" t="s">
        <v>269</v>
      </c>
      <c r="L37" s="2" t="s">
        <v>270</v>
      </c>
      <c r="P37" s="1" t="s">
        <v>271</v>
      </c>
      <c r="Q37" s="1" t="s">
        <v>50</v>
      </c>
      <c r="T37">
        <f t="shared" si="2"/>
        <v>60</v>
      </c>
      <c r="U37" t="str">
        <f t="shared" si="3"/>
        <v>Excluded</v>
      </c>
      <c r="V37">
        <f t="shared" si="4"/>
        <v>93</v>
      </c>
      <c r="W37" t="str">
        <f t="shared" si="5"/>
        <v>Excluded</v>
      </c>
      <c r="X37" t="str">
        <f t="shared" ref="X37:Z37" si="45">IFERROR(IF(SEARCH(X$1,$Q37),"sim","não"),)</f>
        <v>sim</v>
      </c>
      <c r="Y37" t="str">
        <f t="shared" si="45"/>
        <v/>
      </c>
      <c r="Z37" t="str">
        <f t="shared" si="45"/>
        <v/>
      </c>
      <c r="AA37">
        <f t="shared" si="7"/>
        <v>1</v>
      </c>
      <c r="AB37" t="str">
        <f t="shared" si="8"/>
        <v/>
      </c>
      <c r="AF37" t="str">
        <f t="shared" si="9"/>
        <v>1 - Type of study</v>
      </c>
      <c r="AG37" t="str">
        <f t="shared" si="10"/>
        <v>1 - Type of study</v>
      </c>
      <c r="AH37" t="str">
        <f t="shared" si="11"/>
        <v/>
      </c>
    </row>
    <row r="38">
      <c r="A38" s="1" t="s">
        <v>272</v>
      </c>
      <c r="B38" s="1" t="s">
        <v>273</v>
      </c>
      <c r="C38" s="1">
        <v>2020.0</v>
      </c>
      <c r="D38" s="1">
        <v>1.0</v>
      </c>
      <c r="E38" s="1">
        <v>1.0</v>
      </c>
      <c r="F38" s="1" t="s">
        <v>274</v>
      </c>
      <c r="H38" s="1">
        <v>29.0</v>
      </c>
      <c r="I38" s="1">
        <v>4.0</v>
      </c>
      <c r="J38" s="1" t="s">
        <v>275</v>
      </c>
      <c r="K38" s="1" t="s">
        <v>276</v>
      </c>
      <c r="L38" s="2" t="s">
        <v>277</v>
      </c>
      <c r="P38" s="1" t="s">
        <v>278</v>
      </c>
      <c r="Q38" s="1" t="s">
        <v>279</v>
      </c>
      <c r="T38">
        <f t="shared" si="2"/>
        <v>47</v>
      </c>
      <c r="U38" t="str">
        <f t="shared" si="3"/>
        <v>Excluded</v>
      </c>
      <c r="V38">
        <f t="shared" si="4"/>
        <v>80</v>
      </c>
      <c r="W38" t="str">
        <f t="shared" si="5"/>
        <v>Excluded</v>
      </c>
      <c r="X38" t="str">
        <f t="shared" ref="X38:Z38" si="46">IFERROR(IF(SEARCH(X$1,$Q38),"sim","não"),)</f>
        <v>sim</v>
      </c>
      <c r="Y38" t="str">
        <f t="shared" si="46"/>
        <v/>
      </c>
      <c r="Z38" t="str">
        <f t="shared" si="46"/>
        <v/>
      </c>
      <c r="AA38">
        <f t="shared" si="7"/>
        <v>1</v>
      </c>
      <c r="AB38" t="str">
        <f t="shared" si="8"/>
        <v/>
      </c>
      <c r="AF38" t="str">
        <f t="shared" si="9"/>
        <v>1 - Type of study</v>
      </c>
      <c r="AG38" t="str">
        <f t="shared" si="10"/>
        <v>1 - Type of study</v>
      </c>
      <c r="AH38" t="str">
        <f t="shared" si="11"/>
        <v/>
      </c>
    </row>
    <row r="39">
      <c r="A39" s="1" t="s">
        <v>280</v>
      </c>
      <c r="B39" s="1" t="s">
        <v>281</v>
      </c>
      <c r="C39" s="1">
        <v>2020.0</v>
      </c>
      <c r="D39" s="1">
        <v>1.0</v>
      </c>
      <c r="E39" s="1">
        <v>1.0</v>
      </c>
      <c r="F39" s="1" t="s">
        <v>131</v>
      </c>
      <c r="H39" s="1">
        <v>54.0</v>
      </c>
      <c r="I39" s="1">
        <v>2.0</v>
      </c>
      <c r="J39" s="1" t="s">
        <v>282</v>
      </c>
      <c r="K39" s="1" t="s">
        <v>283</v>
      </c>
      <c r="L39" s="2" t="s">
        <v>284</v>
      </c>
      <c r="P39" s="1" t="s">
        <v>285</v>
      </c>
      <c r="Q39" s="1" t="s">
        <v>286</v>
      </c>
      <c r="T39">
        <f t="shared" si="2"/>
        <v>46</v>
      </c>
      <c r="U39" t="str">
        <f t="shared" si="3"/>
        <v>Excluded</v>
      </c>
      <c r="V39">
        <f t="shared" si="4"/>
        <v>79</v>
      </c>
      <c r="W39" t="str">
        <f t="shared" si="5"/>
        <v>Excluded</v>
      </c>
      <c r="X39" t="str">
        <f t="shared" ref="X39:Z39" si="47">IFERROR(IF(SEARCH(X$1,$Q39),"sim","não"),)</f>
        <v>sim</v>
      </c>
      <c r="Y39" t="str">
        <f t="shared" si="47"/>
        <v/>
      </c>
      <c r="Z39" t="str">
        <f t="shared" si="47"/>
        <v/>
      </c>
      <c r="AA39">
        <f t="shared" si="7"/>
        <v>1</v>
      </c>
      <c r="AB39" t="str">
        <f t="shared" si="8"/>
        <v/>
      </c>
      <c r="AF39" t="str">
        <f t="shared" si="9"/>
        <v>1 - Type of study</v>
      </c>
      <c r="AG39" t="str">
        <f t="shared" si="10"/>
        <v>1 - Type of study</v>
      </c>
      <c r="AH39" t="str">
        <f t="shared" si="11"/>
        <v/>
      </c>
    </row>
    <row r="40">
      <c r="A40" s="1" t="s">
        <v>287</v>
      </c>
      <c r="B40" s="1" t="s">
        <v>288</v>
      </c>
      <c r="C40" s="1">
        <v>2020.0</v>
      </c>
      <c r="D40" s="1">
        <v>1.0</v>
      </c>
      <c r="E40" s="1">
        <v>1.0</v>
      </c>
      <c r="F40" s="1" t="s">
        <v>289</v>
      </c>
      <c r="H40" s="1">
        <v>15.0</v>
      </c>
      <c r="I40" s="1">
        <v>4.0</v>
      </c>
      <c r="J40" s="1" t="s">
        <v>290</v>
      </c>
      <c r="K40" s="1" t="s">
        <v>291</v>
      </c>
      <c r="L40" s="2" t="s">
        <v>292</v>
      </c>
      <c r="Q40" s="1" t="s">
        <v>232</v>
      </c>
      <c r="T40">
        <f t="shared" si="2"/>
        <v>46</v>
      </c>
      <c r="U40" t="str">
        <f t="shared" si="3"/>
        <v>Excluded</v>
      </c>
      <c r="V40">
        <f t="shared" si="4"/>
        <v>79</v>
      </c>
      <c r="W40" t="str">
        <f t="shared" si="5"/>
        <v>Excluded</v>
      </c>
      <c r="X40" t="str">
        <f t="shared" ref="X40:Z40" si="48">IFERROR(IF(SEARCH(X$1,$Q40),"sim","não"),)</f>
        <v>sim</v>
      </c>
      <c r="Y40" t="str">
        <f t="shared" si="48"/>
        <v/>
      </c>
      <c r="Z40" t="str">
        <f t="shared" si="48"/>
        <v/>
      </c>
      <c r="AA40">
        <f t="shared" si="7"/>
        <v>1</v>
      </c>
      <c r="AB40" t="str">
        <f t="shared" si="8"/>
        <v/>
      </c>
      <c r="AF40" t="str">
        <f t="shared" si="9"/>
        <v>1 - Type of study</v>
      </c>
      <c r="AG40" t="str">
        <f t="shared" si="10"/>
        <v>1 - Type of study</v>
      </c>
      <c r="AH40" t="str">
        <f t="shared" si="11"/>
        <v/>
      </c>
    </row>
    <row r="41">
      <c r="A41" s="1" t="s">
        <v>293</v>
      </c>
      <c r="B41" s="1" t="s">
        <v>294</v>
      </c>
      <c r="C41" s="1">
        <v>2020.0</v>
      </c>
      <c r="D41" s="1">
        <v>1.0</v>
      </c>
      <c r="E41" s="1">
        <v>1.0</v>
      </c>
      <c r="F41" s="1" t="s">
        <v>295</v>
      </c>
      <c r="H41" s="1">
        <v>20.0</v>
      </c>
      <c r="J41" s="1" t="s">
        <v>296</v>
      </c>
      <c r="K41" s="1" t="s">
        <v>297</v>
      </c>
      <c r="L41" s="2" t="s">
        <v>298</v>
      </c>
      <c r="P41" s="1" t="s">
        <v>299</v>
      </c>
      <c r="Q41" s="1" t="s">
        <v>300</v>
      </c>
      <c r="T41">
        <f t="shared" si="2"/>
        <v>46</v>
      </c>
      <c r="U41" t="str">
        <f t="shared" si="3"/>
        <v>Excluded</v>
      </c>
      <c r="V41">
        <f t="shared" si="4"/>
        <v>79</v>
      </c>
      <c r="W41" t="str">
        <f t="shared" si="5"/>
        <v>Excluded</v>
      </c>
      <c r="X41" t="str">
        <f t="shared" ref="X41:Z41" si="49">IFERROR(IF(SEARCH(X$1,$Q41),"sim","não"),)</f>
        <v>sim</v>
      </c>
      <c r="Y41" t="str">
        <f t="shared" si="49"/>
        <v/>
      </c>
      <c r="Z41" t="str">
        <f t="shared" si="49"/>
        <v/>
      </c>
      <c r="AA41">
        <f t="shared" si="7"/>
        <v>1</v>
      </c>
      <c r="AB41" t="str">
        <f t="shared" si="8"/>
        <v/>
      </c>
      <c r="AF41" t="str">
        <f t="shared" si="9"/>
        <v>1 - Type of study</v>
      </c>
      <c r="AG41" t="str">
        <f t="shared" si="10"/>
        <v>1 - Type of study</v>
      </c>
      <c r="AH41" t="str">
        <f t="shared" si="11"/>
        <v/>
      </c>
    </row>
    <row r="42">
      <c r="A42" s="1" t="s">
        <v>301</v>
      </c>
      <c r="B42" s="1" t="s">
        <v>302</v>
      </c>
      <c r="C42" s="1">
        <v>2020.0</v>
      </c>
      <c r="D42" s="1">
        <v>1.0</v>
      </c>
      <c r="E42" s="1">
        <v>1.0</v>
      </c>
      <c r="F42" s="1" t="s">
        <v>303</v>
      </c>
      <c r="J42" s="1" t="s">
        <v>304</v>
      </c>
      <c r="K42" s="1" t="s">
        <v>305</v>
      </c>
      <c r="L42" s="2" t="s">
        <v>306</v>
      </c>
      <c r="P42" s="1" t="s">
        <v>307</v>
      </c>
      <c r="Q42" s="1" t="s">
        <v>50</v>
      </c>
      <c r="T42">
        <f t="shared" si="2"/>
        <v>60</v>
      </c>
      <c r="U42" t="str">
        <f t="shared" si="3"/>
        <v>Excluded</v>
      </c>
      <c r="V42">
        <f t="shared" si="4"/>
        <v>93</v>
      </c>
      <c r="W42" t="str">
        <f t="shared" si="5"/>
        <v>Excluded</v>
      </c>
      <c r="X42" t="str">
        <f t="shared" ref="X42:Z42" si="50">IFERROR(IF(SEARCH(X$1,$Q42),"sim","não"),)</f>
        <v>sim</v>
      </c>
      <c r="Y42" t="str">
        <f t="shared" si="50"/>
        <v/>
      </c>
      <c r="Z42" t="str">
        <f t="shared" si="50"/>
        <v/>
      </c>
      <c r="AA42">
        <f t="shared" si="7"/>
        <v>1</v>
      </c>
      <c r="AB42" t="str">
        <f t="shared" si="8"/>
        <v/>
      </c>
      <c r="AF42" t="str">
        <f t="shared" si="9"/>
        <v>1 - Type of study</v>
      </c>
      <c r="AG42" t="str">
        <f t="shared" si="10"/>
        <v>1 - Type of study</v>
      </c>
      <c r="AH42" t="str">
        <f t="shared" si="11"/>
        <v/>
      </c>
    </row>
    <row r="43">
      <c r="A43" s="1" t="s">
        <v>308</v>
      </c>
      <c r="B43" s="1" t="s">
        <v>309</v>
      </c>
      <c r="C43" s="1">
        <v>2020.0</v>
      </c>
      <c r="D43" s="1">
        <v>1.0</v>
      </c>
      <c r="E43" s="1">
        <v>1.0</v>
      </c>
      <c r="F43" s="1" t="s">
        <v>168</v>
      </c>
      <c r="H43" s="1">
        <v>7.0</v>
      </c>
      <c r="K43" s="1" t="s">
        <v>310</v>
      </c>
      <c r="L43" s="2" t="s">
        <v>311</v>
      </c>
      <c r="P43" s="1" t="s">
        <v>312</v>
      </c>
      <c r="Q43" s="1" t="s">
        <v>313</v>
      </c>
      <c r="T43">
        <f t="shared" si="2"/>
        <v>47</v>
      </c>
      <c r="U43" t="str">
        <f t="shared" si="3"/>
        <v>Excluded</v>
      </c>
      <c r="V43">
        <f t="shared" si="4"/>
        <v>80</v>
      </c>
      <c r="W43" t="str">
        <f t="shared" si="5"/>
        <v>Excluded</v>
      </c>
      <c r="X43" t="str">
        <f t="shared" ref="X43:Z43" si="51">IFERROR(IF(SEARCH(X$1,$Q43),"sim","não"),)</f>
        <v>sim</v>
      </c>
      <c r="Y43" t="str">
        <f t="shared" si="51"/>
        <v>sim</v>
      </c>
      <c r="Z43" t="str">
        <f t="shared" si="51"/>
        <v/>
      </c>
      <c r="AA43">
        <f t="shared" si="7"/>
        <v>2</v>
      </c>
      <c r="AB43" t="str">
        <f t="shared" si="8"/>
        <v/>
      </c>
      <c r="AF43" t="str">
        <f t="shared" si="9"/>
        <v>2 - Population,1 - Type of study</v>
      </c>
      <c r="AG43" t="str">
        <f t="shared" si="10"/>
        <v>2 - Population</v>
      </c>
      <c r="AH43" t="str">
        <f t="shared" si="11"/>
        <v>1 - Type of study</v>
      </c>
    </row>
    <row r="44">
      <c r="A44" s="1" t="s">
        <v>314</v>
      </c>
      <c r="B44" s="1" t="s">
        <v>315</v>
      </c>
      <c r="C44" s="1">
        <v>2020.0</v>
      </c>
      <c r="D44" s="1">
        <v>1.0</v>
      </c>
      <c r="E44" s="1">
        <v>1.0</v>
      </c>
      <c r="F44" s="1" t="s">
        <v>316</v>
      </c>
      <c r="H44" s="1">
        <v>97.0</v>
      </c>
      <c r="J44" s="1" t="s">
        <v>317</v>
      </c>
      <c r="K44" s="1" t="s">
        <v>318</v>
      </c>
      <c r="L44" s="2" t="s">
        <v>319</v>
      </c>
      <c r="P44" s="1" t="s">
        <v>320</v>
      </c>
      <c r="Q44" s="1" t="s">
        <v>321</v>
      </c>
      <c r="T44">
        <f t="shared" si="2"/>
        <v>47</v>
      </c>
      <c r="U44" t="str">
        <f t="shared" si="3"/>
        <v>Excluded</v>
      </c>
      <c r="V44">
        <f t="shared" si="4"/>
        <v>80</v>
      </c>
      <c r="W44" t="str">
        <f t="shared" si="5"/>
        <v>Excluded</v>
      </c>
      <c r="X44" t="str">
        <f t="shared" ref="X44:Z44" si="52">IFERROR(IF(SEARCH(X$1,$Q44),"sim","não"),)</f>
        <v>sim</v>
      </c>
      <c r="Y44" t="str">
        <f t="shared" si="52"/>
        <v/>
      </c>
      <c r="Z44" t="str">
        <f t="shared" si="52"/>
        <v/>
      </c>
      <c r="AA44">
        <f t="shared" si="7"/>
        <v>1</v>
      </c>
      <c r="AB44" t="str">
        <f t="shared" si="8"/>
        <v/>
      </c>
      <c r="AF44" t="str">
        <f t="shared" si="9"/>
        <v>1 - Type of study</v>
      </c>
      <c r="AG44" t="str">
        <f t="shared" si="10"/>
        <v>1 - Type of study</v>
      </c>
      <c r="AH44" t="str">
        <f t="shared" si="11"/>
        <v/>
      </c>
    </row>
    <row r="45">
      <c r="A45" s="1" t="s">
        <v>322</v>
      </c>
      <c r="B45" s="1" t="s">
        <v>323</v>
      </c>
      <c r="C45" s="1">
        <v>2020.0</v>
      </c>
      <c r="D45" s="1">
        <v>1.0</v>
      </c>
      <c r="E45" s="1">
        <v>1.0</v>
      </c>
      <c r="F45" s="1" t="s">
        <v>324</v>
      </c>
      <c r="H45" s="1">
        <v>412.0</v>
      </c>
      <c r="I45" s="1">
        <v>7.0</v>
      </c>
      <c r="J45" s="1" t="s">
        <v>325</v>
      </c>
      <c r="K45" s="1" t="s">
        <v>326</v>
      </c>
      <c r="L45" s="2" t="s">
        <v>327</v>
      </c>
      <c r="P45" s="1" t="s">
        <v>328</v>
      </c>
      <c r="Q45" s="1" t="s">
        <v>191</v>
      </c>
      <c r="T45">
        <f t="shared" si="2"/>
        <v>46</v>
      </c>
      <c r="U45" t="str">
        <f t="shared" si="3"/>
        <v>Excluded</v>
      </c>
      <c r="V45">
        <f t="shared" si="4"/>
        <v>79</v>
      </c>
      <c r="W45" t="str">
        <f t="shared" si="5"/>
        <v>Excluded</v>
      </c>
      <c r="X45" t="str">
        <f t="shared" ref="X45:Z45" si="53">IFERROR(IF(SEARCH(X$1,$Q45),"sim","não"),)</f>
        <v>sim</v>
      </c>
      <c r="Y45" t="str">
        <f t="shared" si="53"/>
        <v/>
      </c>
      <c r="Z45" t="str">
        <f t="shared" si="53"/>
        <v/>
      </c>
      <c r="AA45">
        <f t="shared" si="7"/>
        <v>1</v>
      </c>
      <c r="AB45" t="str">
        <f t="shared" si="8"/>
        <v/>
      </c>
      <c r="AF45" t="str">
        <f t="shared" si="9"/>
        <v>1 - Type of study</v>
      </c>
      <c r="AG45" t="str">
        <f t="shared" si="10"/>
        <v>1 - Type of study</v>
      </c>
      <c r="AH45" t="str">
        <f t="shared" si="11"/>
        <v/>
      </c>
    </row>
    <row r="46">
      <c r="A46" s="1" t="s">
        <v>329</v>
      </c>
      <c r="B46" s="1" t="s">
        <v>330</v>
      </c>
      <c r="C46" s="1">
        <v>2020.0</v>
      </c>
      <c r="D46" s="1">
        <v>1.0</v>
      </c>
      <c r="E46" s="1">
        <v>1.0</v>
      </c>
      <c r="F46" s="1" t="s">
        <v>331</v>
      </c>
      <c r="H46" s="1">
        <v>50.0</v>
      </c>
      <c r="I46" s="1">
        <v>1.0</v>
      </c>
      <c r="K46" s="1" t="s">
        <v>332</v>
      </c>
      <c r="L46" s="2" t="s">
        <v>333</v>
      </c>
      <c r="P46" s="1" t="s">
        <v>334</v>
      </c>
      <c r="Q46" s="1" t="s">
        <v>335</v>
      </c>
      <c r="T46">
        <f t="shared" si="2"/>
        <v>46</v>
      </c>
      <c r="U46" t="str">
        <f t="shared" si="3"/>
        <v>Excluded</v>
      </c>
      <c r="V46">
        <f t="shared" si="4"/>
        <v>79</v>
      </c>
      <c r="W46" t="str">
        <f t="shared" si="5"/>
        <v>Excluded</v>
      </c>
      <c r="X46" t="str">
        <f t="shared" ref="X46:Z46" si="54">IFERROR(IF(SEARCH(X$1,$Q46),"sim","não"),)</f>
        <v>sim</v>
      </c>
      <c r="Y46" t="str">
        <f t="shared" si="54"/>
        <v/>
      </c>
      <c r="Z46" t="str">
        <f t="shared" si="54"/>
        <v/>
      </c>
      <c r="AA46">
        <f t="shared" si="7"/>
        <v>1</v>
      </c>
      <c r="AB46" t="str">
        <f t="shared" si="8"/>
        <v/>
      </c>
      <c r="AF46" t="str">
        <f t="shared" si="9"/>
        <v>1 - Type of study</v>
      </c>
      <c r="AG46" t="str">
        <f t="shared" si="10"/>
        <v>1 - Type of study</v>
      </c>
      <c r="AH46" t="str">
        <f t="shared" si="11"/>
        <v/>
      </c>
    </row>
    <row r="47">
      <c r="A47" s="1" t="s">
        <v>336</v>
      </c>
      <c r="B47" s="1" t="s">
        <v>337</v>
      </c>
      <c r="C47" s="1">
        <v>2020.0</v>
      </c>
      <c r="D47" s="1">
        <v>1.0</v>
      </c>
      <c r="E47" s="1">
        <v>1.0</v>
      </c>
      <c r="K47" s="1" t="s">
        <v>338</v>
      </c>
      <c r="L47" s="2" t="s">
        <v>339</v>
      </c>
      <c r="P47" s="1" t="s">
        <v>340</v>
      </c>
      <c r="Q47" s="1" t="s">
        <v>50</v>
      </c>
      <c r="T47">
        <f t="shared" si="2"/>
        <v>60</v>
      </c>
      <c r="U47" t="str">
        <f t="shared" si="3"/>
        <v>Excluded</v>
      </c>
      <c r="V47">
        <f t="shared" si="4"/>
        <v>93</v>
      </c>
      <c r="W47" t="str">
        <f t="shared" si="5"/>
        <v>Excluded</v>
      </c>
      <c r="X47" t="str">
        <f t="shared" ref="X47:Z47" si="55">IFERROR(IF(SEARCH(X$1,$Q47),"sim","não"),)</f>
        <v>sim</v>
      </c>
      <c r="Y47" t="str">
        <f t="shared" si="55"/>
        <v/>
      </c>
      <c r="Z47" t="str">
        <f t="shared" si="55"/>
        <v/>
      </c>
      <c r="AA47">
        <f t="shared" si="7"/>
        <v>1</v>
      </c>
      <c r="AB47" t="str">
        <f t="shared" si="8"/>
        <v/>
      </c>
      <c r="AF47" t="str">
        <f t="shared" si="9"/>
        <v>1 - Type of study</v>
      </c>
      <c r="AG47" t="str">
        <f t="shared" si="10"/>
        <v>1 - Type of study</v>
      </c>
      <c r="AH47" t="str">
        <f t="shared" si="11"/>
        <v/>
      </c>
    </row>
    <row r="48">
      <c r="A48" s="1" t="s">
        <v>341</v>
      </c>
      <c r="B48" s="1" t="s">
        <v>342</v>
      </c>
      <c r="C48" s="1">
        <v>2020.0</v>
      </c>
      <c r="D48" s="1">
        <v>1.0</v>
      </c>
      <c r="E48" s="1">
        <v>1.0</v>
      </c>
      <c r="F48" s="1" t="s">
        <v>343</v>
      </c>
      <c r="H48" s="1">
        <v>20.0</v>
      </c>
      <c r="I48" s="1">
        <v>8.0</v>
      </c>
      <c r="J48" s="1" t="s">
        <v>344</v>
      </c>
      <c r="K48" s="1" t="s">
        <v>345</v>
      </c>
      <c r="L48" s="2" t="s">
        <v>346</v>
      </c>
      <c r="P48" s="1" t="s">
        <v>347</v>
      </c>
      <c r="Q48" s="1" t="s">
        <v>286</v>
      </c>
      <c r="T48">
        <f t="shared" si="2"/>
        <v>46</v>
      </c>
      <c r="U48" t="str">
        <f t="shared" si="3"/>
        <v>Excluded</v>
      </c>
      <c r="V48">
        <f t="shared" si="4"/>
        <v>79</v>
      </c>
      <c r="W48" t="str">
        <f t="shared" si="5"/>
        <v>Excluded</v>
      </c>
      <c r="X48" t="str">
        <f t="shared" ref="X48:Z48" si="56">IFERROR(IF(SEARCH(X$1,$Q48),"sim","não"),)</f>
        <v>sim</v>
      </c>
      <c r="Y48" t="str">
        <f t="shared" si="56"/>
        <v/>
      </c>
      <c r="Z48" t="str">
        <f t="shared" si="56"/>
        <v/>
      </c>
      <c r="AA48">
        <f t="shared" si="7"/>
        <v>1</v>
      </c>
      <c r="AB48" t="str">
        <f t="shared" si="8"/>
        <v/>
      </c>
      <c r="AF48" t="str">
        <f t="shared" si="9"/>
        <v>1 - Type of study</v>
      </c>
      <c r="AG48" t="str">
        <f t="shared" si="10"/>
        <v>1 - Type of study</v>
      </c>
      <c r="AH48" t="str">
        <f t="shared" si="11"/>
        <v/>
      </c>
    </row>
    <row r="49">
      <c r="A49" s="1" t="s">
        <v>348</v>
      </c>
      <c r="B49" s="1" t="s">
        <v>349</v>
      </c>
      <c r="C49" s="1">
        <v>2020.0</v>
      </c>
      <c r="D49" s="1">
        <v>1.0</v>
      </c>
      <c r="E49" s="1">
        <v>1.0</v>
      </c>
      <c r="F49" s="1" t="s">
        <v>350</v>
      </c>
      <c r="H49" s="1">
        <v>114.0</v>
      </c>
      <c r="J49" s="1" t="s">
        <v>351</v>
      </c>
      <c r="K49" s="1" t="s">
        <v>352</v>
      </c>
      <c r="L49" s="2" t="s">
        <v>353</v>
      </c>
      <c r="P49" s="1" t="s">
        <v>354</v>
      </c>
      <c r="Q49" s="1" t="s">
        <v>72</v>
      </c>
      <c r="T49">
        <f t="shared" si="2"/>
        <v>46</v>
      </c>
      <c r="U49" t="str">
        <f t="shared" si="3"/>
        <v>Excluded</v>
      </c>
      <c r="V49">
        <f t="shared" si="4"/>
        <v>79</v>
      </c>
      <c r="W49" t="str">
        <f t="shared" si="5"/>
        <v>Excluded</v>
      </c>
      <c r="X49" t="str">
        <f t="shared" ref="X49:Z49" si="57">IFERROR(IF(SEARCH(X$1,$Q49),"sim","não"),)</f>
        <v>sim</v>
      </c>
      <c r="Y49" t="str">
        <f t="shared" si="57"/>
        <v/>
      </c>
      <c r="Z49" t="str">
        <f t="shared" si="57"/>
        <v/>
      </c>
      <c r="AA49">
        <f t="shared" si="7"/>
        <v>1</v>
      </c>
      <c r="AB49" t="str">
        <f t="shared" si="8"/>
        <v/>
      </c>
      <c r="AF49" t="str">
        <f t="shared" si="9"/>
        <v>1 - Type of study</v>
      </c>
      <c r="AG49" t="str">
        <f t="shared" si="10"/>
        <v>1 - Type of study</v>
      </c>
      <c r="AH49" t="str">
        <f t="shared" si="11"/>
        <v/>
      </c>
    </row>
    <row r="50">
      <c r="A50" s="1" t="s">
        <v>355</v>
      </c>
      <c r="B50" s="1" t="s">
        <v>356</v>
      </c>
      <c r="C50" s="1">
        <v>2019.0</v>
      </c>
      <c r="D50" s="1">
        <v>1.0</v>
      </c>
      <c r="E50" s="1">
        <v>1.0</v>
      </c>
      <c r="F50" s="1" t="s">
        <v>357</v>
      </c>
      <c r="H50" s="1">
        <v>53.0</v>
      </c>
      <c r="I50" s="1">
        <v>24.0</v>
      </c>
      <c r="J50" s="1" t="s">
        <v>358</v>
      </c>
      <c r="K50" s="1" t="s">
        <v>359</v>
      </c>
      <c r="L50" s="2" t="s">
        <v>360</v>
      </c>
      <c r="P50" s="1" t="s">
        <v>361</v>
      </c>
      <c r="Q50" s="1" t="s">
        <v>362</v>
      </c>
      <c r="T50">
        <f t="shared" si="2"/>
        <v>46</v>
      </c>
      <c r="U50" t="str">
        <f t="shared" si="3"/>
        <v>Excluded</v>
      </c>
      <c r="V50">
        <f t="shared" si="4"/>
        <v>79</v>
      </c>
      <c r="W50" t="str">
        <f t="shared" si="5"/>
        <v>Excluded</v>
      </c>
      <c r="X50" t="str">
        <f t="shared" ref="X50:Z50" si="58">IFERROR(IF(SEARCH(X$1,$Q50),"sim","não"),)</f>
        <v>sim</v>
      </c>
      <c r="Y50" t="str">
        <f t="shared" si="58"/>
        <v/>
      </c>
      <c r="Z50" t="str">
        <f t="shared" si="58"/>
        <v/>
      </c>
      <c r="AA50">
        <f t="shared" si="7"/>
        <v>1</v>
      </c>
      <c r="AB50" t="str">
        <f t="shared" si="8"/>
        <v/>
      </c>
      <c r="AF50" t="str">
        <f t="shared" si="9"/>
        <v>1 - Type of study</v>
      </c>
      <c r="AG50" t="str">
        <f t="shared" si="10"/>
        <v>1 - Type of study</v>
      </c>
      <c r="AH50" t="str">
        <f t="shared" si="11"/>
        <v/>
      </c>
    </row>
    <row r="51">
      <c r="A51" s="1" t="s">
        <v>363</v>
      </c>
      <c r="B51" s="1" t="s">
        <v>364</v>
      </c>
      <c r="C51" s="1">
        <v>2019.0</v>
      </c>
      <c r="D51" s="1">
        <v>1.0</v>
      </c>
      <c r="E51" s="1">
        <v>1.0</v>
      </c>
      <c r="F51" s="1" t="s">
        <v>365</v>
      </c>
      <c r="H51" s="1">
        <v>10.0</v>
      </c>
      <c r="I51" s="1">
        <v>1.0</v>
      </c>
      <c r="K51" s="1" t="s">
        <v>366</v>
      </c>
      <c r="L51" s="2" t="s">
        <v>367</v>
      </c>
      <c r="P51" s="1" t="s">
        <v>368</v>
      </c>
      <c r="Q51" s="1" t="s">
        <v>369</v>
      </c>
      <c r="T51">
        <f t="shared" si="2"/>
        <v>47</v>
      </c>
      <c r="U51" t="str">
        <f t="shared" si="3"/>
        <v>Excluded</v>
      </c>
      <c r="V51">
        <f t="shared" si="4"/>
        <v>80</v>
      </c>
      <c r="W51" t="str">
        <f t="shared" si="5"/>
        <v>Excluded</v>
      </c>
      <c r="X51" t="str">
        <f t="shared" ref="X51:Z51" si="59">IFERROR(IF(SEARCH(X$1,$Q51),"sim","não"),)</f>
        <v>sim</v>
      </c>
      <c r="Y51" t="str">
        <f t="shared" si="59"/>
        <v/>
      </c>
      <c r="Z51" t="str">
        <f t="shared" si="59"/>
        <v/>
      </c>
      <c r="AA51">
        <f t="shared" si="7"/>
        <v>1</v>
      </c>
      <c r="AB51" t="str">
        <f t="shared" si="8"/>
        <v/>
      </c>
      <c r="AF51" t="str">
        <f t="shared" si="9"/>
        <v>1 - Type of study</v>
      </c>
      <c r="AG51" t="str">
        <f t="shared" si="10"/>
        <v>1 - Type of study</v>
      </c>
      <c r="AH51" t="str">
        <f t="shared" si="11"/>
        <v/>
      </c>
    </row>
    <row r="52">
      <c r="A52" s="1" t="s">
        <v>370</v>
      </c>
      <c r="B52" s="1" t="s">
        <v>371</v>
      </c>
      <c r="C52" s="1">
        <v>2019.0</v>
      </c>
      <c r="D52" s="1">
        <v>1.0</v>
      </c>
      <c r="E52" s="1">
        <v>1.0</v>
      </c>
      <c r="F52" s="1" t="s">
        <v>174</v>
      </c>
      <c r="H52" s="1">
        <v>149.0</v>
      </c>
      <c r="K52" s="1" t="s">
        <v>372</v>
      </c>
      <c r="L52" s="2" t="s">
        <v>373</v>
      </c>
      <c r="P52" s="1" t="s">
        <v>374</v>
      </c>
      <c r="Q52" s="1" t="s">
        <v>375</v>
      </c>
      <c r="T52">
        <f t="shared" si="2"/>
        <v>47</v>
      </c>
      <c r="U52" t="str">
        <f t="shared" si="3"/>
        <v>Excluded</v>
      </c>
      <c r="V52">
        <f t="shared" si="4"/>
        <v>80</v>
      </c>
      <c r="W52" t="str">
        <f t="shared" si="5"/>
        <v>Excluded</v>
      </c>
      <c r="X52" t="str">
        <f t="shared" ref="X52:Z52" si="60">IFERROR(IF(SEARCH(X$1,$Q52),"sim","não"),)</f>
        <v>sim</v>
      </c>
      <c r="Y52" t="str">
        <f t="shared" si="60"/>
        <v/>
      </c>
      <c r="Z52" t="str">
        <f t="shared" si="60"/>
        <v/>
      </c>
      <c r="AA52">
        <f t="shared" si="7"/>
        <v>1</v>
      </c>
      <c r="AB52" t="str">
        <f t="shared" si="8"/>
        <v/>
      </c>
      <c r="AF52" t="str">
        <f t="shared" si="9"/>
        <v>1 - Type of study</v>
      </c>
      <c r="AG52" t="str">
        <f t="shared" si="10"/>
        <v>1 - Type of study</v>
      </c>
      <c r="AH52" t="str">
        <f t="shared" si="11"/>
        <v/>
      </c>
    </row>
    <row r="53">
      <c r="A53" s="1" t="s">
        <v>376</v>
      </c>
      <c r="B53" s="1" t="s">
        <v>377</v>
      </c>
      <c r="C53" s="1">
        <v>2019.0</v>
      </c>
      <c r="D53" s="1">
        <v>1.0</v>
      </c>
      <c r="E53" s="1">
        <v>1.0</v>
      </c>
      <c r="F53" s="1" t="s">
        <v>60</v>
      </c>
      <c r="H53" s="1">
        <v>230.0</v>
      </c>
      <c r="I53" s="1">
        <v>11.0</v>
      </c>
      <c r="K53" s="1" t="s">
        <v>378</v>
      </c>
      <c r="L53" s="2" t="s">
        <v>379</v>
      </c>
      <c r="P53" s="1" t="s">
        <v>380</v>
      </c>
      <c r="Q53" s="1" t="s">
        <v>381</v>
      </c>
      <c r="T53">
        <f t="shared" si="2"/>
        <v>46</v>
      </c>
      <c r="U53" t="str">
        <f t="shared" si="3"/>
        <v>Excluded</v>
      </c>
      <c r="V53">
        <f t="shared" si="4"/>
        <v>79</v>
      </c>
      <c r="W53" t="str">
        <f t="shared" si="5"/>
        <v>Excluded</v>
      </c>
      <c r="X53" t="str">
        <f t="shared" ref="X53:Z53" si="61">IFERROR(IF(SEARCH(X$1,$Q53),"sim","não"),)</f>
        <v>sim</v>
      </c>
      <c r="Y53" t="str">
        <f t="shared" si="61"/>
        <v/>
      </c>
      <c r="Z53" t="str">
        <f t="shared" si="61"/>
        <v/>
      </c>
      <c r="AA53">
        <f t="shared" si="7"/>
        <v>1</v>
      </c>
      <c r="AB53" t="str">
        <f t="shared" si="8"/>
        <v/>
      </c>
      <c r="AF53" t="str">
        <f t="shared" si="9"/>
        <v>1 - Type of study</v>
      </c>
      <c r="AG53" t="str">
        <f t="shared" si="10"/>
        <v>1 - Type of study</v>
      </c>
      <c r="AH53" t="str">
        <f t="shared" si="11"/>
        <v/>
      </c>
    </row>
    <row r="54">
      <c r="A54" s="1" t="s">
        <v>382</v>
      </c>
      <c r="B54" s="1" t="s">
        <v>383</v>
      </c>
      <c r="C54" s="1">
        <v>2019.0</v>
      </c>
      <c r="D54" s="1">
        <v>1.0</v>
      </c>
      <c r="E54" s="1">
        <v>1.0</v>
      </c>
      <c r="F54" s="1" t="s">
        <v>143</v>
      </c>
      <c r="H54" s="1">
        <v>32.0</v>
      </c>
      <c r="K54" s="1" t="s">
        <v>384</v>
      </c>
      <c r="L54" s="2" t="s">
        <v>385</v>
      </c>
      <c r="P54" s="1" t="s">
        <v>386</v>
      </c>
      <c r="Q54" s="1" t="s">
        <v>335</v>
      </c>
      <c r="T54">
        <f t="shared" si="2"/>
        <v>46</v>
      </c>
      <c r="U54" t="str">
        <f t="shared" si="3"/>
        <v>Excluded</v>
      </c>
      <c r="V54">
        <f t="shared" si="4"/>
        <v>79</v>
      </c>
      <c r="W54" t="str">
        <f t="shared" si="5"/>
        <v>Excluded</v>
      </c>
      <c r="X54" t="str">
        <f t="shared" ref="X54:Z54" si="62">IFERROR(IF(SEARCH(X$1,$Q54),"sim","não"),)</f>
        <v>sim</v>
      </c>
      <c r="Y54" t="str">
        <f t="shared" si="62"/>
        <v/>
      </c>
      <c r="Z54" t="str">
        <f t="shared" si="62"/>
        <v/>
      </c>
      <c r="AA54">
        <f t="shared" si="7"/>
        <v>1</v>
      </c>
      <c r="AB54" t="str">
        <f t="shared" si="8"/>
        <v/>
      </c>
      <c r="AF54" t="str">
        <f t="shared" si="9"/>
        <v>1 - Type of study</v>
      </c>
      <c r="AG54" t="str">
        <f t="shared" si="10"/>
        <v>1 - Type of study</v>
      </c>
      <c r="AH54" t="str">
        <f t="shared" si="11"/>
        <v/>
      </c>
    </row>
    <row r="55">
      <c r="A55" s="1" t="s">
        <v>387</v>
      </c>
      <c r="B55" s="1" t="s">
        <v>388</v>
      </c>
      <c r="C55" s="1">
        <v>2019.0</v>
      </c>
      <c r="D55" s="1">
        <v>1.0</v>
      </c>
      <c r="E55" s="1">
        <v>1.0</v>
      </c>
      <c r="F55" s="1" t="s">
        <v>389</v>
      </c>
      <c r="H55" s="1">
        <v>512.0</v>
      </c>
      <c r="K55" s="1" t="s">
        <v>390</v>
      </c>
      <c r="L55" s="2" t="s">
        <v>391</v>
      </c>
      <c r="P55" s="1" t="s">
        <v>392</v>
      </c>
      <c r="Q55" s="1" t="s">
        <v>204</v>
      </c>
      <c r="T55">
        <f t="shared" si="2"/>
        <v>47</v>
      </c>
      <c r="U55" t="str">
        <f t="shared" si="3"/>
        <v>Excluded</v>
      </c>
      <c r="V55">
        <f t="shared" si="4"/>
        <v>80</v>
      </c>
      <c r="W55" t="str">
        <f t="shared" si="5"/>
        <v>Excluded</v>
      </c>
      <c r="X55" t="str">
        <f t="shared" ref="X55:Z55" si="63">IFERROR(IF(SEARCH(X$1,$Q55),"sim","não"),)</f>
        <v>sim</v>
      </c>
      <c r="Y55" t="str">
        <f t="shared" si="63"/>
        <v/>
      </c>
      <c r="Z55" t="str">
        <f t="shared" si="63"/>
        <v/>
      </c>
      <c r="AA55">
        <f t="shared" si="7"/>
        <v>1</v>
      </c>
      <c r="AB55" t="str">
        <f t="shared" si="8"/>
        <v/>
      </c>
      <c r="AF55" t="str">
        <f t="shared" si="9"/>
        <v>1 - Type of study</v>
      </c>
      <c r="AG55" t="str">
        <f t="shared" si="10"/>
        <v>1 - Type of study</v>
      </c>
      <c r="AH55" t="str">
        <f t="shared" si="11"/>
        <v/>
      </c>
    </row>
    <row r="56">
      <c r="A56" s="1" t="s">
        <v>393</v>
      </c>
      <c r="B56" s="1" t="s">
        <v>394</v>
      </c>
      <c r="C56" s="1">
        <v>2019.0</v>
      </c>
      <c r="D56" s="1">
        <v>1.0</v>
      </c>
      <c r="E56" s="1">
        <v>1.0</v>
      </c>
      <c r="F56" s="1" t="s">
        <v>194</v>
      </c>
      <c r="H56" s="1">
        <v>7.0</v>
      </c>
      <c r="K56" s="1" t="s">
        <v>395</v>
      </c>
      <c r="L56" s="2" t="s">
        <v>396</v>
      </c>
      <c r="P56" s="1" t="s">
        <v>397</v>
      </c>
      <c r="Q56" s="1" t="s">
        <v>398</v>
      </c>
      <c r="T56">
        <f t="shared" si="2"/>
        <v>47</v>
      </c>
      <c r="U56" t="str">
        <f t="shared" si="3"/>
        <v>Maybe</v>
      </c>
      <c r="V56">
        <f t="shared" si="4"/>
        <v>77</v>
      </c>
      <c r="W56" t="str">
        <f t="shared" si="5"/>
        <v>Excluded</v>
      </c>
      <c r="X56" t="str">
        <f t="shared" ref="X56:Z56" si="64">IFERROR(IF(SEARCH(X$1,$Q56),"sim","não"),)</f>
        <v>sim</v>
      </c>
      <c r="Y56" t="str">
        <f t="shared" si="64"/>
        <v/>
      </c>
      <c r="Z56" t="str">
        <f t="shared" si="64"/>
        <v/>
      </c>
      <c r="AA56">
        <f t="shared" si="7"/>
        <v>1</v>
      </c>
      <c r="AB56" t="str">
        <f t="shared" si="8"/>
        <v>sim</v>
      </c>
      <c r="AF56" t="str">
        <f t="shared" si="9"/>
        <v>1 - Type of study</v>
      </c>
      <c r="AG56" t="str">
        <f t="shared" si="10"/>
        <v/>
      </c>
      <c r="AH56" t="str">
        <f t="shared" si="11"/>
        <v/>
      </c>
    </row>
    <row r="57">
      <c r="A57" s="1" t="s">
        <v>399</v>
      </c>
      <c r="B57" s="1" t="s">
        <v>400</v>
      </c>
      <c r="C57" s="1">
        <v>2019.0</v>
      </c>
      <c r="D57" s="1">
        <v>1.0</v>
      </c>
      <c r="E57" s="1">
        <v>1.0</v>
      </c>
      <c r="F57" s="1" t="s">
        <v>95</v>
      </c>
      <c r="H57" s="1">
        <v>247.0</v>
      </c>
      <c r="J57" s="1" t="s">
        <v>401</v>
      </c>
      <c r="K57" s="1" t="s">
        <v>402</v>
      </c>
      <c r="L57" s="2" t="s">
        <v>403</v>
      </c>
      <c r="P57" s="1" t="s">
        <v>404</v>
      </c>
      <c r="Q57" s="1" t="s">
        <v>405</v>
      </c>
      <c r="T57">
        <f t="shared" si="2"/>
        <v>47</v>
      </c>
      <c r="U57" t="str">
        <f t="shared" si="3"/>
        <v>Excluded</v>
      </c>
      <c r="V57">
        <f t="shared" si="4"/>
        <v>80</v>
      </c>
      <c r="W57" t="str">
        <f t="shared" si="5"/>
        <v>Excluded</v>
      </c>
      <c r="X57" t="str">
        <f t="shared" ref="X57:Z57" si="65">IFERROR(IF(SEARCH(X$1,$Q57),"sim","não"),)</f>
        <v>sim</v>
      </c>
      <c r="Y57" t="str">
        <f t="shared" si="65"/>
        <v/>
      </c>
      <c r="Z57" t="str">
        <f t="shared" si="65"/>
        <v/>
      </c>
      <c r="AA57">
        <f t="shared" si="7"/>
        <v>1</v>
      </c>
      <c r="AB57" t="str">
        <f t="shared" si="8"/>
        <v/>
      </c>
      <c r="AF57" t="str">
        <f t="shared" si="9"/>
        <v>1 - Type of study</v>
      </c>
      <c r="AG57" t="str">
        <f t="shared" si="10"/>
        <v>1 - Type of study</v>
      </c>
      <c r="AH57" t="str">
        <f t="shared" si="11"/>
        <v/>
      </c>
    </row>
    <row r="58">
      <c r="A58" s="1" t="s">
        <v>406</v>
      </c>
      <c r="B58" s="1" t="s">
        <v>407</v>
      </c>
      <c r="C58" s="1">
        <v>2019.0</v>
      </c>
      <c r="D58" s="1">
        <v>1.0</v>
      </c>
      <c r="E58" s="1">
        <v>1.0</v>
      </c>
      <c r="F58" s="1" t="s">
        <v>408</v>
      </c>
      <c r="H58" s="1">
        <v>142.0</v>
      </c>
      <c r="J58" s="1" t="s">
        <v>409</v>
      </c>
      <c r="K58" s="1" t="s">
        <v>410</v>
      </c>
      <c r="L58" s="2" t="s">
        <v>411</v>
      </c>
      <c r="Q58" s="1" t="s">
        <v>412</v>
      </c>
      <c r="T58">
        <f t="shared" si="2"/>
        <v>46</v>
      </c>
      <c r="U58" t="str">
        <f t="shared" si="3"/>
        <v>Excluded</v>
      </c>
      <c r="V58">
        <f t="shared" si="4"/>
        <v>79</v>
      </c>
      <c r="W58" t="str">
        <f t="shared" si="5"/>
        <v>Excluded</v>
      </c>
      <c r="X58" t="str">
        <f t="shared" ref="X58:Z58" si="66">IFERROR(IF(SEARCH(X$1,$Q58),"sim","não"),)</f>
        <v>sim</v>
      </c>
      <c r="Y58" t="str">
        <f t="shared" si="66"/>
        <v/>
      </c>
      <c r="Z58" t="str">
        <f t="shared" si="66"/>
        <v/>
      </c>
      <c r="AA58">
        <f t="shared" si="7"/>
        <v>1</v>
      </c>
      <c r="AB58" t="str">
        <f t="shared" si="8"/>
        <v/>
      </c>
      <c r="AF58" t="str">
        <f t="shared" si="9"/>
        <v>1 - Type of study</v>
      </c>
      <c r="AG58" t="str">
        <f t="shared" si="10"/>
        <v>1 - Type of study</v>
      </c>
      <c r="AH58" t="str">
        <f t="shared" si="11"/>
        <v/>
      </c>
    </row>
    <row r="59">
      <c r="A59" s="1" t="s">
        <v>413</v>
      </c>
      <c r="B59" s="1" t="s">
        <v>414</v>
      </c>
      <c r="C59" s="1">
        <v>2019.0</v>
      </c>
      <c r="D59" s="1">
        <v>1.0</v>
      </c>
      <c r="E59" s="1">
        <v>1.0</v>
      </c>
      <c r="F59" s="1" t="s">
        <v>174</v>
      </c>
      <c r="H59" s="1">
        <v>140.0</v>
      </c>
      <c r="J59" s="1" t="s">
        <v>415</v>
      </c>
      <c r="K59" s="1" t="s">
        <v>416</v>
      </c>
      <c r="L59" s="2" t="s">
        <v>417</v>
      </c>
      <c r="P59" s="1" t="s">
        <v>418</v>
      </c>
      <c r="Q59" s="1" t="s">
        <v>419</v>
      </c>
      <c r="T59">
        <f t="shared" si="2"/>
        <v>47</v>
      </c>
      <c r="U59" t="str">
        <f t="shared" si="3"/>
        <v>Excluded</v>
      </c>
      <c r="V59">
        <f t="shared" si="4"/>
        <v>80</v>
      </c>
      <c r="W59" t="str">
        <f t="shared" si="5"/>
        <v>Excluded</v>
      </c>
      <c r="X59" t="str">
        <f t="shared" ref="X59:Z59" si="67">IFERROR(IF(SEARCH(X$1,$Q59),"sim","não"),)</f>
        <v>sim</v>
      </c>
      <c r="Y59" t="str">
        <f t="shared" si="67"/>
        <v/>
      </c>
      <c r="Z59" t="str">
        <f t="shared" si="67"/>
        <v/>
      </c>
      <c r="AA59">
        <f t="shared" si="7"/>
        <v>1</v>
      </c>
      <c r="AB59" t="str">
        <f t="shared" si="8"/>
        <v/>
      </c>
      <c r="AF59" t="str">
        <f t="shared" si="9"/>
        <v>1 - Type of study</v>
      </c>
      <c r="AG59" t="str">
        <f t="shared" si="10"/>
        <v>1 - Type of study</v>
      </c>
      <c r="AH59" t="str">
        <f t="shared" si="11"/>
        <v/>
      </c>
    </row>
    <row r="60">
      <c r="A60" s="1" t="s">
        <v>420</v>
      </c>
      <c r="B60" s="1" t="s">
        <v>421</v>
      </c>
      <c r="C60" s="1">
        <v>2019.0</v>
      </c>
      <c r="D60" s="1">
        <v>1.0</v>
      </c>
      <c r="E60" s="1">
        <v>1.0</v>
      </c>
      <c r="F60" s="1" t="s">
        <v>422</v>
      </c>
      <c r="H60" s="1">
        <v>11.0</v>
      </c>
      <c r="I60" s="1">
        <v>7.0</v>
      </c>
      <c r="J60" s="1" t="s">
        <v>423</v>
      </c>
      <c r="K60" s="1" t="s">
        <v>424</v>
      </c>
      <c r="L60" s="2" t="s">
        <v>425</v>
      </c>
      <c r="P60" s="1" t="s">
        <v>426</v>
      </c>
      <c r="Q60" s="1" t="s">
        <v>427</v>
      </c>
      <c r="T60">
        <f t="shared" si="2"/>
        <v>47</v>
      </c>
      <c r="U60" t="str">
        <f t="shared" si="3"/>
        <v>Maybe</v>
      </c>
      <c r="V60">
        <f t="shared" si="4"/>
        <v>77</v>
      </c>
      <c r="W60" t="str">
        <f t="shared" si="5"/>
        <v>Maybe</v>
      </c>
      <c r="X60" t="str">
        <f t="shared" ref="X60:Z60" si="68">IFERROR(IF(SEARCH(X$1,$Q60),"sim","não"),)</f>
        <v/>
      </c>
      <c r="Y60" t="str">
        <f t="shared" si="68"/>
        <v/>
      </c>
      <c r="Z60" t="str">
        <f t="shared" si="68"/>
        <v/>
      </c>
      <c r="AA60">
        <f t="shared" si="7"/>
        <v>0</v>
      </c>
      <c r="AB60" t="str">
        <f t="shared" si="8"/>
        <v>sim</v>
      </c>
      <c r="AF60" t="str">
        <f t="shared" si="9"/>
        <v/>
      </c>
      <c r="AG60" t="str">
        <f t="shared" si="10"/>
        <v/>
      </c>
      <c r="AH60" t="str">
        <f t="shared" si="11"/>
        <v/>
      </c>
    </row>
    <row r="61">
      <c r="A61" s="1" t="s">
        <v>428</v>
      </c>
      <c r="B61" s="1" t="s">
        <v>429</v>
      </c>
      <c r="C61" s="1">
        <v>2019.0</v>
      </c>
      <c r="D61" s="1">
        <v>1.0</v>
      </c>
      <c r="E61" s="1">
        <v>1.0</v>
      </c>
      <c r="F61" s="1" t="s">
        <v>357</v>
      </c>
      <c r="H61" s="1">
        <v>53.0</v>
      </c>
      <c r="I61" s="1">
        <v>3.0</v>
      </c>
      <c r="J61" s="1" t="s">
        <v>430</v>
      </c>
      <c r="K61" s="1" t="s">
        <v>431</v>
      </c>
      <c r="L61" s="2" t="s">
        <v>432</v>
      </c>
      <c r="P61" s="1" t="s">
        <v>433</v>
      </c>
      <c r="Q61" s="1" t="s">
        <v>405</v>
      </c>
      <c r="T61">
        <f t="shared" si="2"/>
        <v>47</v>
      </c>
      <c r="U61" t="str">
        <f t="shared" si="3"/>
        <v>Excluded</v>
      </c>
      <c r="V61">
        <f t="shared" si="4"/>
        <v>80</v>
      </c>
      <c r="W61" t="str">
        <f t="shared" si="5"/>
        <v>Excluded</v>
      </c>
      <c r="X61" t="str">
        <f t="shared" ref="X61:Z61" si="69">IFERROR(IF(SEARCH(X$1,$Q61),"sim","não"),)</f>
        <v>sim</v>
      </c>
      <c r="Y61" t="str">
        <f t="shared" si="69"/>
        <v/>
      </c>
      <c r="Z61" t="str">
        <f t="shared" si="69"/>
        <v/>
      </c>
      <c r="AA61">
        <f t="shared" si="7"/>
        <v>1</v>
      </c>
      <c r="AB61" t="str">
        <f t="shared" si="8"/>
        <v/>
      </c>
      <c r="AF61" t="str">
        <f t="shared" si="9"/>
        <v>1 - Type of study</v>
      </c>
      <c r="AG61" t="str">
        <f t="shared" si="10"/>
        <v>1 - Type of study</v>
      </c>
      <c r="AH61" t="str">
        <f t="shared" si="11"/>
        <v/>
      </c>
    </row>
    <row r="62">
      <c r="A62" s="1" t="s">
        <v>434</v>
      </c>
      <c r="B62" s="1" t="s">
        <v>435</v>
      </c>
      <c r="C62" s="1">
        <v>2019.0</v>
      </c>
      <c r="D62" s="1">
        <v>1.0</v>
      </c>
      <c r="E62" s="1">
        <v>1.0</v>
      </c>
      <c r="F62" s="1" t="s">
        <v>436</v>
      </c>
      <c r="J62" s="1" t="s">
        <v>437</v>
      </c>
      <c r="K62" s="1" t="s">
        <v>438</v>
      </c>
      <c r="L62" s="2" t="s">
        <v>439</v>
      </c>
      <c r="P62" s="1" t="s">
        <v>440</v>
      </c>
      <c r="Q62" s="1" t="s">
        <v>441</v>
      </c>
      <c r="T62">
        <f t="shared" si="2"/>
        <v>47</v>
      </c>
      <c r="U62" t="str">
        <f t="shared" si="3"/>
        <v>Excluded</v>
      </c>
      <c r="V62">
        <f t="shared" si="4"/>
        <v>80</v>
      </c>
      <c r="W62" t="str">
        <f t="shared" si="5"/>
        <v>Excluded</v>
      </c>
      <c r="X62" t="str">
        <f t="shared" ref="X62:Z62" si="70">IFERROR(IF(SEARCH(X$1,$Q62),"sim","não"),)</f>
        <v>sim</v>
      </c>
      <c r="Y62" t="str">
        <f t="shared" si="70"/>
        <v/>
      </c>
      <c r="Z62" t="str">
        <f t="shared" si="70"/>
        <v/>
      </c>
      <c r="AA62">
        <f t="shared" si="7"/>
        <v>1</v>
      </c>
      <c r="AB62" t="str">
        <f t="shared" si="8"/>
        <v/>
      </c>
      <c r="AF62" t="str">
        <f t="shared" si="9"/>
        <v>1 - Type of study</v>
      </c>
      <c r="AG62" t="str">
        <f t="shared" si="10"/>
        <v>1 - Type of study</v>
      </c>
      <c r="AH62" t="str">
        <f t="shared" si="11"/>
        <v/>
      </c>
    </row>
    <row r="63">
      <c r="A63" s="1" t="s">
        <v>442</v>
      </c>
      <c r="B63" s="1" t="s">
        <v>443</v>
      </c>
      <c r="C63" s="1">
        <v>2019.0</v>
      </c>
      <c r="D63" s="1">
        <v>1.0</v>
      </c>
      <c r="E63" s="1">
        <v>1.0</v>
      </c>
      <c r="F63" s="1" t="s">
        <v>444</v>
      </c>
      <c r="H63" s="1">
        <v>20.0</v>
      </c>
      <c r="I63" s="1">
        <v>6.0</v>
      </c>
      <c r="J63" s="1" t="s">
        <v>445</v>
      </c>
      <c r="K63" s="1" t="s">
        <v>446</v>
      </c>
      <c r="L63" s="2" t="s">
        <v>447</v>
      </c>
      <c r="P63" s="1" t="s">
        <v>448</v>
      </c>
      <c r="Q63" s="1" t="s">
        <v>449</v>
      </c>
      <c r="T63">
        <f t="shared" si="2"/>
        <v>47</v>
      </c>
      <c r="U63" t="str">
        <f t="shared" si="3"/>
        <v>Excluded</v>
      </c>
      <c r="V63">
        <f t="shared" si="4"/>
        <v>80</v>
      </c>
      <c r="W63" t="str">
        <f t="shared" si="5"/>
        <v>Excluded</v>
      </c>
      <c r="X63" t="str">
        <f t="shared" ref="X63:Z63" si="71">IFERROR(IF(SEARCH(X$1,$Q63),"sim","não"),)</f>
        <v>sim</v>
      </c>
      <c r="Y63" t="str">
        <f t="shared" si="71"/>
        <v>sim</v>
      </c>
      <c r="Z63" t="str">
        <f t="shared" si="71"/>
        <v/>
      </c>
      <c r="AA63">
        <f t="shared" si="7"/>
        <v>2</v>
      </c>
      <c r="AB63" t="str">
        <f t="shared" si="8"/>
        <v/>
      </c>
      <c r="AF63" t="str">
        <f t="shared" si="9"/>
        <v>2 - Population,1 - Type of study</v>
      </c>
      <c r="AG63" t="str">
        <f t="shared" si="10"/>
        <v>2 - Population</v>
      </c>
      <c r="AH63" t="str">
        <f t="shared" si="11"/>
        <v>1 - Type of study</v>
      </c>
    </row>
    <row r="64">
      <c r="A64" s="1" t="s">
        <v>450</v>
      </c>
      <c r="B64" s="1" t="s">
        <v>451</v>
      </c>
      <c r="C64" s="1">
        <v>2019.0</v>
      </c>
      <c r="D64" s="1">
        <v>1.0</v>
      </c>
      <c r="E64" s="1">
        <v>1.0</v>
      </c>
      <c r="F64" s="1" t="s">
        <v>452</v>
      </c>
      <c r="H64" s="1">
        <v>40.0</v>
      </c>
      <c r="I64" s="1">
        <v>1.0</v>
      </c>
      <c r="K64" s="1" t="s">
        <v>453</v>
      </c>
      <c r="L64" s="2" t="s">
        <v>454</v>
      </c>
      <c r="P64" s="1" t="s">
        <v>455</v>
      </c>
      <c r="Q64" s="1" t="s">
        <v>456</v>
      </c>
      <c r="T64">
        <f t="shared" si="2"/>
        <v>47</v>
      </c>
      <c r="U64" t="str">
        <f t="shared" si="3"/>
        <v>Excluded</v>
      </c>
      <c r="V64">
        <f t="shared" si="4"/>
        <v>80</v>
      </c>
      <c r="W64" t="str">
        <f t="shared" si="5"/>
        <v>Excluded</v>
      </c>
      <c r="X64" t="str">
        <f t="shared" ref="X64:Z64" si="72">IFERROR(IF(SEARCH(X$1,$Q64),"sim","não"),)</f>
        <v>sim</v>
      </c>
      <c r="Y64" t="str">
        <f t="shared" si="72"/>
        <v/>
      </c>
      <c r="Z64" t="str">
        <f t="shared" si="72"/>
        <v/>
      </c>
      <c r="AA64">
        <f t="shared" si="7"/>
        <v>1</v>
      </c>
      <c r="AB64" t="str">
        <f t="shared" si="8"/>
        <v/>
      </c>
      <c r="AF64" t="str">
        <f t="shared" si="9"/>
        <v>1 - Type of study</v>
      </c>
      <c r="AG64" t="str">
        <f t="shared" si="10"/>
        <v>1 - Type of study</v>
      </c>
      <c r="AH64" t="str">
        <f t="shared" si="11"/>
        <v/>
      </c>
    </row>
    <row r="65">
      <c r="A65" s="1" t="s">
        <v>457</v>
      </c>
      <c r="B65" s="1" t="s">
        <v>458</v>
      </c>
      <c r="C65" s="1">
        <v>2019.0</v>
      </c>
      <c r="D65" s="1">
        <v>1.0</v>
      </c>
      <c r="E65" s="1">
        <v>1.0</v>
      </c>
      <c r="F65" s="1" t="s">
        <v>459</v>
      </c>
      <c r="H65" s="1">
        <v>78.0</v>
      </c>
      <c r="J65" s="1" t="s">
        <v>460</v>
      </c>
      <c r="K65" s="1" t="s">
        <v>461</v>
      </c>
      <c r="L65" s="2" t="s">
        <v>462</v>
      </c>
      <c r="P65" s="1" t="s">
        <v>463</v>
      </c>
      <c r="Q65" s="1" t="s">
        <v>464</v>
      </c>
      <c r="T65">
        <f t="shared" si="2"/>
        <v>46</v>
      </c>
      <c r="U65" t="str">
        <f t="shared" si="3"/>
        <v>Excluded</v>
      </c>
      <c r="V65">
        <f t="shared" si="4"/>
        <v>79</v>
      </c>
      <c r="W65" t="str">
        <f t="shared" si="5"/>
        <v>Excluded</v>
      </c>
      <c r="X65" t="str">
        <f t="shared" ref="X65:Z65" si="73">IFERROR(IF(SEARCH(X$1,$Q65),"sim","não"),)</f>
        <v>sim</v>
      </c>
      <c r="Y65" t="str">
        <f t="shared" si="73"/>
        <v/>
      </c>
      <c r="Z65" t="str">
        <f t="shared" si="73"/>
        <v/>
      </c>
      <c r="AA65">
        <f t="shared" si="7"/>
        <v>1</v>
      </c>
      <c r="AB65" t="str">
        <f t="shared" si="8"/>
        <v/>
      </c>
      <c r="AF65" t="str">
        <f t="shared" si="9"/>
        <v>1 - Type of study</v>
      </c>
      <c r="AG65" t="str">
        <f t="shared" si="10"/>
        <v>1 - Type of study</v>
      </c>
      <c r="AH65" t="str">
        <f t="shared" si="11"/>
        <v/>
      </c>
    </row>
    <row r="66">
      <c r="A66" s="1" t="s">
        <v>465</v>
      </c>
      <c r="B66" s="1" t="s">
        <v>466</v>
      </c>
      <c r="C66" s="1">
        <v>2019.0</v>
      </c>
      <c r="D66" s="1">
        <v>1.0</v>
      </c>
      <c r="E66" s="1">
        <v>1.0</v>
      </c>
      <c r="F66" s="1" t="s">
        <v>467</v>
      </c>
      <c r="H66" s="1">
        <v>13.0</v>
      </c>
      <c r="J66" s="1" t="s">
        <v>468</v>
      </c>
      <c r="K66" s="1" t="s">
        <v>469</v>
      </c>
      <c r="L66" s="2" t="s">
        <v>470</v>
      </c>
      <c r="P66" s="1" t="s">
        <v>471</v>
      </c>
      <c r="Q66" s="1" t="s">
        <v>472</v>
      </c>
      <c r="T66">
        <f t="shared" si="2"/>
        <v>46</v>
      </c>
      <c r="U66" t="str">
        <f t="shared" si="3"/>
        <v>Excluded</v>
      </c>
      <c r="V66">
        <f t="shared" si="4"/>
        <v>79</v>
      </c>
      <c r="W66" t="str">
        <f t="shared" si="5"/>
        <v>Excluded</v>
      </c>
      <c r="X66" t="str">
        <f t="shared" ref="X66:Z66" si="74">IFERROR(IF(SEARCH(X$1,$Q66),"sim","não"),)</f>
        <v>sim</v>
      </c>
      <c r="Y66" t="str">
        <f t="shared" si="74"/>
        <v>sim</v>
      </c>
      <c r="Z66" t="str">
        <f t="shared" si="74"/>
        <v/>
      </c>
      <c r="AA66">
        <f t="shared" si="7"/>
        <v>2</v>
      </c>
      <c r="AB66" t="str">
        <f t="shared" si="8"/>
        <v/>
      </c>
      <c r="AF66" t="str">
        <f t="shared" si="9"/>
        <v>2 - Population,1 - Type of study</v>
      </c>
      <c r="AG66" t="str">
        <f t="shared" si="10"/>
        <v>2 - Population</v>
      </c>
      <c r="AH66" t="str">
        <f t="shared" si="11"/>
        <v>1 - Type of study</v>
      </c>
    </row>
    <row r="67">
      <c r="A67" s="1" t="s">
        <v>473</v>
      </c>
      <c r="B67" s="1" t="s">
        <v>474</v>
      </c>
      <c r="C67" s="1">
        <v>2019.0</v>
      </c>
      <c r="D67" s="1">
        <v>1.0</v>
      </c>
      <c r="E67" s="1">
        <v>1.0</v>
      </c>
      <c r="F67" s="1" t="s">
        <v>475</v>
      </c>
      <c r="H67" s="1">
        <v>143.0</v>
      </c>
      <c r="J67" s="1" t="s">
        <v>476</v>
      </c>
      <c r="K67" s="1" t="s">
        <v>477</v>
      </c>
      <c r="L67" s="2" t="s">
        <v>478</v>
      </c>
      <c r="P67" s="1" t="s">
        <v>479</v>
      </c>
      <c r="Q67" s="1" t="s">
        <v>480</v>
      </c>
      <c r="T67">
        <f t="shared" si="2"/>
        <v>47</v>
      </c>
      <c r="U67" t="str">
        <f t="shared" si="3"/>
        <v>Excluded</v>
      </c>
      <c r="V67">
        <f t="shared" si="4"/>
        <v>80</v>
      </c>
      <c r="W67" t="str">
        <f t="shared" si="5"/>
        <v>Excluded</v>
      </c>
      <c r="X67" t="str">
        <f t="shared" ref="X67:Z67" si="75">IFERROR(IF(SEARCH(X$1,$Q67),"sim","não"),)</f>
        <v>sim</v>
      </c>
      <c r="Y67" t="str">
        <f t="shared" si="75"/>
        <v/>
      </c>
      <c r="Z67" t="str">
        <f t="shared" si="75"/>
        <v/>
      </c>
      <c r="AA67">
        <f t="shared" si="7"/>
        <v>1</v>
      </c>
      <c r="AB67" t="str">
        <f t="shared" si="8"/>
        <v/>
      </c>
      <c r="AF67" t="str">
        <f t="shared" si="9"/>
        <v>1 - Type of study</v>
      </c>
      <c r="AG67" t="str">
        <f t="shared" si="10"/>
        <v>1 - Type of study</v>
      </c>
      <c r="AH67" t="str">
        <f t="shared" si="11"/>
        <v/>
      </c>
    </row>
    <row r="68">
      <c r="A68" s="1" t="s">
        <v>481</v>
      </c>
      <c r="B68" s="1" t="s">
        <v>482</v>
      </c>
      <c r="C68" s="1">
        <v>2018.0</v>
      </c>
      <c r="D68" s="1">
        <v>1.0</v>
      </c>
      <c r="E68" s="1">
        <v>1.0</v>
      </c>
      <c r="F68" s="1" t="s">
        <v>483</v>
      </c>
      <c r="H68" s="1">
        <v>3.0</v>
      </c>
      <c r="I68" s="1">
        <v>12.0</v>
      </c>
      <c r="J68" s="1" t="s">
        <v>484</v>
      </c>
      <c r="K68" s="1" t="s">
        <v>485</v>
      </c>
      <c r="L68" s="2" t="s">
        <v>486</v>
      </c>
      <c r="P68" s="1" t="s">
        <v>487</v>
      </c>
      <c r="Q68" s="1" t="s">
        <v>488</v>
      </c>
      <c r="T68">
        <f t="shared" si="2"/>
        <v>46</v>
      </c>
      <c r="U68" t="str">
        <f t="shared" si="3"/>
        <v>Excluded</v>
      </c>
      <c r="V68">
        <f t="shared" si="4"/>
        <v>79</v>
      </c>
      <c r="W68" t="str">
        <f t="shared" si="5"/>
        <v>Excluded</v>
      </c>
      <c r="X68" t="str">
        <f t="shared" ref="X68:Z68" si="76">IFERROR(IF(SEARCH(X$1,$Q68),"sim","não"),)</f>
        <v>sim</v>
      </c>
      <c r="Y68" t="str">
        <f t="shared" si="76"/>
        <v>sim</v>
      </c>
      <c r="Z68" t="str">
        <f t="shared" si="76"/>
        <v/>
      </c>
      <c r="AA68">
        <f t="shared" si="7"/>
        <v>2</v>
      </c>
      <c r="AB68" t="str">
        <f t="shared" si="8"/>
        <v/>
      </c>
      <c r="AF68" t="str">
        <f t="shared" si="9"/>
        <v>2 - Population,1 - Type of study</v>
      </c>
      <c r="AG68" t="str">
        <f t="shared" si="10"/>
        <v>2 - Population</v>
      </c>
      <c r="AH68" t="str">
        <f t="shared" si="11"/>
        <v>1 - Type of study</v>
      </c>
    </row>
    <row r="69">
      <c r="A69" s="1" t="s">
        <v>489</v>
      </c>
      <c r="B69" s="1" t="s">
        <v>490</v>
      </c>
      <c r="C69" s="1">
        <v>2018.0</v>
      </c>
      <c r="D69" s="1">
        <v>1.0</v>
      </c>
      <c r="E69" s="1">
        <v>1.0</v>
      </c>
      <c r="F69" s="1" t="s">
        <v>491</v>
      </c>
      <c r="H69" s="1">
        <v>8.0</v>
      </c>
      <c r="I69" s="1">
        <v>4.0</v>
      </c>
      <c r="J69" s="1" t="s">
        <v>492</v>
      </c>
      <c r="K69" s="1" t="s">
        <v>493</v>
      </c>
      <c r="L69" s="2" t="s">
        <v>494</v>
      </c>
      <c r="P69" s="1" t="s">
        <v>495</v>
      </c>
      <c r="Q69" s="1" t="s">
        <v>496</v>
      </c>
      <c r="T69">
        <f t="shared" si="2"/>
        <v>47</v>
      </c>
      <c r="U69" t="str">
        <f t="shared" si="3"/>
        <v>Excluded</v>
      </c>
      <c r="V69">
        <f t="shared" si="4"/>
        <v>80</v>
      </c>
      <c r="W69" t="str">
        <f t="shared" si="5"/>
        <v>Excluded</v>
      </c>
      <c r="X69" t="str">
        <f t="shared" ref="X69:Z69" si="77">IFERROR(IF(SEARCH(X$1,$Q69),"sim","não"),)</f>
        <v>sim</v>
      </c>
      <c r="Y69" t="str">
        <f t="shared" si="77"/>
        <v/>
      </c>
      <c r="Z69" t="str">
        <f t="shared" si="77"/>
        <v/>
      </c>
      <c r="AA69">
        <f t="shared" si="7"/>
        <v>1</v>
      </c>
      <c r="AB69" t="str">
        <f t="shared" si="8"/>
        <v/>
      </c>
      <c r="AF69" t="str">
        <f t="shared" si="9"/>
        <v>1 - Type of study</v>
      </c>
      <c r="AG69" t="str">
        <f t="shared" si="10"/>
        <v>1 - Type of study</v>
      </c>
      <c r="AH69" t="str">
        <f t="shared" si="11"/>
        <v/>
      </c>
    </row>
    <row r="70">
      <c r="A70" s="1" t="s">
        <v>497</v>
      </c>
      <c r="B70" s="1" t="s">
        <v>498</v>
      </c>
      <c r="C70" s="1">
        <v>2018.0</v>
      </c>
      <c r="D70" s="1">
        <v>1.0</v>
      </c>
      <c r="E70" s="1">
        <v>1.0</v>
      </c>
      <c r="F70" s="1" t="s">
        <v>499</v>
      </c>
      <c r="H70" s="1">
        <v>223.0</v>
      </c>
      <c r="J70" s="1" t="s">
        <v>500</v>
      </c>
      <c r="K70" s="1" t="s">
        <v>501</v>
      </c>
      <c r="L70" s="2" t="s">
        <v>502</v>
      </c>
      <c r="P70" s="1" t="s">
        <v>503</v>
      </c>
      <c r="Q70" s="1" t="s">
        <v>504</v>
      </c>
      <c r="T70">
        <f t="shared" si="2"/>
        <v>47</v>
      </c>
      <c r="U70" t="str">
        <f t="shared" si="3"/>
        <v>Excluded</v>
      </c>
      <c r="V70">
        <f t="shared" si="4"/>
        <v>80</v>
      </c>
      <c r="W70" t="str">
        <f t="shared" si="5"/>
        <v>Excluded</v>
      </c>
      <c r="X70" t="str">
        <f t="shared" ref="X70:Z70" si="78">IFERROR(IF(SEARCH(X$1,$Q70),"sim","não"),)</f>
        <v>sim</v>
      </c>
      <c r="Y70" t="str">
        <f t="shared" si="78"/>
        <v>sim</v>
      </c>
      <c r="Z70" t="str">
        <f t="shared" si="78"/>
        <v/>
      </c>
      <c r="AA70">
        <f t="shared" si="7"/>
        <v>2</v>
      </c>
      <c r="AB70" t="str">
        <f t="shared" si="8"/>
        <v/>
      </c>
      <c r="AF70" t="str">
        <f t="shared" si="9"/>
        <v>2 - Population,1 - Type of study</v>
      </c>
      <c r="AG70" t="str">
        <f t="shared" si="10"/>
        <v>2 - Population</v>
      </c>
      <c r="AH70" t="str">
        <f t="shared" si="11"/>
        <v>1 - Type of study</v>
      </c>
    </row>
    <row r="71">
      <c r="A71" s="1" t="s">
        <v>505</v>
      </c>
      <c r="B71" s="1" t="s">
        <v>506</v>
      </c>
      <c r="C71" s="1">
        <v>2018.0</v>
      </c>
      <c r="D71" s="1">
        <v>1.0</v>
      </c>
      <c r="E71" s="1">
        <v>1.0</v>
      </c>
      <c r="F71" s="1" t="s">
        <v>507</v>
      </c>
      <c r="H71" s="1">
        <v>55.0</v>
      </c>
      <c r="I71" s="1">
        <v>5.0</v>
      </c>
      <c r="J71" s="1" t="s">
        <v>508</v>
      </c>
      <c r="K71" s="1" t="s">
        <v>509</v>
      </c>
      <c r="L71" s="2" t="s">
        <v>510</v>
      </c>
      <c r="P71" s="1" t="s">
        <v>511</v>
      </c>
      <c r="Q71" s="1" t="s">
        <v>496</v>
      </c>
      <c r="T71">
        <f t="shared" si="2"/>
        <v>47</v>
      </c>
      <c r="U71" t="str">
        <f t="shared" si="3"/>
        <v>Excluded</v>
      </c>
      <c r="V71">
        <f t="shared" si="4"/>
        <v>80</v>
      </c>
      <c r="W71" t="str">
        <f t="shared" si="5"/>
        <v>Excluded</v>
      </c>
      <c r="X71" t="str">
        <f t="shared" ref="X71:Z71" si="79">IFERROR(IF(SEARCH(X$1,$Q71),"sim","não"),)</f>
        <v>sim</v>
      </c>
      <c r="Y71" t="str">
        <f t="shared" si="79"/>
        <v/>
      </c>
      <c r="Z71" t="str">
        <f t="shared" si="79"/>
        <v/>
      </c>
      <c r="AA71">
        <f t="shared" si="7"/>
        <v>1</v>
      </c>
      <c r="AB71" t="str">
        <f t="shared" si="8"/>
        <v/>
      </c>
      <c r="AF71" t="str">
        <f t="shared" si="9"/>
        <v>1 - Type of study</v>
      </c>
      <c r="AG71" t="str">
        <f t="shared" si="10"/>
        <v>1 - Type of study</v>
      </c>
      <c r="AH71" t="str">
        <f t="shared" si="11"/>
        <v/>
      </c>
    </row>
    <row r="72">
      <c r="A72" s="1" t="s">
        <v>512</v>
      </c>
      <c r="B72" s="1" t="s">
        <v>513</v>
      </c>
      <c r="C72" s="1">
        <v>2018.0</v>
      </c>
      <c r="D72" s="1">
        <v>1.0</v>
      </c>
      <c r="E72" s="1">
        <v>1.0</v>
      </c>
      <c r="F72" s="1" t="s">
        <v>514</v>
      </c>
      <c r="H72" s="1">
        <v>46.0</v>
      </c>
      <c r="I72" s="1">
        <v>6.0</v>
      </c>
      <c r="J72" s="1" t="s">
        <v>515</v>
      </c>
      <c r="K72" s="1" t="s">
        <v>516</v>
      </c>
      <c r="L72" s="2" t="s">
        <v>517</v>
      </c>
      <c r="P72" s="1" t="s">
        <v>518</v>
      </c>
      <c r="Q72" s="1" t="s">
        <v>519</v>
      </c>
      <c r="T72">
        <f t="shared" si="2"/>
        <v>47</v>
      </c>
      <c r="U72" t="str">
        <f t="shared" si="3"/>
        <v>Excluded</v>
      </c>
      <c r="V72">
        <f t="shared" si="4"/>
        <v>80</v>
      </c>
      <c r="W72" t="str">
        <f t="shared" si="5"/>
        <v>Excluded</v>
      </c>
      <c r="X72" t="str">
        <f t="shared" ref="X72:Z72" si="80">IFERROR(IF(SEARCH(X$1,$Q72),"sim","não"),)</f>
        <v>sim</v>
      </c>
      <c r="Y72" t="str">
        <f t="shared" si="80"/>
        <v>sim</v>
      </c>
      <c r="Z72" t="str">
        <f t="shared" si="80"/>
        <v/>
      </c>
      <c r="AA72">
        <f t="shared" si="7"/>
        <v>2</v>
      </c>
      <c r="AB72" t="str">
        <f t="shared" si="8"/>
        <v/>
      </c>
      <c r="AF72" t="str">
        <f t="shared" si="9"/>
        <v>2 - Population,1 - Type of study</v>
      </c>
      <c r="AG72" t="str">
        <f t="shared" si="10"/>
        <v>2 - Population</v>
      </c>
      <c r="AH72" t="str">
        <f t="shared" si="11"/>
        <v>1 - Type of study</v>
      </c>
    </row>
    <row r="73">
      <c r="A73" s="1" t="s">
        <v>520</v>
      </c>
      <c r="B73" s="1" t="s">
        <v>521</v>
      </c>
      <c r="C73" s="1">
        <v>2018.0</v>
      </c>
      <c r="D73" s="1">
        <v>1.0</v>
      </c>
      <c r="E73" s="1">
        <v>1.0</v>
      </c>
      <c r="F73" s="1" t="s">
        <v>522</v>
      </c>
      <c r="H73" s="1">
        <v>29.0</v>
      </c>
      <c r="I73" s="1">
        <v>7.0</v>
      </c>
      <c r="J73" s="1" t="s">
        <v>523</v>
      </c>
      <c r="K73" s="1" t="s">
        <v>524</v>
      </c>
      <c r="L73" s="2" t="s">
        <v>525</v>
      </c>
      <c r="P73" s="1" t="s">
        <v>526</v>
      </c>
      <c r="Q73" s="1" t="s">
        <v>527</v>
      </c>
      <c r="T73">
        <f t="shared" si="2"/>
        <v>46</v>
      </c>
      <c r="U73" t="str">
        <f t="shared" si="3"/>
        <v>Excluded</v>
      </c>
      <c r="V73">
        <f t="shared" si="4"/>
        <v>79</v>
      </c>
      <c r="W73" t="str">
        <f t="shared" si="5"/>
        <v>Excluded</v>
      </c>
      <c r="X73" t="str">
        <f t="shared" ref="X73:Z73" si="81">IFERROR(IF(SEARCH(X$1,$Q73),"sim","não"),)</f>
        <v>sim</v>
      </c>
      <c r="Y73" t="str">
        <f t="shared" si="81"/>
        <v/>
      </c>
      <c r="Z73" t="str">
        <f t="shared" si="81"/>
        <v/>
      </c>
      <c r="AA73">
        <f t="shared" si="7"/>
        <v>1</v>
      </c>
      <c r="AB73" t="str">
        <f t="shared" si="8"/>
        <v/>
      </c>
      <c r="AF73" t="str">
        <f t="shared" si="9"/>
        <v>1 - Type of study</v>
      </c>
      <c r="AG73" t="str">
        <f t="shared" si="10"/>
        <v>1 - Type of study</v>
      </c>
      <c r="AH73" t="str">
        <f t="shared" si="11"/>
        <v/>
      </c>
    </row>
    <row r="74">
      <c r="A74" s="1" t="s">
        <v>528</v>
      </c>
      <c r="B74" s="1" t="s">
        <v>529</v>
      </c>
      <c r="C74" s="1">
        <v>2018.0</v>
      </c>
      <c r="D74" s="1">
        <v>1.0</v>
      </c>
      <c r="E74" s="1">
        <v>1.0</v>
      </c>
      <c r="F74" s="1" t="s">
        <v>530</v>
      </c>
      <c r="H74" s="1">
        <v>93.0</v>
      </c>
      <c r="J74" s="1" t="s">
        <v>531</v>
      </c>
      <c r="K74" s="1" t="s">
        <v>532</v>
      </c>
      <c r="L74" s="2" t="s">
        <v>533</v>
      </c>
      <c r="P74" s="1" t="s">
        <v>534</v>
      </c>
      <c r="Q74" s="1" t="s">
        <v>300</v>
      </c>
      <c r="T74">
        <f t="shared" si="2"/>
        <v>46</v>
      </c>
      <c r="U74" t="str">
        <f t="shared" si="3"/>
        <v>Excluded</v>
      </c>
      <c r="V74">
        <f t="shared" si="4"/>
        <v>79</v>
      </c>
      <c r="W74" t="str">
        <f t="shared" si="5"/>
        <v>Excluded</v>
      </c>
      <c r="X74" t="str">
        <f t="shared" ref="X74:Z74" si="82">IFERROR(IF(SEARCH(X$1,$Q74),"sim","não"),)</f>
        <v>sim</v>
      </c>
      <c r="Y74" t="str">
        <f t="shared" si="82"/>
        <v/>
      </c>
      <c r="Z74" t="str">
        <f t="shared" si="82"/>
        <v/>
      </c>
      <c r="AA74">
        <f t="shared" si="7"/>
        <v>1</v>
      </c>
      <c r="AB74" t="str">
        <f t="shared" si="8"/>
        <v/>
      </c>
      <c r="AF74" t="str">
        <f t="shared" si="9"/>
        <v>1 - Type of study</v>
      </c>
      <c r="AG74" t="str">
        <f t="shared" si="10"/>
        <v>1 - Type of study</v>
      </c>
      <c r="AH74" t="str">
        <f t="shared" si="11"/>
        <v/>
      </c>
    </row>
    <row r="75">
      <c r="A75" s="1" t="s">
        <v>535</v>
      </c>
      <c r="B75" s="1" t="s">
        <v>536</v>
      </c>
      <c r="C75" s="1">
        <v>2018.0</v>
      </c>
      <c r="D75" s="1">
        <v>1.0</v>
      </c>
      <c r="E75" s="1">
        <v>1.0</v>
      </c>
      <c r="F75" s="1" t="s">
        <v>537</v>
      </c>
      <c r="H75" s="1">
        <v>15.0</v>
      </c>
      <c r="I75" s="1">
        <v>6.0</v>
      </c>
      <c r="K75" s="1" t="s">
        <v>538</v>
      </c>
      <c r="L75" s="2" t="s">
        <v>539</v>
      </c>
      <c r="P75" s="1" t="s">
        <v>540</v>
      </c>
      <c r="Q75" s="1" t="s">
        <v>279</v>
      </c>
      <c r="T75">
        <f t="shared" si="2"/>
        <v>47</v>
      </c>
      <c r="U75" t="str">
        <f t="shared" si="3"/>
        <v>Excluded</v>
      </c>
      <c r="V75">
        <f t="shared" si="4"/>
        <v>80</v>
      </c>
      <c r="W75" t="str">
        <f t="shared" si="5"/>
        <v>Excluded</v>
      </c>
      <c r="X75" t="str">
        <f t="shared" ref="X75:Z75" si="83">IFERROR(IF(SEARCH(X$1,$Q75),"sim","não"),)</f>
        <v>sim</v>
      </c>
      <c r="Y75" t="str">
        <f t="shared" si="83"/>
        <v/>
      </c>
      <c r="Z75" t="str">
        <f t="shared" si="83"/>
        <v/>
      </c>
      <c r="AA75">
        <f t="shared" si="7"/>
        <v>1</v>
      </c>
      <c r="AB75" t="str">
        <f t="shared" si="8"/>
        <v/>
      </c>
      <c r="AF75" t="str">
        <f t="shared" si="9"/>
        <v>1 - Type of study</v>
      </c>
      <c r="AG75" t="str">
        <f t="shared" si="10"/>
        <v>1 - Type of study</v>
      </c>
      <c r="AH75" t="str">
        <f t="shared" si="11"/>
        <v/>
      </c>
    </row>
    <row r="76">
      <c r="A76" s="1" t="s">
        <v>541</v>
      </c>
      <c r="B76" s="1" t="s">
        <v>542</v>
      </c>
      <c r="C76" s="1">
        <v>2018.0</v>
      </c>
      <c r="D76" s="1">
        <v>1.0</v>
      </c>
      <c r="E76" s="1">
        <v>1.0</v>
      </c>
      <c r="F76" s="1" t="s">
        <v>168</v>
      </c>
      <c r="H76" s="1">
        <v>5.0</v>
      </c>
      <c r="K76" s="1" t="s">
        <v>543</v>
      </c>
      <c r="L76" s="2" t="s">
        <v>544</v>
      </c>
      <c r="P76" s="1" t="s">
        <v>545</v>
      </c>
      <c r="Q76" s="1" t="s">
        <v>546</v>
      </c>
      <c r="T76">
        <f t="shared" si="2"/>
        <v>47</v>
      </c>
      <c r="U76" t="str">
        <f t="shared" si="3"/>
        <v>Excluded</v>
      </c>
      <c r="V76">
        <f t="shared" si="4"/>
        <v>80</v>
      </c>
      <c r="W76" t="str">
        <f t="shared" si="5"/>
        <v>Excluded</v>
      </c>
      <c r="X76" t="str">
        <f t="shared" ref="X76:Z76" si="84">IFERROR(IF(SEARCH(X$1,$Q76),"sim","não"),)</f>
        <v>sim</v>
      </c>
      <c r="Y76" t="str">
        <f t="shared" si="84"/>
        <v/>
      </c>
      <c r="Z76" t="str">
        <f t="shared" si="84"/>
        <v/>
      </c>
      <c r="AA76">
        <f t="shared" si="7"/>
        <v>1</v>
      </c>
      <c r="AB76" t="str">
        <f t="shared" si="8"/>
        <v/>
      </c>
      <c r="AF76" t="str">
        <f t="shared" si="9"/>
        <v>1 - Type of study</v>
      </c>
      <c r="AG76" t="str">
        <f t="shared" si="10"/>
        <v>1 - Type of study</v>
      </c>
      <c r="AH76" t="str">
        <f t="shared" si="11"/>
        <v/>
      </c>
    </row>
    <row r="77">
      <c r="A77" s="1" t="s">
        <v>547</v>
      </c>
      <c r="B77" s="1" t="s">
        <v>548</v>
      </c>
      <c r="C77" s="1">
        <v>2018.0</v>
      </c>
      <c r="D77" s="1">
        <v>1.0</v>
      </c>
      <c r="E77" s="1">
        <v>1.0</v>
      </c>
      <c r="F77" s="1" t="s">
        <v>549</v>
      </c>
      <c r="H77" s="1">
        <v>111.0</v>
      </c>
      <c r="J77" s="1" t="s">
        <v>550</v>
      </c>
      <c r="K77" s="1" t="s">
        <v>551</v>
      </c>
      <c r="L77" s="2" t="s">
        <v>552</v>
      </c>
      <c r="P77" s="1" t="s">
        <v>553</v>
      </c>
      <c r="Q77" s="1" t="s">
        <v>554</v>
      </c>
      <c r="T77">
        <f t="shared" si="2"/>
        <v>47</v>
      </c>
      <c r="U77" t="str">
        <f t="shared" si="3"/>
        <v>Excluded</v>
      </c>
      <c r="V77">
        <f t="shared" si="4"/>
        <v>80</v>
      </c>
      <c r="W77" t="str">
        <f t="shared" si="5"/>
        <v>Excluded</v>
      </c>
      <c r="X77" t="str">
        <f t="shared" ref="X77:Z77" si="85">IFERROR(IF(SEARCH(X$1,$Q77),"sim","não"),)</f>
        <v>sim</v>
      </c>
      <c r="Y77" t="str">
        <f t="shared" si="85"/>
        <v/>
      </c>
      <c r="Z77" t="str">
        <f t="shared" si="85"/>
        <v/>
      </c>
      <c r="AA77">
        <f t="shared" si="7"/>
        <v>1</v>
      </c>
      <c r="AB77" t="str">
        <f t="shared" si="8"/>
        <v/>
      </c>
      <c r="AF77" t="str">
        <f t="shared" si="9"/>
        <v>1 - Type of study</v>
      </c>
      <c r="AG77" t="str">
        <f t="shared" si="10"/>
        <v>1 - Type of study</v>
      </c>
      <c r="AH77" t="str">
        <f t="shared" si="11"/>
        <v/>
      </c>
    </row>
    <row r="78">
      <c r="A78" s="1" t="s">
        <v>555</v>
      </c>
      <c r="B78" s="1" t="s">
        <v>556</v>
      </c>
      <c r="C78" s="1">
        <v>2018.0</v>
      </c>
      <c r="D78" s="1">
        <v>1.0</v>
      </c>
      <c r="E78" s="1">
        <v>1.0</v>
      </c>
      <c r="F78" s="1" t="s">
        <v>557</v>
      </c>
      <c r="H78" s="1">
        <v>25.0</v>
      </c>
      <c r="I78" s="1">
        <v>11.0</v>
      </c>
      <c r="J78" s="1" t="s">
        <v>558</v>
      </c>
      <c r="K78" s="1" t="s">
        <v>559</v>
      </c>
      <c r="L78" s="2" t="s">
        <v>560</v>
      </c>
      <c r="P78" s="1" t="s">
        <v>561</v>
      </c>
      <c r="Q78" s="1" t="s">
        <v>562</v>
      </c>
      <c r="T78">
        <f t="shared" si="2"/>
        <v>47</v>
      </c>
      <c r="U78" t="str">
        <f t="shared" si="3"/>
        <v>Excluded</v>
      </c>
      <c r="V78">
        <f t="shared" si="4"/>
        <v>80</v>
      </c>
      <c r="W78" t="str">
        <f t="shared" si="5"/>
        <v>Excluded</v>
      </c>
      <c r="X78" t="str">
        <f t="shared" ref="X78:Z78" si="86">IFERROR(IF(SEARCH(X$1,$Q78),"sim","não"),)</f>
        <v>sim</v>
      </c>
      <c r="Y78" t="str">
        <f t="shared" si="86"/>
        <v/>
      </c>
      <c r="Z78" t="str">
        <f t="shared" si="86"/>
        <v>sim</v>
      </c>
      <c r="AA78">
        <f t="shared" si="7"/>
        <v>2</v>
      </c>
      <c r="AB78" t="str">
        <f t="shared" si="8"/>
        <v/>
      </c>
      <c r="AF78" t="str">
        <f t="shared" si="9"/>
        <v>3 - Intervention,1 - Type of study</v>
      </c>
      <c r="AG78" t="str">
        <f t="shared" si="10"/>
        <v>3 - Intervention</v>
      </c>
      <c r="AH78" t="str">
        <f t="shared" si="11"/>
        <v>1 - Type of study</v>
      </c>
    </row>
    <row r="79">
      <c r="A79" s="1" t="s">
        <v>563</v>
      </c>
      <c r="B79" s="1" t="s">
        <v>564</v>
      </c>
      <c r="C79" s="1">
        <v>2018.0</v>
      </c>
      <c r="D79" s="1">
        <v>1.0</v>
      </c>
      <c r="E79" s="1">
        <v>1.0</v>
      </c>
      <c r="F79" s="1" t="s">
        <v>95</v>
      </c>
      <c r="H79" s="1">
        <v>234.0</v>
      </c>
      <c r="J79" s="1" t="s">
        <v>565</v>
      </c>
      <c r="K79" s="1" t="s">
        <v>566</v>
      </c>
      <c r="L79" s="2" t="s">
        <v>567</v>
      </c>
      <c r="P79" s="1" t="s">
        <v>568</v>
      </c>
      <c r="Q79" s="1" t="s">
        <v>569</v>
      </c>
      <c r="T79">
        <f t="shared" si="2"/>
        <v>47</v>
      </c>
      <c r="U79" t="str">
        <f t="shared" si="3"/>
        <v>Excluded</v>
      </c>
      <c r="V79">
        <f t="shared" si="4"/>
        <v>80</v>
      </c>
      <c r="W79" t="str">
        <f t="shared" si="5"/>
        <v>Excluded</v>
      </c>
      <c r="X79" t="str">
        <f t="shared" ref="X79:Z79" si="87">IFERROR(IF(SEARCH(X$1,$Q79),"sim","não"),)</f>
        <v>sim</v>
      </c>
      <c r="Y79" t="str">
        <f t="shared" si="87"/>
        <v>sim</v>
      </c>
      <c r="Z79" t="str">
        <f t="shared" si="87"/>
        <v/>
      </c>
      <c r="AA79">
        <f t="shared" si="7"/>
        <v>2</v>
      </c>
      <c r="AB79" t="str">
        <f t="shared" si="8"/>
        <v/>
      </c>
      <c r="AF79" t="str">
        <f t="shared" si="9"/>
        <v>2 - Population,1 - Type of study</v>
      </c>
      <c r="AG79" t="str">
        <f t="shared" si="10"/>
        <v>2 - Population</v>
      </c>
      <c r="AH79" t="str">
        <f t="shared" si="11"/>
        <v>1 - Type of study</v>
      </c>
    </row>
    <row r="80">
      <c r="A80" s="1" t="s">
        <v>570</v>
      </c>
      <c r="B80" s="1" t="s">
        <v>571</v>
      </c>
      <c r="C80" s="1">
        <v>2018.0</v>
      </c>
      <c r="D80" s="1">
        <v>1.0</v>
      </c>
      <c r="E80" s="1">
        <v>1.0</v>
      </c>
      <c r="F80" s="1" t="s">
        <v>572</v>
      </c>
      <c r="H80" s="1">
        <v>1.0</v>
      </c>
      <c r="J80" s="4">
        <v>44317.0</v>
      </c>
      <c r="K80" s="1" t="s">
        <v>573</v>
      </c>
      <c r="L80" s="2" t="s">
        <v>574</v>
      </c>
      <c r="P80" s="1" t="s">
        <v>575</v>
      </c>
      <c r="Q80" s="1" t="s">
        <v>576</v>
      </c>
      <c r="T80">
        <f t="shared" si="2"/>
        <v>48</v>
      </c>
      <c r="U80" t="str">
        <f t="shared" si="3"/>
        <v>Excluded</v>
      </c>
      <c r="V80">
        <f t="shared" si="4"/>
        <v>81</v>
      </c>
      <c r="W80" t="str">
        <f t="shared" si="5"/>
        <v>Excluded</v>
      </c>
      <c r="X80" t="str">
        <f t="shared" ref="X80:Z80" si="88">IFERROR(IF(SEARCH(X$1,$Q80),"sim","não"),)</f>
        <v>sim</v>
      </c>
      <c r="Y80" t="str">
        <f t="shared" si="88"/>
        <v/>
      </c>
      <c r="Z80" t="str">
        <f t="shared" si="88"/>
        <v/>
      </c>
      <c r="AA80">
        <f t="shared" si="7"/>
        <v>1</v>
      </c>
      <c r="AB80" t="str">
        <f t="shared" si="8"/>
        <v/>
      </c>
      <c r="AF80" t="str">
        <f t="shared" si="9"/>
        <v>1 - Type of study</v>
      </c>
      <c r="AG80" t="str">
        <f t="shared" si="10"/>
        <v>1 - Type of study</v>
      </c>
      <c r="AH80" t="str">
        <f t="shared" si="11"/>
        <v/>
      </c>
    </row>
    <row r="81">
      <c r="A81" s="1" t="s">
        <v>577</v>
      </c>
      <c r="B81" s="1" t="s">
        <v>578</v>
      </c>
      <c r="C81" s="1">
        <v>2018.0</v>
      </c>
      <c r="D81" s="1">
        <v>1.0</v>
      </c>
      <c r="E81" s="1">
        <v>1.0</v>
      </c>
      <c r="F81" s="1" t="s">
        <v>579</v>
      </c>
      <c r="H81" s="1">
        <v>27.0</v>
      </c>
      <c r="J81" s="1" t="s">
        <v>580</v>
      </c>
      <c r="K81" s="1" t="s">
        <v>581</v>
      </c>
      <c r="L81" s="2" t="s">
        <v>582</v>
      </c>
      <c r="P81" s="1" t="s">
        <v>583</v>
      </c>
      <c r="Q81" s="1" t="s">
        <v>584</v>
      </c>
      <c r="T81">
        <f t="shared" si="2"/>
        <v>47</v>
      </c>
      <c r="U81" t="str">
        <f t="shared" si="3"/>
        <v>Excluded</v>
      </c>
      <c r="V81">
        <f t="shared" si="4"/>
        <v>80</v>
      </c>
      <c r="W81" t="str">
        <f t="shared" si="5"/>
        <v>Excluded</v>
      </c>
      <c r="X81" t="str">
        <f t="shared" ref="X81:Z81" si="89">IFERROR(IF(SEARCH(X$1,$Q81),"sim","não"),)</f>
        <v>sim</v>
      </c>
      <c r="Y81" t="str">
        <f t="shared" si="89"/>
        <v/>
      </c>
      <c r="Z81" t="str">
        <f t="shared" si="89"/>
        <v/>
      </c>
      <c r="AA81">
        <f t="shared" si="7"/>
        <v>1</v>
      </c>
      <c r="AB81" t="str">
        <f t="shared" si="8"/>
        <v/>
      </c>
      <c r="AF81" t="str">
        <f t="shared" si="9"/>
        <v>1 - Type of study</v>
      </c>
      <c r="AG81" t="str">
        <f t="shared" si="10"/>
        <v>1 - Type of study</v>
      </c>
      <c r="AH81" t="str">
        <f t="shared" si="11"/>
        <v/>
      </c>
    </row>
    <row r="82">
      <c r="A82" s="1" t="s">
        <v>585</v>
      </c>
      <c r="B82" s="1" t="s">
        <v>586</v>
      </c>
      <c r="C82" s="1">
        <v>2018.0</v>
      </c>
      <c r="D82" s="1">
        <v>1.0</v>
      </c>
      <c r="E82" s="1">
        <v>1.0</v>
      </c>
      <c r="F82" s="1" t="s">
        <v>587</v>
      </c>
      <c r="H82" s="1">
        <v>16.0</v>
      </c>
      <c r="I82" s="1">
        <v>6.0</v>
      </c>
      <c r="J82" s="1" t="s">
        <v>588</v>
      </c>
      <c r="K82" s="1" t="s">
        <v>589</v>
      </c>
      <c r="L82" s="2" t="s">
        <v>590</v>
      </c>
      <c r="P82" s="1" t="s">
        <v>591</v>
      </c>
      <c r="Q82" s="1" t="s">
        <v>592</v>
      </c>
      <c r="T82">
        <f t="shared" si="2"/>
        <v>46</v>
      </c>
      <c r="U82" t="str">
        <f t="shared" si="3"/>
        <v>Excluded</v>
      </c>
      <c r="V82">
        <f t="shared" si="4"/>
        <v>79</v>
      </c>
      <c r="W82" t="str">
        <f t="shared" si="5"/>
        <v>Excluded</v>
      </c>
      <c r="X82" t="str">
        <f t="shared" ref="X82:Z82" si="90">IFERROR(IF(SEARCH(X$1,$Q82),"sim","não"),)</f>
        <v>sim</v>
      </c>
      <c r="Y82" t="str">
        <f t="shared" si="90"/>
        <v/>
      </c>
      <c r="Z82" t="str">
        <f t="shared" si="90"/>
        <v/>
      </c>
      <c r="AA82">
        <f t="shared" si="7"/>
        <v>1</v>
      </c>
      <c r="AB82" t="str">
        <f t="shared" si="8"/>
        <v/>
      </c>
      <c r="AF82" t="str">
        <f t="shared" si="9"/>
        <v>1 - Type of study</v>
      </c>
      <c r="AG82" t="str">
        <f t="shared" si="10"/>
        <v>1 - Type of study</v>
      </c>
      <c r="AH82" t="str">
        <f t="shared" si="11"/>
        <v/>
      </c>
    </row>
    <row r="83">
      <c r="A83" s="1" t="s">
        <v>593</v>
      </c>
      <c r="B83" s="1" t="s">
        <v>594</v>
      </c>
      <c r="C83" s="1">
        <v>2018.0</v>
      </c>
      <c r="D83" s="1">
        <v>1.0</v>
      </c>
      <c r="E83" s="1">
        <v>1.0</v>
      </c>
      <c r="F83" s="1" t="s">
        <v>595</v>
      </c>
      <c r="J83" s="5">
        <v>44216.0</v>
      </c>
      <c r="K83" s="1" t="s">
        <v>596</v>
      </c>
      <c r="L83" s="2" t="s">
        <v>597</v>
      </c>
      <c r="P83" s="1" t="s">
        <v>598</v>
      </c>
      <c r="Q83" s="1" t="s">
        <v>72</v>
      </c>
      <c r="T83">
        <f t="shared" si="2"/>
        <v>46</v>
      </c>
      <c r="U83" t="str">
        <f t="shared" si="3"/>
        <v>Excluded</v>
      </c>
      <c r="V83">
        <f t="shared" si="4"/>
        <v>79</v>
      </c>
      <c r="W83" t="str">
        <f t="shared" si="5"/>
        <v>Excluded</v>
      </c>
      <c r="X83" t="str">
        <f t="shared" ref="X83:Z83" si="91">IFERROR(IF(SEARCH(X$1,$Q83),"sim","não"),)</f>
        <v>sim</v>
      </c>
      <c r="Y83" t="str">
        <f t="shared" si="91"/>
        <v/>
      </c>
      <c r="Z83" t="str">
        <f t="shared" si="91"/>
        <v/>
      </c>
      <c r="AA83">
        <f t="shared" si="7"/>
        <v>1</v>
      </c>
      <c r="AB83" t="str">
        <f t="shared" si="8"/>
        <v/>
      </c>
      <c r="AF83" t="str">
        <f t="shared" si="9"/>
        <v>1 - Type of study</v>
      </c>
      <c r="AG83" t="str">
        <f t="shared" si="10"/>
        <v>1 - Type of study</v>
      </c>
      <c r="AH83" t="str">
        <f t="shared" si="11"/>
        <v/>
      </c>
    </row>
    <row r="84">
      <c r="A84" s="1" t="s">
        <v>599</v>
      </c>
      <c r="B84" s="1" t="s">
        <v>600</v>
      </c>
      <c r="C84" s="1">
        <v>2017.0</v>
      </c>
      <c r="D84" s="1">
        <v>1.0</v>
      </c>
      <c r="E84" s="1">
        <v>1.0</v>
      </c>
      <c r="F84" s="1" t="s">
        <v>537</v>
      </c>
      <c r="H84" s="1">
        <v>14.0</v>
      </c>
      <c r="I84" s="1">
        <v>10.0</v>
      </c>
      <c r="K84" s="1" t="s">
        <v>601</v>
      </c>
      <c r="L84" s="2" t="s">
        <v>602</v>
      </c>
      <c r="P84" s="1" t="s">
        <v>603</v>
      </c>
      <c r="Q84" s="1" t="s">
        <v>604</v>
      </c>
      <c r="T84">
        <f t="shared" si="2"/>
        <v>48</v>
      </c>
      <c r="U84" t="str">
        <f t="shared" si="3"/>
        <v>Excluded</v>
      </c>
      <c r="V84">
        <f t="shared" si="4"/>
        <v>81</v>
      </c>
      <c r="W84" t="str">
        <f t="shared" si="5"/>
        <v>Excluded</v>
      </c>
      <c r="X84" t="str">
        <f t="shared" ref="X84:Z84" si="92">IFERROR(IF(SEARCH(X$1,$Q84),"sim","não"),)</f>
        <v>sim</v>
      </c>
      <c r="Y84" t="str">
        <f t="shared" si="92"/>
        <v/>
      </c>
      <c r="Z84" t="str">
        <f t="shared" si="92"/>
        <v/>
      </c>
      <c r="AA84">
        <f t="shared" si="7"/>
        <v>1</v>
      </c>
      <c r="AB84" t="str">
        <f t="shared" si="8"/>
        <v/>
      </c>
      <c r="AF84" t="str">
        <f t="shared" si="9"/>
        <v>1 - Type of study</v>
      </c>
      <c r="AG84" t="str">
        <f t="shared" si="10"/>
        <v>1 - Type of study</v>
      </c>
      <c r="AH84" t="str">
        <f t="shared" si="11"/>
        <v/>
      </c>
    </row>
    <row r="85">
      <c r="A85" s="1" t="s">
        <v>605</v>
      </c>
      <c r="B85" s="1" t="s">
        <v>606</v>
      </c>
      <c r="C85" s="1">
        <v>2017.0</v>
      </c>
      <c r="D85" s="1">
        <v>1.0</v>
      </c>
      <c r="E85" s="1">
        <v>1.0</v>
      </c>
      <c r="F85" s="1" t="s">
        <v>607</v>
      </c>
      <c r="H85" s="1">
        <v>21.0</v>
      </c>
      <c r="I85" s="1">
        <v>5.0</v>
      </c>
      <c r="J85" s="1" t="s">
        <v>608</v>
      </c>
      <c r="K85" s="1" t="s">
        <v>609</v>
      </c>
      <c r="L85" s="2" t="s">
        <v>610</v>
      </c>
      <c r="P85" s="1" t="s">
        <v>611</v>
      </c>
      <c r="Q85" s="1" t="s">
        <v>612</v>
      </c>
      <c r="T85">
        <f t="shared" si="2"/>
        <v>47</v>
      </c>
      <c r="U85" t="str">
        <f t="shared" si="3"/>
        <v>Excluded</v>
      </c>
      <c r="V85">
        <f t="shared" si="4"/>
        <v>80</v>
      </c>
      <c r="W85" t="str">
        <f t="shared" si="5"/>
        <v>Excluded</v>
      </c>
      <c r="X85" t="str">
        <f t="shared" ref="X85:Z85" si="93">IFERROR(IF(SEARCH(X$1,$Q85),"sim","não"),)</f>
        <v>sim</v>
      </c>
      <c r="Y85" t="str">
        <f t="shared" si="93"/>
        <v/>
      </c>
      <c r="Z85" t="str">
        <f t="shared" si="93"/>
        <v/>
      </c>
      <c r="AA85">
        <f t="shared" si="7"/>
        <v>1</v>
      </c>
      <c r="AB85" t="str">
        <f t="shared" si="8"/>
        <v/>
      </c>
      <c r="AF85" t="str">
        <f t="shared" si="9"/>
        <v>1 - Type of study</v>
      </c>
      <c r="AG85" t="str">
        <f t="shared" si="10"/>
        <v>1 - Type of study</v>
      </c>
      <c r="AH85" t="str">
        <f t="shared" si="11"/>
        <v/>
      </c>
    </row>
    <row r="86">
      <c r="A86" s="1" t="s">
        <v>613</v>
      </c>
      <c r="B86" s="1" t="s">
        <v>614</v>
      </c>
      <c r="C86" s="1">
        <v>2017.0</v>
      </c>
      <c r="D86" s="1">
        <v>1.0</v>
      </c>
      <c r="E86" s="1">
        <v>1.0</v>
      </c>
      <c r="F86" s="1" t="s">
        <v>615</v>
      </c>
      <c r="H86" s="1">
        <v>173.0</v>
      </c>
      <c r="J86" s="1" t="s">
        <v>616</v>
      </c>
      <c r="K86" s="1" t="s">
        <v>617</v>
      </c>
      <c r="L86" s="2" t="s">
        <v>618</v>
      </c>
      <c r="P86" s="1" t="s">
        <v>619</v>
      </c>
      <c r="Q86" s="1" t="s">
        <v>620</v>
      </c>
      <c r="T86">
        <f t="shared" si="2"/>
        <v>47</v>
      </c>
      <c r="U86" t="str">
        <f t="shared" si="3"/>
        <v>Excluded</v>
      </c>
      <c r="V86">
        <f t="shared" si="4"/>
        <v>80</v>
      </c>
      <c r="W86" t="str">
        <f t="shared" si="5"/>
        <v>Excluded</v>
      </c>
      <c r="X86" t="str">
        <f t="shared" ref="X86:Z86" si="94">IFERROR(IF(SEARCH(X$1,$Q86),"sim","não"),)</f>
        <v>sim</v>
      </c>
      <c r="Y86" t="str">
        <f t="shared" si="94"/>
        <v>sim</v>
      </c>
      <c r="Z86" t="str">
        <f t="shared" si="94"/>
        <v/>
      </c>
      <c r="AA86">
        <f t="shared" si="7"/>
        <v>2</v>
      </c>
      <c r="AB86" t="str">
        <f t="shared" si="8"/>
        <v/>
      </c>
      <c r="AF86" t="str">
        <f t="shared" si="9"/>
        <v>2 - Population,1 - Type of study</v>
      </c>
      <c r="AG86" t="str">
        <f t="shared" si="10"/>
        <v>2 - Population</v>
      </c>
      <c r="AH86" t="str">
        <f t="shared" si="11"/>
        <v>1 - Type of study</v>
      </c>
    </row>
    <row r="87">
      <c r="A87" s="1" t="s">
        <v>621</v>
      </c>
      <c r="B87" s="1" t="s">
        <v>622</v>
      </c>
      <c r="C87" s="1">
        <v>2017.0</v>
      </c>
      <c r="D87" s="1">
        <v>1.0</v>
      </c>
      <c r="E87" s="1">
        <v>1.0</v>
      </c>
      <c r="F87" s="1" t="s">
        <v>207</v>
      </c>
      <c r="H87" s="1">
        <v>356.0</v>
      </c>
      <c r="I87" s="1">
        <v>6340.0</v>
      </c>
      <c r="J87" s="1">
        <v>812.0</v>
      </c>
      <c r="L87" s="2" t="s">
        <v>623</v>
      </c>
      <c r="P87" s="1" t="s">
        <v>624</v>
      </c>
      <c r="Q87" s="1" t="s">
        <v>625</v>
      </c>
      <c r="T87">
        <f t="shared" si="2"/>
        <v>46</v>
      </c>
      <c r="U87" t="str">
        <f t="shared" si="3"/>
        <v>Excluded</v>
      </c>
      <c r="V87">
        <f t="shared" si="4"/>
        <v>79</v>
      </c>
      <c r="W87" t="str">
        <f t="shared" si="5"/>
        <v>Excluded</v>
      </c>
      <c r="X87" t="str">
        <f t="shared" ref="X87:Z87" si="95">IFERROR(IF(SEARCH(X$1,$Q87),"sim","não"),)</f>
        <v>sim</v>
      </c>
      <c r="Y87" t="str">
        <f t="shared" si="95"/>
        <v/>
      </c>
      <c r="Z87" t="str">
        <f t="shared" si="95"/>
        <v/>
      </c>
      <c r="AA87">
        <f t="shared" si="7"/>
        <v>1</v>
      </c>
      <c r="AB87" t="str">
        <f t="shared" si="8"/>
        <v/>
      </c>
      <c r="AF87" t="str">
        <f t="shared" si="9"/>
        <v>1 - Type of study</v>
      </c>
      <c r="AG87" t="str">
        <f t="shared" si="10"/>
        <v>1 - Type of study</v>
      </c>
      <c r="AH87" t="str">
        <f t="shared" si="11"/>
        <v/>
      </c>
    </row>
    <row r="88">
      <c r="A88" s="1" t="s">
        <v>626</v>
      </c>
      <c r="B88" s="1" t="s">
        <v>627</v>
      </c>
      <c r="C88" s="1">
        <v>2017.0</v>
      </c>
      <c r="D88" s="1">
        <v>1.0</v>
      </c>
      <c r="E88" s="1">
        <v>1.0</v>
      </c>
      <c r="F88" s="1" t="s">
        <v>628</v>
      </c>
      <c r="H88" s="1">
        <v>9.0</v>
      </c>
      <c r="I88" s="1">
        <v>9.0</v>
      </c>
      <c r="J88" s="1" t="s">
        <v>629</v>
      </c>
      <c r="K88" s="1" t="s">
        <v>630</v>
      </c>
      <c r="L88" s="2" t="s">
        <v>631</v>
      </c>
      <c r="P88" s="1" t="s">
        <v>632</v>
      </c>
      <c r="Q88" s="1" t="s">
        <v>633</v>
      </c>
      <c r="T88">
        <f t="shared" si="2"/>
        <v>48</v>
      </c>
      <c r="U88" t="str">
        <f t="shared" si="3"/>
        <v>Excluded</v>
      </c>
      <c r="V88">
        <f t="shared" si="4"/>
        <v>81</v>
      </c>
      <c r="W88" t="str">
        <f t="shared" si="5"/>
        <v>Excluded</v>
      </c>
      <c r="X88" t="str">
        <f t="shared" ref="X88:Z88" si="96">IFERROR(IF(SEARCH(X$1,$Q88),"sim","não"),)</f>
        <v>sim</v>
      </c>
      <c r="Y88" t="str">
        <f t="shared" si="96"/>
        <v/>
      </c>
      <c r="Z88" t="str">
        <f t="shared" si="96"/>
        <v/>
      </c>
      <c r="AA88">
        <f t="shared" si="7"/>
        <v>1</v>
      </c>
      <c r="AB88" t="str">
        <f t="shared" si="8"/>
        <v/>
      </c>
      <c r="AF88" t="str">
        <f t="shared" si="9"/>
        <v>1 - Type of study</v>
      </c>
      <c r="AG88" t="str">
        <f t="shared" si="10"/>
        <v>1 - Type of study</v>
      </c>
      <c r="AH88" t="str">
        <f t="shared" si="11"/>
        <v/>
      </c>
    </row>
    <row r="89">
      <c r="A89" s="1" t="s">
        <v>634</v>
      </c>
      <c r="B89" s="1" t="s">
        <v>635</v>
      </c>
      <c r="C89" s="1">
        <v>2017.0</v>
      </c>
      <c r="D89" s="1">
        <v>1.0</v>
      </c>
      <c r="E89" s="1">
        <v>1.0</v>
      </c>
      <c r="F89" s="1" t="s">
        <v>636</v>
      </c>
      <c r="H89" s="1">
        <v>108.0</v>
      </c>
      <c r="I89" s="1">
        <v>3.0</v>
      </c>
      <c r="J89" s="1" t="s">
        <v>637</v>
      </c>
      <c r="K89" s="1" t="s">
        <v>638</v>
      </c>
      <c r="L89" s="2" t="s">
        <v>639</v>
      </c>
      <c r="P89" s="1" t="s">
        <v>640</v>
      </c>
      <c r="Q89" s="1" t="s">
        <v>641</v>
      </c>
      <c r="T89">
        <f t="shared" si="2"/>
        <v>47</v>
      </c>
      <c r="U89" t="str">
        <f t="shared" si="3"/>
        <v>Excluded</v>
      </c>
      <c r="V89">
        <f t="shared" si="4"/>
        <v>80</v>
      </c>
      <c r="W89" t="str">
        <f t="shared" si="5"/>
        <v>Excluded</v>
      </c>
      <c r="X89" t="str">
        <f t="shared" ref="X89:Z89" si="97">IFERROR(IF(SEARCH(X$1,$Q89),"sim","não"),)</f>
        <v>sim</v>
      </c>
      <c r="Y89" t="str">
        <f t="shared" si="97"/>
        <v/>
      </c>
      <c r="Z89" t="str">
        <f t="shared" si="97"/>
        <v/>
      </c>
      <c r="AA89">
        <f t="shared" si="7"/>
        <v>1</v>
      </c>
      <c r="AB89" t="str">
        <f t="shared" si="8"/>
        <v/>
      </c>
      <c r="AF89" t="str">
        <f t="shared" si="9"/>
        <v>1 - Type of study</v>
      </c>
      <c r="AG89" t="str">
        <f t="shared" si="10"/>
        <v>1 - Type of study</v>
      </c>
      <c r="AH89" t="str">
        <f t="shared" si="11"/>
        <v/>
      </c>
    </row>
    <row r="90">
      <c r="A90" s="1" t="s">
        <v>642</v>
      </c>
      <c r="B90" s="1" t="s">
        <v>643</v>
      </c>
      <c r="C90" s="1">
        <v>2017.0</v>
      </c>
      <c r="D90" s="1">
        <v>1.0</v>
      </c>
      <c r="E90" s="1">
        <v>1.0</v>
      </c>
      <c r="H90" s="1">
        <v>1817.0</v>
      </c>
      <c r="L90" s="2" t="s">
        <v>644</v>
      </c>
      <c r="P90" s="1" t="s">
        <v>645</v>
      </c>
      <c r="Q90" s="1" t="s">
        <v>646</v>
      </c>
      <c r="T90">
        <f t="shared" si="2"/>
        <v>60</v>
      </c>
      <c r="U90" t="str">
        <f t="shared" si="3"/>
        <v>Excluded</v>
      </c>
      <c r="V90">
        <f t="shared" si="4"/>
        <v>93</v>
      </c>
      <c r="W90" t="str">
        <f t="shared" si="5"/>
        <v>Excluded</v>
      </c>
      <c r="X90" t="str">
        <f t="shared" ref="X90:Z90" si="98">IFERROR(IF(SEARCH(X$1,$Q90),"sim","não"),)</f>
        <v>sim</v>
      </c>
      <c r="Y90" t="str">
        <f t="shared" si="98"/>
        <v/>
      </c>
      <c r="Z90" t="str">
        <f t="shared" si="98"/>
        <v/>
      </c>
      <c r="AA90">
        <f t="shared" si="7"/>
        <v>1</v>
      </c>
      <c r="AB90" t="str">
        <f t="shared" si="8"/>
        <v/>
      </c>
      <c r="AF90" t="str">
        <f t="shared" si="9"/>
        <v>1 - Type of study</v>
      </c>
      <c r="AG90" t="str">
        <f t="shared" si="10"/>
        <v>1 - Type of study</v>
      </c>
      <c r="AH90" t="str">
        <f t="shared" si="11"/>
        <v/>
      </c>
    </row>
    <row r="91">
      <c r="A91" s="1" t="s">
        <v>647</v>
      </c>
      <c r="B91" s="1" t="s">
        <v>648</v>
      </c>
      <c r="C91" s="1">
        <v>2017.0</v>
      </c>
      <c r="D91" s="1">
        <v>1.0</v>
      </c>
      <c r="E91" s="1">
        <v>1.0</v>
      </c>
      <c r="F91" s="1" t="s">
        <v>649</v>
      </c>
      <c r="H91" s="1">
        <v>123.0</v>
      </c>
      <c r="J91" s="1" t="s">
        <v>650</v>
      </c>
      <c r="K91" s="1" t="s">
        <v>651</v>
      </c>
      <c r="L91" s="2" t="s">
        <v>652</v>
      </c>
      <c r="P91" s="1" t="s">
        <v>653</v>
      </c>
      <c r="Q91" s="1" t="s">
        <v>654</v>
      </c>
      <c r="T91">
        <f t="shared" si="2"/>
        <v>47</v>
      </c>
      <c r="U91" t="str">
        <f t="shared" si="3"/>
        <v>Maybe</v>
      </c>
      <c r="V91">
        <f t="shared" si="4"/>
        <v>77</v>
      </c>
      <c r="W91" t="str">
        <f t="shared" si="5"/>
        <v>Maybe</v>
      </c>
      <c r="X91" t="str">
        <f t="shared" ref="X91:Z91" si="99">IFERROR(IF(SEARCH(X$1,$Q91),"sim","não"),)</f>
        <v/>
      </c>
      <c r="Y91" t="str">
        <f t="shared" si="99"/>
        <v/>
      </c>
      <c r="Z91" t="str">
        <f t="shared" si="99"/>
        <v/>
      </c>
      <c r="AA91">
        <f t="shared" si="7"/>
        <v>0</v>
      </c>
      <c r="AB91" t="str">
        <f t="shared" si="8"/>
        <v>sim</v>
      </c>
      <c r="AF91" t="str">
        <f t="shared" si="9"/>
        <v/>
      </c>
      <c r="AG91" t="str">
        <f t="shared" si="10"/>
        <v/>
      </c>
      <c r="AH91" t="str">
        <f t="shared" si="11"/>
        <v/>
      </c>
    </row>
    <row r="92">
      <c r="A92" s="1" t="s">
        <v>655</v>
      </c>
      <c r="B92" s="1" t="s">
        <v>656</v>
      </c>
      <c r="C92" s="1">
        <v>2017.0</v>
      </c>
      <c r="D92" s="1">
        <v>1.0</v>
      </c>
      <c r="E92" s="1">
        <v>1.0</v>
      </c>
      <c r="F92" s="1" t="s">
        <v>657</v>
      </c>
      <c r="H92" s="1">
        <v>2.0</v>
      </c>
      <c r="I92" s="1">
        <v>46.0</v>
      </c>
      <c r="J92" s="1" t="s">
        <v>658</v>
      </c>
      <c r="K92" s="1" t="s">
        <v>659</v>
      </c>
      <c r="L92" s="2" t="s">
        <v>660</v>
      </c>
      <c r="P92" s="1" t="s">
        <v>661</v>
      </c>
      <c r="Q92" s="1" t="s">
        <v>472</v>
      </c>
      <c r="T92">
        <f t="shared" si="2"/>
        <v>46</v>
      </c>
      <c r="U92" t="str">
        <f t="shared" si="3"/>
        <v>Excluded</v>
      </c>
      <c r="V92">
        <f t="shared" si="4"/>
        <v>79</v>
      </c>
      <c r="W92" t="str">
        <f t="shared" si="5"/>
        <v>Excluded</v>
      </c>
      <c r="X92" t="str">
        <f t="shared" ref="X92:Z92" si="100">IFERROR(IF(SEARCH(X$1,$Q92),"sim","não"),)</f>
        <v>sim</v>
      </c>
      <c r="Y92" t="str">
        <f t="shared" si="100"/>
        <v>sim</v>
      </c>
      <c r="Z92" t="str">
        <f t="shared" si="100"/>
        <v/>
      </c>
      <c r="AA92">
        <f t="shared" si="7"/>
        <v>2</v>
      </c>
      <c r="AB92" t="str">
        <f t="shared" si="8"/>
        <v/>
      </c>
      <c r="AF92" t="str">
        <f t="shared" si="9"/>
        <v>2 - Population,1 - Type of study</v>
      </c>
      <c r="AG92" t="str">
        <f t="shared" si="10"/>
        <v>2 - Population</v>
      </c>
      <c r="AH92" t="str">
        <f t="shared" si="11"/>
        <v>1 - Type of study</v>
      </c>
    </row>
    <row r="93">
      <c r="A93" s="1" t="s">
        <v>662</v>
      </c>
      <c r="B93" s="1" t="s">
        <v>663</v>
      </c>
      <c r="C93" s="1">
        <v>2016.0</v>
      </c>
      <c r="D93" s="1">
        <v>1.0</v>
      </c>
      <c r="E93" s="1">
        <v>1.0</v>
      </c>
      <c r="F93" s="1" t="s">
        <v>664</v>
      </c>
      <c r="H93" s="1">
        <v>39.0</v>
      </c>
      <c r="I93" s="1">
        <v>5.0</v>
      </c>
      <c r="J93" s="1" t="s">
        <v>665</v>
      </c>
      <c r="K93" s="1" t="s">
        <v>666</v>
      </c>
      <c r="L93" s="2" t="s">
        <v>667</v>
      </c>
      <c r="P93" s="1" t="s">
        <v>668</v>
      </c>
      <c r="Q93" s="1" t="s">
        <v>405</v>
      </c>
      <c r="T93">
        <f t="shared" si="2"/>
        <v>47</v>
      </c>
      <c r="U93" t="str">
        <f t="shared" si="3"/>
        <v>Excluded</v>
      </c>
      <c r="V93">
        <f t="shared" si="4"/>
        <v>80</v>
      </c>
      <c r="W93" t="str">
        <f t="shared" si="5"/>
        <v>Excluded</v>
      </c>
      <c r="X93" t="str">
        <f t="shared" ref="X93:Z93" si="101">IFERROR(IF(SEARCH(X$1,$Q93),"sim","não"),)</f>
        <v>sim</v>
      </c>
      <c r="Y93" t="str">
        <f t="shared" si="101"/>
        <v/>
      </c>
      <c r="Z93" t="str">
        <f t="shared" si="101"/>
        <v/>
      </c>
      <c r="AA93">
        <f t="shared" si="7"/>
        <v>1</v>
      </c>
      <c r="AB93" t="str">
        <f t="shared" si="8"/>
        <v/>
      </c>
      <c r="AF93" t="str">
        <f t="shared" si="9"/>
        <v>1 - Type of study</v>
      </c>
      <c r="AG93" t="str">
        <f t="shared" si="10"/>
        <v>1 - Type of study</v>
      </c>
      <c r="AH93" t="str">
        <f t="shared" si="11"/>
        <v/>
      </c>
    </row>
    <row r="94">
      <c r="A94" s="1" t="s">
        <v>669</v>
      </c>
      <c r="B94" s="1" t="s">
        <v>670</v>
      </c>
      <c r="C94" s="1">
        <v>2016.0</v>
      </c>
      <c r="D94" s="1">
        <v>1.0</v>
      </c>
      <c r="E94" s="1">
        <v>1.0</v>
      </c>
      <c r="F94" s="1" t="s">
        <v>194</v>
      </c>
      <c r="H94" s="1">
        <v>4.0</v>
      </c>
      <c r="K94" s="1" t="s">
        <v>671</v>
      </c>
      <c r="L94" s="2" t="s">
        <v>672</v>
      </c>
      <c r="P94" s="1" t="s">
        <v>673</v>
      </c>
      <c r="Q94" s="1" t="s">
        <v>204</v>
      </c>
      <c r="T94">
        <f t="shared" si="2"/>
        <v>47</v>
      </c>
      <c r="U94" t="str">
        <f t="shared" si="3"/>
        <v>Excluded</v>
      </c>
      <c r="V94">
        <f t="shared" si="4"/>
        <v>80</v>
      </c>
      <c r="W94" t="str">
        <f t="shared" si="5"/>
        <v>Excluded</v>
      </c>
      <c r="X94" t="str">
        <f t="shared" ref="X94:Z94" si="102">IFERROR(IF(SEARCH(X$1,$Q94),"sim","não"),)</f>
        <v>sim</v>
      </c>
      <c r="Y94" t="str">
        <f t="shared" si="102"/>
        <v/>
      </c>
      <c r="Z94" t="str">
        <f t="shared" si="102"/>
        <v/>
      </c>
      <c r="AA94">
        <f t="shared" si="7"/>
        <v>1</v>
      </c>
      <c r="AB94" t="str">
        <f t="shared" si="8"/>
        <v/>
      </c>
      <c r="AF94" t="str">
        <f t="shared" si="9"/>
        <v>1 - Type of study</v>
      </c>
      <c r="AG94" t="str">
        <f t="shared" si="10"/>
        <v>1 - Type of study</v>
      </c>
      <c r="AH94" t="str">
        <f t="shared" si="11"/>
        <v/>
      </c>
    </row>
    <row r="95">
      <c r="A95" s="1" t="s">
        <v>674</v>
      </c>
      <c r="B95" s="1" t="s">
        <v>675</v>
      </c>
      <c r="C95" s="1">
        <v>2016.0</v>
      </c>
      <c r="D95" s="1">
        <v>1.0</v>
      </c>
      <c r="E95" s="1">
        <v>1.0</v>
      </c>
      <c r="F95" s="1" t="s">
        <v>207</v>
      </c>
      <c r="H95" s="1">
        <v>352.0</v>
      </c>
      <c r="I95" s="1">
        <v>6290.0</v>
      </c>
      <c r="J95" s="1">
        <v>1172.0</v>
      </c>
      <c r="K95" s="1" t="s">
        <v>676</v>
      </c>
      <c r="L95" s="2" t="s">
        <v>677</v>
      </c>
      <c r="Q95" s="1" t="s">
        <v>678</v>
      </c>
      <c r="T95">
        <f t="shared" si="2"/>
        <v>47</v>
      </c>
      <c r="U95" t="str">
        <f t="shared" si="3"/>
        <v>Excluded</v>
      </c>
      <c r="V95">
        <f t="shared" si="4"/>
        <v>80</v>
      </c>
      <c r="W95" t="str">
        <f t="shared" si="5"/>
        <v>Excluded</v>
      </c>
      <c r="X95" t="str">
        <f t="shared" ref="X95:Z95" si="103">IFERROR(IF(SEARCH(X$1,$Q95),"sim","não"),)</f>
        <v>sim</v>
      </c>
      <c r="Y95" t="str">
        <f t="shared" si="103"/>
        <v/>
      </c>
      <c r="Z95" t="str">
        <f t="shared" si="103"/>
        <v/>
      </c>
      <c r="AA95">
        <f t="shared" si="7"/>
        <v>1</v>
      </c>
      <c r="AB95" t="str">
        <f t="shared" si="8"/>
        <v/>
      </c>
      <c r="AF95" t="str">
        <f t="shared" si="9"/>
        <v>1 - Type of study</v>
      </c>
      <c r="AG95" t="str">
        <f t="shared" si="10"/>
        <v>1 - Type of study</v>
      </c>
      <c r="AH95" t="str">
        <f t="shared" si="11"/>
        <v/>
      </c>
    </row>
    <row r="96">
      <c r="A96" s="1" t="s">
        <v>679</v>
      </c>
      <c r="B96" s="1" t="s">
        <v>680</v>
      </c>
      <c r="C96" s="1">
        <v>2016.0</v>
      </c>
      <c r="D96" s="1">
        <v>1.0</v>
      </c>
      <c r="E96" s="1">
        <v>1.0</v>
      </c>
      <c r="F96" s="1" t="s">
        <v>681</v>
      </c>
      <c r="H96" s="1">
        <v>57.0</v>
      </c>
      <c r="I96" s="1">
        <v>1.0</v>
      </c>
      <c r="J96" s="1" t="s">
        <v>682</v>
      </c>
      <c r="K96" s="1" t="s">
        <v>683</v>
      </c>
      <c r="L96" s="2" t="s">
        <v>684</v>
      </c>
      <c r="P96" s="1" t="s">
        <v>685</v>
      </c>
      <c r="Q96" s="1" t="s">
        <v>686</v>
      </c>
      <c r="T96">
        <f t="shared" si="2"/>
        <v>47</v>
      </c>
      <c r="U96" t="str">
        <f t="shared" si="3"/>
        <v>Excluded</v>
      </c>
      <c r="V96">
        <f t="shared" si="4"/>
        <v>80</v>
      </c>
      <c r="W96" t="str">
        <f t="shared" si="5"/>
        <v>Excluded</v>
      </c>
      <c r="X96" t="str">
        <f t="shared" ref="X96:Z96" si="104">IFERROR(IF(SEARCH(X$1,$Q96),"sim","não"),)</f>
        <v>sim</v>
      </c>
      <c r="Y96" t="str">
        <f t="shared" si="104"/>
        <v/>
      </c>
      <c r="Z96" t="str">
        <f t="shared" si="104"/>
        <v/>
      </c>
      <c r="AA96">
        <f t="shared" si="7"/>
        <v>1</v>
      </c>
      <c r="AB96" t="str">
        <f t="shared" si="8"/>
        <v/>
      </c>
      <c r="AF96" t="str">
        <f t="shared" si="9"/>
        <v>1 - Type of study</v>
      </c>
      <c r="AG96" t="str">
        <f t="shared" si="10"/>
        <v>1 - Type of study</v>
      </c>
      <c r="AH96" t="str">
        <f t="shared" si="11"/>
        <v/>
      </c>
    </row>
    <row r="97">
      <c r="A97" s="1" t="s">
        <v>687</v>
      </c>
      <c r="B97" s="1" t="s">
        <v>688</v>
      </c>
      <c r="C97" s="1">
        <v>2016.0</v>
      </c>
      <c r="D97" s="1">
        <v>1.0</v>
      </c>
      <c r="E97" s="1">
        <v>1.0</v>
      </c>
      <c r="F97" s="1" t="s">
        <v>689</v>
      </c>
      <c r="H97" s="1">
        <v>44.0</v>
      </c>
      <c r="I97" s="1">
        <v>6.0</v>
      </c>
      <c r="J97" s="1" t="s">
        <v>690</v>
      </c>
      <c r="K97" s="1" t="s">
        <v>691</v>
      </c>
      <c r="L97" s="2" t="s">
        <v>692</v>
      </c>
      <c r="P97" s="1" t="s">
        <v>693</v>
      </c>
      <c r="Q97" s="1" t="s">
        <v>313</v>
      </c>
      <c r="T97">
        <f t="shared" si="2"/>
        <v>47</v>
      </c>
      <c r="U97" t="str">
        <f t="shared" si="3"/>
        <v>Excluded</v>
      </c>
      <c r="V97">
        <f t="shared" si="4"/>
        <v>80</v>
      </c>
      <c r="W97" t="str">
        <f t="shared" si="5"/>
        <v>Excluded</v>
      </c>
      <c r="X97" t="str">
        <f t="shared" ref="X97:Z97" si="105">IFERROR(IF(SEARCH(X$1,$Q97),"sim","não"),)</f>
        <v>sim</v>
      </c>
      <c r="Y97" t="str">
        <f t="shared" si="105"/>
        <v>sim</v>
      </c>
      <c r="Z97" t="str">
        <f t="shared" si="105"/>
        <v/>
      </c>
      <c r="AA97">
        <f t="shared" si="7"/>
        <v>2</v>
      </c>
      <c r="AB97" t="str">
        <f t="shared" si="8"/>
        <v/>
      </c>
      <c r="AF97" t="str">
        <f t="shared" si="9"/>
        <v>2 - Population,1 - Type of study</v>
      </c>
      <c r="AG97" t="str">
        <f t="shared" si="10"/>
        <v>2 - Population</v>
      </c>
      <c r="AH97" t="str">
        <f t="shared" si="11"/>
        <v>1 - Type of study</v>
      </c>
    </row>
    <row r="98">
      <c r="A98" s="1" t="s">
        <v>694</v>
      </c>
      <c r="B98" s="1" t="s">
        <v>695</v>
      </c>
      <c r="C98" s="1">
        <v>2016.0</v>
      </c>
      <c r="D98" s="1">
        <v>1.0</v>
      </c>
      <c r="E98" s="1">
        <v>1.0</v>
      </c>
      <c r="F98" s="1" t="s">
        <v>116</v>
      </c>
      <c r="H98" s="1">
        <v>42.0</v>
      </c>
      <c r="I98" s="1">
        <v>1.0</v>
      </c>
      <c r="J98" s="1" t="s">
        <v>696</v>
      </c>
      <c r="K98" s="1" t="s">
        <v>697</v>
      </c>
      <c r="L98" s="2" t="s">
        <v>698</v>
      </c>
      <c r="P98" s="1" t="s">
        <v>699</v>
      </c>
      <c r="Q98" s="1" t="s">
        <v>700</v>
      </c>
      <c r="T98">
        <f t="shared" si="2"/>
        <v>48</v>
      </c>
      <c r="U98" t="str">
        <f t="shared" si="3"/>
        <v>Excluded</v>
      </c>
      <c r="V98">
        <f t="shared" si="4"/>
        <v>81</v>
      </c>
      <c r="W98" t="str">
        <f t="shared" si="5"/>
        <v>Excluded</v>
      </c>
      <c r="X98" t="str">
        <f t="shared" ref="X98:Z98" si="106">IFERROR(IF(SEARCH(X$1,$Q98),"sim","não"),)</f>
        <v>sim</v>
      </c>
      <c r="Y98" t="str">
        <f t="shared" si="106"/>
        <v/>
      </c>
      <c r="Z98" t="str">
        <f t="shared" si="106"/>
        <v/>
      </c>
      <c r="AA98">
        <f t="shared" si="7"/>
        <v>1</v>
      </c>
      <c r="AB98" t="str">
        <f t="shared" si="8"/>
        <v/>
      </c>
      <c r="AF98" t="str">
        <f t="shared" si="9"/>
        <v>1 - Type of study</v>
      </c>
      <c r="AG98" t="str">
        <f t="shared" si="10"/>
        <v>1 - Type of study</v>
      </c>
      <c r="AH98" t="str">
        <f t="shared" si="11"/>
        <v/>
      </c>
    </row>
    <row r="99">
      <c r="A99" s="1" t="s">
        <v>701</v>
      </c>
      <c r="B99" s="1" t="s">
        <v>702</v>
      </c>
      <c r="C99" s="1">
        <v>2016.0</v>
      </c>
      <c r="D99" s="1">
        <v>1.0</v>
      </c>
      <c r="E99" s="1">
        <v>1.0</v>
      </c>
      <c r="F99" s="1" t="s">
        <v>703</v>
      </c>
      <c r="J99" s="1" t="s">
        <v>704</v>
      </c>
      <c r="K99" s="1" t="s">
        <v>705</v>
      </c>
      <c r="L99" s="2" t="s">
        <v>706</v>
      </c>
      <c r="P99" s="1" t="s">
        <v>707</v>
      </c>
      <c r="Q99" s="1" t="s">
        <v>708</v>
      </c>
      <c r="T99">
        <f t="shared" si="2"/>
        <v>46</v>
      </c>
      <c r="U99" t="str">
        <f t="shared" si="3"/>
        <v>Excluded</v>
      </c>
      <c r="V99">
        <f t="shared" si="4"/>
        <v>79</v>
      </c>
      <c r="W99" t="str">
        <f t="shared" si="5"/>
        <v>Excluded</v>
      </c>
      <c r="X99" t="str">
        <f t="shared" ref="X99:Z99" si="107">IFERROR(IF(SEARCH(X$1,$Q99),"sim","não"),)</f>
        <v>sim</v>
      </c>
      <c r="Y99" t="str">
        <f t="shared" si="107"/>
        <v/>
      </c>
      <c r="Z99" t="str">
        <f t="shared" si="107"/>
        <v/>
      </c>
      <c r="AA99">
        <f t="shared" si="7"/>
        <v>1</v>
      </c>
      <c r="AB99" t="str">
        <f t="shared" si="8"/>
        <v/>
      </c>
      <c r="AF99" t="str">
        <f t="shared" si="9"/>
        <v>1 - Type of study</v>
      </c>
      <c r="AG99" t="str">
        <f t="shared" si="10"/>
        <v>1 - Type of study</v>
      </c>
      <c r="AH99" t="str">
        <f t="shared" si="11"/>
        <v/>
      </c>
    </row>
    <row r="100">
      <c r="A100" s="1" t="s">
        <v>709</v>
      </c>
      <c r="B100" s="1" t="s">
        <v>710</v>
      </c>
      <c r="C100" s="1">
        <v>2016.0</v>
      </c>
      <c r="D100" s="1">
        <v>1.0</v>
      </c>
      <c r="E100" s="1">
        <v>1.0</v>
      </c>
      <c r="H100" s="1">
        <v>1.0</v>
      </c>
      <c r="K100" s="1" t="s">
        <v>711</v>
      </c>
      <c r="L100" s="2" t="s">
        <v>712</v>
      </c>
      <c r="P100" s="1" t="s">
        <v>713</v>
      </c>
      <c r="Q100" s="1" t="s">
        <v>191</v>
      </c>
      <c r="T100">
        <f t="shared" si="2"/>
        <v>46</v>
      </c>
      <c r="U100" t="str">
        <f t="shared" si="3"/>
        <v>Excluded</v>
      </c>
      <c r="V100">
        <f t="shared" si="4"/>
        <v>79</v>
      </c>
      <c r="W100" t="str">
        <f t="shared" si="5"/>
        <v>Excluded</v>
      </c>
      <c r="X100" t="str">
        <f t="shared" ref="X100:Z100" si="108">IFERROR(IF(SEARCH(X$1,$Q100),"sim","não"),)</f>
        <v>sim</v>
      </c>
      <c r="Y100" t="str">
        <f t="shared" si="108"/>
        <v/>
      </c>
      <c r="Z100" t="str">
        <f t="shared" si="108"/>
        <v/>
      </c>
      <c r="AA100">
        <f t="shared" si="7"/>
        <v>1</v>
      </c>
      <c r="AB100" t="str">
        <f t="shared" si="8"/>
        <v/>
      </c>
      <c r="AF100" t="str">
        <f t="shared" si="9"/>
        <v>1 - Type of study</v>
      </c>
      <c r="AG100" t="str">
        <f t="shared" si="10"/>
        <v>1 - Type of study</v>
      </c>
      <c r="AH100" t="str">
        <f t="shared" si="11"/>
        <v/>
      </c>
    </row>
    <row r="101">
      <c r="A101" s="1" t="s">
        <v>714</v>
      </c>
      <c r="B101" s="1" t="s">
        <v>715</v>
      </c>
      <c r="C101" s="1">
        <v>2015.0</v>
      </c>
      <c r="D101" s="1">
        <v>1.0</v>
      </c>
      <c r="E101" s="1">
        <v>1.0</v>
      </c>
      <c r="F101" s="1" t="s">
        <v>716</v>
      </c>
      <c r="H101" s="1">
        <v>165.0</v>
      </c>
      <c r="J101" s="1" t="s">
        <v>717</v>
      </c>
      <c r="K101" s="1" t="s">
        <v>671</v>
      </c>
      <c r="L101" s="2" t="s">
        <v>718</v>
      </c>
      <c r="P101" s="1" t="s">
        <v>719</v>
      </c>
      <c r="Q101" s="1" t="s">
        <v>720</v>
      </c>
      <c r="T101">
        <f t="shared" si="2"/>
        <v>47</v>
      </c>
      <c r="U101" t="str">
        <f t="shared" si="3"/>
        <v>Excluded</v>
      </c>
      <c r="V101">
        <f t="shared" si="4"/>
        <v>80</v>
      </c>
      <c r="W101" t="str">
        <f t="shared" si="5"/>
        <v>Excluded</v>
      </c>
      <c r="X101" t="str">
        <f t="shared" ref="X101:Z101" si="109">IFERROR(IF(SEARCH(X$1,$Q101),"sim","não"),)</f>
        <v>sim</v>
      </c>
      <c r="Y101" t="str">
        <f t="shared" si="109"/>
        <v/>
      </c>
      <c r="Z101" t="str">
        <f t="shared" si="109"/>
        <v/>
      </c>
      <c r="AA101">
        <f t="shared" si="7"/>
        <v>1</v>
      </c>
      <c r="AB101" t="str">
        <f t="shared" si="8"/>
        <v/>
      </c>
      <c r="AF101" t="str">
        <f t="shared" si="9"/>
        <v>1 - Type of study</v>
      </c>
      <c r="AG101" t="str">
        <f t="shared" si="10"/>
        <v>1 - Type of study</v>
      </c>
      <c r="AH101" t="str">
        <f t="shared" si="11"/>
        <v/>
      </c>
    </row>
    <row r="102">
      <c r="A102" s="1" t="s">
        <v>721</v>
      </c>
      <c r="B102" s="1" t="s">
        <v>722</v>
      </c>
      <c r="C102" s="1">
        <v>2015.0</v>
      </c>
      <c r="D102" s="1">
        <v>1.0</v>
      </c>
      <c r="E102" s="1">
        <v>1.0</v>
      </c>
      <c r="F102" s="1" t="s">
        <v>723</v>
      </c>
      <c r="H102" s="1">
        <v>10.0</v>
      </c>
      <c r="J102" s="1" t="s">
        <v>724</v>
      </c>
      <c r="K102" s="1" t="s">
        <v>725</v>
      </c>
      <c r="L102" s="2" t="s">
        <v>726</v>
      </c>
      <c r="P102" s="1" t="s">
        <v>727</v>
      </c>
      <c r="Q102" s="1" t="s">
        <v>185</v>
      </c>
      <c r="T102">
        <f t="shared" si="2"/>
        <v>46</v>
      </c>
      <c r="U102" t="str">
        <f t="shared" si="3"/>
        <v>Excluded</v>
      </c>
      <c r="V102">
        <f t="shared" si="4"/>
        <v>79</v>
      </c>
      <c r="W102" t="str">
        <f t="shared" si="5"/>
        <v>Excluded</v>
      </c>
      <c r="X102" t="str">
        <f t="shared" ref="X102:Z102" si="110">IFERROR(IF(SEARCH(X$1,$Q102),"sim","não"),)</f>
        <v>sim</v>
      </c>
      <c r="Y102" t="str">
        <f t="shared" si="110"/>
        <v>sim</v>
      </c>
      <c r="Z102" t="str">
        <f t="shared" si="110"/>
        <v/>
      </c>
      <c r="AA102">
        <f t="shared" si="7"/>
        <v>2</v>
      </c>
      <c r="AB102" t="str">
        <f t="shared" si="8"/>
        <v/>
      </c>
      <c r="AF102" t="str">
        <f t="shared" si="9"/>
        <v>2 - Population,1 - Type of study</v>
      </c>
      <c r="AG102" t="str">
        <f t="shared" si="10"/>
        <v>2 - Population</v>
      </c>
      <c r="AH102" t="str">
        <f t="shared" si="11"/>
        <v>1 - Type of study</v>
      </c>
    </row>
    <row r="103">
      <c r="A103" s="1" t="s">
        <v>728</v>
      </c>
      <c r="B103" s="1" t="s">
        <v>729</v>
      </c>
      <c r="C103" s="1">
        <v>2015.0</v>
      </c>
      <c r="D103" s="1">
        <v>1.0</v>
      </c>
      <c r="E103" s="1">
        <v>1.0</v>
      </c>
      <c r="F103" s="1" t="s">
        <v>730</v>
      </c>
      <c r="H103" s="1">
        <v>150.0</v>
      </c>
      <c r="J103" s="1" t="s">
        <v>731</v>
      </c>
      <c r="K103" s="1" t="s">
        <v>732</v>
      </c>
      <c r="L103" s="2" t="s">
        <v>733</v>
      </c>
      <c r="P103" s="1" t="s">
        <v>734</v>
      </c>
      <c r="Q103" s="1" t="s">
        <v>735</v>
      </c>
      <c r="T103">
        <f t="shared" si="2"/>
        <v>46</v>
      </c>
      <c r="U103" t="str">
        <f t="shared" si="3"/>
        <v>Excluded</v>
      </c>
      <c r="V103">
        <f t="shared" si="4"/>
        <v>79</v>
      </c>
      <c r="W103" t="str">
        <f t="shared" si="5"/>
        <v>Excluded</v>
      </c>
      <c r="X103" t="str">
        <f t="shared" ref="X103:Z103" si="111">IFERROR(IF(SEARCH(X$1,$Q103),"sim","não"),)</f>
        <v>sim</v>
      </c>
      <c r="Y103" t="str">
        <f t="shared" si="111"/>
        <v/>
      </c>
      <c r="Z103" t="str">
        <f t="shared" si="111"/>
        <v>sim</v>
      </c>
      <c r="AA103">
        <f t="shared" si="7"/>
        <v>2</v>
      </c>
      <c r="AB103" t="str">
        <f t="shared" si="8"/>
        <v/>
      </c>
      <c r="AF103" t="str">
        <f t="shared" si="9"/>
        <v>3 - Intervention,1 - Type of study</v>
      </c>
      <c r="AG103" t="str">
        <f t="shared" si="10"/>
        <v>3 - Intervention</v>
      </c>
      <c r="AH103" t="str">
        <f t="shared" si="11"/>
        <v>1 - Type of study</v>
      </c>
    </row>
    <row r="104">
      <c r="A104" s="1" t="s">
        <v>736</v>
      </c>
      <c r="B104" s="1" t="s">
        <v>737</v>
      </c>
      <c r="C104" s="1">
        <v>2015.0</v>
      </c>
      <c r="D104" s="1">
        <v>1.0</v>
      </c>
      <c r="E104" s="1">
        <v>1.0</v>
      </c>
      <c r="F104" s="1" t="s">
        <v>738</v>
      </c>
      <c r="H104" s="1">
        <v>881.0</v>
      </c>
      <c r="J104" s="1" t="s">
        <v>739</v>
      </c>
      <c r="K104" s="1" t="s">
        <v>740</v>
      </c>
      <c r="L104" s="2" t="s">
        <v>741</v>
      </c>
      <c r="P104" s="1" t="s">
        <v>742</v>
      </c>
      <c r="Q104" s="1" t="s">
        <v>743</v>
      </c>
      <c r="T104">
        <f t="shared" si="2"/>
        <v>47</v>
      </c>
      <c r="U104" t="str">
        <f t="shared" si="3"/>
        <v>Excluded</v>
      </c>
      <c r="V104">
        <f t="shared" si="4"/>
        <v>80</v>
      </c>
      <c r="W104" t="str">
        <f t="shared" si="5"/>
        <v>Excluded</v>
      </c>
      <c r="X104" t="str">
        <f t="shared" ref="X104:Z104" si="112">IFERROR(IF(SEARCH(X$1,$Q104),"sim","não"),)</f>
        <v>sim</v>
      </c>
      <c r="Y104" t="str">
        <f t="shared" si="112"/>
        <v/>
      </c>
      <c r="Z104" t="str">
        <f t="shared" si="112"/>
        <v/>
      </c>
      <c r="AA104">
        <f t="shared" si="7"/>
        <v>1</v>
      </c>
      <c r="AB104" t="str">
        <f t="shared" si="8"/>
        <v/>
      </c>
      <c r="AF104" t="str">
        <f t="shared" si="9"/>
        <v>1 - Type of study</v>
      </c>
      <c r="AG104" t="str">
        <f t="shared" si="10"/>
        <v>1 - Type of study</v>
      </c>
      <c r="AH104" t="str">
        <f t="shared" si="11"/>
        <v/>
      </c>
    </row>
    <row r="105">
      <c r="A105" s="1" t="s">
        <v>744</v>
      </c>
      <c r="B105" s="1" t="s">
        <v>745</v>
      </c>
      <c r="C105" s="1">
        <v>2014.0</v>
      </c>
      <c r="D105" s="1">
        <v>1.0</v>
      </c>
      <c r="E105" s="1">
        <v>1.0</v>
      </c>
      <c r="F105" s="1" t="s">
        <v>746</v>
      </c>
      <c r="H105" s="1">
        <v>16.0</v>
      </c>
      <c r="I105" s="1">
        <v>12.0</v>
      </c>
      <c r="K105" s="1" t="s">
        <v>747</v>
      </c>
      <c r="L105" s="2" t="s">
        <v>748</v>
      </c>
      <c r="P105" s="1" t="s">
        <v>749</v>
      </c>
      <c r="Q105" s="1" t="s">
        <v>750</v>
      </c>
      <c r="T105">
        <f t="shared" si="2"/>
        <v>46</v>
      </c>
      <c r="U105" t="str">
        <f t="shared" si="3"/>
        <v>Excluded</v>
      </c>
      <c r="V105">
        <f t="shared" si="4"/>
        <v>79</v>
      </c>
      <c r="W105" t="str">
        <f t="shared" si="5"/>
        <v>Excluded</v>
      </c>
      <c r="X105" t="str">
        <f t="shared" ref="X105:Z105" si="113">IFERROR(IF(SEARCH(X$1,$Q105),"sim","não"),)</f>
        <v>sim</v>
      </c>
      <c r="Y105" t="str">
        <f t="shared" si="113"/>
        <v/>
      </c>
      <c r="Z105" t="str">
        <f t="shared" si="113"/>
        <v>sim</v>
      </c>
      <c r="AA105">
        <f t="shared" si="7"/>
        <v>2</v>
      </c>
      <c r="AB105" t="str">
        <f t="shared" si="8"/>
        <v/>
      </c>
      <c r="AF105" t="str">
        <f t="shared" si="9"/>
        <v>3 - Intervention,1 - Type of study</v>
      </c>
      <c r="AG105" t="str">
        <f t="shared" si="10"/>
        <v>3 - Intervention</v>
      </c>
      <c r="AH105" t="str">
        <f t="shared" si="11"/>
        <v>1 - Type of study</v>
      </c>
    </row>
    <row r="106">
      <c r="A106" s="1" t="s">
        <v>751</v>
      </c>
      <c r="B106" s="1" t="s">
        <v>752</v>
      </c>
      <c r="C106" s="1">
        <v>2014.0</v>
      </c>
      <c r="D106" s="1">
        <v>1.0</v>
      </c>
      <c r="E106" s="1">
        <v>1.0</v>
      </c>
      <c r="H106" s="1">
        <v>525.0</v>
      </c>
      <c r="L106" s="2" t="s">
        <v>753</v>
      </c>
      <c r="P106" s="1" t="s">
        <v>754</v>
      </c>
      <c r="Q106" s="1" t="s">
        <v>35</v>
      </c>
      <c r="T106">
        <f t="shared" si="2"/>
        <v>60</v>
      </c>
      <c r="U106" t="str">
        <f t="shared" si="3"/>
        <v>Excluded</v>
      </c>
      <c r="V106">
        <f t="shared" si="4"/>
        <v>93</v>
      </c>
      <c r="W106" t="str">
        <f t="shared" si="5"/>
        <v>Excluded</v>
      </c>
      <c r="X106" t="str">
        <f t="shared" ref="X106:Z106" si="114">IFERROR(IF(SEARCH(X$1,$Q106),"sim","não"),)</f>
        <v>sim</v>
      </c>
      <c r="Y106" t="str">
        <f t="shared" si="114"/>
        <v/>
      </c>
      <c r="Z106" t="str">
        <f t="shared" si="114"/>
        <v/>
      </c>
      <c r="AA106">
        <f t="shared" si="7"/>
        <v>1</v>
      </c>
      <c r="AB106" t="str">
        <f t="shared" si="8"/>
        <v/>
      </c>
      <c r="AF106" t="str">
        <f t="shared" si="9"/>
        <v>1 - Type of study</v>
      </c>
      <c r="AG106" t="str">
        <f t="shared" si="10"/>
        <v>1 - Type of study</v>
      </c>
      <c r="AH106" t="str">
        <f t="shared" si="11"/>
        <v/>
      </c>
    </row>
    <row r="107">
      <c r="A107" s="1" t="s">
        <v>755</v>
      </c>
      <c r="B107" s="1" t="s">
        <v>756</v>
      </c>
      <c r="C107" s="1">
        <v>2014.0</v>
      </c>
      <c r="D107" s="1">
        <v>1.0</v>
      </c>
      <c r="E107" s="1">
        <v>1.0</v>
      </c>
      <c r="F107" s="1" t="s">
        <v>746</v>
      </c>
      <c r="H107" s="1">
        <v>16.0</v>
      </c>
      <c r="I107" s="1">
        <v>6.0</v>
      </c>
      <c r="K107" s="1" t="s">
        <v>757</v>
      </c>
      <c r="L107" s="2" t="s">
        <v>758</v>
      </c>
      <c r="P107" s="1" t="s">
        <v>759</v>
      </c>
      <c r="Q107" s="1" t="s">
        <v>760</v>
      </c>
      <c r="T107">
        <f t="shared" si="2"/>
        <v>47</v>
      </c>
      <c r="U107" t="str">
        <f t="shared" si="3"/>
        <v>Excluded</v>
      </c>
      <c r="V107">
        <f t="shared" si="4"/>
        <v>80</v>
      </c>
      <c r="W107" t="str">
        <f t="shared" si="5"/>
        <v>Excluded</v>
      </c>
      <c r="X107" t="str">
        <f t="shared" ref="X107:Z107" si="115">IFERROR(IF(SEARCH(X$1,$Q107),"sim","não"),)</f>
        <v>sim</v>
      </c>
      <c r="Y107" t="str">
        <f t="shared" si="115"/>
        <v/>
      </c>
      <c r="Z107" t="str">
        <f t="shared" si="115"/>
        <v/>
      </c>
      <c r="AA107">
        <f t="shared" si="7"/>
        <v>1</v>
      </c>
      <c r="AB107" t="str">
        <f t="shared" si="8"/>
        <v/>
      </c>
      <c r="AF107" t="str">
        <f t="shared" si="9"/>
        <v>1 - Type of study</v>
      </c>
      <c r="AG107" t="str">
        <f t="shared" si="10"/>
        <v>1 - Type of study</v>
      </c>
      <c r="AH107" t="str">
        <f t="shared" si="11"/>
        <v/>
      </c>
    </row>
    <row r="108">
      <c r="A108" s="1" t="s">
        <v>761</v>
      </c>
      <c r="B108" s="1" t="s">
        <v>762</v>
      </c>
      <c r="C108" s="1">
        <v>2014.0</v>
      </c>
      <c r="D108" s="1">
        <v>1.0</v>
      </c>
      <c r="E108" s="1">
        <v>1.0</v>
      </c>
      <c r="F108" s="1" t="s">
        <v>763</v>
      </c>
      <c r="H108" s="1">
        <v>4.0</v>
      </c>
      <c r="I108" s="1">
        <v>1.0</v>
      </c>
      <c r="J108" s="1" t="s">
        <v>764</v>
      </c>
      <c r="K108" s="1" t="s">
        <v>765</v>
      </c>
      <c r="L108" s="2" t="s">
        <v>766</v>
      </c>
      <c r="P108" s="1" t="s">
        <v>767</v>
      </c>
      <c r="Q108" s="1" t="s">
        <v>768</v>
      </c>
      <c r="T108">
        <f t="shared" si="2"/>
        <v>46</v>
      </c>
      <c r="U108" t="str">
        <f t="shared" si="3"/>
        <v>Excluded</v>
      </c>
      <c r="V108">
        <f t="shared" si="4"/>
        <v>79</v>
      </c>
      <c r="W108" t="str">
        <f t="shared" si="5"/>
        <v>Excluded</v>
      </c>
      <c r="X108" t="str">
        <f t="shared" ref="X108:Z108" si="116">IFERROR(IF(SEARCH(X$1,$Q108),"sim","não"),)</f>
        <v>sim</v>
      </c>
      <c r="Y108" t="str">
        <f t="shared" si="116"/>
        <v>sim</v>
      </c>
      <c r="Z108" t="str">
        <f t="shared" si="116"/>
        <v/>
      </c>
      <c r="AA108">
        <f t="shared" si="7"/>
        <v>2</v>
      </c>
      <c r="AB108" t="str">
        <f t="shared" si="8"/>
        <v/>
      </c>
      <c r="AF108" t="str">
        <f t="shared" si="9"/>
        <v>2 - Population,1 - Type of study</v>
      </c>
      <c r="AG108" t="str">
        <f t="shared" si="10"/>
        <v>2 - Population</v>
      </c>
      <c r="AH108" t="str">
        <f t="shared" si="11"/>
        <v>1 - Type of study</v>
      </c>
    </row>
    <row r="109">
      <c r="A109" s="1" t="s">
        <v>769</v>
      </c>
      <c r="B109" s="1" t="s">
        <v>770</v>
      </c>
      <c r="C109" s="1">
        <v>2014.0</v>
      </c>
      <c r="D109" s="1">
        <v>1.0</v>
      </c>
      <c r="E109" s="1">
        <v>1.0</v>
      </c>
      <c r="F109" s="1" t="s">
        <v>771</v>
      </c>
      <c r="H109" s="1">
        <v>14.0</v>
      </c>
      <c r="I109" s="1">
        <v>1.0</v>
      </c>
      <c r="J109" s="1" t="s">
        <v>772</v>
      </c>
      <c r="K109" s="1" t="s">
        <v>773</v>
      </c>
      <c r="L109" s="2" t="s">
        <v>774</v>
      </c>
      <c r="P109" s="1" t="s">
        <v>775</v>
      </c>
      <c r="Q109" s="1" t="s">
        <v>612</v>
      </c>
      <c r="T109">
        <f t="shared" si="2"/>
        <v>47</v>
      </c>
      <c r="U109" t="str">
        <f t="shared" si="3"/>
        <v>Excluded</v>
      </c>
      <c r="V109">
        <f t="shared" si="4"/>
        <v>80</v>
      </c>
      <c r="W109" t="str">
        <f t="shared" si="5"/>
        <v>Excluded</v>
      </c>
      <c r="X109" t="str">
        <f t="shared" ref="X109:Z109" si="117">IFERROR(IF(SEARCH(X$1,$Q109),"sim","não"),)</f>
        <v>sim</v>
      </c>
      <c r="Y109" t="str">
        <f t="shared" si="117"/>
        <v/>
      </c>
      <c r="Z109" t="str">
        <f t="shared" si="117"/>
        <v/>
      </c>
      <c r="AA109">
        <f t="shared" si="7"/>
        <v>1</v>
      </c>
      <c r="AB109" t="str">
        <f t="shared" si="8"/>
        <v/>
      </c>
      <c r="AF109" t="str">
        <f t="shared" si="9"/>
        <v>1 - Type of study</v>
      </c>
      <c r="AG109" t="str">
        <f t="shared" si="10"/>
        <v>1 - Type of study</v>
      </c>
      <c r="AH109" t="str">
        <f t="shared" si="11"/>
        <v/>
      </c>
    </row>
    <row r="110">
      <c r="A110" s="1" t="s">
        <v>776</v>
      </c>
      <c r="B110" s="1" t="s">
        <v>777</v>
      </c>
      <c r="C110" s="1">
        <v>2014.0</v>
      </c>
      <c r="D110" s="1">
        <v>1.0</v>
      </c>
      <c r="E110" s="1">
        <v>1.0</v>
      </c>
      <c r="F110" s="1" t="s">
        <v>778</v>
      </c>
      <c r="H110" s="1">
        <v>8.0</v>
      </c>
      <c r="I110" s="1">
        <v>5.0</v>
      </c>
      <c r="J110" s="1" t="s">
        <v>779</v>
      </c>
      <c r="K110" s="1" t="s">
        <v>780</v>
      </c>
      <c r="L110" s="2" t="s">
        <v>781</v>
      </c>
      <c r="P110" s="1" t="s">
        <v>782</v>
      </c>
      <c r="Q110" s="1" t="s">
        <v>783</v>
      </c>
      <c r="T110">
        <f t="shared" si="2"/>
        <v>47</v>
      </c>
      <c r="U110" t="str">
        <f t="shared" si="3"/>
        <v>Excluded</v>
      </c>
      <c r="V110">
        <f t="shared" si="4"/>
        <v>80</v>
      </c>
      <c r="W110" t="str">
        <f t="shared" si="5"/>
        <v>Excluded</v>
      </c>
      <c r="X110" t="str">
        <f t="shared" ref="X110:Z110" si="118">IFERROR(IF(SEARCH(X$1,$Q110),"sim","não"),)</f>
        <v/>
      </c>
      <c r="Y110" t="str">
        <f t="shared" si="118"/>
        <v>sim</v>
      </c>
      <c r="Z110" t="str">
        <f t="shared" si="118"/>
        <v/>
      </c>
      <c r="AA110">
        <f t="shared" si="7"/>
        <v>1</v>
      </c>
      <c r="AB110" t="str">
        <f t="shared" si="8"/>
        <v/>
      </c>
      <c r="AF110" t="str">
        <f t="shared" si="9"/>
        <v>2 - Population</v>
      </c>
      <c r="AG110" t="str">
        <f t="shared" si="10"/>
        <v>2 - Population</v>
      </c>
      <c r="AH110" t="str">
        <f t="shared" si="11"/>
        <v/>
      </c>
    </row>
    <row r="111">
      <c r="A111" s="1" t="s">
        <v>784</v>
      </c>
      <c r="B111" s="1" t="s">
        <v>785</v>
      </c>
      <c r="C111" s="1">
        <v>2013.0</v>
      </c>
      <c r="D111" s="1">
        <v>1.0</v>
      </c>
      <c r="E111" s="1">
        <v>1.0</v>
      </c>
      <c r="H111" s="1">
        <v>709.0</v>
      </c>
      <c r="L111" s="2" t="s">
        <v>786</v>
      </c>
      <c r="P111" s="1" t="s">
        <v>787</v>
      </c>
      <c r="Q111" s="1" t="s">
        <v>35</v>
      </c>
      <c r="T111">
        <f t="shared" si="2"/>
        <v>60</v>
      </c>
      <c r="U111" t="str">
        <f t="shared" si="3"/>
        <v>Excluded</v>
      </c>
      <c r="V111">
        <f t="shared" si="4"/>
        <v>93</v>
      </c>
      <c r="W111" t="str">
        <f t="shared" si="5"/>
        <v>Excluded</v>
      </c>
      <c r="X111" t="str">
        <f t="shared" ref="X111:Z111" si="119">IFERROR(IF(SEARCH(X$1,$Q111),"sim","não"),)</f>
        <v>sim</v>
      </c>
      <c r="Y111" t="str">
        <f t="shared" si="119"/>
        <v/>
      </c>
      <c r="Z111" t="str">
        <f t="shared" si="119"/>
        <v/>
      </c>
      <c r="AA111">
        <f t="shared" si="7"/>
        <v>1</v>
      </c>
      <c r="AB111" t="str">
        <f t="shared" si="8"/>
        <v/>
      </c>
      <c r="AF111" t="str">
        <f t="shared" si="9"/>
        <v>1 - Type of study</v>
      </c>
      <c r="AG111" t="str">
        <f t="shared" si="10"/>
        <v>1 - Type of study</v>
      </c>
      <c r="AH111" t="str">
        <f t="shared" si="11"/>
        <v/>
      </c>
    </row>
    <row r="112">
      <c r="A112" s="1" t="s">
        <v>788</v>
      </c>
      <c r="B112" s="1" t="s">
        <v>789</v>
      </c>
      <c r="C112" s="1">
        <v>2013.0</v>
      </c>
      <c r="D112" s="1">
        <v>1.0</v>
      </c>
      <c r="E112" s="1">
        <v>1.0</v>
      </c>
      <c r="F112" s="1" t="s">
        <v>790</v>
      </c>
      <c r="H112" s="1">
        <v>43.0</v>
      </c>
      <c r="I112" s="1">
        <v>7.0</v>
      </c>
      <c r="J112" s="1" t="s">
        <v>791</v>
      </c>
      <c r="K112" s="1" t="s">
        <v>792</v>
      </c>
      <c r="L112" s="2" t="s">
        <v>793</v>
      </c>
      <c r="P112" s="1" t="s">
        <v>794</v>
      </c>
      <c r="Q112" s="1" t="s">
        <v>795</v>
      </c>
      <c r="T112">
        <f t="shared" si="2"/>
        <v>47</v>
      </c>
      <c r="U112" t="str">
        <f t="shared" si="3"/>
        <v>Excluded</v>
      </c>
      <c r="V112">
        <f t="shared" si="4"/>
        <v>80</v>
      </c>
      <c r="W112" t="str">
        <f t="shared" si="5"/>
        <v>Excluded</v>
      </c>
      <c r="X112" t="str">
        <f t="shared" ref="X112:Z112" si="120">IFERROR(IF(SEARCH(X$1,$Q112),"sim","não"),)</f>
        <v>sim</v>
      </c>
      <c r="Y112" t="str">
        <f t="shared" si="120"/>
        <v/>
      </c>
      <c r="Z112" t="str">
        <f t="shared" si="120"/>
        <v/>
      </c>
      <c r="AA112">
        <f t="shared" si="7"/>
        <v>1</v>
      </c>
      <c r="AB112" t="str">
        <f t="shared" si="8"/>
        <v/>
      </c>
      <c r="AF112" t="str">
        <f t="shared" si="9"/>
        <v>1 - Type of study</v>
      </c>
      <c r="AG112" t="str">
        <f t="shared" si="10"/>
        <v>1 - Type of study</v>
      </c>
      <c r="AH112" t="str">
        <f t="shared" si="11"/>
        <v/>
      </c>
    </row>
    <row r="113">
      <c r="A113" s="1" t="s">
        <v>796</v>
      </c>
      <c r="B113" s="1" t="s">
        <v>797</v>
      </c>
      <c r="C113" s="1">
        <v>2013.0</v>
      </c>
      <c r="D113" s="1">
        <v>1.0</v>
      </c>
      <c r="E113" s="1">
        <v>1.0</v>
      </c>
      <c r="H113" s="1">
        <v>2.0</v>
      </c>
      <c r="J113" s="1" t="s">
        <v>798</v>
      </c>
      <c r="K113" s="1" t="s">
        <v>799</v>
      </c>
      <c r="L113" s="2" t="s">
        <v>800</v>
      </c>
      <c r="P113" s="1" t="s">
        <v>801</v>
      </c>
      <c r="Q113" s="1" t="s">
        <v>35</v>
      </c>
      <c r="T113">
        <f t="shared" si="2"/>
        <v>60</v>
      </c>
      <c r="U113" t="str">
        <f t="shared" si="3"/>
        <v>Excluded</v>
      </c>
      <c r="V113">
        <f t="shared" si="4"/>
        <v>93</v>
      </c>
      <c r="W113" t="str">
        <f t="shared" si="5"/>
        <v>Excluded</v>
      </c>
      <c r="X113" t="str">
        <f t="shared" ref="X113:Z113" si="121">IFERROR(IF(SEARCH(X$1,$Q113),"sim","não"),)</f>
        <v>sim</v>
      </c>
      <c r="Y113" t="str">
        <f t="shared" si="121"/>
        <v/>
      </c>
      <c r="Z113" t="str">
        <f t="shared" si="121"/>
        <v/>
      </c>
      <c r="AA113">
        <f t="shared" si="7"/>
        <v>1</v>
      </c>
      <c r="AB113" t="str">
        <f t="shared" si="8"/>
        <v/>
      </c>
      <c r="AF113" t="str">
        <f t="shared" si="9"/>
        <v>1 - Type of study</v>
      </c>
      <c r="AG113" t="str">
        <f t="shared" si="10"/>
        <v>1 - Type of study</v>
      </c>
      <c r="AH113" t="str">
        <f t="shared" si="11"/>
        <v/>
      </c>
    </row>
    <row r="114">
      <c r="A114" s="1" t="s">
        <v>802</v>
      </c>
      <c r="B114" s="1" t="s">
        <v>803</v>
      </c>
      <c r="C114" s="1">
        <v>2013.0</v>
      </c>
      <c r="D114" s="1">
        <v>1.0</v>
      </c>
      <c r="E114" s="1">
        <v>1.0</v>
      </c>
      <c r="F114" s="1" t="s">
        <v>804</v>
      </c>
      <c r="H114" s="1">
        <v>66.0</v>
      </c>
      <c r="I114" s="1">
        <v>2.0</v>
      </c>
      <c r="J114" s="1" t="s">
        <v>805</v>
      </c>
      <c r="K114" s="1" t="s">
        <v>806</v>
      </c>
      <c r="L114" s="2" t="s">
        <v>807</v>
      </c>
      <c r="P114" s="1" t="s">
        <v>808</v>
      </c>
      <c r="Q114" s="1" t="s">
        <v>809</v>
      </c>
      <c r="T114">
        <f t="shared" si="2"/>
        <v>46</v>
      </c>
      <c r="U114" t="str">
        <f t="shared" si="3"/>
        <v>Excluded</v>
      </c>
      <c r="V114">
        <f t="shared" si="4"/>
        <v>79</v>
      </c>
      <c r="W114" t="str">
        <f t="shared" si="5"/>
        <v>Excluded</v>
      </c>
      <c r="X114" t="str">
        <f t="shared" ref="X114:Z114" si="122">IFERROR(IF(SEARCH(X$1,$Q114),"sim","não"),)</f>
        <v>sim</v>
      </c>
      <c r="Y114" t="str">
        <f t="shared" si="122"/>
        <v/>
      </c>
      <c r="Z114" t="str">
        <f t="shared" si="122"/>
        <v/>
      </c>
      <c r="AA114">
        <f t="shared" si="7"/>
        <v>1</v>
      </c>
      <c r="AB114" t="str">
        <f t="shared" si="8"/>
        <v/>
      </c>
      <c r="AF114" t="str">
        <f t="shared" si="9"/>
        <v>1 - Type of study</v>
      </c>
      <c r="AG114" t="str">
        <f t="shared" si="10"/>
        <v>1 - Type of study</v>
      </c>
      <c r="AH114" t="str">
        <f t="shared" si="11"/>
        <v/>
      </c>
    </row>
    <row r="115">
      <c r="A115" s="1" t="s">
        <v>810</v>
      </c>
      <c r="B115" s="1" t="s">
        <v>811</v>
      </c>
      <c r="C115" s="1">
        <v>2012.0</v>
      </c>
      <c r="D115" s="1">
        <v>1.0</v>
      </c>
      <c r="E115" s="1">
        <v>1.0</v>
      </c>
      <c r="F115" s="1" t="s">
        <v>812</v>
      </c>
      <c r="H115" s="1">
        <v>84.0</v>
      </c>
      <c r="I115" s="1">
        <v>10.0</v>
      </c>
      <c r="J115" s="1" t="s">
        <v>813</v>
      </c>
      <c r="K115" s="1" t="s">
        <v>814</v>
      </c>
      <c r="L115" s="2" t="s">
        <v>815</v>
      </c>
      <c r="P115" s="1" t="s">
        <v>816</v>
      </c>
      <c r="Q115" s="1" t="s">
        <v>381</v>
      </c>
      <c r="T115">
        <f t="shared" si="2"/>
        <v>46</v>
      </c>
      <c r="U115" t="str">
        <f t="shared" si="3"/>
        <v>Excluded</v>
      </c>
      <c r="V115">
        <f t="shared" si="4"/>
        <v>79</v>
      </c>
      <c r="W115" t="str">
        <f t="shared" si="5"/>
        <v>Excluded</v>
      </c>
      <c r="X115" t="str">
        <f t="shared" ref="X115:Z115" si="123">IFERROR(IF(SEARCH(X$1,$Q115),"sim","não"),)</f>
        <v>sim</v>
      </c>
      <c r="Y115" t="str">
        <f t="shared" si="123"/>
        <v/>
      </c>
      <c r="Z115" t="str">
        <f t="shared" si="123"/>
        <v/>
      </c>
      <c r="AA115">
        <f t="shared" si="7"/>
        <v>1</v>
      </c>
      <c r="AB115" t="str">
        <f t="shared" si="8"/>
        <v/>
      </c>
      <c r="AF115" t="str">
        <f t="shared" si="9"/>
        <v>1 - Type of study</v>
      </c>
      <c r="AG115" t="str">
        <f t="shared" si="10"/>
        <v>1 - Type of study</v>
      </c>
      <c r="AH115" t="str">
        <f t="shared" si="11"/>
        <v/>
      </c>
    </row>
    <row r="116">
      <c r="A116" s="1" t="s">
        <v>817</v>
      </c>
      <c r="B116" s="1" t="s">
        <v>818</v>
      </c>
      <c r="C116" s="1">
        <v>2011.0</v>
      </c>
      <c r="D116" s="1">
        <v>1.0</v>
      </c>
      <c r="E116" s="1">
        <v>1.0</v>
      </c>
      <c r="F116" s="1" t="s">
        <v>819</v>
      </c>
      <c r="H116" s="1">
        <v>83.0</v>
      </c>
      <c r="I116" s="1">
        <v>6.0</v>
      </c>
      <c r="J116" s="1" t="s">
        <v>820</v>
      </c>
      <c r="K116" s="1" t="s">
        <v>821</v>
      </c>
      <c r="L116" s="2" t="s">
        <v>822</v>
      </c>
      <c r="P116" s="1" t="s">
        <v>823</v>
      </c>
      <c r="Q116" s="1" t="s">
        <v>824</v>
      </c>
      <c r="T116">
        <f t="shared" si="2"/>
        <v>47</v>
      </c>
      <c r="U116" t="str">
        <f t="shared" si="3"/>
        <v>Excluded</v>
      </c>
      <c r="V116">
        <f t="shared" si="4"/>
        <v>80</v>
      </c>
      <c r="W116" t="str">
        <f t="shared" si="5"/>
        <v>Excluded</v>
      </c>
      <c r="X116" t="str">
        <f t="shared" ref="X116:Z116" si="124">IFERROR(IF(SEARCH(X$1,$Q116),"sim","não"),)</f>
        <v>sim</v>
      </c>
      <c r="Y116" t="str">
        <f t="shared" si="124"/>
        <v/>
      </c>
      <c r="Z116" t="str">
        <f t="shared" si="124"/>
        <v/>
      </c>
      <c r="AA116">
        <f t="shared" si="7"/>
        <v>1</v>
      </c>
      <c r="AB116" t="str">
        <f t="shared" si="8"/>
        <v/>
      </c>
      <c r="AF116" t="str">
        <f t="shared" si="9"/>
        <v>1 - Type of study</v>
      </c>
      <c r="AG116" t="str">
        <f t="shared" si="10"/>
        <v>1 - Type of study</v>
      </c>
      <c r="AH116" t="str">
        <f t="shared" si="11"/>
        <v/>
      </c>
    </row>
    <row r="117">
      <c r="A117" s="1" t="s">
        <v>825</v>
      </c>
      <c r="B117" s="1" t="s">
        <v>826</v>
      </c>
      <c r="C117" s="1">
        <v>2009.0</v>
      </c>
      <c r="D117" s="1">
        <v>1.0</v>
      </c>
      <c r="E117" s="1">
        <v>1.0</v>
      </c>
      <c r="F117" s="1" t="s">
        <v>827</v>
      </c>
      <c r="H117" s="1">
        <v>10.0</v>
      </c>
      <c r="I117" s="1">
        <v>1.0</v>
      </c>
      <c r="J117" s="4">
        <v>44409.0</v>
      </c>
      <c r="K117" s="1" t="s">
        <v>828</v>
      </c>
      <c r="L117" s="2" t="s">
        <v>829</v>
      </c>
      <c r="P117" s="1" t="s">
        <v>830</v>
      </c>
      <c r="Q117" s="1" t="s">
        <v>831</v>
      </c>
      <c r="T117">
        <f t="shared" si="2"/>
        <v>48</v>
      </c>
      <c r="U117" t="str">
        <f t="shared" si="3"/>
        <v>Excluded</v>
      </c>
      <c r="V117">
        <f t="shared" si="4"/>
        <v>81</v>
      </c>
      <c r="W117" t="str">
        <f t="shared" si="5"/>
        <v>Excluded</v>
      </c>
      <c r="X117" t="str">
        <f t="shared" ref="X117:Z117" si="125">IFERROR(IF(SEARCH(X$1,$Q117),"sim","não"),)</f>
        <v>sim</v>
      </c>
      <c r="Y117" t="str">
        <f t="shared" si="125"/>
        <v/>
      </c>
      <c r="Z117" t="str">
        <f t="shared" si="125"/>
        <v/>
      </c>
      <c r="AA117">
        <f t="shared" si="7"/>
        <v>1</v>
      </c>
      <c r="AB117" t="str">
        <f t="shared" si="8"/>
        <v/>
      </c>
      <c r="AF117" t="str">
        <f t="shared" si="9"/>
        <v>1 - Type of study</v>
      </c>
      <c r="AG117" t="str">
        <f t="shared" si="10"/>
        <v>1 - Type of study</v>
      </c>
      <c r="AH117" t="str">
        <f t="shared" si="11"/>
        <v/>
      </c>
    </row>
    <row r="118">
      <c r="A118" s="1" t="s">
        <v>832</v>
      </c>
      <c r="B118" s="1" t="s">
        <v>833</v>
      </c>
      <c r="C118" s="1">
        <v>2009.0</v>
      </c>
      <c r="D118" s="1">
        <v>1.0</v>
      </c>
      <c r="E118" s="1">
        <v>1.0</v>
      </c>
      <c r="F118" s="1" t="s">
        <v>834</v>
      </c>
      <c r="H118" s="1">
        <v>23.0</v>
      </c>
      <c r="I118" s="1">
        <v>3.0</v>
      </c>
      <c r="J118" s="1" t="s">
        <v>835</v>
      </c>
      <c r="K118" s="1" t="s">
        <v>836</v>
      </c>
      <c r="L118" s="2" t="s">
        <v>837</v>
      </c>
      <c r="P118" s="1" t="s">
        <v>838</v>
      </c>
      <c r="Q118" s="1" t="s">
        <v>488</v>
      </c>
      <c r="T118">
        <f t="shared" si="2"/>
        <v>46</v>
      </c>
      <c r="U118" t="str">
        <f t="shared" si="3"/>
        <v>Excluded</v>
      </c>
      <c r="V118">
        <f t="shared" si="4"/>
        <v>79</v>
      </c>
      <c r="W118" t="str">
        <f t="shared" si="5"/>
        <v>Excluded</v>
      </c>
      <c r="X118" t="str">
        <f t="shared" ref="X118:Z118" si="126">IFERROR(IF(SEARCH(X$1,$Q118),"sim","não"),)</f>
        <v>sim</v>
      </c>
      <c r="Y118" t="str">
        <f t="shared" si="126"/>
        <v>sim</v>
      </c>
      <c r="Z118" t="str">
        <f t="shared" si="126"/>
        <v/>
      </c>
      <c r="AA118">
        <f t="shared" si="7"/>
        <v>2</v>
      </c>
      <c r="AB118" t="str">
        <f t="shared" si="8"/>
        <v/>
      </c>
      <c r="AF118" t="str">
        <f t="shared" si="9"/>
        <v>2 - Population,1 - Type of study</v>
      </c>
      <c r="AG118" t="str">
        <f t="shared" si="10"/>
        <v>2 - Population</v>
      </c>
      <c r="AH118" t="str">
        <f t="shared" si="11"/>
        <v>1 - Type of study</v>
      </c>
    </row>
    <row r="119">
      <c r="A119" s="1" t="s">
        <v>839</v>
      </c>
      <c r="B119" s="1" t="s">
        <v>840</v>
      </c>
      <c r="C119" s="1">
        <v>2007.0</v>
      </c>
      <c r="D119" s="1">
        <v>1.0</v>
      </c>
      <c r="E119" s="1">
        <v>1.0</v>
      </c>
      <c r="K119" s="1" t="s">
        <v>841</v>
      </c>
      <c r="L119" s="2" t="s">
        <v>842</v>
      </c>
      <c r="P119" s="1" t="s">
        <v>843</v>
      </c>
      <c r="Q119" s="1" t="s">
        <v>844</v>
      </c>
      <c r="T119">
        <f t="shared" si="2"/>
        <v>60</v>
      </c>
      <c r="U119" t="str">
        <f t="shared" si="3"/>
        <v>Excluded</v>
      </c>
      <c r="V119">
        <f t="shared" si="4"/>
        <v>93</v>
      </c>
      <c r="W119" t="str">
        <f t="shared" si="5"/>
        <v>Excluded</v>
      </c>
      <c r="X119" t="str">
        <f t="shared" ref="X119:Z119" si="127">IFERROR(IF(SEARCH(X$1,$Q119),"sim","não"),)</f>
        <v>sim</v>
      </c>
      <c r="Y119" t="str">
        <f t="shared" si="127"/>
        <v/>
      </c>
      <c r="Z119" t="str">
        <f t="shared" si="127"/>
        <v/>
      </c>
      <c r="AA119">
        <f t="shared" si="7"/>
        <v>1</v>
      </c>
      <c r="AB119" t="str">
        <f t="shared" si="8"/>
        <v/>
      </c>
      <c r="AF119" t="str">
        <f t="shared" si="9"/>
        <v>1 - Type of study</v>
      </c>
      <c r="AG119" t="str">
        <f t="shared" si="10"/>
        <v>1 - Type of study</v>
      </c>
      <c r="AH119" t="str">
        <f t="shared" si="11"/>
        <v/>
      </c>
    </row>
    <row r="120">
      <c r="A120" s="1" t="s">
        <v>845</v>
      </c>
      <c r="B120" s="1" t="s">
        <v>846</v>
      </c>
      <c r="C120" s="1">
        <v>2006.0</v>
      </c>
      <c r="D120" s="1">
        <v>1.0</v>
      </c>
      <c r="E120" s="1">
        <v>1.0</v>
      </c>
      <c r="F120" s="1" t="s">
        <v>847</v>
      </c>
      <c r="H120" s="1">
        <v>18.0</v>
      </c>
      <c r="I120" s="1">
        <v>10.0</v>
      </c>
      <c r="J120" s="1" t="s">
        <v>848</v>
      </c>
      <c r="K120" s="1" t="s">
        <v>849</v>
      </c>
      <c r="L120" s="2" t="s">
        <v>850</v>
      </c>
      <c r="P120" s="1" t="s">
        <v>851</v>
      </c>
      <c r="Q120" s="1" t="s">
        <v>852</v>
      </c>
      <c r="T120">
        <f t="shared" si="2"/>
        <v>47</v>
      </c>
      <c r="U120" t="str">
        <f t="shared" si="3"/>
        <v>Excluded</v>
      </c>
      <c r="V120">
        <f t="shared" si="4"/>
        <v>80</v>
      </c>
      <c r="W120" t="str">
        <f t="shared" si="5"/>
        <v>Excluded</v>
      </c>
      <c r="X120" t="str">
        <f t="shared" ref="X120:Z120" si="128">IFERROR(IF(SEARCH(X$1,$Q120),"sim","não"),)</f>
        <v>sim</v>
      </c>
      <c r="Y120" t="str">
        <f t="shared" si="128"/>
        <v>sim</v>
      </c>
      <c r="Z120" t="str">
        <f t="shared" si="128"/>
        <v/>
      </c>
      <c r="AA120">
        <f t="shared" si="7"/>
        <v>2</v>
      </c>
      <c r="AB120" t="str">
        <f t="shared" si="8"/>
        <v/>
      </c>
      <c r="AF120" t="str">
        <f t="shared" si="9"/>
        <v>2 - Population,1 - Type of study</v>
      </c>
      <c r="AG120" t="str">
        <f t="shared" si="10"/>
        <v>2 - Population</v>
      </c>
      <c r="AH120" t="str">
        <f t="shared" si="11"/>
        <v>1 - Type of study</v>
      </c>
    </row>
    <row r="121">
      <c r="A121" s="1" t="s">
        <v>853</v>
      </c>
      <c r="B121" s="1" t="s">
        <v>854</v>
      </c>
      <c r="C121" s="1">
        <v>2005.0</v>
      </c>
      <c r="D121" s="1">
        <v>1.0</v>
      </c>
      <c r="E121" s="1">
        <v>1.0</v>
      </c>
      <c r="F121" s="1" t="s">
        <v>855</v>
      </c>
      <c r="H121" s="1">
        <v>32.0</v>
      </c>
      <c r="I121" s="1">
        <v>4.0</v>
      </c>
      <c r="J121" s="1" t="s">
        <v>856</v>
      </c>
      <c r="K121" s="1" t="s">
        <v>857</v>
      </c>
      <c r="L121" s="2" t="s">
        <v>858</v>
      </c>
      <c r="P121" s="1" t="s">
        <v>859</v>
      </c>
      <c r="Q121" s="1" t="s">
        <v>860</v>
      </c>
      <c r="T121">
        <f t="shared" si="2"/>
        <v>47</v>
      </c>
      <c r="U121" t="str">
        <f t="shared" si="3"/>
        <v>Excluded</v>
      </c>
      <c r="V121">
        <f t="shared" si="4"/>
        <v>80</v>
      </c>
      <c r="W121" t="str">
        <f t="shared" si="5"/>
        <v>Excluded</v>
      </c>
      <c r="X121" t="str">
        <f t="shared" ref="X121:Z121" si="129">IFERROR(IF(SEARCH(X$1,$Q121),"sim","não"),)</f>
        <v/>
      </c>
      <c r="Y121" t="str">
        <f t="shared" si="129"/>
        <v>sim</v>
      </c>
      <c r="Z121" t="str">
        <f t="shared" si="129"/>
        <v/>
      </c>
      <c r="AA121">
        <f t="shared" si="7"/>
        <v>1</v>
      </c>
      <c r="AB121" t="str">
        <f t="shared" si="8"/>
        <v/>
      </c>
      <c r="AF121" t="str">
        <f t="shared" si="9"/>
        <v>2 - Population</v>
      </c>
      <c r="AG121" t="str">
        <f t="shared" si="10"/>
        <v>2 - Population</v>
      </c>
      <c r="AH121" t="str">
        <f t="shared" si="11"/>
        <v/>
      </c>
    </row>
    <row r="122">
      <c r="A122" s="1" t="s">
        <v>861</v>
      </c>
      <c r="B122" s="1" t="s">
        <v>862</v>
      </c>
      <c r="C122" s="1">
        <v>2005.0</v>
      </c>
      <c r="D122" s="1">
        <v>1.0</v>
      </c>
      <c r="E122" s="1">
        <v>1.0</v>
      </c>
      <c r="F122" s="1" t="s">
        <v>863</v>
      </c>
      <c r="H122" s="1">
        <v>44.0</v>
      </c>
      <c r="I122" s="1">
        <v>9.0</v>
      </c>
      <c r="J122" s="1">
        <v>13.0</v>
      </c>
      <c r="K122" s="1" t="s">
        <v>864</v>
      </c>
      <c r="L122" s="2" t="s">
        <v>865</v>
      </c>
      <c r="P122" s="1" t="s">
        <v>866</v>
      </c>
      <c r="Q122" s="1" t="s">
        <v>35</v>
      </c>
      <c r="T122">
        <f t="shared" si="2"/>
        <v>60</v>
      </c>
      <c r="U122" t="str">
        <f t="shared" si="3"/>
        <v>Excluded</v>
      </c>
      <c r="V122">
        <f t="shared" si="4"/>
        <v>93</v>
      </c>
      <c r="W122" t="str">
        <f t="shared" si="5"/>
        <v>Excluded</v>
      </c>
      <c r="X122" t="str">
        <f t="shared" ref="X122:Z122" si="130">IFERROR(IF(SEARCH(X$1,$Q122),"sim","não"),)</f>
        <v>sim</v>
      </c>
      <c r="Y122" t="str">
        <f t="shared" si="130"/>
        <v/>
      </c>
      <c r="Z122" t="str">
        <f t="shared" si="130"/>
        <v/>
      </c>
      <c r="AA122">
        <f t="shared" si="7"/>
        <v>1</v>
      </c>
      <c r="AB122" t="str">
        <f t="shared" si="8"/>
        <v/>
      </c>
      <c r="AF122" t="str">
        <f t="shared" si="9"/>
        <v>1 - Type of study</v>
      </c>
      <c r="AG122" t="str">
        <f t="shared" si="10"/>
        <v>1 - Type of study</v>
      </c>
      <c r="AH122" t="str">
        <f t="shared" si="11"/>
        <v/>
      </c>
    </row>
    <row r="123">
      <c r="A123" s="1" t="s">
        <v>867</v>
      </c>
      <c r="B123" s="1" t="s">
        <v>868</v>
      </c>
      <c r="C123" s="1">
        <v>2003.0</v>
      </c>
      <c r="D123" s="1">
        <v>1.0</v>
      </c>
      <c r="E123" s="1">
        <v>1.0</v>
      </c>
      <c r="K123" s="1" t="s">
        <v>869</v>
      </c>
      <c r="L123" s="2" t="s">
        <v>870</v>
      </c>
      <c r="P123" s="1" t="s">
        <v>871</v>
      </c>
      <c r="Q123" s="1" t="s">
        <v>844</v>
      </c>
      <c r="T123">
        <f t="shared" si="2"/>
        <v>60</v>
      </c>
      <c r="U123" t="str">
        <f t="shared" si="3"/>
        <v>Excluded</v>
      </c>
      <c r="V123">
        <f t="shared" si="4"/>
        <v>93</v>
      </c>
      <c r="W123" t="str">
        <f t="shared" si="5"/>
        <v>Excluded</v>
      </c>
      <c r="X123" t="str">
        <f t="shared" ref="X123:Z123" si="131">IFERROR(IF(SEARCH(X$1,$Q123),"sim","não"),)</f>
        <v>sim</v>
      </c>
      <c r="Y123" t="str">
        <f t="shared" si="131"/>
        <v/>
      </c>
      <c r="Z123" t="str">
        <f t="shared" si="131"/>
        <v/>
      </c>
      <c r="AA123">
        <f t="shared" si="7"/>
        <v>1</v>
      </c>
      <c r="AB123" t="str">
        <f t="shared" si="8"/>
        <v/>
      </c>
      <c r="AF123" t="str">
        <f t="shared" si="9"/>
        <v>1 - Type of study</v>
      </c>
      <c r="AG123" t="str">
        <f t="shared" si="10"/>
        <v>1 - Type of study</v>
      </c>
      <c r="AH123" t="str">
        <f t="shared" si="11"/>
        <v/>
      </c>
    </row>
    <row r="124">
      <c r="A124" s="1" t="s">
        <v>872</v>
      </c>
      <c r="B124" s="1" t="s">
        <v>873</v>
      </c>
      <c r="C124" s="1">
        <v>2000.0</v>
      </c>
      <c r="D124" s="1">
        <v>1.0</v>
      </c>
      <c r="E124" s="1">
        <v>1.0</v>
      </c>
      <c r="F124" s="1" t="s">
        <v>874</v>
      </c>
      <c r="H124" s="1">
        <v>72.0</v>
      </c>
      <c r="I124" s="1">
        <v>1898.0</v>
      </c>
      <c r="J124" s="1">
        <v>37.0</v>
      </c>
      <c r="L124" s="2" t="s">
        <v>875</v>
      </c>
      <c r="P124" s="1" t="s">
        <v>876</v>
      </c>
      <c r="Q124" s="1" t="s">
        <v>35</v>
      </c>
      <c r="T124">
        <f t="shared" si="2"/>
        <v>60</v>
      </c>
      <c r="U124" t="str">
        <f t="shared" si="3"/>
        <v>Excluded</v>
      </c>
      <c r="V124">
        <f t="shared" si="4"/>
        <v>93</v>
      </c>
      <c r="W124" t="str">
        <f t="shared" si="5"/>
        <v>Excluded</v>
      </c>
      <c r="X124" t="str">
        <f t="shared" ref="X124:Z124" si="132">IFERROR(IF(SEARCH(X$1,$Q124),"sim","não"),)</f>
        <v>sim</v>
      </c>
      <c r="Y124" t="str">
        <f t="shared" si="132"/>
        <v/>
      </c>
      <c r="Z124" t="str">
        <f t="shared" si="132"/>
        <v/>
      </c>
      <c r="AA124">
        <f t="shared" si="7"/>
        <v>1</v>
      </c>
      <c r="AB124" t="str">
        <f t="shared" si="8"/>
        <v/>
      </c>
      <c r="AF124" t="str">
        <f t="shared" si="9"/>
        <v>1 - Type of study</v>
      </c>
      <c r="AG124" t="str">
        <f t="shared" si="10"/>
        <v>1 - Type of study</v>
      </c>
      <c r="AH124" t="str">
        <f t="shared" si="11"/>
        <v/>
      </c>
    </row>
    <row r="125">
      <c r="A125" s="1" t="s">
        <v>877</v>
      </c>
      <c r="B125" s="1" t="s">
        <v>878</v>
      </c>
      <c r="C125" s="1">
        <v>2021.0</v>
      </c>
      <c r="D125" s="1">
        <v>6.0</v>
      </c>
      <c r="E125" s="1">
        <v>5.0</v>
      </c>
      <c r="F125" s="1" t="s">
        <v>879</v>
      </c>
      <c r="G125" s="1" t="s">
        <v>880</v>
      </c>
      <c r="H125" s="1">
        <v>169.0</v>
      </c>
      <c r="J125" s="1">
        <v>112578.0</v>
      </c>
      <c r="K125" s="1" t="s">
        <v>881</v>
      </c>
      <c r="L125" s="2" t="s">
        <v>882</v>
      </c>
      <c r="M125" s="1" t="s">
        <v>883</v>
      </c>
      <c r="O125" s="1" t="s">
        <v>884</v>
      </c>
      <c r="P125" s="1" t="s">
        <v>885</v>
      </c>
      <c r="Q125" s="1" t="s">
        <v>886</v>
      </c>
      <c r="R125" s="1">
        <v>3.4102414E7</v>
      </c>
      <c r="T125">
        <f t="shared" si="2"/>
        <v>35</v>
      </c>
      <c r="U125" t="str">
        <f t="shared" si="3"/>
        <v>Excluded</v>
      </c>
      <c r="V125">
        <f t="shared" si="4"/>
        <v>68</v>
      </c>
      <c r="W125" t="str">
        <f t="shared" si="5"/>
        <v>Excluded</v>
      </c>
      <c r="X125" t="str">
        <f t="shared" ref="X125:Z125" si="133">IFERROR(IF(SEARCH(X$1,$Q125),"sim","não"),)</f>
        <v>sim</v>
      </c>
      <c r="Y125" t="str">
        <f t="shared" si="133"/>
        <v/>
      </c>
      <c r="Z125" t="str">
        <f t="shared" si="133"/>
        <v/>
      </c>
      <c r="AA125">
        <f t="shared" si="7"/>
        <v>1</v>
      </c>
      <c r="AB125" t="str">
        <f t="shared" si="8"/>
        <v/>
      </c>
      <c r="AF125" t="str">
        <f t="shared" si="9"/>
        <v>1 - Type of study</v>
      </c>
      <c r="AG125" t="str">
        <f t="shared" si="10"/>
        <v>1 - Type of study</v>
      </c>
      <c r="AH125" t="str">
        <f t="shared" si="11"/>
        <v/>
      </c>
    </row>
    <row r="126">
      <c r="A126" s="1" t="s">
        <v>887</v>
      </c>
      <c r="B126" s="1" t="s">
        <v>888</v>
      </c>
      <c r="C126" s="1">
        <v>2021.0</v>
      </c>
      <c r="D126" s="1">
        <v>6.0</v>
      </c>
      <c r="E126" s="1">
        <v>1.0</v>
      </c>
      <c r="F126" s="1" t="s">
        <v>879</v>
      </c>
      <c r="G126" s="1" t="s">
        <v>880</v>
      </c>
      <c r="H126" s="1">
        <v>169.0</v>
      </c>
      <c r="J126" s="1">
        <v>112540.0</v>
      </c>
      <c r="K126" s="1" t="s">
        <v>889</v>
      </c>
      <c r="L126" s="2" t="s">
        <v>890</v>
      </c>
      <c r="M126" s="1" t="s">
        <v>883</v>
      </c>
      <c r="O126" s="1" t="s">
        <v>884</v>
      </c>
      <c r="P126" s="1" t="s">
        <v>891</v>
      </c>
      <c r="Q126" s="1" t="s">
        <v>886</v>
      </c>
      <c r="R126" s="1">
        <v>3.4087664E7</v>
      </c>
      <c r="T126">
        <f t="shared" si="2"/>
        <v>35</v>
      </c>
      <c r="U126" t="str">
        <f t="shared" si="3"/>
        <v>Excluded</v>
      </c>
      <c r="V126">
        <f t="shared" si="4"/>
        <v>68</v>
      </c>
      <c r="W126" t="str">
        <f t="shared" si="5"/>
        <v>Excluded</v>
      </c>
      <c r="X126" t="str">
        <f t="shared" ref="X126:Z126" si="134">IFERROR(IF(SEARCH(X$1,$Q126),"sim","não"),)</f>
        <v>sim</v>
      </c>
      <c r="Y126" t="str">
        <f t="shared" si="134"/>
        <v/>
      </c>
      <c r="Z126" t="str">
        <f t="shared" si="134"/>
        <v/>
      </c>
      <c r="AA126">
        <f t="shared" si="7"/>
        <v>1</v>
      </c>
      <c r="AB126" t="str">
        <f t="shared" si="8"/>
        <v/>
      </c>
      <c r="AF126" t="str">
        <f t="shared" si="9"/>
        <v>1 - Type of study</v>
      </c>
      <c r="AG126" t="str">
        <f t="shared" si="10"/>
        <v>1 - Type of study</v>
      </c>
      <c r="AH126" t="str">
        <f t="shared" si="11"/>
        <v/>
      </c>
    </row>
    <row r="127">
      <c r="A127" s="1" t="s">
        <v>892</v>
      </c>
      <c r="B127" s="1" t="s">
        <v>893</v>
      </c>
      <c r="C127" s="1">
        <v>2021.0</v>
      </c>
      <c r="D127" s="1">
        <v>1.0</v>
      </c>
      <c r="E127" s="1">
        <v>1.0</v>
      </c>
      <c r="F127" s="1" t="s">
        <v>894</v>
      </c>
      <c r="G127" s="1" t="s">
        <v>895</v>
      </c>
      <c r="H127" s="1">
        <v>9.0</v>
      </c>
      <c r="J127" s="1" t="s">
        <v>896</v>
      </c>
      <c r="K127" s="1" t="s">
        <v>897</v>
      </c>
      <c r="L127" s="2" t="s">
        <v>898</v>
      </c>
      <c r="M127" s="1" t="s">
        <v>883</v>
      </c>
      <c r="P127" s="1" t="s">
        <v>899</v>
      </c>
      <c r="Q127" s="1" t="s">
        <v>900</v>
      </c>
      <c r="R127" s="1">
        <v>3.3996284E7</v>
      </c>
      <c r="S127" s="1" t="s">
        <v>901</v>
      </c>
      <c r="T127">
        <f t="shared" si="2"/>
        <v>35</v>
      </c>
      <c r="U127" t="str">
        <f t="shared" si="3"/>
        <v>Excluded</v>
      </c>
      <c r="V127">
        <f t="shared" si="4"/>
        <v>68</v>
      </c>
      <c r="W127" t="str">
        <f t="shared" si="5"/>
        <v>Excluded</v>
      </c>
      <c r="X127" t="str">
        <f t="shared" ref="X127:Z127" si="135">IFERROR(IF(SEARCH(X$1,$Q127),"sim","não"),)</f>
        <v>sim</v>
      </c>
      <c r="Y127" t="str">
        <f t="shared" si="135"/>
        <v/>
      </c>
      <c r="Z127" t="str">
        <f t="shared" si="135"/>
        <v>sim</v>
      </c>
      <c r="AA127">
        <f t="shared" si="7"/>
        <v>2</v>
      </c>
      <c r="AB127" t="str">
        <f t="shared" si="8"/>
        <v/>
      </c>
      <c r="AF127" t="str">
        <f t="shared" si="9"/>
        <v>3 - Intervention,1 - Type of study</v>
      </c>
      <c r="AG127" t="str">
        <f t="shared" si="10"/>
        <v>3 - Intervention</v>
      </c>
      <c r="AH127" t="str">
        <f t="shared" si="11"/>
        <v>1 - Type of study</v>
      </c>
    </row>
    <row r="128">
      <c r="A128" s="1" t="s">
        <v>902</v>
      </c>
      <c r="B128" s="1" t="s">
        <v>903</v>
      </c>
      <c r="C128" s="1">
        <v>2021.0</v>
      </c>
      <c r="D128" s="1">
        <v>7.0</v>
      </c>
      <c r="E128" s="1">
        <v>1.0</v>
      </c>
      <c r="F128" s="1" t="s">
        <v>879</v>
      </c>
      <c r="G128" s="1" t="s">
        <v>880</v>
      </c>
      <c r="H128" s="1">
        <v>168.0</v>
      </c>
      <c r="J128" s="1">
        <v>112461.0</v>
      </c>
      <c r="K128" s="1" t="s">
        <v>904</v>
      </c>
      <c r="L128" s="2" t="s">
        <v>905</v>
      </c>
      <c r="M128" s="1" t="s">
        <v>883</v>
      </c>
      <c r="O128" s="1" t="s">
        <v>884</v>
      </c>
      <c r="P128" s="1" t="s">
        <v>906</v>
      </c>
      <c r="Q128" s="1" t="s">
        <v>886</v>
      </c>
      <c r="R128" s="1">
        <v>3.3991984E7</v>
      </c>
      <c r="T128">
        <f t="shared" si="2"/>
        <v>35</v>
      </c>
      <c r="U128" t="str">
        <f t="shared" si="3"/>
        <v>Excluded</v>
      </c>
      <c r="V128">
        <f t="shared" si="4"/>
        <v>68</v>
      </c>
      <c r="W128" t="str">
        <f t="shared" si="5"/>
        <v>Excluded</v>
      </c>
      <c r="X128" t="str">
        <f t="shared" ref="X128:Z128" si="136">IFERROR(IF(SEARCH(X$1,$Q128),"sim","não"),)</f>
        <v>sim</v>
      </c>
      <c r="Y128" t="str">
        <f t="shared" si="136"/>
        <v/>
      </c>
      <c r="Z128" t="str">
        <f t="shared" si="136"/>
        <v/>
      </c>
      <c r="AA128">
        <f t="shared" si="7"/>
        <v>1</v>
      </c>
      <c r="AB128" t="str">
        <f t="shared" si="8"/>
        <v/>
      </c>
      <c r="AF128" t="str">
        <f t="shared" si="9"/>
        <v>1 - Type of study</v>
      </c>
      <c r="AG128" t="str">
        <f t="shared" si="10"/>
        <v>1 - Type of study</v>
      </c>
      <c r="AH128" t="str">
        <f t="shared" si="11"/>
        <v/>
      </c>
    </row>
    <row r="129">
      <c r="A129" s="1" t="s">
        <v>907</v>
      </c>
      <c r="B129" s="1" t="s">
        <v>908</v>
      </c>
      <c r="C129" s="1">
        <v>2021.0</v>
      </c>
      <c r="D129" s="1">
        <v>6.0</v>
      </c>
      <c r="E129" s="1">
        <v>1.0</v>
      </c>
      <c r="F129" s="1" t="s">
        <v>909</v>
      </c>
      <c r="G129" s="1" t="s">
        <v>910</v>
      </c>
      <c r="H129" s="1">
        <v>235.0</v>
      </c>
      <c r="J129" s="1">
        <v>105814.0</v>
      </c>
      <c r="K129" s="1" t="s">
        <v>911</v>
      </c>
      <c r="L129" s="2" t="s">
        <v>912</v>
      </c>
      <c r="M129" s="1" t="s">
        <v>883</v>
      </c>
      <c r="O129" s="1" t="s">
        <v>913</v>
      </c>
      <c r="P129" s="1" t="s">
        <v>914</v>
      </c>
      <c r="Q129" s="1" t="s">
        <v>915</v>
      </c>
      <c r="R129" s="1">
        <v>3.3933832E7</v>
      </c>
      <c r="T129">
        <f t="shared" si="2"/>
        <v>35</v>
      </c>
      <c r="U129" t="str">
        <f t="shared" si="3"/>
        <v>Maybe</v>
      </c>
      <c r="V129">
        <f t="shared" si="4"/>
        <v>65</v>
      </c>
      <c r="W129" t="str">
        <f t="shared" si="5"/>
        <v>Maybe</v>
      </c>
      <c r="X129" t="str">
        <f t="shared" ref="X129:Z129" si="137">IFERROR(IF(SEARCH(X$1,$Q129),"sim","não"),)</f>
        <v/>
      </c>
      <c r="Y129" t="str">
        <f t="shared" si="137"/>
        <v/>
      </c>
      <c r="Z129" t="str">
        <f t="shared" si="137"/>
        <v/>
      </c>
      <c r="AA129">
        <f t="shared" si="7"/>
        <v>0</v>
      </c>
      <c r="AB129" t="str">
        <f t="shared" si="8"/>
        <v>sim</v>
      </c>
      <c r="AF129" t="str">
        <f t="shared" si="9"/>
        <v/>
      </c>
      <c r="AG129" t="str">
        <f t="shared" si="10"/>
        <v/>
      </c>
      <c r="AH129" t="str">
        <f t="shared" si="11"/>
        <v/>
      </c>
    </row>
    <row r="130">
      <c r="A130" s="1" t="s">
        <v>916</v>
      </c>
      <c r="B130" s="1" t="s">
        <v>917</v>
      </c>
      <c r="C130" s="1">
        <v>2021.0</v>
      </c>
      <c r="D130" s="1">
        <v>4.0</v>
      </c>
      <c r="E130" s="1">
        <v>25.0</v>
      </c>
      <c r="F130" s="1" t="s">
        <v>918</v>
      </c>
      <c r="G130" s="1" t="s">
        <v>919</v>
      </c>
      <c r="H130" s="1">
        <v>11.0</v>
      </c>
      <c r="I130" s="1">
        <v>5.0</v>
      </c>
      <c r="K130" s="1" t="s">
        <v>920</v>
      </c>
      <c r="L130" s="2" t="s">
        <v>921</v>
      </c>
      <c r="M130" s="1" t="s">
        <v>883</v>
      </c>
      <c r="P130" s="1" t="s">
        <v>922</v>
      </c>
      <c r="Q130" s="1" t="s">
        <v>923</v>
      </c>
      <c r="R130" s="1">
        <v>3.3923009E7</v>
      </c>
      <c r="S130" s="1" t="s">
        <v>924</v>
      </c>
      <c r="T130">
        <f t="shared" si="2"/>
        <v>35</v>
      </c>
      <c r="U130" t="str">
        <f t="shared" si="3"/>
        <v>Excluded</v>
      </c>
      <c r="V130">
        <f t="shared" si="4"/>
        <v>68</v>
      </c>
      <c r="W130" t="str">
        <f t="shared" si="5"/>
        <v>Excluded</v>
      </c>
      <c r="X130" t="str">
        <f t="shared" ref="X130:Z130" si="138">IFERROR(IF(SEARCH(X$1,$Q130),"sim","não"),)</f>
        <v>sim</v>
      </c>
      <c r="Y130" t="str">
        <f t="shared" si="138"/>
        <v>sim</v>
      </c>
      <c r="Z130" t="str">
        <f t="shared" si="138"/>
        <v/>
      </c>
      <c r="AA130">
        <f t="shared" si="7"/>
        <v>2</v>
      </c>
      <c r="AB130" t="str">
        <f t="shared" si="8"/>
        <v/>
      </c>
      <c r="AF130" t="str">
        <f t="shared" si="9"/>
        <v>2 - Population,1 - Type of study</v>
      </c>
      <c r="AG130" t="str">
        <f t="shared" si="10"/>
        <v>2 - Population</v>
      </c>
      <c r="AH130" t="str">
        <f t="shared" si="11"/>
        <v>1 - Type of study</v>
      </c>
    </row>
    <row r="131">
      <c r="A131" s="1" t="s">
        <v>925</v>
      </c>
      <c r="B131" s="1" t="s">
        <v>926</v>
      </c>
      <c r="C131" s="1">
        <v>2021.0</v>
      </c>
      <c r="D131" s="1">
        <v>7.0</v>
      </c>
      <c r="E131" s="1">
        <v>1.0</v>
      </c>
      <c r="F131" s="1" t="s">
        <v>927</v>
      </c>
      <c r="G131" s="1" t="s">
        <v>928</v>
      </c>
      <c r="H131" s="1">
        <v>280.0</v>
      </c>
      <c r="J131" s="1">
        <v>116960.0</v>
      </c>
      <c r="K131" s="1" t="s">
        <v>929</v>
      </c>
      <c r="L131" s="2" t="s">
        <v>930</v>
      </c>
      <c r="M131" s="1" t="s">
        <v>883</v>
      </c>
      <c r="O131" s="1" t="s">
        <v>884</v>
      </c>
      <c r="P131" s="1" t="s">
        <v>931</v>
      </c>
      <c r="Q131" s="1" t="s">
        <v>915</v>
      </c>
      <c r="R131" s="1">
        <v>3.3780838E7</v>
      </c>
      <c r="T131">
        <f t="shared" si="2"/>
        <v>35</v>
      </c>
      <c r="U131" t="str">
        <f t="shared" si="3"/>
        <v>Maybe</v>
      </c>
      <c r="V131">
        <f t="shared" si="4"/>
        <v>65</v>
      </c>
      <c r="W131" t="str">
        <f t="shared" si="5"/>
        <v>Maybe</v>
      </c>
      <c r="X131" t="str">
        <f t="shared" ref="X131:Z131" si="139">IFERROR(IF(SEARCH(X$1,$Q131),"sim","não"),)</f>
        <v/>
      </c>
      <c r="Y131" t="str">
        <f t="shared" si="139"/>
        <v/>
      </c>
      <c r="Z131" t="str">
        <f t="shared" si="139"/>
        <v/>
      </c>
      <c r="AA131">
        <f t="shared" si="7"/>
        <v>0</v>
      </c>
      <c r="AB131" t="str">
        <f t="shared" si="8"/>
        <v>sim</v>
      </c>
      <c r="AF131" t="str">
        <f t="shared" si="9"/>
        <v/>
      </c>
      <c r="AG131" t="str">
        <f t="shared" si="10"/>
        <v/>
      </c>
      <c r="AH131" t="str">
        <f t="shared" si="11"/>
        <v/>
      </c>
    </row>
    <row r="132">
      <c r="A132" s="1" t="s">
        <v>932</v>
      </c>
      <c r="B132" s="1" t="s">
        <v>933</v>
      </c>
      <c r="C132" s="1">
        <v>2021.0</v>
      </c>
      <c r="D132" s="1">
        <v>5.0</v>
      </c>
      <c r="E132" s="1">
        <v>1.0</v>
      </c>
      <c r="F132" s="1" t="s">
        <v>879</v>
      </c>
      <c r="G132" s="1" t="s">
        <v>880</v>
      </c>
      <c r="H132" s="1">
        <v>166.0</v>
      </c>
      <c r="J132" s="1">
        <v>112266.0</v>
      </c>
      <c r="K132" s="1" t="s">
        <v>934</v>
      </c>
      <c r="L132" s="2" t="s">
        <v>935</v>
      </c>
      <c r="M132" s="1" t="s">
        <v>883</v>
      </c>
      <c r="O132" s="1" t="s">
        <v>884</v>
      </c>
      <c r="P132" s="1" t="s">
        <v>936</v>
      </c>
      <c r="Q132" s="1" t="s">
        <v>937</v>
      </c>
      <c r="R132" s="1">
        <v>3.3770553E7</v>
      </c>
      <c r="T132">
        <f t="shared" si="2"/>
        <v>35</v>
      </c>
      <c r="U132" t="str">
        <f t="shared" si="3"/>
        <v>Excluded</v>
      </c>
      <c r="V132">
        <f t="shared" si="4"/>
        <v>68</v>
      </c>
      <c r="W132" t="str">
        <f t="shared" si="5"/>
        <v>Excluded</v>
      </c>
      <c r="X132" t="str">
        <f t="shared" ref="X132:Z132" si="140">IFERROR(IF(SEARCH(X$1,$Q132),"sim","não"),)</f>
        <v>sim</v>
      </c>
      <c r="Y132" t="str">
        <f t="shared" si="140"/>
        <v/>
      </c>
      <c r="Z132" t="str">
        <f t="shared" si="140"/>
        <v/>
      </c>
      <c r="AA132">
        <f t="shared" si="7"/>
        <v>1</v>
      </c>
      <c r="AB132" t="str">
        <f t="shared" si="8"/>
        <v/>
      </c>
      <c r="AF132" t="str">
        <f t="shared" si="9"/>
        <v>1 - Type of study</v>
      </c>
      <c r="AG132" t="str">
        <f t="shared" si="10"/>
        <v>1 - Type of study</v>
      </c>
      <c r="AH132" t="str">
        <f t="shared" si="11"/>
        <v/>
      </c>
    </row>
    <row r="133">
      <c r="A133" s="1" t="s">
        <v>938</v>
      </c>
      <c r="B133" s="1" t="s">
        <v>939</v>
      </c>
      <c r="C133" s="1">
        <v>2021.0</v>
      </c>
      <c r="D133" s="1">
        <v>3.0</v>
      </c>
      <c r="E133" s="1">
        <v>11.0</v>
      </c>
      <c r="F133" s="1" t="s">
        <v>940</v>
      </c>
      <c r="G133" s="1" t="s">
        <v>941</v>
      </c>
      <c r="H133" s="1">
        <v>10.0</v>
      </c>
      <c r="I133" s="1">
        <v>1.0</v>
      </c>
      <c r="J133" s="1">
        <v>9264.0</v>
      </c>
      <c r="K133" s="1" t="s">
        <v>942</v>
      </c>
      <c r="L133" s="2" t="s">
        <v>943</v>
      </c>
      <c r="M133" s="1" t="s">
        <v>883</v>
      </c>
      <c r="P133" s="1" t="s">
        <v>944</v>
      </c>
      <c r="Q133" s="1" t="s">
        <v>937</v>
      </c>
      <c r="R133" s="1">
        <v>3.3747985E7</v>
      </c>
      <c r="S133" s="1" t="s">
        <v>945</v>
      </c>
      <c r="T133">
        <f t="shared" si="2"/>
        <v>35</v>
      </c>
      <c r="U133" t="str">
        <f t="shared" si="3"/>
        <v>Excluded</v>
      </c>
      <c r="V133">
        <f t="shared" si="4"/>
        <v>68</v>
      </c>
      <c r="W133" t="str">
        <f t="shared" si="5"/>
        <v>Excluded</v>
      </c>
      <c r="X133" t="str">
        <f t="shared" ref="X133:Z133" si="141">IFERROR(IF(SEARCH(X$1,$Q133),"sim","não"),)</f>
        <v>sim</v>
      </c>
      <c r="Y133" t="str">
        <f t="shared" si="141"/>
        <v/>
      </c>
      <c r="Z133" t="str">
        <f t="shared" si="141"/>
        <v/>
      </c>
      <c r="AA133">
        <f t="shared" si="7"/>
        <v>1</v>
      </c>
      <c r="AB133" t="str">
        <f t="shared" si="8"/>
        <v/>
      </c>
      <c r="AF133" t="str">
        <f t="shared" si="9"/>
        <v>1 - Type of study</v>
      </c>
      <c r="AG133" t="str">
        <f t="shared" si="10"/>
        <v>1 - Type of study</v>
      </c>
      <c r="AH133" t="str">
        <f t="shared" si="11"/>
        <v/>
      </c>
    </row>
    <row r="134">
      <c r="A134" s="1" t="s">
        <v>946</v>
      </c>
      <c r="B134" s="1" t="s">
        <v>947</v>
      </c>
      <c r="C134" s="1">
        <v>2021.0</v>
      </c>
      <c r="D134" s="1">
        <v>7.0</v>
      </c>
      <c r="E134" s="1">
        <v>20.0</v>
      </c>
      <c r="F134" s="1" t="s">
        <v>948</v>
      </c>
      <c r="G134" s="1" t="s">
        <v>949</v>
      </c>
      <c r="H134" s="1">
        <v>779.0</v>
      </c>
      <c r="J134" s="1">
        <v>146433.0</v>
      </c>
      <c r="K134" s="1" t="s">
        <v>950</v>
      </c>
      <c r="L134" s="2" t="s">
        <v>951</v>
      </c>
      <c r="M134" s="1" t="s">
        <v>883</v>
      </c>
      <c r="O134" s="1" t="s">
        <v>913</v>
      </c>
      <c r="P134" s="1" t="s">
        <v>952</v>
      </c>
      <c r="Q134" s="1" t="s">
        <v>953</v>
      </c>
      <c r="R134" s="1">
        <v>3.3743469E7</v>
      </c>
      <c r="T134">
        <f t="shared" si="2"/>
        <v>35</v>
      </c>
      <c r="U134" t="str">
        <f t="shared" si="3"/>
        <v>Excluded</v>
      </c>
      <c r="V134">
        <f t="shared" si="4"/>
        <v>68</v>
      </c>
      <c r="W134" t="str">
        <f t="shared" si="5"/>
        <v>Excluded</v>
      </c>
      <c r="X134" t="str">
        <f t="shared" ref="X134:Z134" si="142">IFERROR(IF(SEARCH(X$1,$Q134),"sim","não"),)</f>
        <v>sim</v>
      </c>
      <c r="Y134" t="str">
        <f t="shared" si="142"/>
        <v/>
      </c>
      <c r="Z134" t="str">
        <f t="shared" si="142"/>
        <v/>
      </c>
      <c r="AA134">
        <f t="shared" si="7"/>
        <v>1</v>
      </c>
      <c r="AB134" t="str">
        <f t="shared" si="8"/>
        <v/>
      </c>
      <c r="AF134" t="str">
        <f t="shared" si="9"/>
        <v>1 - Type of study</v>
      </c>
      <c r="AG134" t="str">
        <f t="shared" si="10"/>
        <v>1 - Type of study</v>
      </c>
      <c r="AH134" t="str">
        <f t="shared" si="11"/>
        <v/>
      </c>
    </row>
    <row r="135">
      <c r="A135" s="1" t="s">
        <v>954</v>
      </c>
      <c r="B135" s="1" t="s">
        <v>955</v>
      </c>
      <c r="C135" s="1">
        <v>2020.0</v>
      </c>
      <c r="D135" s="1">
        <v>1.0</v>
      </c>
      <c r="E135" s="1">
        <v>1.0</v>
      </c>
      <c r="F135" s="1" t="s">
        <v>956</v>
      </c>
      <c r="G135" s="1" t="s">
        <v>957</v>
      </c>
      <c r="H135" s="1">
        <v>11.0</v>
      </c>
      <c r="J135" s="1">
        <v>619361.0</v>
      </c>
      <c r="K135" s="1" t="s">
        <v>958</v>
      </c>
      <c r="L135" s="2" t="s">
        <v>959</v>
      </c>
      <c r="M135" s="1" t="s">
        <v>883</v>
      </c>
      <c r="P135" s="1" t="s">
        <v>960</v>
      </c>
      <c r="Q135" s="1" t="s">
        <v>953</v>
      </c>
      <c r="R135" s="1">
        <v>3.3716955E7</v>
      </c>
      <c r="S135" s="1" t="s">
        <v>961</v>
      </c>
      <c r="T135">
        <f t="shared" si="2"/>
        <v>35</v>
      </c>
      <c r="U135" t="str">
        <f t="shared" si="3"/>
        <v>Excluded</v>
      </c>
      <c r="V135">
        <f t="shared" si="4"/>
        <v>68</v>
      </c>
      <c r="W135" t="str">
        <f t="shared" si="5"/>
        <v>Excluded</v>
      </c>
      <c r="X135" t="str">
        <f t="shared" ref="X135:Z135" si="143">IFERROR(IF(SEARCH(X$1,$Q135),"sim","não"),)</f>
        <v>sim</v>
      </c>
      <c r="Y135" t="str">
        <f t="shared" si="143"/>
        <v/>
      </c>
      <c r="Z135" t="str">
        <f t="shared" si="143"/>
        <v/>
      </c>
      <c r="AA135">
        <f t="shared" si="7"/>
        <v>1</v>
      </c>
      <c r="AB135" t="str">
        <f t="shared" si="8"/>
        <v/>
      </c>
      <c r="AF135" t="str">
        <f t="shared" si="9"/>
        <v>1 - Type of study</v>
      </c>
      <c r="AG135" t="str">
        <f t="shared" si="10"/>
        <v>1 - Type of study</v>
      </c>
      <c r="AH135" t="str">
        <f t="shared" si="11"/>
        <v/>
      </c>
    </row>
    <row r="136">
      <c r="A136" s="1" t="s">
        <v>962</v>
      </c>
      <c r="B136" s="1" t="s">
        <v>963</v>
      </c>
      <c r="C136" s="1">
        <v>2021.0</v>
      </c>
      <c r="D136" s="1">
        <v>7.0</v>
      </c>
      <c r="E136" s="1">
        <v>10.0</v>
      </c>
      <c r="F136" s="1" t="s">
        <v>948</v>
      </c>
      <c r="G136" s="1" t="s">
        <v>949</v>
      </c>
      <c r="H136" s="1">
        <v>777.0</v>
      </c>
      <c r="J136" s="1">
        <v>145944.0</v>
      </c>
      <c r="K136" s="1" t="s">
        <v>964</v>
      </c>
      <c r="L136" s="2" t="s">
        <v>965</v>
      </c>
      <c r="M136" s="1" t="s">
        <v>883</v>
      </c>
      <c r="O136" s="1" t="s">
        <v>913</v>
      </c>
      <c r="P136" s="1" t="s">
        <v>966</v>
      </c>
      <c r="Q136" s="1" t="s">
        <v>937</v>
      </c>
      <c r="R136" s="1">
        <v>3.3676205E7</v>
      </c>
      <c r="T136">
        <f t="shared" si="2"/>
        <v>35</v>
      </c>
      <c r="U136" t="str">
        <f t="shared" si="3"/>
        <v>Excluded</v>
      </c>
      <c r="V136">
        <f t="shared" si="4"/>
        <v>68</v>
      </c>
      <c r="W136" t="str">
        <f t="shared" si="5"/>
        <v>Excluded</v>
      </c>
      <c r="X136" t="str">
        <f t="shared" ref="X136:Z136" si="144">IFERROR(IF(SEARCH(X$1,$Q136),"sim","não"),)</f>
        <v>sim</v>
      </c>
      <c r="Y136" t="str">
        <f t="shared" si="144"/>
        <v/>
      </c>
      <c r="Z136" t="str">
        <f t="shared" si="144"/>
        <v/>
      </c>
      <c r="AA136">
        <f t="shared" si="7"/>
        <v>1</v>
      </c>
      <c r="AB136" t="str">
        <f t="shared" si="8"/>
        <v/>
      </c>
      <c r="AF136" t="str">
        <f t="shared" si="9"/>
        <v>1 - Type of study</v>
      </c>
      <c r="AG136" t="str">
        <f t="shared" si="10"/>
        <v>1 - Type of study</v>
      </c>
      <c r="AH136" t="str">
        <f t="shared" si="11"/>
        <v/>
      </c>
    </row>
    <row r="137">
      <c r="A137" s="1" t="s">
        <v>967</v>
      </c>
      <c r="B137" s="1" t="s">
        <v>968</v>
      </c>
      <c r="C137" s="1">
        <v>2021.0</v>
      </c>
      <c r="D137" s="1">
        <v>6.0</v>
      </c>
      <c r="E137" s="1">
        <v>20.0</v>
      </c>
      <c r="F137" s="1" t="s">
        <v>948</v>
      </c>
      <c r="G137" s="1" t="s">
        <v>949</v>
      </c>
      <c r="H137" s="1">
        <v>774.0</v>
      </c>
      <c r="J137" s="1">
        <v>145766.0</v>
      </c>
      <c r="K137" s="1" t="s">
        <v>969</v>
      </c>
      <c r="L137" s="2" t="s">
        <v>970</v>
      </c>
      <c r="M137" s="1" t="s">
        <v>883</v>
      </c>
      <c r="O137" s="1" t="s">
        <v>913</v>
      </c>
      <c r="P137" s="1" t="s">
        <v>971</v>
      </c>
      <c r="Q137" s="1" t="s">
        <v>915</v>
      </c>
      <c r="R137" s="1">
        <v>3.3610984E7</v>
      </c>
      <c r="T137">
        <f t="shared" si="2"/>
        <v>35</v>
      </c>
      <c r="U137" t="str">
        <f t="shared" si="3"/>
        <v>Maybe</v>
      </c>
      <c r="V137">
        <f t="shared" si="4"/>
        <v>65</v>
      </c>
      <c r="W137" t="str">
        <f t="shared" si="5"/>
        <v>Maybe</v>
      </c>
      <c r="X137" t="str">
        <f t="shared" ref="X137:Z137" si="145">IFERROR(IF(SEARCH(X$1,$Q137),"sim","não"),)</f>
        <v/>
      </c>
      <c r="Y137" t="str">
        <f t="shared" si="145"/>
        <v/>
      </c>
      <c r="Z137" t="str">
        <f t="shared" si="145"/>
        <v/>
      </c>
      <c r="AA137">
        <f t="shared" si="7"/>
        <v>0</v>
      </c>
      <c r="AB137" t="str">
        <f t="shared" si="8"/>
        <v>sim</v>
      </c>
      <c r="AF137" t="str">
        <f t="shared" si="9"/>
        <v/>
      </c>
      <c r="AG137" t="str">
        <f t="shared" si="10"/>
        <v/>
      </c>
      <c r="AH137" t="str">
        <f t="shared" si="11"/>
        <v/>
      </c>
    </row>
    <row r="138">
      <c r="A138" s="1" t="s">
        <v>972</v>
      </c>
      <c r="B138" s="1" t="s">
        <v>973</v>
      </c>
      <c r="C138" s="1">
        <v>2021.0</v>
      </c>
      <c r="D138" s="1">
        <v>7.0</v>
      </c>
      <c r="E138" s="1">
        <v>5.0</v>
      </c>
      <c r="F138" s="1" t="s">
        <v>974</v>
      </c>
      <c r="G138" s="1" t="s">
        <v>975</v>
      </c>
      <c r="H138" s="1">
        <v>413.0</v>
      </c>
      <c r="J138" s="1">
        <v>125321.0</v>
      </c>
      <c r="K138" s="1" t="s">
        <v>976</v>
      </c>
      <c r="L138" s="2" t="s">
        <v>977</v>
      </c>
      <c r="M138" s="1" t="s">
        <v>883</v>
      </c>
      <c r="O138" s="1" t="s">
        <v>913</v>
      </c>
      <c r="P138" s="1" t="s">
        <v>978</v>
      </c>
      <c r="Q138" s="1" t="s">
        <v>915</v>
      </c>
      <c r="R138" s="1">
        <v>3.3582471E7</v>
      </c>
      <c r="T138">
        <f t="shared" si="2"/>
        <v>35</v>
      </c>
      <c r="U138" t="str">
        <f t="shared" si="3"/>
        <v>Maybe</v>
      </c>
      <c r="V138">
        <f t="shared" si="4"/>
        <v>65</v>
      </c>
      <c r="W138" t="str">
        <f t="shared" si="5"/>
        <v>Maybe</v>
      </c>
      <c r="X138" t="str">
        <f t="shared" ref="X138:Z138" si="146">IFERROR(IF(SEARCH(X$1,$Q138),"sim","não"),)</f>
        <v/>
      </c>
      <c r="Y138" t="str">
        <f t="shared" si="146"/>
        <v/>
      </c>
      <c r="Z138" t="str">
        <f t="shared" si="146"/>
        <v/>
      </c>
      <c r="AA138">
        <f t="shared" si="7"/>
        <v>0</v>
      </c>
      <c r="AB138" t="str">
        <f t="shared" si="8"/>
        <v>sim</v>
      </c>
      <c r="AF138" t="str">
        <f t="shared" si="9"/>
        <v/>
      </c>
      <c r="AG138" t="str">
        <f t="shared" si="10"/>
        <v/>
      </c>
      <c r="AH138" t="str">
        <f t="shared" si="11"/>
        <v/>
      </c>
    </row>
    <row r="139">
      <c r="A139" s="1" t="s">
        <v>979</v>
      </c>
      <c r="B139" s="1" t="s">
        <v>980</v>
      </c>
      <c r="C139" s="1">
        <v>2021.0</v>
      </c>
      <c r="D139" s="1">
        <v>4.0</v>
      </c>
      <c r="E139" s="1">
        <v>1.0</v>
      </c>
      <c r="F139" s="1" t="s">
        <v>981</v>
      </c>
      <c r="G139" s="1" t="s">
        <v>982</v>
      </c>
      <c r="H139" s="1">
        <v>212.0</v>
      </c>
      <c r="J139" s="1">
        <v>112007.0</v>
      </c>
      <c r="K139" s="1" t="s">
        <v>983</v>
      </c>
      <c r="L139" s="2" t="s">
        <v>984</v>
      </c>
      <c r="M139" s="1" t="s">
        <v>883</v>
      </c>
      <c r="O139" s="1" t="s">
        <v>913</v>
      </c>
      <c r="P139" s="1" t="s">
        <v>985</v>
      </c>
      <c r="Q139" s="1" t="s">
        <v>915</v>
      </c>
      <c r="R139" s="1">
        <v>3.3540337E7</v>
      </c>
      <c r="T139">
        <f t="shared" si="2"/>
        <v>35</v>
      </c>
      <c r="U139" t="str">
        <f t="shared" si="3"/>
        <v>Maybe</v>
      </c>
      <c r="V139">
        <f t="shared" si="4"/>
        <v>65</v>
      </c>
      <c r="W139" t="str">
        <f t="shared" si="5"/>
        <v>Maybe</v>
      </c>
      <c r="X139" t="str">
        <f t="shared" ref="X139:Z139" si="147">IFERROR(IF(SEARCH(X$1,$Q139),"sim","não"),)</f>
        <v/>
      </c>
      <c r="Y139" t="str">
        <f t="shared" si="147"/>
        <v/>
      </c>
      <c r="Z139" t="str">
        <f t="shared" si="147"/>
        <v/>
      </c>
      <c r="AA139">
        <f t="shared" si="7"/>
        <v>0</v>
      </c>
      <c r="AB139" t="str">
        <f t="shared" si="8"/>
        <v>sim</v>
      </c>
      <c r="AF139" t="str">
        <f t="shared" si="9"/>
        <v/>
      </c>
      <c r="AG139" t="str">
        <f t="shared" si="10"/>
        <v/>
      </c>
      <c r="AH139" t="str">
        <f t="shared" si="11"/>
        <v/>
      </c>
    </row>
    <row r="140">
      <c r="A140" s="1" t="s">
        <v>986</v>
      </c>
      <c r="B140" s="1" t="s">
        <v>987</v>
      </c>
      <c r="C140" s="1">
        <v>2021.0</v>
      </c>
      <c r="D140" s="1">
        <v>1.0</v>
      </c>
      <c r="E140" s="1">
        <v>27.0</v>
      </c>
      <c r="F140" s="1" t="s">
        <v>988</v>
      </c>
      <c r="G140" s="1" t="s">
        <v>989</v>
      </c>
      <c r="H140" s="1">
        <v>13.0</v>
      </c>
      <c r="I140" s="1">
        <v>3.0</v>
      </c>
      <c r="K140" s="1" t="s">
        <v>990</v>
      </c>
      <c r="L140" s="2" t="s">
        <v>991</v>
      </c>
      <c r="M140" s="1" t="s">
        <v>883</v>
      </c>
      <c r="P140" s="1" t="s">
        <v>992</v>
      </c>
      <c r="Q140" s="1" t="s">
        <v>993</v>
      </c>
      <c r="R140" s="1">
        <v>3.3514051E7</v>
      </c>
      <c r="S140" s="1" t="s">
        <v>994</v>
      </c>
      <c r="T140">
        <f t="shared" si="2"/>
        <v>35</v>
      </c>
      <c r="U140" t="str">
        <f t="shared" si="3"/>
        <v>Excluded</v>
      </c>
      <c r="V140">
        <f t="shared" si="4"/>
        <v>68</v>
      </c>
      <c r="W140" t="str">
        <f t="shared" si="5"/>
        <v>Excluded</v>
      </c>
      <c r="X140" t="str">
        <f t="shared" ref="X140:Z140" si="148">IFERROR(IF(SEARCH(X$1,$Q140),"sim","não"),)</f>
        <v/>
      </c>
      <c r="Y140" t="str">
        <f t="shared" si="148"/>
        <v>sim</v>
      </c>
      <c r="Z140" t="str">
        <f t="shared" si="148"/>
        <v/>
      </c>
      <c r="AA140">
        <f t="shared" si="7"/>
        <v>1</v>
      </c>
      <c r="AB140" t="str">
        <f t="shared" si="8"/>
        <v/>
      </c>
      <c r="AF140" t="str">
        <f t="shared" si="9"/>
        <v>2 - Population</v>
      </c>
      <c r="AG140" t="str">
        <f t="shared" si="10"/>
        <v>2 - Population</v>
      </c>
      <c r="AH140" t="str">
        <f t="shared" si="11"/>
        <v/>
      </c>
    </row>
    <row r="141">
      <c r="A141" s="1" t="s">
        <v>995</v>
      </c>
      <c r="B141" s="1" t="s">
        <v>996</v>
      </c>
      <c r="C141" s="1">
        <v>2021.0</v>
      </c>
      <c r="D141" s="1">
        <v>3.0</v>
      </c>
      <c r="E141" s="1">
        <v>15.0</v>
      </c>
      <c r="F141" s="1" t="s">
        <v>997</v>
      </c>
      <c r="G141" s="1" t="s">
        <v>998</v>
      </c>
      <c r="H141" s="1">
        <v>192.0</v>
      </c>
      <c r="J141" s="1">
        <v>116853.0</v>
      </c>
      <c r="K141" s="1" t="s">
        <v>999</v>
      </c>
      <c r="L141" s="2" t="s">
        <v>1000</v>
      </c>
      <c r="M141" s="1" t="s">
        <v>883</v>
      </c>
      <c r="O141" s="1" t="s">
        <v>884</v>
      </c>
      <c r="P141" s="1" t="s">
        <v>1001</v>
      </c>
      <c r="Q141" s="1" t="s">
        <v>900</v>
      </c>
      <c r="R141" s="1">
        <v>3.3513468E7</v>
      </c>
      <c r="T141">
        <f t="shared" si="2"/>
        <v>35</v>
      </c>
      <c r="U141" t="str">
        <f t="shared" si="3"/>
        <v>Excluded</v>
      </c>
      <c r="V141">
        <f t="shared" si="4"/>
        <v>68</v>
      </c>
      <c r="W141" t="str">
        <f t="shared" si="5"/>
        <v>Excluded</v>
      </c>
      <c r="X141" t="str">
        <f t="shared" ref="X141:Z141" si="149">IFERROR(IF(SEARCH(X$1,$Q141),"sim","não"),)</f>
        <v>sim</v>
      </c>
      <c r="Y141" t="str">
        <f t="shared" si="149"/>
        <v/>
      </c>
      <c r="Z141" t="str">
        <f t="shared" si="149"/>
        <v>sim</v>
      </c>
      <c r="AA141">
        <f t="shared" si="7"/>
        <v>2</v>
      </c>
      <c r="AB141" t="str">
        <f t="shared" si="8"/>
        <v/>
      </c>
      <c r="AF141" t="str">
        <f t="shared" si="9"/>
        <v>3 - Intervention,1 - Type of study</v>
      </c>
      <c r="AG141" t="str">
        <f t="shared" si="10"/>
        <v>3 - Intervention</v>
      </c>
      <c r="AH141" t="str">
        <f t="shared" si="11"/>
        <v>1 - Type of study</v>
      </c>
    </row>
    <row r="142">
      <c r="A142" s="1" t="s">
        <v>1002</v>
      </c>
      <c r="B142" s="1" t="s">
        <v>1003</v>
      </c>
      <c r="C142" s="1">
        <v>2021.0</v>
      </c>
      <c r="D142" s="1">
        <v>1.0</v>
      </c>
      <c r="E142" s="1">
        <v>21.0</v>
      </c>
      <c r="F142" s="1" t="s">
        <v>1004</v>
      </c>
      <c r="G142" s="1" t="s">
        <v>1005</v>
      </c>
      <c r="H142" s="1">
        <v>11.0</v>
      </c>
      <c r="I142" s="1">
        <v>1.0</v>
      </c>
      <c r="J142" s="1">
        <v>2045.0</v>
      </c>
      <c r="K142" s="1" t="s">
        <v>1006</v>
      </c>
      <c r="L142" s="2" t="s">
        <v>1007</v>
      </c>
      <c r="M142" s="1" t="s">
        <v>883</v>
      </c>
      <c r="P142" s="1" t="s">
        <v>1008</v>
      </c>
      <c r="Q142" s="1" t="s">
        <v>953</v>
      </c>
      <c r="R142" s="1">
        <v>3.3479308E7</v>
      </c>
      <c r="S142" s="1" t="s">
        <v>1009</v>
      </c>
      <c r="T142">
        <f t="shared" si="2"/>
        <v>35</v>
      </c>
      <c r="U142" t="str">
        <f t="shared" si="3"/>
        <v>Excluded</v>
      </c>
      <c r="V142">
        <f t="shared" si="4"/>
        <v>68</v>
      </c>
      <c r="W142" t="str">
        <f t="shared" si="5"/>
        <v>Excluded</v>
      </c>
      <c r="X142" t="str">
        <f t="shared" ref="X142:Z142" si="150">IFERROR(IF(SEARCH(X$1,$Q142),"sim","não"),)</f>
        <v>sim</v>
      </c>
      <c r="Y142" t="str">
        <f t="shared" si="150"/>
        <v/>
      </c>
      <c r="Z142" t="str">
        <f t="shared" si="150"/>
        <v/>
      </c>
      <c r="AA142">
        <f t="shared" si="7"/>
        <v>1</v>
      </c>
      <c r="AB142" t="str">
        <f t="shared" si="8"/>
        <v/>
      </c>
      <c r="AF142" t="str">
        <f t="shared" si="9"/>
        <v>1 - Type of study</v>
      </c>
      <c r="AG142" t="str">
        <f t="shared" si="10"/>
        <v>1 - Type of study</v>
      </c>
      <c r="AH142" t="str">
        <f t="shared" si="11"/>
        <v/>
      </c>
    </row>
    <row r="143">
      <c r="A143" s="1" t="s">
        <v>1010</v>
      </c>
      <c r="B143" s="1" t="s">
        <v>1011</v>
      </c>
      <c r="C143" s="1">
        <v>2021.0</v>
      </c>
      <c r="D143" s="1">
        <v>5.0</v>
      </c>
      <c r="E143" s="1">
        <v>5.0</v>
      </c>
      <c r="F143" s="1" t="s">
        <v>974</v>
      </c>
      <c r="G143" s="1" t="s">
        <v>975</v>
      </c>
      <c r="H143" s="1">
        <v>409.0</v>
      </c>
      <c r="J143" s="1">
        <v>124770.0</v>
      </c>
      <c r="K143" s="1" t="s">
        <v>1012</v>
      </c>
      <c r="L143" s="2" t="s">
        <v>1013</v>
      </c>
      <c r="M143" s="1" t="s">
        <v>883</v>
      </c>
      <c r="O143" s="1" t="s">
        <v>913</v>
      </c>
      <c r="P143" s="1" t="s">
        <v>1014</v>
      </c>
      <c r="Q143" s="1" t="s">
        <v>937</v>
      </c>
      <c r="R143" s="1">
        <v>3.3450512E7</v>
      </c>
      <c r="T143">
        <f t="shared" si="2"/>
        <v>35</v>
      </c>
      <c r="U143" t="str">
        <f t="shared" si="3"/>
        <v>Excluded</v>
      </c>
      <c r="V143">
        <f t="shared" si="4"/>
        <v>68</v>
      </c>
      <c r="W143" t="str">
        <f t="shared" si="5"/>
        <v>Excluded</v>
      </c>
      <c r="X143" t="str">
        <f t="shared" ref="X143:Z143" si="151">IFERROR(IF(SEARCH(X$1,$Q143),"sim","não"),)</f>
        <v>sim</v>
      </c>
      <c r="Y143" t="str">
        <f t="shared" si="151"/>
        <v/>
      </c>
      <c r="Z143" t="str">
        <f t="shared" si="151"/>
        <v/>
      </c>
      <c r="AA143">
        <f t="shared" si="7"/>
        <v>1</v>
      </c>
      <c r="AB143" t="str">
        <f t="shared" si="8"/>
        <v/>
      </c>
      <c r="AF143" t="str">
        <f t="shared" si="9"/>
        <v>1 - Type of study</v>
      </c>
      <c r="AG143" t="str">
        <f t="shared" si="10"/>
        <v>1 - Type of study</v>
      </c>
      <c r="AH143" t="str">
        <f t="shared" si="11"/>
        <v/>
      </c>
    </row>
    <row r="144">
      <c r="A144" s="1" t="s">
        <v>1015</v>
      </c>
      <c r="B144" s="1" t="s">
        <v>1016</v>
      </c>
      <c r="C144" s="1">
        <v>2021.0</v>
      </c>
      <c r="D144" s="1">
        <v>2.0</v>
      </c>
      <c r="E144" s="1">
        <v>2.0</v>
      </c>
      <c r="F144" s="1" t="s">
        <v>1017</v>
      </c>
      <c r="G144" s="1" t="s">
        <v>1018</v>
      </c>
      <c r="H144" s="1">
        <v>55.0</v>
      </c>
      <c r="I144" s="1">
        <v>3.0</v>
      </c>
      <c r="J144" s="1" t="s">
        <v>1019</v>
      </c>
      <c r="K144" s="1" t="s">
        <v>1020</v>
      </c>
      <c r="L144" s="2" t="s">
        <v>1021</v>
      </c>
      <c r="M144" s="1" t="s">
        <v>883</v>
      </c>
      <c r="O144" s="1" t="s">
        <v>1022</v>
      </c>
      <c r="P144" s="1" t="s">
        <v>1023</v>
      </c>
      <c r="Q144" s="1" t="s">
        <v>915</v>
      </c>
      <c r="R144" s="1">
        <v>3.3445878E7</v>
      </c>
      <c r="T144">
        <f t="shared" si="2"/>
        <v>35</v>
      </c>
      <c r="U144" t="str">
        <f t="shared" si="3"/>
        <v>Maybe</v>
      </c>
      <c r="V144">
        <f t="shared" si="4"/>
        <v>65</v>
      </c>
      <c r="W144" t="str">
        <f t="shared" si="5"/>
        <v>Maybe</v>
      </c>
      <c r="X144" t="str">
        <f t="shared" ref="X144:Z144" si="152">IFERROR(IF(SEARCH(X$1,$Q144),"sim","não"),)</f>
        <v/>
      </c>
      <c r="Y144" t="str">
        <f t="shared" si="152"/>
        <v/>
      </c>
      <c r="Z144" t="str">
        <f t="shared" si="152"/>
        <v/>
      </c>
      <c r="AA144">
        <f t="shared" si="7"/>
        <v>0</v>
      </c>
      <c r="AB144" t="str">
        <f t="shared" si="8"/>
        <v>sim</v>
      </c>
      <c r="AF144" t="str">
        <f t="shared" si="9"/>
        <v/>
      </c>
      <c r="AG144" t="str">
        <f t="shared" si="10"/>
        <v/>
      </c>
      <c r="AH144" t="str">
        <f t="shared" si="11"/>
        <v/>
      </c>
    </row>
    <row r="145">
      <c r="A145" s="1" t="s">
        <v>1024</v>
      </c>
      <c r="B145" s="1" t="s">
        <v>1025</v>
      </c>
      <c r="C145" s="1">
        <v>2021.0</v>
      </c>
      <c r="D145" s="1">
        <v>5.0</v>
      </c>
      <c r="E145" s="1">
        <v>10.0</v>
      </c>
      <c r="F145" s="1" t="s">
        <v>948</v>
      </c>
      <c r="G145" s="1" t="s">
        <v>949</v>
      </c>
      <c r="H145" s="1">
        <v>768.0</v>
      </c>
      <c r="J145" s="1">
        <v>144484.0</v>
      </c>
      <c r="K145" s="1" t="s">
        <v>1026</v>
      </c>
      <c r="L145" s="2" t="s">
        <v>1027</v>
      </c>
      <c r="M145" s="1" t="s">
        <v>883</v>
      </c>
      <c r="O145" s="1" t="s">
        <v>913</v>
      </c>
      <c r="P145" s="1" t="s">
        <v>1028</v>
      </c>
      <c r="Q145" s="1" t="s">
        <v>937</v>
      </c>
      <c r="R145" s="1">
        <v>3.34348E7</v>
      </c>
      <c r="T145">
        <f t="shared" si="2"/>
        <v>35</v>
      </c>
      <c r="U145" t="str">
        <f t="shared" si="3"/>
        <v>Excluded</v>
      </c>
      <c r="V145">
        <f t="shared" si="4"/>
        <v>68</v>
      </c>
      <c r="W145" t="str">
        <f t="shared" si="5"/>
        <v>Excluded</v>
      </c>
      <c r="X145" t="str">
        <f t="shared" ref="X145:Z145" si="153">IFERROR(IF(SEARCH(X$1,$Q145),"sim","não"),)</f>
        <v>sim</v>
      </c>
      <c r="Y145" t="str">
        <f t="shared" si="153"/>
        <v/>
      </c>
      <c r="Z145" t="str">
        <f t="shared" si="153"/>
        <v/>
      </c>
      <c r="AA145">
        <f t="shared" si="7"/>
        <v>1</v>
      </c>
      <c r="AB145" t="str">
        <f t="shared" si="8"/>
        <v/>
      </c>
      <c r="AF145" t="str">
        <f t="shared" si="9"/>
        <v>1 - Type of study</v>
      </c>
      <c r="AG145" t="str">
        <f t="shared" si="10"/>
        <v>1 - Type of study</v>
      </c>
      <c r="AH145" t="str">
        <f t="shared" si="11"/>
        <v/>
      </c>
    </row>
    <row r="146">
      <c r="A146" s="1" t="s">
        <v>1029</v>
      </c>
      <c r="B146" s="1" t="s">
        <v>1030</v>
      </c>
      <c r="C146" s="1">
        <v>2021.0</v>
      </c>
      <c r="D146" s="1">
        <v>2.0</v>
      </c>
      <c r="E146" s="1">
        <v>25.0</v>
      </c>
      <c r="F146" s="1" t="s">
        <v>948</v>
      </c>
      <c r="G146" s="1" t="s">
        <v>949</v>
      </c>
      <c r="H146" s="1">
        <v>757.0</v>
      </c>
      <c r="J146" s="1">
        <v>143730.0</v>
      </c>
      <c r="K146" s="1" t="s">
        <v>1031</v>
      </c>
      <c r="L146" s="2" t="s">
        <v>1032</v>
      </c>
      <c r="M146" s="1" t="s">
        <v>883</v>
      </c>
      <c r="O146" s="1" t="s">
        <v>913</v>
      </c>
      <c r="P146" s="1" t="s">
        <v>1033</v>
      </c>
      <c r="Q146" s="1" t="s">
        <v>915</v>
      </c>
      <c r="R146" s="1">
        <v>3.3277007E7</v>
      </c>
      <c r="T146">
        <f t="shared" si="2"/>
        <v>35</v>
      </c>
      <c r="U146" t="str">
        <f t="shared" si="3"/>
        <v>Maybe</v>
      </c>
      <c r="V146">
        <f t="shared" si="4"/>
        <v>65</v>
      </c>
      <c r="W146" t="str">
        <f t="shared" si="5"/>
        <v>Maybe</v>
      </c>
      <c r="X146" t="str">
        <f t="shared" ref="X146:Z146" si="154">IFERROR(IF(SEARCH(X$1,$Q146),"sim","não"),)</f>
        <v/>
      </c>
      <c r="Y146" t="str">
        <f t="shared" si="154"/>
        <v/>
      </c>
      <c r="Z146" t="str">
        <f t="shared" si="154"/>
        <v/>
      </c>
      <c r="AA146">
        <f t="shared" si="7"/>
        <v>0</v>
      </c>
      <c r="AB146" t="str">
        <f t="shared" si="8"/>
        <v>sim</v>
      </c>
      <c r="AF146" t="str">
        <f t="shared" si="9"/>
        <v/>
      </c>
      <c r="AG146" t="str">
        <f t="shared" si="10"/>
        <v/>
      </c>
      <c r="AH146" t="str">
        <f t="shared" si="11"/>
        <v/>
      </c>
    </row>
    <row r="147">
      <c r="A147" s="1" t="s">
        <v>1034</v>
      </c>
      <c r="B147" s="1" t="s">
        <v>1035</v>
      </c>
      <c r="C147" s="1">
        <v>2021.0</v>
      </c>
      <c r="D147" s="1">
        <v>1.0</v>
      </c>
      <c r="E147" s="1">
        <v>15.0</v>
      </c>
      <c r="F147" s="1" t="s">
        <v>974</v>
      </c>
      <c r="G147" s="1" t="s">
        <v>975</v>
      </c>
      <c r="H147" s="1">
        <v>402.0</v>
      </c>
      <c r="J147" s="1">
        <v>123733.0</v>
      </c>
      <c r="K147" s="1" t="s">
        <v>1036</v>
      </c>
      <c r="L147" s="2" t="s">
        <v>1037</v>
      </c>
      <c r="M147" s="1" t="s">
        <v>883</v>
      </c>
      <c r="O147" s="1" t="s">
        <v>913</v>
      </c>
      <c r="P147" s="1" t="s">
        <v>1038</v>
      </c>
      <c r="Q147" s="1" t="s">
        <v>915</v>
      </c>
      <c r="R147" s="1">
        <v>3.3254764E7</v>
      </c>
      <c r="T147">
        <f t="shared" si="2"/>
        <v>35</v>
      </c>
      <c r="U147" t="str">
        <f t="shared" si="3"/>
        <v>Maybe</v>
      </c>
      <c r="V147">
        <f t="shared" si="4"/>
        <v>65</v>
      </c>
      <c r="W147" t="str">
        <f t="shared" si="5"/>
        <v>Maybe</v>
      </c>
      <c r="X147" t="str">
        <f t="shared" ref="X147:Z147" si="155">IFERROR(IF(SEARCH(X$1,$Q147),"sim","não"),)</f>
        <v/>
      </c>
      <c r="Y147" t="str">
        <f t="shared" si="155"/>
        <v/>
      </c>
      <c r="Z147" t="str">
        <f t="shared" si="155"/>
        <v/>
      </c>
      <c r="AA147">
        <f t="shared" si="7"/>
        <v>0</v>
      </c>
      <c r="AB147" t="str">
        <f t="shared" si="8"/>
        <v>sim</v>
      </c>
      <c r="AF147" t="str">
        <f t="shared" si="9"/>
        <v/>
      </c>
      <c r="AG147" t="str">
        <f t="shared" si="10"/>
        <v/>
      </c>
      <c r="AH147" t="str">
        <f t="shared" si="11"/>
        <v/>
      </c>
    </row>
    <row r="148">
      <c r="A148" s="1" t="s">
        <v>1039</v>
      </c>
      <c r="B148" s="1" t="s">
        <v>1040</v>
      </c>
      <c r="C148" s="1">
        <v>2020.0</v>
      </c>
      <c r="D148" s="1">
        <v>12.0</v>
      </c>
      <c r="E148" s="1">
        <v>1.0</v>
      </c>
      <c r="F148" s="1" t="s">
        <v>927</v>
      </c>
      <c r="G148" s="1" t="s">
        <v>928</v>
      </c>
      <c r="H148" s="1">
        <v>267.0</v>
      </c>
      <c r="J148" s="1">
        <v>115664.0</v>
      </c>
      <c r="K148" s="1" t="s">
        <v>1041</v>
      </c>
      <c r="L148" s="2" t="s">
        <v>1042</v>
      </c>
      <c r="M148" s="1" t="s">
        <v>883</v>
      </c>
      <c r="O148" s="1" t="s">
        <v>884</v>
      </c>
      <c r="P148" s="1" t="s">
        <v>1043</v>
      </c>
      <c r="Q148" s="1" t="s">
        <v>937</v>
      </c>
      <c r="R148" s="1">
        <v>3.3254623E7</v>
      </c>
      <c r="T148">
        <f t="shared" si="2"/>
        <v>35</v>
      </c>
      <c r="U148" t="str">
        <f t="shared" si="3"/>
        <v>Excluded</v>
      </c>
      <c r="V148">
        <f t="shared" si="4"/>
        <v>68</v>
      </c>
      <c r="W148" t="str">
        <f t="shared" si="5"/>
        <v>Excluded</v>
      </c>
      <c r="X148" t="str">
        <f t="shared" ref="X148:Z148" si="156">IFERROR(IF(SEARCH(X$1,$Q148),"sim","não"),)</f>
        <v>sim</v>
      </c>
      <c r="Y148" t="str">
        <f t="shared" si="156"/>
        <v/>
      </c>
      <c r="Z148" t="str">
        <f t="shared" si="156"/>
        <v/>
      </c>
      <c r="AA148">
        <f t="shared" si="7"/>
        <v>1</v>
      </c>
      <c r="AB148" t="str">
        <f t="shared" si="8"/>
        <v/>
      </c>
      <c r="AF148" t="str">
        <f t="shared" si="9"/>
        <v>1 - Type of study</v>
      </c>
      <c r="AG148" t="str">
        <f t="shared" si="10"/>
        <v>1 - Type of study</v>
      </c>
      <c r="AH148" t="str">
        <f t="shared" si="11"/>
        <v/>
      </c>
    </row>
    <row r="149">
      <c r="A149" s="1" t="s">
        <v>1044</v>
      </c>
      <c r="B149" s="1" t="s">
        <v>1045</v>
      </c>
      <c r="C149" s="1">
        <v>2021.0</v>
      </c>
      <c r="D149" s="1">
        <v>4.0</v>
      </c>
      <c r="E149" s="1">
        <v>1.0</v>
      </c>
      <c r="F149" s="1" t="s">
        <v>1046</v>
      </c>
      <c r="G149" s="1" t="s">
        <v>1047</v>
      </c>
      <c r="H149" s="1">
        <v>28.0</v>
      </c>
      <c r="I149" s="1">
        <v>13.0</v>
      </c>
      <c r="J149" s="1" t="s">
        <v>1048</v>
      </c>
      <c r="K149" s="1" t="s">
        <v>1049</v>
      </c>
      <c r="L149" s="2" t="s">
        <v>1050</v>
      </c>
      <c r="M149" s="1" t="s">
        <v>883</v>
      </c>
      <c r="O149" s="1" t="s">
        <v>1051</v>
      </c>
      <c r="P149" s="1" t="s">
        <v>1052</v>
      </c>
      <c r="Q149" s="1" t="s">
        <v>937</v>
      </c>
      <c r="R149" s="1">
        <v>3.3247404E7</v>
      </c>
      <c r="T149">
        <f t="shared" si="2"/>
        <v>35</v>
      </c>
      <c r="U149" t="str">
        <f t="shared" si="3"/>
        <v>Excluded</v>
      </c>
      <c r="V149">
        <f t="shared" si="4"/>
        <v>68</v>
      </c>
      <c r="W149" t="str">
        <f t="shared" si="5"/>
        <v>Excluded</v>
      </c>
      <c r="X149" t="str">
        <f t="shared" ref="X149:Z149" si="157">IFERROR(IF(SEARCH(X$1,$Q149),"sim","não"),)</f>
        <v>sim</v>
      </c>
      <c r="Y149" t="str">
        <f t="shared" si="157"/>
        <v/>
      </c>
      <c r="Z149" t="str">
        <f t="shared" si="157"/>
        <v/>
      </c>
      <c r="AA149">
        <f t="shared" si="7"/>
        <v>1</v>
      </c>
      <c r="AB149" t="str">
        <f t="shared" si="8"/>
        <v/>
      </c>
      <c r="AF149" t="str">
        <f t="shared" si="9"/>
        <v>1 - Type of study</v>
      </c>
      <c r="AG149" t="str">
        <f t="shared" si="10"/>
        <v>1 - Type of study</v>
      </c>
      <c r="AH149" t="str">
        <f t="shared" si="11"/>
        <v/>
      </c>
    </row>
    <row r="150">
      <c r="A150" s="1" t="s">
        <v>1053</v>
      </c>
      <c r="B150" s="1" t="s">
        <v>1054</v>
      </c>
      <c r="C150" s="1">
        <v>2021.0</v>
      </c>
      <c r="D150" s="1">
        <v>2.0</v>
      </c>
      <c r="E150" s="1">
        <v>1.0</v>
      </c>
      <c r="F150" s="1" t="s">
        <v>1055</v>
      </c>
      <c r="G150" s="1" t="s">
        <v>1056</v>
      </c>
      <c r="H150" s="1">
        <v>279.0</v>
      </c>
      <c r="J150" s="1">
        <v>111557.0</v>
      </c>
      <c r="K150" s="1" t="s">
        <v>1057</v>
      </c>
      <c r="L150" s="2" t="s">
        <v>1058</v>
      </c>
      <c r="M150" s="1" t="s">
        <v>883</v>
      </c>
      <c r="O150" s="1" t="s">
        <v>884</v>
      </c>
      <c r="P150" s="1" t="s">
        <v>1059</v>
      </c>
      <c r="Q150" s="1" t="s">
        <v>886</v>
      </c>
      <c r="R150" s="1">
        <v>3.3223351E7</v>
      </c>
      <c r="T150">
        <f t="shared" si="2"/>
        <v>35</v>
      </c>
      <c r="U150" t="str">
        <f t="shared" si="3"/>
        <v>Excluded</v>
      </c>
      <c r="V150">
        <f t="shared" si="4"/>
        <v>68</v>
      </c>
      <c r="W150" t="str">
        <f t="shared" si="5"/>
        <v>Excluded</v>
      </c>
      <c r="X150" t="str">
        <f t="shared" ref="X150:Z150" si="158">IFERROR(IF(SEARCH(X$1,$Q150),"sim","não"),)</f>
        <v>sim</v>
      </c>
      <c r="Y150" t="str">
        <f t="shared" si="158"/>
        <v/>
      </c>
      <c r="Z150" t="str">
        <f t="shared" si="158"/>
        <v/>
      </c>
      <c r="AA150">
        <f t="shared" si="7"/>
        <v>1</v>
      </c>
      <c r="AB150" t="str">
        <f t="shared" si="8"/>
        <v/>
      </c>
      <c r="AF150" t="str">
        <f t="shared" si="9"/>
        <v>1 - Type of study</v>
      </c>
      <c r="AG150" t="str">
        <f t="shared" si="10"/>
        <v>1 - Type of study</v>
      </c>
      <c r="AH150" t="str">
        <f t="shared" si="11"/>
        <v/>
      </c>
    </row>
    <row r="151">
      <c r="A151" s="1" t="s">
        <v>1060</v>
      </c>
      <c r="B151" s="1" t="s">
        <v>1061</v>
      </c>
      <c r="C151" s="1">
        <v>2021.0</v>
      </c>
      <c r="D151" s="1">
        <v>3.0</v>
      </c>
      <c r="E151" s="1">
        <v>10.0</v>
      </c>
      <c r="F151" s="1" t="s">
        <v>948</v>
      </c>
      <c r="G151" s="1" t="s">
        <v>949</v>
      </c>
      <c r="H151" s="1">
        <v>759.0</v>
      </c>
      <c r="J151" s="1">
        <v>143504.0</v>
      </c>
      <c r="K151" s="1" t="s">
        <v>1062</v>
      </c>
      <c r="L151" s="2" t="s">
        <v>1063</v>
      </c>
      <c r="M151" s="1" t="s">
        <v>883</v>
      </c>
      <c r="O151" s="1" t="s">
        <v>913</v>
      </c>
      <c r="P151" s="1" t="s">
        <v>1064</v>
      </c>
      <c r="Q151" s="1" t="s">
        <v>937</v>
      </c>
      <c r="R151" s="1">
        <v>3.3221E7</v>
      </c>
      <c r="T151">
        <f t="shared" si="2"/>
        <v>35</v>
      </c>
      <c r="U151" t="str">
        <f t="shared" si="3"/>
        <v>Excluded</v>
      </c>
      <c r="V151">
        <f t="shared" si="4"/>
        <v>68</v>
      </c>
      <c r="W151" t="str">
        <f t="shared" si="5"/>
        <v>Excluded</v>
      </c>
      <c r="X151" t="str">
        <f t="shared" ref="X151:Z151" si="159">IFERROR(IF(SEARCH(X$1,$Q151),"sim","não"),)</f>
        <v>sim</v>
      </c>
      <c r="Y151" t="str">
        <f t="shared" si="159"/>
        <v/>
      </c>
      <c r="Z151" t="str">
        <f t="shared" si="159"/>
        <v/>
      </c>
      <c r="AA151">
        <f t="shared" si="7"/>
        <v>1</v>
      </c>
      <c r="AB151" t="str">
        <f t="shared" si="8"/>
        <v/>
      </c>
      <c r="AF151" t="str">
        <f t="shared" si="9"/>
        <v>1 - Type of study</v>
      </c>
      <c r="AG151" t="str">
        <f t="shared" si="10"/>
        <v>1 - Type of study</v>
      </c>
      <c r="AH151" t="str">
        <f t="shared" si="11"/>
        <v/>
      </c>
    </row>
    <row r="152">
      <c r="A152" s="1" t="s">
        <v>1065</v>
      </c>
      <c r="B152" s="1" t="s">
        <v>1066</v>
      </c>
      <c r="C152" s="1">
        <v>2021.0</v>
      </c>
      <c r="D152" s="1">
        <v>1.0</v>
      </c>
      <c r="E152" s="1">
        <v>15.0</v>
      </c>
      <c r="F152" s="1" t="s">
        <v>948</v>
      </c>
      <c r="G152" s="1" t="s">
        <v>949</v>
      </c>
      <c r="H152" s="1">
        <v>752.0</v>
      </c>
      <c r="J152" s="1">
        <v>142256.0</v>
      </c>
      <c r="K152" s="1" t="s">
        <v>1067</v>
      </c>
      <c r="L152" s="2" t="s">
        <v>1068</v>
      </c>
      <c r="M152" s="1" t="s">
        <v>883</v>
      </c>
      <c r="O152" s="1" t="s">
        <v>913</v>
      </c>
      <c r="P152" s="1" t="s">
        <v>1069</v>
      </c>
      <c r="Q152" s="1" t="s">
        <v>915</v>
      </c>
      <c r="R152" s="1">
        <v>3.3207491E7</v>
      </c>
      <c r="T152">
        <f t="shared" si="2"/>
        <v>35</v>
      </c>
      <c r="U152" t="str">
        <f t="shared" si="3"/>
        <v>Maybe</v>
      </c>
      <c r="V152">
        <f t="shared" si="4"/>
        <v>65</v>
      </c>
      <c r="W152" t="str">
        <f t="shared" si="5"/>
        <v>Maybe</v>
      </c>
      <c r="X152" t="str">
        <f t="shared" ref="X152:Z152" si="160">IFERROR(IF(SEARCH(X$1,$Q152),"sim","não"),)</f>
        <v/>
      </c>
      <c r="Y152" t="str">
        <f t="shared" si="160"/>
        <v/>
      </c>
      <c r="Z152" t="str">
        <f t="shared" si="160"/>
        <v/>
      </c>
      <c r="AA152">
        <f t="shared" si="7"/>
        <v>0</v>
      </c>
      <c r="AB152" t="str">
        <f t="shared" si="8"/>
        <v>sim</v>
      </c>
      <c r="AF152" t="str">
        <f t="shared" si="9"/>
        <v/>
      </c>
      <c r="AG152" t="str">
        <f t="shared" si="10"/>
        <v/>
      </c>
      <c r="AH152" t="str">
        <f t="shared" si="11"/>
        <v/>
      </c>
    </row>
    <row r="153">
      <c r="A153" s="1" t="s">
        <v>1070</v>
      </c>
      <c r="B153" s="1" t="s">
        <v>1071</v>
      </c>
      <c r="C153" s="1">
        <v>2020.0</v>
      </c>
      <c r="D153" s="1">
        <v>6.0</v>
      </c>
      <c r="E153" s="1">
        <v>1.0</v>
      </c>
      <c r="F153" s="1" t="s">
        <v>1072</v>
      </c>
      <c r="G153" s="1" t="s">
        <v>1073</v>
      </c>
      <c r="H153" s="1">
        <v>4.0</v>
      </c>
      <c r="I153" s="1">
        <v>3.0</v>
      </c>
      <c r="J153" s="1" t="s">
        <v>1074</v>
      </c>
      <c r="K153" s="1" t="s">
        <v>1075</v>
      </c>
      <c r="L153" s="2" t="s">
        <v>1076</v>
      </c>
      <c r="M153" s="1" t="s">
        <v>883</v>
      </c>
      <c r="P153" s="1" t="s">
        <v>1077</v>
      </c>
      <c r="Q153" s="1" t="s">
        <v>937</v>
      </c>
      <c r="R153" s="1">
        <v>3.3163852E7</v>
      </c>
      <c r="S153" s="1" t="s">
        <v>1078</v>
      </c>
      <c r="T153">
        <f t="shared" si="2"/>
        <v>35</v>
      </c>
      <c r="U153" t="str">
        <f t="shared" si="3"/>
        <v>Excluded</v>
      </c>
      <c r="V153">
        <f t="shared" si="4"/>
        <v>68</v>
      </c>
      <c r="W153" t="str">
        <f t="shared" si="5"/>
        <v>Excluded</v>
      </c>
      <c r="X153" t="str">
        <f t="shared" ref="X153:Z153" si="161">IFERROR(IF(SEARCH(X$1,$Q153),"sim","não"),)</f>
        <v>sim</v>
      </c>
      <c r="Y153" t="str">
        <f t="shared" si="161"/>
        <v/>
      </c>
      <c r="Z153" t="str">
        <f t="shared" si="161"/>
        <v/>
      </c>
      <c r="AA153">
        <f t="shared" si="7"/>
        <v>1</v>
      </c>
      <c r="AB153" t="str">
        <f t="shared" si="8"/>
        <v/>
      </c>
      <c r="AF153" t="str">
        <f t="shared" si="9"/>
        <v>1 - Type of study</v>
      </c>
      <c r="AG153" t="str">
        <f t="shared" si="10"/>
        <v>1 - Type of study</v>
      </c>
      <c r="AH153" t="str">
        <f t="shared" si="11"/>
        <v/>
      </c>
    </row>
    <row r="154">
      <c r="A154" s="1" t="s">
        <v>1079</v>
      </c>
      <c r="B154" s="1" t="s">
        <v>1080</v>
      </c>
      <c r="C154" s="1">
        <v>2020.0</v>
      </c>
      <c r="D154" s="1">
        <v>10.0</v>
      </c>
      <c r="E154" s="1">
        <v>30.0</v>
      </c>
      <c r="F154" s="1" t="s">
        <v>1081</v>
      </c>
      <c r="G154" s="1" t="s">
        <v>1082</v>
      </c>
      <c r="H154" s="1">
        <v>17.0</v>
      </c>
      <c r="I154" s="1">
        <v>21.0</v>
      </c>
      <c r="K154" s="1" t="s">
        <v>1083</v>
      </c>
      <c r="L154" s="2" t="s">
        <v>1084</v>
      </c>
      <c r="M154" s="1" t="s">
        <v>883</v>
      </c>
      <c r="P154" s="1" t="s">
        <v>1085</v>
      </c>
      <c r="Q154" s="1" t="s">
        <v>886</v>
      </c>
      <c r="R154" s="1">
        <v>3.3143273E7</v>
      </c>
      <c r="S154" s="1" t="s">
        <v>1086</v>
      </c>
      <c r="T154">
        <f t="shared" si="2"/>
        <v>35</v>
      </c>
      <c r="U154" t="str">
        <f t="shared" si="3"/>
        <v>Excluded</v>
      </c>
      <c r="V154">
        <f t="shared" si="4"/>
        <v>68</v>
      </c>
      <c r="W154" t="str">
        <f t="shared" si="5"/>
        <v>Excluded</v>
      </c>
      <c r="X154" t="str">
        <f t="shared" ref="X154:Z154" si="162">IFERROR(IF(SEARCH(X$1,$Q154),"sim","não"),)</f>
        <v>sim</v>
      </c>
      <c r="Y154" t="str">
        <f t="shared" si="162"/>
        <v/>
      </c>
      <c r="Z154" t="str">
        <f t="shared" si="162"/>
        <v/>
      </c>
      <c r="AA154">
        <f t="shared" si="7"/>
        <v>1</v>
      </c>
      <c r="AB154" t="str">
        <f t="shared" si="8"/>
        <v/>
      </c>
      <c r="AF154" t="str">
        <f t="shared" si="9"/>
        <v>1 - Type of study</v>
      </c>
      <c r="AG154" t="str">
        <f t="shared" si="10"/>
        <v>1 - Type of study</v>
      </c>
      <c r="AH154" t="str">
        <f t="shared" si="11"/>
        <v/>
      </c>
    </row>
    <row r="155">
      <c r="A155" s="1" t="s">
        <v>1087</v>
      </c>
      <c r="B155" s="1" t="s">
        <v>1088</v>
      </c>
      <c r="C155" s="1">
        <v>2021.0</v>
      </c>
      <c r="D155" s="1">
        <v>1.0</v>
      </c>
      <c r="E155" s="1">
        <v>1.0</v>
      </c>
      <c r="F155" s="1" t="s">
        <v>1089</v>
      </c>
      <c r="G155" s="1" t="s">
        <v>1090</v>
      </c>
      <c r="H155" s="1">
        <v>81.0</v>
      </c>
      <c r="J155" s="1">
        <v>103521.0</v>
      </c>
      <c r="K155" s="1" t="s">
        <v>1091</v>
      </c>
      <c r="L155" s="2" t="s">
        <v>1092</v>
      </c>
      <c r="M155" s="1" t="s">
        <v>883</v>
      </c>
      <c r="O155" s="1" t="s">
        <v>913</v>
      </c>
      <c r="P155" s="1" t="s">
        <v>1093</v>
      </c>
      <c r="Q155" s="1" t="s">
        <v>900</v>
      </c>
      <c r="R155" s="1">
        <v>3.3132197E7</v>
      </c>
      <c r="T155">
        <f t="shared" si="2"/>
        <v>35</v>
      </c>
      <c r="U155" t="str">
        <f t="shared" si="3"/>
        <v>Excluded</v>
      </c>
      <c r="V155">
        <f t="shared" si="4"/>
        <v>68</v>
      </c>
      <c r="W155" t="str">
        <f t="shared" si="5"/>
        <v>Excluded</v>
      </c>
      <c r="X155" t="str">
        <f t="shared" ref="X155:Z155" si="163">IFERROR(IF(SEARCH(X$1,$Q155),"sim","não"),)</f>
        <v>sim</v>
      </c>
      <c r="Y155" t="str">
        <f t="shared" si="163"/>
        <v/>
      </c>
      <c r="Z155" t="str">
        <f t="shared" si="163"/>
        <v>sim</v>
      </c>
      <c r="AA155">
        <f t="shared" si="7"/>
        <v>2</v>
      </c>
      <c r="AB155" t="str">
        <f t="shared" si="8"/>
        <v/>
      </c>
      <c r="AF155" t="str">
        <f t="shared" si="9"/>
        <v>3 - Intervention,1 - Type of study</v>
      </c>
      <c r="AG155" t="str">
        <f t="shared" si="10"/>
        <v>3 - Intervention</v>
      </c>
      <c r="AH155" t="str">
        <f t="shared" si="11"/>
        <v>1 - Type of study</v>
      </c>
    </row>
    <row r="156">
      <c r="A156" s="1" t="s">
        <v>1094</v>
      </c>
      <c r="B156" s="1" t="s">
        <v>1095</v>
      </c>
      <c r="C156" s="1">
        <v>2020.0</v>
      </c>
      <c r="D156" s="1">
        <v>12.0</v>
      </c>
      <c r="E156" s="1">
        <v>1.0</v>
      </c>
      <c r="F156" s="1" t="s">
        <v>879</v>
      </c>
      <c r="G156" s="1" t="s">
        <v>880</v>
      </c>
      <c r="H156" s="1">
        <v>161.0</v>
      </c>
      <c r="J156" s="1">
        <v>111763.0</v>
      </c>
      <c r="K156" s="1" t="s">
        <v>1096</v>
      </c>
      <c r="L156" s="2" t="s">
        <v>1097</v>
      </c>
      <c r="M156" s="1" t="s">
        <v>883</v>
      </c>
      <c r="O156" s="1" t="s">
        <v>884</v>
      </c>
      <c r="P156" s="1" t="s">
        <v>1098</v>
      </c>
      <c r="Q156" s="1" t="s">
        <v>937</v>
      </c>
      <c r="R156" s="1">
        <v>3.3120036E7</v>
      </c>
      <c r="T156">
        <f t="shared" si="2"/>
        <v>35</v>
      </c>
      <c r="U156" t="str">
        <f t="shared" si="3"/>
        <v>Excluded</v>
      </c>
      <c r="V156">
        <f t="shared" si="4"/>
        <v>68</v>
      </c>
      <c r="W156" t="str">
        <f t="shared" si="5"/>
        <v>Excluded</v>
      </c>
      <c r="X156" t="str">
        <f t="shared" ref="X156:Z156" si="164">IFERROR(IF(SEARCH(X$1,$Q156),"sim","não"),)</f>
        <v>sim</v>
      </c>
      <c r="Y156" t="str">
        <f t="shared" si="164"/>
        <v/>
      </c>
      <c r="Z156" t="str">
        <f t="shared" si="164"/>
        <v/>
      </c>
      <c r="AA156">
        <f t="shared" si="7"/>
        <v>1</v>
      </c>
      <c r="AB156" t="str">
        <f t="shared" si="8"/>
        <v/>
      </c>
      <c r="AF156" t="str">
        <f t="shared" si="9"/>
        <v>1 - Type of study</v>
      </c>
      <c r="AG156" t="str">
        <f t="shared" si="10"/>
        <v>1 - Type of study</v>
      </c>
      <c r="AH156" t="str">
        <f t="shared" si="11"/>
        <v/>
      </c>
    </row>
    <row r="157">
      <c r="A157" s="1" t="s">
        <v>1099</v>
      </c>
      <c r="B157" s="1" t="s">
        <v>1100</v>
      </c>
      <c r="C157" s="1">
        <v>2021.0</v>
      </c>
      <c r="D157" s="1">
        <v>1.0</v>
      </c>
      <c r="E157" s="1">
        <v>5.0</v>
      </c>
      <c r="F157" s="1" t="s">
        <v>974</v>
      </c>
      <c r="G157" s="1" t="s">
        <v>975</v>
      </c>
      <c r="H157" s="1">
        <v>401.0</v>
      </c>
      <c r="J157" s="1">
        <v>123336.0</v>
      </c>
      <c r="K157" s="1" t="s">
        <v>1101</v>
      </c>
      <c r="L157" s="2" t="s">
        <v>1102</v>
      </c>
      <c r="M157" s="1" t="s">
        <v>883</v>
      </c>
      <c r="O157" s="1" t="s">
        <v>913</v>
      </c>
      <c r="P157" s="1" t="s">
        <v>1103</v>
      </c>
      <c r="Q157" s="1" t="s">
        <v>953</v>
      </c>
      <c r="R157" s="1">
        <v>3.3113712E7</v>
      </c>
      <c r="T157">
        <f t="shared" si="2"/>
        <v>35</v>
      </c>
      <c r="U157" t="str">
        <f t="shared" si="3"/>
        <v>Excluded</v>
      </c>
      <c r="V157">
        <f t="shared" si="4"/>
        <v>68</v>
      </c>
      <c r="W157" t="str">
        <f t="shared" si="5"/>
        <v>Excluded</v>
      </c>
      <c r="X157" t="str">
        <f t="shared" ref="X157:Z157" si="165">IFERROR(IF(SEARCH(X$1,$Q157),"sim","não"),)</f>
        <v>sim</v>
      </c>
      <c r="Y157" t="str">
        <f t="shared" si="165"/>
        <v/>
      </c>
      <c r="Z157" t="str">
        <f t="shared" si="165"/>
        <v/>
      </c>
      <c r="AA157">
        <f t="shared" si="7"/>
        <v>1</v>
      </c>
      <c r="AB157" t="str">
        <f t="shared" si="8"/>
        <v/>
      </c>
      <c r="AF157" t="str">
        <f t="shared" si="9"/>
        <v>1 - Type of study</v>
      </c>
      <c r="AG157" t="str">
        <f t="shared" si="10"/>
        <v>1 - Type of study</v>
      </c>
      <c r="AH157" t="str">
        <f t="shared" si="11"/>
        <v/>
      </c>
    </row>
    <row r="158">
      <c r="A158" s="1" t="s">
        <v>1104</v>
      </c>
      <c r="B158" s="1" t="s">
        <v>1105</v>
      </c>
      <c r="C158" s="1">
        <v>2020.0</v>
      </c>
      <c r="D158" s="1">
        <v>10.0</v>
      </c>
      <c r="E158" s="1">
        <v>1.0</v>
      </c>
      <c r="F158" s="1" t="s">
        <v>1106</v>
      </c>
      <c r="G158" s="1" t="s">
        <v>1107</v>
      </c>
      <c r="H158" s="1">
        <v>13.0</v>
      </c>
      <c r="I158" s="1">
        <v>10.0</v>
      </c>
      <c r="J158" s="1" t="s">
        <v>1108</v>
      </c>
      <c r="K158" s="1" t="s">
        <v>1109</v>
      </c>
      <c r="L158" s="2" t="s">
        <v>1110</v>
      </c>
      <c r="M158" s="1" t="s">
        <v>883</v>
      </c>
      <c r="P158" s="1" t="s">
        <v>1111</v>
      </c>
      <c r="Q158" s="1" t="s">
        <v>1112</v>
      </c>
      <c r="R158" s="1">
        <v>3.30767E7</v>
      </c>
      <c r="S158" s="1" t="s">
        <v>1113</v>
      </c>
      <c r="T158">
        <f t="shared" si="2"/>
        <v>35</v>
      </c>
      <c r="U158" t="str">
        <f t="shared" si="3"/>
        <v>Excluded</v>
      </c>
      <c r="V158">
        <f t="shared" si="4"/>
        <v>68</v>
      </c>
      <c r="W158" t="str">
        <f t="shared" si="5"/>
        <v>Excluded</v>
      </c>
      <c r="X158" t="str">
        <f t="shared" ref="X158:Z158" si="166">IFERROR(IF(SEARCH(X$1,$Q158),"sim","não"),)</f>
        <v/>
      </c>
      <c r="Y158" t="str">
        <f t="shared" si="166"/>
        <v>sim</v>
      </c>
      <c r="Z158" t="str">
        <f t="shared" si="166"/>
        <v/>
      </c>
      <c r="AA158">
        <f t="shared" si="7"/>
        <v>1</v>
      </c>
      <c r="AB158" t="str">
        <f t="shared" si="8"/>
        <v/>
      </c>
      <c r="AF158" t="str">
        <f t="shared" si="9"/>
        <v>2 - Population</v>
      </c>
      <c r="AG158" t="str">
        <f t="shared" si="10"/>
        <v>2 - Population</v>
      </c>
      <c r="AH158" t="str">
        <f t="shared" si="11"/>
        <v/>
      </c>
    </row>
    <row r="159">
      <c r="A159" s="1" t="s">
        <v>1114</v>
      </c>
      <c r="B159" s="1" t="s">
        <v>1115</v>
      </c>
      <c r="C159" s="1">
        <v>2021.0</v>
      </c>
      <c r="D159" s="1">
        <v>1.0</v>
      </c>
      <c r="E159" s="1">
        <v>1.0</v>
      </c>
      <c r="F159" s="1" t="s">
        <v>927</v>
      </c>
      <c r="G159" s="1" t="s">
        <v>928</v>
      </c>
      <c r="H159" s="1">
        <v>268.0</v>
      </c>
      <c r="J159" s="1">
        <v>115769.0</v>
      </c>
      <c r="K159" s="1" t="s">
        <v>1116</v>
      </c>
      <c r="L159" s="2" t="s">
        <v>1117</v>
      </c>
      <c r="M159" s="1" t="s">
        <v>883</v>
      </c>
      <c r="O159" s="1" t="s">
        <v>884</v>
      </c>
      <c r="P159" s="1" t="s">
        <v>1118</v>
      </c>
      <c r="Q159" s="1" t="s">
        <v>915</v>
      </c>
      <c r="R159" s="1">
        <v>3.3070068E7</v>
      </c>
      <c r="T159">
        <f t="shared" si="2"/>
        <v>35</v>
      </c>
      <c r="U159" t="str">
        <f t="shared" si="3"/>
        <v>Maybe</v>
      </c>
      <c r="V159">
        <f t="shared" si="4"/>
        <v>65</v>
      </c>
      <c r="W159" t="str">
        <f t="shared" si="5"/>
        <v>Maybe</v>
      </c>
      <c r="X159" t="str">
        <f t="shared" ref="X159:Z159" si="167">IFERROR(IF(SEARCH(X$1,$Q159),"sim","não"),)</f>
        <v/>
      </c>
      <c r="Y159" t="str">
        <f t="shared" si="167"/>
        <v/>
      </c>
      <c r="Z159" t="str">
        <f t="shared" si="167"/>
        <v/>
      </c>
      <c r="AA159">
        <f t="shared" si="7"/>
        <v>0</v>
      </c>
      <c r="AB159" t="str">
        <f t="shared" si="8"/>
        <v>sim</v>
      </c>
      <c r="AF159" t="str">
        <f t="shared" si="9"/>
        <v/>
      </c>
      <c r="AG159" t="str">
        <f t="shared" si="10"/>
        <v/>
      </c>
      <c r="AH159" t="str">
        <f t="shared" si="11"/>
        <v/>
      </c>
    </row>
    <row r="160">
      <c r="A160" s="1" t="s">
        <v>1119</v>
      </c>
      <c r="B160" s="1" t="s">
        <v>1120</v>
      </c>
      <c r="C160" s="1">
        <v>2021.0</v>
      </c>
      <c r="D160" s="1">
        <v>2.0</v>
      </c>
      <c r="E160" s="1">
        <v>1.0</v>
      </c>
      <c r="F160" s="1" t="s">
        <v>1121</v>
      </c>
      <c r="G160" s="1" t="s">
        <v>1122</v>
      </c>
      <c r="H160" s="1">
        <v>264.0</v>
      </c>
      <c r="J160" s="1">
        <v>128543.0</v>
      </c>
      <c r="K160" s="1" t="s">
        <v>1123</v>
      </c>
      <c r="L160" s="2" t="s">
        <v>1124</v>
      </c>
      <c r="M160" s="1" t="s">
        <v>883</v>
      </c>
      <c r="O160" s="1" t="s">
        <v>884</v>
      </c>
      <c r="P160" s="1" t="s">
        <v>1125</v>
      </c>
      <c r="Q160" s="1" t="s">
        <v>937</v>
      </c>
      <c r="R160" s="1">
        <v>3.3059284E7</v>
      </c>
      <c r="T160">
        <f t="shared" si="2"/>
        <v>35</v>
      </c>
      <c r="U160" t="str">
        <f t="shared" si="3"/>
        <v>Excluded</v>
      </c>
      <c r="V160">
        <f t="shared" si="4"/>
        <v>68</v>
      </c>
      <c r="W160" t="str">
        <f t="shared" si="5"/>
        <v>Excluded</v>
      </c>
      <c r="X160" t="str">
        <f t="shared" ref="X160:Z160" si="168">IFERROR(IF(SEARCH(X$1,$Q160),"sim","não"),)</f>
        <v>sim</v>
      </c>
      <c r="Y160" t="str">
        <f t="shared" si="168"/>
        <v/>
      </c>
      <c r="Z160" t="str">
        <f t="shared" si="168"/>
        <v/>
      </c>
      <c r="AA160">
        <f t="shared" si="7"/>
        <v>1</v>
      </c>
      <c r="AB160" t="str">
        <f t="shared" si="8"/>
        <v/>
      </c>
      <c r="AF160" t="str">
        <f t="shared" si="9"/>
        <v>1 - Type of study</v>
      </c>
      <c r="AG160" t="str">
        <f t="shared" si="10"/>
        <v>1 - Type of study</v>
      </c>
      <c r="AH160" t="str">
        <f t="shared" si="11"/>
        <v/>
      </c>
    </row>
    <row r="161">
      <c r="A161" s="1" t="s">
        <v>1126</v>
      </c>
      <c r="B161" s="1" t="s">
        <v>1127</v>
      </c>
      <c r="C161" s="1">
        <v>2020.0</v>
      </c>
      <c r="D161" s="1">
        <v>12.0</v>
      </c>
      <c r="E161" s="1">
        <v>17.0</v>
      </c>
      <c r="F161" s="1" t="s">
        <v>1128</v>
      </c>
      <c r="G161" s="1" t="s">
        <v>1129</v>
      </c>
      <c r="H161" s="1">
        <v>383.0</v>
      </c>
      <c r="I161" s="1">
        <v>25.0</v>
      </c>
      <c r="J161" s="1" t="s">
        <v>1130</v>
      </c>
      <c r="K161" s="1" t="s">
        <v>1131</v>
      </c>
      <c r="L161" s="2" t="s">
        <v>1132</v>
      </c>
      <c r="M161" s="1" t="s">
        <v>883</v>
      </c>
      <c r="P161" s="1" t="s">
        <v>1133</v>
      </c>
      <c r="Q161" s="1" t="s">
        <v>1134</v>
      </c>
      <c r="R161" s="1">
        <v>3.3053279E7</v>
      </c>
      <c r="S161" s="1" t="s">
        <v>1135</v>
      </c>
      <c r="T161">
        <f t="shared" si="2"/>
        <v>35</v>
      </c>
      <c r="U161" t="str">
        <f t="shared" si="3"/>
        <v>Excluded</v>
      </c>
      <c r="V161">
        <f t="shared" si="4"/>
        <v>68</v>
      </c>
      <c r="W161" t="str">
        <f t="shared" si="5"/>
        <v>Excluded</v>
      </c>
      <c r="X161" t="str">
        <f t="shared" ref="X161:Z161" si="169">IFERROR(IF(SEARCH(X$1,$Q161),"sim","não"),)</f>
        <v>sim</v>
      </c>
      <c r="Y161" t="str">
        <f t="shared" si="169"/>
        <v>sim</v>
      </c>
      <c r="Z161" t="str">
        <f t="shared" si="169"/>
        <v/>
      </c>
      <c r="AA161">
        <f t="shared" si="7"/>
        <v>2</v>
      </c>
      <c r="AB161" t="str">
        <f t="shared" si="8"/>
        <v/>
      </c>
      <c r="AF161" t="str">
        <f t="shared" si="9"/>
        <v>2 - Population,1 - Type of study</v>
      </c>
      <c r="AG161" t="str">
        <f t="shared" si="10"/>
        <v>2 - Population</v>
      </c>
      <c r="AH161" t="str">
        <f t="shared" si="11"/>
        <v>1 - Type of study</v>
      </c>
    </row>
    <row r="162">
      <c r="A162" s="1" t="s">
        <v>1136</v>
      </c>
      <c r="B162" s="1" t="s">
        <v>1137</v>
      </c>
      <c r="C162" s="1">
        <v>2020.0</v>
      </c>
      <c r="D162" s="1">
        <v>12.0</v>
      </c>
      <c r="E162" s="1">
        <v>15.0</v>
      </c>
      <c r="F162" s="1" t="s">
        <v>1138</v>
      </c>
      <c r="G162" s="1" t="s">
        <v>1139</v>
      </c>
      <c r="H162" s="1">
        <v>165.0</v>
      </c>
      <c r="J162" s="1" t="s">
        <v>1140</v>
      </c>
      <c r="K162" s="1" t="s">
        <v>1141</v>
      </c>
      <c r="L162" s="2" t="s">
        <v>1142</v>
      </c>
      <c r="M162" s="1" t="s">
        <v>883</v>
      </c>
      <c r="O162" s="1" t="s">
        <v>913</v>
      </c>
      <c r="P162" s="1" t="s">
        <v>1143</v>
      </c>
      <c r="Q162" s="1" t="s">
        <v>1144</v>
      </c>
      <c r="R162" s="1">
        <v>3.3045296E7</v>
      </c>
      <c r="T162">
        <f t="shared" si="2"/>
        <v>35</v>
      </c>
      <c r="U162" t="str">
        <f t="shared" si="3"/>
        <v>Excluded</v>
      </c>
      <c r="V162">
        <f t="shared" si="4"/>
        <v>68</v>
      </c>
      <c r="W162" t="str">
        <f t="shared" si="5"/>
        <v>Maybe</v>
      </c>
      <c r="X162" t="str">
        <f t="shared" ref="X162:Z162" si="170">IFERROR(IF(SEARCH(X$1,$Q162),"sim","não"),)</f>
        <v/>
      </c>
      <c r="Y162" t="str">
        <f t="shared" si="170"/>
        <v/>
      </c>
      <c r="Z162" t="str">
        <f t="shared" si="170"/>
        <v>sim</v>
      </c>
      <c r="AA162">
        <f t="shared" si="7"/>
        <v>1</v>
      </c>
      <c r="AB162" t="str">
        <f t="shared" si="8"/>
        <v>sim</v>
      </c>
      <c r="AF162" t="str">
        <f t="shared" si="9"/>
        <v>3 - Intervention</v>
      </c>
      <c r="AG162" t="str">
        <f t="shared" si="10"/>
        <v/>
      </c>
      <c r="AH162" t="str">
        <f t="shared" si="11"/>
        <v/>
      </c>
    </row>
    <row r="163">
      <c r="A163" s="1" t="s">
        <v>1145</v>
      </c>
      <c r="B163" s="1" t="s">
        <v>1146</v>
      </c>
      <c r="C163" s="1">
        <v>2021.0</v>
      </c>
      <c r="D163" s="1">
        <v>1.0</v>
      </c>
      <c r="E163" s="1">
        <v>1.0</v>
      </c>
      <c r="F163" s="1" t="s">
        <v>1147</v>
      </c>
      <c r="G163" s="1" t="s">
        <v>1148</v>
      </c>
      <c r="H163" s="1">
        <v>192.0</v>
      </c>
      <c r="J163" s="1">
        <v>110304.0</v>
      </c>
      <c r="K163" s="1" t="s">
        <v>1149</v>
      </c>
      <c r="L163" s="2" t="s">
        <v>1150</v>
      </c>
      <c r="M163" s="1" t="s">
        <v>883</v>
      </c>
      <c r="O163" s="1" t="s">
        <v>913</v>
      </c>
      <c r="P163" s="1" t="s">
        <v>1151</v>
      </c>
      <c r="Q163" s="1" t="s">
        <v>1152</v>
      </c>
      <c r="R163" s="1">
        <v>3.3038362E7</v>
      </c>
      <c r="T163">
        <f t="shared" si="2"/>
        <v>35</v>
      </c>
      <c r="U163" t="str">
        <f t="shared" si="3"/>
        <v>Excluded</v>
      </c>
      <c r="V163">
        <f t="shared" si="4"/>
        <v>68</v>
      </c>
      <c r="W163" t="str">
        <f t="shared" si="5"/>
        <v>Excluded</v>
      </c>
      <c r="X163" t="str">
        <f t="shared" ref="X163:Z163" si="171">IFERROR(IF(SEARCH(X$1,$Q163),"sim","não"),)</f>
        <v>sim</v>
      </c>
      <c r="Y163" t="str">
        <f t="shared" si="171"/>
        <v>sim</v>
      </c>
      <c r="Z163" t="str">
        <f t="shared" si="171"/>
        <v/>
      </c>
      <c r="AA163">
        <f t="shared" si="7"/>
        <v>2</v>
      </c>
      <c r="AB163" t="str">
        <f t="shared" si="8"/>
        <v/>
      </c>
      <c r="AF163" t="str">
        <f t="shared" si="9"/>
        <v>2 - Population,1 - Type of study</v>
      </c>
      <c r="AG163" t="str">
        <f t="shared" si="10"/>
        <v>2 - Population</v>
      </c>
      <c r="AH163" t="str">
        <f t="shared" si="11"/>
        <v>1 - Type of study</v>
      </c>
    </row>
    <row r="164">
      <c r="A164" s="1" t="s">
        <v>1153</v>
      </c>
      <c r="B164" s="1" t="s">
        <v>1154</v>
      </c>
      <c r="C164" s="1">
        <v>2020.0</v>
      </c>
      <c r="D164" s="1">
        <v>1.0</v>
      </c>
      <c r="E164" s="1">
        <v>1.0</v>
      </c>
      <c r="F164" s="1" t="s">
        <v>1155</v>
      </c>
      <c r="G164" s="1" t="s">
        <v>1156</v>
      </c>
      <c r="H164" s="1">
        <v>11.0</v>
      </c>
      <c r="J164" s="1">
        <v>2183.0</v>
      </c>
      <c r="K164" s="1" t="s">
        <v>1157</v>
      </c>
      <c r="L164" s="2" t="s">
        <v>1158</v>
      </c>
      <c r="M164" s="1" t="s">
        <v>883</v>
      </c>
      <c r="P164" s="1" t="s">
        <v>1159</v>
      </c>
      <c r="Q164" s="1" t="s">
        <v>1112</v>
      </c>
      <c r="R164" s="1">
        <v>3.3013917E7</v>
      </c>
      <c r="S164" s="1" t="s">
        <v>1160</v>
      </c>
      <c r="T164">
        <f t="shared" si="2"/>
        <v>35</v>
      </c>
      <c r="U164" t="str">
        <f t="shared" si="3"/>
        <v>Excluded</v>
      </c>
      <c r="V164">
        <f t="shared" si="4"/>
        <v>68</v>
      </c>
      <c r="W164" t="str">
        <f t="shared" si="5"/>
        <v>Excluded</v>
      </c>
      <c r="X164" t="str">
        <f t="shared" ref="X164:Z164" si="172">IFERROR(IF(SEARCH(X$1,$Q164),"sim","não"),)</f>
        <v/>
      </c>
      <c r="Y164" t="str">
        <f t="shared" si="172"/>
        <v>sim</v>
      </c>
      <c r="Z164" t="str">
        <f t="shared" si="172"/>
        <v/>
      </c>
      <c r="AA164">
        <f t="shared" si="7"/>
        <v>1</v>
      </c>
      <c r="AB164" t="str">
        <f t="shared" si="8"/>
        <v/>
      </c>
      <c r="AF164" t="str">
        <f t="shared" si="9"/>
        <v>2 - Population</v>
      </c>
      <c r="AG164" t="str">
        <f t="shared" si="10"/>
        <v>2 - Population</v>
      </c>
      <c r="AH164" t="str">
        <f t="shared" si="11"/>
        <v/>
      </c>
    </row>
    <row r="165">
      <c r="A165" s="1" t="s">
        <v>1161</v>
      </c>
      <c r="B165" s="1" t="s">
        <v>1162</v>
      </c>
      <c r="C165" s="1">
        <v>2021.0</v>
      </c>
      <c r="D165" s="1">
        <v>2.0</v>
      </c>
      <c r="E165" s="1">
        <v>10.0</v>
      </c>
      <c r="F165" s="1" t="s">
        <v>948</v>
      </c>
      <c r="G165" s="1" t="s">
        <v>949</v>
      </c>
      <c r="H165" s="1">
        <v>755.0</v>
      </c>
      <c r="J165" s="1">
        <v>142422.0</v>
      </c>
      <c r="K165" s="1" t="s">
        <v>1163</v>
      </c>
      <c r="L165" s="2" t="s">
        <v>1164</v>
      </c>
      <c r="M165" s="1" t="s">
        <v>883</v>
      </c>
      <c r="O165" s="1" t="s">
        <v>913</v>
      </c>
      <c r="P165" s="1" t="s">
        <v>1165</v>
      </c>
      <c r="Q165" s="1" t="s">
        <v>937</v>
      </c>
      <c r="R165" s="1">
        <v>3.3011593E7</v>
      </c>
      <c r="T165">
        <f t="shared" si="2"/>
        <v>35</v>
      </c>
      <c r="U165" t="str">
        <f t="shared" si="3"/>
        <v>Excluded</v>
      </c>
      <c r="V165">
        <f t="shared" si="4"/>
        <v>68</v>
      </c>
      <c r="W165" t="str">
        <f t="shared" si="5"/>
        <v>Excluded</v>
      </c>
      <c r="X165" t="str">
        <f t="shared" ref="X165:Z165" si="173">IFERROR(IF(SEARCH(X$1,$Q165),"sim","não"),)</f>
        <v>sim</v>
      </c>
      <c r="Y165" t="str">
        <f t="shared" si="173"/>
        <v/>
      </c>
      <c r="Z165" t="str">
        <f t="shared" si="173"/>
        <v/>
      </c>
      <c r="AA165">
        <f t="shared" si="7"/>
        <v>1</v>
      </c>
      <c r="AB165" t="str">
        <f t="shared" si="8"/>
        <v/>
      </c>
      <c r="AF165" t="str">
        <f t="shared" si="9"/>
        <v>1 - Type of study</v>
      </c>
      <c r="AG165" t="str">
        <f t="shared" si="10"/>
        <v>1 - Type of study</v>
      </c>
      <c r="AH165" t="str">
        <f t="shared" si="11"/>
        <v/>
      </c>
    </row>
    <row r="166">
      <c r="A166" s="1" t="s">
        <v>1166</v>
      </c>
      <c r="B166" s="1" t="s">
        <v>1167</v>
      </c>
      <c r="C166" s="1">
        <v>2020.0</v>
      </c>
      <c r="D166" s="1">
        <v>10.0</v>
      </c>
      <c r="E166" s="1">
        <v>20.0</v>
      </c>
      <c r="F166" s="1" t="s">
        <v>948</v>
      </c>
      <c r="G166" s="1" t="s">
        <v>949</v>
      </c>
      <c r="H166" s="1">
        <v>740.0</v>
      </c>
      <c r="J166" s="1">
        <v>139922.0</v>
      </c>
      <c r="K166" s="1" t="s">
        <v>1168</v>
      </c>
      <c r="L166" s="2" t="s">
        <v>1169</v>
      </c>
      <c r="M166" s="1" t="s">
        <v>883</v>
      </c>
      <c r="O166" s="1" t="s">
        <v>913</v>
      </c>
      <c r="P166" s="1" t="s">
        <v>1170</v>
      </c>
      <c r="Q166" s="1" t="s">
        <v>915</v>
      </c>
      <c r="R166" s="1">
        <v>3.2927534E7</v>
      </c>
      <c r="T166">
        <f t="shared" si="2"/>
        <v>35</v>
      </c>
      <c r="U166" t="str">
        <f t="shared" si="3"/>
        <v>Maybe</v>
      </c>
      <c r="V166">
        <f t="shared" si="4"/>
        <v>65</v>
      </c>
      <c r="W166" t="str">
        <f t="shared" si="5"/>
        <v>Maybe</v>
      </c>
      <c r="X166" t="str">
        <f t="shared" ref="X166:Z166" si="174">IFERROR(IF(SEARCH(X$1,$Q166),"sim","não"),)</f>
        <v/>
      </c>
      <c r="Y166" t="str">
        <f t="shared" si="174"/>
        <v/>
      </c>
      <c r="Z166" t="str">
        <f t="shared" si="174"/>
        <v/>
      </c>
      <c r="AA166">
        <f t="shared" si="7"/>
        <v>0</v>
      </c>
      <c r="AB166" t="str">
        <f t="shared" si="8"/>
        <v>sim</v>
      </c>
      <c r="AF166" t="str">
        <f t="shared" si="9"/>
        <v/>
      </c>
      <c r="AG166" t="str">
        <f t="shared" si="10"/>
        <v/>
      </c>
      <c r="AH166" t="str">
        <f t="shared" si="11"/>
        <v/>
      </c>
    </row>
    <row r="167">
      <c r="A167" s="1" t="s">
        <v>1171</v>
      </c>
      <c r="B167" s="1" t="s">
        <v>1172</v>
      </c>
      <c r="C167" s="1">
        <v>2020.0</v>
      </c>
      <c r="D167" s="1">
        <v>12.0</v>
      </c>
      <c r="E167" s="1">
        <v>1.0</v>
      </c>
      <c r="F167" s="1" t="s">
        <v>927</v>
      </c>
      <c r="G167" s="1" t="s">
        <v>928</v>
      </c>
      <c r="H167" s="1">
        <v>267.0</v>
      </c>
      <c r="J167" s="1">
        <v>115508.0</v>
      </c>
      <c r="K167" s="1" t="s">
        <v>1173</v>
      </c>
      <c r="L167" s="2" t="s">
        <v>1174</v>
      </c>
      <c r="M167" s="1" t="s">
        <v>883</v>
      </c>
      <c r="O167" s="1" t="s">
        <v>884</v>
      </c>
      <c r="P167" s="1" t="s">
        <v>1175</v>
      </c>
      <c r="Q167" s="1" t="s">
        <v>886</v>
      </c>
      <c r="R167" s="1">
        <v>3.2916433E7</v>
      </c>
      <c r="T167">
        <f t="shared" si="2"/>
        <v>35</v>
      </c>
      <c r="U167" t="str">
        <f t="shared" si="3"/>
        <v>Excluded</v>
      </c>
      <c r="V167">
        <f t="shared" si="4"/>
        <v>68</v>
      </c>
      <c r="W167" t="str">
        <f t="shared" si="5"/>
        <v>Excluded</v>
      </c>
      <c r="X167" t="str">
        <f t="shared" ref="X167:Z167" si="175">IFERROR(IF(SEARCH(X$1,$Q167),"sim","não"),)</f>
        <v>sim</v>
      </c>
      <c r="Y167" t="str">
        <f t="shared" si="175"/>
        <v/>
      </c>
      <c r="Z167" t="str">
        <f t="shared" si="175"/>
        <v/>
      </c>
      <c r="AA167">
        <f t="shared" si="7"/>
        <v>1</v>
      </c>
      <c r="AB167" t="str">
        <f t="shared" si="8"/>
        <v/>
      </c>
      <c r="AF167" t="str">
        <f t="shared" si="9"/>
        <v>1 - Type of study</v>
      </c>
      <c r="AG167" t="str">
        <f t="shared" si="10"/>
        <v>1 - Type of study</v>
      </c>
      <c r="AH167" t="str">
        <f t="shared" si="11"/>
        <v/>
      </c>
    </row>
    <row r="168">
      <c r="A168" s="1" t="s">
        <v>1176</v>
      </c>
      <c r="B168" s="1" t="s">
        <v>1177</v>
      </c>
      <c r="C168" s="1">
        <v>2020.0</v>
      </c>
      <c r="D168" s="1">
        <v>11.0</v>
      </c>
      <c r="E168" s="1">
        <v>1.0</v>
      </c>
      <c r="F168" s="1" t="s">
        <v>879</v>
      </c>
      <c r="G168" s="1" t="s">
        <v>880</v>
      </c>
      <c r="H168" s="1">
        <v>160.0</v>
      </c>
      <c r="J168" s="1">
        <v>111623.0</v>
      </c>
      <c r="K168" s="1" t="s">
        <v>1178</v>
      </c>
      <c r="L168" s="2" t="s">
        <v>1179</v>
      </c>
      <c r="M168" s="1" t="s">
        <v>883</v>
      </c>
      <c r="O168" s="1" t="s">
        <v>884</v>
      </c>
      <c r="P168" s="1" t="s">
        <v>1180</v>
      </c>
      <c r="Q168" s="1" t="s">
        <v>937</v>
      </c>
      <c r="R168" s="1">
        <v>3.2896713E7</v>
      </c>
      <c r="T168">
        <f t="shared" si="2"/>
        <v>35</v>
      </c>
      <c r="U168" t="str">
        <f t="shared" si="3"/>
        <v>Excluded</v>
      </c>
      <c r="V168">
        <f t="shared" si="4"/>
        <v>68</v>
      </c>
      <c r="W168" t="str">
        <f t="shared" si="5"/>
        <v>Excluded</v>
      </c>
      <c r="X168" t="str">
        <f t="shared" ref="X168:Z168" si="176">IFERROR(IF(SEARCH(X$1,$Q168),"sim","não"),)</f>
        <v>sim</v>
      </c>
      <c r="Y168" t="str">
        <f t="shared" si="176"/>
        <v/>
      </c>
      <c r="Z168" t="str">
        <f t="shared" si="176"/>
        <v/>
      </c>
      <c r="AA168">
        <f t="shared" si="7"/>
        <v>1</v>
      </c>
      <c r="AB168" t="str">
        <f t="shared" si="8"/>
        <v/>
      </c>
      <c r="AF168" t="str">
        <f t="shared" si="9"/>
        <v>1 - Type of study</v>
      </c>
      <c r="AG168" t="str">
        <f t="shared" si="10"/>
        <v>1 - Type of study</v>
      </c>
      <c r="AH168" t="str">
        <f t="shared" si="11"/>
        <v/>
      </c>
    </row>
    <row r="169">
      <c r="A169" s="1" t="s">
        <v>1181</v>
      </c>
      <c r="B169" s="1" t="s">
        <v>1182</v>
      </c>
      <c r="C169" s="1">
        <v>2020.0</v>
      </c>
      <c r="D169" s="1">
        <v>10.0</v>
      </c>
      <c r="E169" s="1">
        <v>1.0</v>
      </c>
      <c r="F169" s="1" t="s">
        <v>1183</v>
      </c>
      <c r="G169" s="1" t="s">
        <v>1184</v>
      </c>
      <c r="H169" s="1">
        <v>161.0</v>
      </c>
      <c r="J169" s="1">
        <v>105126.0</v>
      </c>
      <c r="K169" s="1" t="s">
        <v>1185</v>
      </c>
      <c r="L169" s="2" t="s">
        <v>1186</v>
      </c>
      <c r="M169" s="1" t="s">
        <v>883</v>
      </c>
      <c r="O169" s="1" t="s">
        <v>884</v>
      </c>
      <c r="P169" s="1" t="s">
        <v>1187</v>
      </c>
      <c r="Q169" s="1" t="s">
        <v>915</v>
      </c>
      <c r="R169" s="1">
        <v>3.2891915E7</v>
      </c>
      <c r="T169">
        <f t="shared" si="2"/>
        <v>35</v>
      </c>
      <c r="U169" t="str">
        <f t="shared" si="3"/>
        <v>Maybe</v>
      </c>
      <c r="V169">
        <f t="shared" si="4"/>
        <v>65</v>
      </c>
      <c r="W169" t="str">
        <f t="shared" si="5"/>
        <v>Maybe</v>
      </c>
      <c r="X169" t="str">
        <f t="shared" ref="X169:Z169" si="177">IFERROR(IF(SEARCH(X$1,$Q169),"sim","não"),)</f>
        <v/>
      </c>
      <c r="Y169" t="str">
        <f t="shared" si="177"/>
        <v/>
      </c>
      <c r="Z169" t="str">
        <f t="shared" si="177"/>
        <v/>
      </c>
      <c r="AA169">
        <f t="shared" si="7"/>
        <v>0</v>
      </c>
      <c r="AB169" t="str">
        <f t="shared" si="8"/>
        <v>sim</v>
      </c>
      <c r="AF169" t="str">
        <f t="shared" si="9"/>
        <v/>
      </c>
      <c r="AG169" t="str">
        <f t="shared" si="10"/>
        <v/>
      </c>
      <c r="AH169" t="str">
        <f t="shared" si="11"/>
        <v/>
      </c>
    </row>
    <row r="170">
      <c r="A170" s="1" t="s">
        <v>1188</v>
      </c>
      <c r="B170" s="1" t="s">
        <v>1189</v>
      </c>
      <c r="C170" s="1">
        <v>2020.0</v>
      </c>
      <c r="D170" s="1">
        <v>11.0</v>
      </c>
      <c r="E170" s="1">
        <v>1.0</v>
      </c>
      <c r="F170" s="1" t="s">
        <v>948</v>
      </c>
      <c r="G170" s="1" t="s">
        <v>949</v>
      </c>
      <c r="H170" s="1">
        <v>741.0</v>
      </c>
      <c r="J170" s="1">
        <v>140527.0</v>
      </c>
      <c r="K170" s="1" t="s">
        <v>1190</v>
      </c>
      <c r="L170" s="2" t="s">
        <v>1191</v>
      </c>
      <c r="M170" s="1" t="s">
        <v>883</v>
      </c>
      <c r="O170" s="1" t="s">
        <v>913</v>
      </c>
      <c r="P170" s="1" t="s">
        <v>1192</v>
      </c>
      <c r="Q170" s="1" t="s">
        <v>886</v>
      </c>
      <c r="R170" s="1">
        <v>3.2886999E7</v>
      </c>
      <c r="T170">
        <f t="shared" si="2"/>
        <v>35</v>
      </c>
      <c r="U170" t="str">
        <f t="shared" si="3"/>
        <v>Excluded</v>
      </c>
      <c r="V170">
        <f t="shared" si="4"/>
        <v>68</v>
      </c>
      <c r="W170" t="str">
        <f t="shared" si="5"/>
        <v>Excluded</v>
      </c>
      <c r="X170" t="str">
        <f t="shared" ref="X170:Z170" si="178">IFERROR(IF(SEARCH(X$1,$Q170),"sim","não"),)</f>
        <v>sim</v>
      </c>
      <c r="Y170" t="str">
        <f t="shared" si="178"/>
        <v/>
      </c>
      <c r="Z170" t="str">
        <f t="shared" si="178"/>
        <v/>
      </c>
      <c r="AA170">
        <f t="shared" si="7"/>
        <v>1</v>
      </c>
      <c r="AB170" t="str">
        <f t="shared" si="8"/>
        <v/>
      </c>
      <c r="AF170" t="str">
        <f t="shared" si="9"/>
        <v>1 - Type of study</v>
      </c>
      <c r="AG170" t="str">
        <f t="shared" si="10"/>
        <v>1 - Type of study</v>
      </c>
      <c r="AH170" t="str">
        <f t="shared" si="11"/>
        <v/>
      </c>
    </row>
    <row r="171">
      <c r="A171" s="1" t="s">
        <v>1193</v>
      </c>
      <c r="B171" s="1" t="s">
        <v>1194</v>
      </c>
      <c r="C171" s="1">
        <v>2020.0</v>
      </c>
      <c r="D171" s="1">
        <v>11.0</v>
      </c>
      <c r="E171" s="1">
        <v>1.0</v>
      </c>
      <c r="F171" s="1" t="s">
        <v>879</v>
      </c>
      <c r="G171" s="1" t="s">
        <v>880</v>
      </c>
      <c r="H171" s="1">
        <v>160.0</v>
      </c>
      <c r="J171" s="1">
        <v>111587.0</v>
      </c>
      <c r="K171" s="1" t="s">
        <v>1195</v>
      </c>
      <c r="L171" s="2" t="s">
        <v>1196</v>
      </c>
      <c r="M171" s="1" t="s">
        <v>883</v>
      </c>
      <c r="O171" s="1" t="s">
        <v>884</v>
      </c>
      <c r="P171" s="1" t="s">
        <v>1197</v>
      </c>
      <c r="Q171" s="1" t="s">
        <v>886</v>
      </c>
      <c r="R171" s="1">
        <v>3.2871432E7</v>
      </c>
      <c r="T171">
        <f t="shared" si="2"/>
        <v>35</v>
      </c>
      <c r="U171" t="str">
        <f t="shared" si="3"/>
        <v>Excluded</v>
      </c>
      <c r="V171">
        <f t="shared" si="4"/>
        <v>68</v>
      </c>
      <c r="W171" t="str">
        <f t="shared" si="5"/>
        <v>Excluded</v>
      </c>
      <c r="X171" t="str">
        <f t="shared" ref="X171:Z171" si="179">IFERROR(IF(SEARCH(X$1,$Q171),"sim","não"),)</f>
        <v>sim</v>
      </c>
      <c r="Y171" t="str">
        <f t="shared" si="179"/>
        <v/>
      </c>
      <c r="Z171" t="str">
        <f t="shared" si="179"/>
        <v/>
      </c>
      <c r="AA171">
        <f t="shared" si="7"/>
        <v>1</v>
      </c>
      <c r="AB171" t="str">
        <f t="shared" si="8"/>
        <v/>
      </c>
      <c r="AF171" t="str">
        <f t="shared" si="9"/>
        <v>1 - Type of study</v>
      </c>
      <c r="AG171" t="str">
        <f t="shared" si="10"/>
        <v>1 - Type of study</v>
      </c>
      <c r="AH171" t="str">
        <f t="shared" si="11"/>
        <v/>
      </c>
    </row>
    <row r="172">
      <c r="A172" s="1" t="s">
        <v>1198</v>
      </c>
      <c r="B172" s="1" t="s">
        <v>1199</v>
      </c>
      <c r="C172" s="1">
        <v>2021.0</v>
      </c>
      <c r="D172" s="1">
        <v>1.0</v>
      </c>
      <c r="E172" s="1">
        <v>1.0</v>
      </c>
      <c r="F172" s="1" t="s">
        <v>1121</v>
      </c>
      <c r="G172" s="1" t="s">
        <v>1122</v>
      </c>
      <c r="H172" s="1">
        <v>263.0</v>
      </c>
      <c r="J172" s="1">
        <v>127962.0</v>
      </c>
      <c r="K172" s="1" t="s">
        <v>1200</v>
      </c>
      <c r="L172" s="2" t="s">
        <v>1201</v>
      </c>
      <c r="M172" s="1" t="s">
        <v>883</v>
      </c>
      <c r="O172" s="1" t="s">
        <v>884</v>
      </c>
      <c r="P172" s="1" t="s">
        <v>1202</v>
      </c>
      <c r="Q172" s="1" t="s">
        <v>886</v>
      </c>
      <c r="R172" s="1">
        <v>3.2841876E7</v>
      </c>
      <c r="T172">
        <f t="shared" si="2"/>
        <v>35</v>
      </c>
      <c r="U172" t="str">
        <f t="shared" si="3"/>
        <v>Excluded</v>
      </c>
      <c r="V172">
        <f t="shared" si="4"/>
        <v>68</v>
      </c>
      <c r="W172" t="str">
        <f t="shared" si="5"/>
        <v>Excluded</v>
      </c>
      <c r="X172" t="str">
        <f t="shared" ref="X172:Z172" si="180">IFERROR(IF(SEARCH(X$1,$Q172),"sim","não"),)</f>
        <v>sim</v>
      </c>
      <c r="Y172" t="str">
        <f t="shared" si="180"/>
        <v/>
      </c>
      <c r="Z172" t="str">
        <f t="shared" si="180"/>
        <v/>
      </c>
      <c r="AA172">
        <f t="shared" si="7"/>
        <v>1</v>
      </c>
      <c r="AB172" t="str">
        <f t="shared" si="8"/>
        <v/>
      </c>
      <c r="AF172" t="str">
        <f t="shared" si="9"/>
        <v>1 - Type of study</v>
      </c>
      <c r="AG172" t="str">
        <f t="shared" si="10"/>
        <v>1 - Type of study</v>
      </c>
      <c r="AH172" t="str">
        <f t="shared" si="11"/>
        <v/>
      </c>
    </row>
    <row r="173">
      <c r="A173" s="1" t="s">
        <v>1203</v>
      </c>
      <c r="B173" s="1" t="s">
        <v>1204</v>
      </c>
      <c r="C173" s="1">
        <v>2021.0</v>
      </c>
      <c r="D173" s="1">
        <v>1.0</v>
      </c>
      <c r="E173" s="1">
        <v>1.0</v>
      </c>
      <c r="F173" s="1" t="s">
        <v>1205</v>
      </c>
      <c r="G173" s="1" t="s">
        <v>1206</v>
      </c>
      <c r="H173" s="1">
        <v>2174.0</v>
      </c>
      <c r="J173" s="1" t="s">
        <v>1207</v>
      </c>
      <c r="K173" s="1" t="s">
        <v>1208</v>
      </c>
      <c r="L173" s="2" t="s">
        <v>1209</v>
      </c>
      <c r="M173" s="1" t="s">
        <v>883</v>
      </c>
      <c r="O173" s="1" t="s">
        <v>1022</v>
      </c>
      <c r="P173" s="1" t="s">
        <v>1210</v>
      </c>
      <c r="Q173" s="1" t="s">
        <v>886</v>
      </c>
      <c r="R173" s="1">
        <v>3.2813256E7</v>
      </c>
      <c r="T173">
        <f t="shared" si="2"/>
        <v>35</v>
      </c>
      <c r="U173" t="str">
        <f t="shared" si="3"/>
        <v>Excluded</v>
      </c>
      <c r="V173">
        <f t="shared" si="4"/>
        <v>68</v>
      </c>
      <c r="W173" t="str">
        <f t="shared" si="5"/>
        <v>Excluded</v>
      </c>
      <c r="X173" t="str">
        <f t="shared" ref="X173:Z173" si="181">IFERROR(IF(SEARCH(X$1,$Q173),"sim","não"),)</f>
        <v>sim</v>
      </c>
      <c r="Y173" t="str">
        <f t="shared" si="181"/>
        <v/>
      </c>
      <c r="Z173" t="str">
        <f t="shared" si="181"/>
        <v/>
      </c>
      <c r="AA173">
        <f t="shared" si="7"/>
        <v>1</v>
      </c>
      <c r="AB173" t="str">
        <f t="shared" si="8"/>
        <v/>
      </c>
      <c r="AF173" t="str">
        <f t="shared" si="9"/>
        <v>1 - Type of study</v>
      </c>
      <c r="AG173" t="str">
        <f t="shared" si="10"/>
        <v>1 - Type of study</v>
      </c>
      <c r="AH173" t="str">
        <f t="shared" si="11"/>
        <v/>
      </c>
    </row>
    <row r="174">
      <c r="A174" s="1" t="s">
        <v>1211</v>
      </c>
      <c r="B174" s="1" t="s">
        <v>1212</v>
      </c>
      <c r="C174" s="1">
        <v>2020.0</v>
      </c>
      <c r="D174" s="1">
        <v>11.0</v>
      </c>
      <c r="E174" s="1">
        <v>1.0</v>
      </c>
      <c r="F174" s="1" t="s">
        <v>981</v>
      </c>
      <c r="G174" s="1" t="s">
        <v>982</v>
      </c>
      <c r="H174" s="1">
        <v>204.0</v>
      </c>
      <c r="J174" s="1">
        <v>111109.0</v>
      </c>
      <c r="K174" s="1" t="s">
        <v>1213</v>
      </c>
      <c r="L174" s="2" t="s">
        <v>1214</v>
      </c>
      <c r="M174" s="1" t="s">
        <v>883</v>
      </c>
      <c r="O174" s="1" t="s">
        <v>913</v>
      </c>
      <c r="P174" s="1" t="s">
        <v>1215</v>
      </c>
      <c r="Q174" s="1" t="s">
        <v>953</v>
      </c>
      <c r="R174" s="1">
        <v>3.2798751E7</v>
      </c>
      <c r="T174">
        <f t="shared" si="2"/>
        <v>35</v>
      </c>
      <c r="U174" t="str">
        <f t="shared" si="3"/>
        <v>Excluded</v>
      </c>
      <c r="V174">
        <f t="shared" si="4"/>
        <v>68</v>
      </c>
      <c r="W174" t="str">
        <f t="shared" si="5"/>
        <v>Excluded</v>
      </c>
      <c r="X174" t="str">
        <f t="shared" ref="X174:Z174" si="182">IFERROR(IF(SEARCH(X$1,$Q174),"sim","não"),)</f>
        <v>sim</v>
      </c>
      <c r="Y174" t="str">
        <f t="shared" si="182"/>
        <v/>
      </c>
      <c r="Z174" t="str">
        <f t="shared" si="182"/>
        <v/>
      </c>
      <c r="AA174">
        <f t="shared" si="7"/>
        <v>1</v>
      </c>
      <c r="AB174" t="str">
        <f t="shared" si="8"/>
        <v/>
      </c>
      <c r="AF174" t="str">
        <f t="shared" si="9"/>
        <v>1 - Type of study</v>
      </c>
      <c r="AG174" t="str">
        <f t="shared" si="10"/>
        <v>1 - Type of study</v>
      </c>
      <c r="AH174" t="str">
        <f t="shared" si="11"/>
        <v/>
      </c>
    </row>
    <row r="175">
      <c r="A175" s="1" t="s">
        <v>1216</v>
      </c>
      <c r="B175" s="1" t="s">
        <v>1217</v>
      </c>
      <c r="C175" s="1">
        <v>2020.0</v>
      </c>
      <c r="D175" s="1">
        <v>8.0</v>
      </c>
      <c r="E175" s="1">
        <v>7.0</v>
      </c>
      <c r="F175" s="1" t="s">
        <v>1218</v>
      </c>
      <c r="G175" s="1" t="s">
        <v>1219</v>
      </c>
      <c r="H175" s="1">
        <v>8.0</v>
      </c>
      <c r="I175" s="1">
        <v>8.0</v>
      </c>
      <c r="K175" s="1" t="s">
        <v>1220</v>
      </c>
      <c r="L175" s="2" t="s">
        <v>1221</v>
      </c>
      <c r="M175" s="1" t="s">
        <v>883</v>
      </c>
      <c r="P175" s="1" t="s">
        <v>1222</v>
      </c>
      <c r="Q175" s="1" t="s">
        <v>953</v>
      </c>
      <c r="R175" s="1">
        <v>3.2784594E7</v>
      </c>
      <c r="S175" s="1" t="s">
        <v>1223</v>
      </c>
      <c r="T175">
        <f t="shared" si="2"/>
        <v>35</v>
      </c>
      <c r="U175" t="str">
        <f t="shared" si="3"/>
        <v>Excluded</v>
      </c>
      <c r="V175">
        <f t="shared" si="4"/>
        <v>68</v>
      </c>
      <c r="W175" t="str">
        <f t="shared" si="5"/>
        <v>Excluded</v>
      </c>
      <c r="X175" t="str">
        <f t="shared" ref="X175:Z175" si="183">IFERROR(IF(SEARCH(X$1,$Q175),"sim","não"),)</f>
        <v>sim</v>
      </c>
      <c r="Y175" t="str">
        <f t="shared" si="183"/>
        <v/>
      </c>
      <c r="Z175" t="str">
        <f t="shared" si="183"/>
        <v/>
      </c>
      <c r="AA175">
        <f t="shared" si="7"/>
        <v>1</v>
      </c>
      <c r="AB175" t="str">
        <f t="shared" si="8"/>
        <v/>
      </c>
      <c r="AF175" t="str">
        <f t="shared" si="9"/>
        <v>1 - Type of study</v>
      </c>
      <c r="AG175" t="str">
        <f t="shared" si="10"/>
        <v>1 - Type of study</v>
      </c>
      <c r="AH175" t="str">
        <f t="shared" si="11"/>
        <v/>
      </c>
    </row>
    <row r="176">
      <c r="A176" s="1" t="s">
        <v>1224</v>
      </c>
      <c r="B176" s="1" t="s">
        <v>1225</v>
      </c>
      <c r="C176" s="1">
        <v>2020.0</v>
      </c>
      <c r="D176" s="1">
        <v>11.0</v>
      </c>
      <c r="E176" s="1">
        <v>1.0</v>
      </c>
      <c r="F176" s="1" t="s">
        <v>1226</v>
      </c>
      <c r="G176" s="1" t="s">
        <v>1227</v>
      </c>
      <c r="H176" s="1">
        <v>237.0</v>
      </c>
      <c r="J176" s="1">
        <v>108849.0</v>
      </c>
      <c r="K176" s="1" t="s">
        <v>1228</v>
      </c>
      <c r="L176" s="2" t="s">
        <v>1229</v>
      </c>
      <c r="M176" s="1" t="s">
        <v>883</v>
      </c>
      <c r="O176" s="1" t="s">
        <v>1022</v>
      </c>
      <c r="P176" s="1" t="s">
        <v>1230</v>
      </c>
      <c r="Q176" s="1" t="s">
        <v>915</v>
      </c>
      <c r="R176" s="1">
        <v>3.2768657E7</v>
      </c>
      <c r="T176">
        <f t="shared" si="2"/>
        <v>35</v>
      </c>
      <c r="U176" t="str">
        <f t="shared" si="3"/>
        <v>Maybe</v>
      </c>
      <c r="V176">
        <f t="shared" si="4"/>
        <v>65</v>
      </c>
      <c r="W176" t="str">
        <f t="shared" si="5"/>
        <v>Maybe</v>
      </c>
      <c r="X176" t="str">
        <f t="shared" ref="X176:Z176" si="184">IFERROR(IF(SEARCH(X$1,$Q176),"sim","não"),)</f>
        <v/>
      </c>
      <c r="Y176" t="str">
        <f t="shared" si="184"/>
        <v/>
      </c>
      <c r="Z176" t="str">
        <f t="shared" si="184"/>
        <v/>
      </c>
      <c r="AA176">
        <f t="shared" si="7"/>
        <v>0</v>
      </c>
      <c r="AB176" t="str">
        <f t="shared" si="8"/>
        <v>sim</v>
      </c>
      <c r="AF176" t="str">
        <f t="shared" si="9"/>
        <v/>
      </c>
      <c r="AG176" t="str">
        <f t="shared" si="10"/>
        <v/>
      </c>
      <c r="AH176" t="str">
        <f t="shared" si="11"/>
        <v/>
      </c>
    </row>
    <row r="177">
      <c r="A177" s="1" t="s">
        <v>1231</v>
      </c>
      <c r="B177" s="1" t="s">
        <v>1232</v>
      </c>
      <c r="C177" s="1">
        <v>2020.0</v>
      </c>
      <c r="D177" s="1">
        <v>11.0</v>
      </c>
      <c r="E177" s="1">
        <v>1.0</v>
      </c>
      <c r="F177" s="1" t="s">
        <v>927</v>
      </c>
      <c r="G177" s="1" t="s">
        <v>928</v>
      </c>
      <c r="H177" s="1">
        <v>266.0</v>
      </c>
      <c r="J177" s="1">
        <v>115241.0</v>
      </c>
      <c r="K177" s="1" t="s">
        <v>1233</v>
      </c>
      <c r="L177" s="2" t="s">
        <v>1234</v>
      </c>
      <c r="M177" s="1" t="s">
        <v>883</v>
      </c>
      <c r="O177" s="1" t="s">
        <v>884</v>
      </c>
      <c r="P177" s="1" t="s">
        <v>1235</v>
      </c>
      <c r="Q177" s="1" t="s">
        <v>886</v>
      </c>
      <c r="R177" s="1">
        <v>3.2755795E7</v>
      </c>
      <c r="T177">
        <f t="shared" si="2"/>
        <v>35</v>
      </c>
      <c r="U177" t="str">
        <f t="shared" si="3"/>
        <v>Excluded</v>
      </c>
      <c r="V177">
        <f t="shared" si="4"/>
        <v>68</v>
      </c>
      <c r="W177" t="str">
        <f t="shared" si="5"/>
        <v>Excluded</v>
      </c>
      <c r="X177" t="str">
        <f t="shared" ref="X177:Z177" si="185">IFERROR(IF(SEARCH(X$1,$Q177),"sim","não"),)</f>
        <v>sim</v>
      </c>
      <c r="Y177" t="str">
        <f t="shared" si="185"/>
        <v/>
      </c>
      <c r="Z177" t="str">
        <f t="shared" si="185"/>
        <v/>
      </c>
      <c r="AA177">
        <f t="shared" si="7"/>
        <v>1</v>
      </c>
      <c r="AB177" t="str">
        <f t="shared" si="8"/>
        <v/>
      </c>
      <c r="AF177" t="str">
        <f t="shared" si="9"/>
        <v>1 - Type of study</v>
      </c>
      <c r="AG177" t="str">
        <f t="shared" si="10"/>
        <v>1 - Type of study</v>
      </c>
      <c r="AH177" t="str">
        <f t="shared" si="11"/>
        <v/>
      </c>
    </row>
    <row r="178">
      <c r="A178" s="1" t="s">
        <v>1236</v>
      </c>
      <c r="B178" s="1" t="s">
        <v>1237</v>
      </c>
      <c r="C178" s="1">
        <v>2020.0</v>
      </c>
      <c r="D178" s="1">
        <v>9.0</v>
      </c>
      <c r="E178" s="1">
        <v>1.0</v>
      </c>
      <c r="F178" s="1" t="s">
        <v>879</v>
      </c>
      <c r="G178" s="1" t="s">
        <v>880</v>
      </c>
      <c r="H178" s="1">
        <v>158.0</v>
      </c>
      <c r="J178" s="1">
        <v>111430.0</v>
      </c>
      <c r="K178" s="1" t="s">
        <v>1238</v>
      </c>
      <c r="L178" s="2" t="s">
        <v>1239</v>
      </c>
      <c r="M178" s="1" t="s">
        <v>883</v>
      </c>
      <c r="O178" s="1" t="s">
        <v>884</v>
      </c>
      <c r="P178" s="1" t="s">
        <v>1240</v>
      </c>
      <c r="Q178" s="1" t="s">
        <v>937</v>
      </c>
      <c r="R178" s="1">
        <v>3.2753214E7</v>
      </c>
      <c r="T178">
        <f t="shared" si="2"/>
        <v>35</v>
      </c>
      <c r="U178" t="str">
        <f t="shared" si="3"/>
        <v>Excluded</v>
      </c>
      <c r="V178">
        <f t="shared" si="4"/>
        <v>68</v>
      </c>
      <c r="W178" t="str">
        <f t="shared" si="5"/>
        <v>Excluded</v>
      </c>
      <c r="X178" t="str">
        <f t="shared" ref="X178:Z178" si="186">IFERROR(IF(SEARCH(X$1,$Q178),"sim","não"),)</f>
        <v>sim</v>
      </c>
      <c r="Y178" t="str">
        <f t="shared" si="186"/>
        <v/>
      </c>
      <c r="Z178" t="str">
        <f t="shared" si="186"/>
        <v/>
      </c>
      <c r="AA178">
        <f t="shared" si="7"/>
        <v>1</v>
      </c>
      <c r="AB178" t="str">
        <f t="shared" si="8"/>
        <v/>
      </c>
      <c r="AF178" t="str">
        <f t="shared" si="9"/>
        <v>1 - Type of study</v>
      </c>
      <c r="AG178" t="str">
        <f t="shared" si="10"/>
        <v>1 - Type of study</v>
      </c>
      <c r="AH178" t="str">
        <f t="shared" si="11"/>
        <v/>
      </c>
    </row>
    <row r="179">
      <c r="A179" s="1" t="s">
        <v>1241</v>
      </c>
      <c r="B179" s="1" t="s">
        <v>1242</v>
      </c>
      <c r="C179" s="1">
        <v>2020.0</v>
      </c>
      <c r="D179" s="1">
        <v>9.0</v>
      </c>
      <c r="E179" s="1">
        <v>1.0</v>
      </c>
      <c r="F179" s="1" t="s">
        <v>879</v>
      </c>
      <c r="G179" s="1" t="s">
        <v>880</v>
      </c>
      <c r="H179" s="1">
        <v>158.0</v>
      </c>
      <c r="J179" s="1">
        <v>111399.0</v>
      </c>
      <c r="K179" s="1" t="s">
        <v>1243</v>
      </c>
      <c r="L179" s="2" t="s">
        <v>1244</v>
      </c>
      <c r="M179" s="1" t="s">
        <v>883</v>
      </c>
      <c r="O179" s="1" t="s">
        <v>884</v>
      </c>
      <c r="P179" s="1" t="s">
        <v>1245</v>
      </c>
      <c r="Q179" s="1" t="s">
        <v>1246</v>
      </c>
      <c r="R179" s="1">
        <v>3.2753184E7</v>
      </c>
      <c r="T179">
        <f t="shared" si="2"/>
        <v>35</v>
      </c>
      <c r="U179" t="str">
        <f t="shared" si="3"/>
        <v>Excluded</v>
      </c>
      <c r="V179">
        <f t="shared" si="4"/>
        <v>68</v>
      </c>
      <c r="W179" t="str">
        <f t="shared" si="5"/>
        <v>Excluded</v>
      </c>
      <c r="X179" t="str">
        <f t="shared" ref="X179:Z179" si="187">IFERROR(IF(SEARCH(X$1,$Q179),"sim","não"),)</f>
        <v>sim</v>
      </c>
      <c r="Y179" t="str">
        <f t="shared" si="187"/>
        <v/>
      </c>
      <c r="Z179" t="str">
        <f t="shared" si="187"/>
        <v/>
      </c>
      <c r="AA179">
        <f t="shared" si="7"/>
        <v>1</v>
      </c>
      <c r="AB179" t="str">
        <f t="shared" si="8"/>
        <v/>
      </c>
      <c r="AF179" t="str">
        <f t="shared" si="9"/>
        <v>1 - Type of study</v>
      </c>
      <c r="AG179" t="str">
        <f t="shared" si="10"/>
        <v>1 - Type of study</v>
      </c>
      <c r="AH179" t="str">
        <f t="shared" si="11"/>
        <v/>
      </c>
    </row>
    <row r="180">
      <c r="A180" s="1" t="s">
        <v>1247</v>
      </c>
      <c r="B180" s="1" t="s">
        <v>1248</v>
      </c>
      <c r="C180" s="1">
        <v>2020.0</v>
      </c>
      <c r="D180" s="1">
        <v>8.0</v>
      </c>
      <c r="E180" s="1">
        <v>21.0</v>
      </c>
      <c r="F180" s="1" t="s">
        <v>1249</v>
      </c>
      <c r="G180" s="1" t="s">
        <v>1250</v>
      </c>
      <c r="H180" s="1">
        <v>23.0</v>
      </c>
      <c r="I180" s="1">
        <v>8.0</v>
      </c>
      <c r="J180" s="1">
        <v>101353.0</v>
      </c>
      <c r="K180" s="1" t="s">
        <v>1251</v>
      </c>
      <c r="L180" s="2" t="s">
        <v>1252</v>
      </c>
      <c r="M180" s="1" t="s">
        <v>883</v>
      </c>
      <c r="P180" s="1" t="s">
        <v>1253</v>
      </c>
      <c r="Q180" s="1" t="s">
        <v>937</v>
      </c>
      <c r="R180" s="1">
        <v>3.2745984E7</v>
      </c>
      <c r="S180" s="1" t="s">
        <v>1254</v>
      </c>
      <c r="T180">
        <f t="shared" si="2"/>
        <v>35</v>
      </c>
      <c r="U180" t="str">
        <f t="shared" si="3"/>
        <v>Excluded</v>
      </c>
      <c r="V180">
        <f t="shared" si="4"/>
        <v>68</v>
      </c>
      <c r="W180" t="str">
        <f t="shared" si="5"/>
        <v>Excluded</v>
      </c>
      <c r="X180" t="str">
        <f t="shared" ref="X180:Z180" si="188">IFERROR(IF(SEARCH(X$1,$Q180),"sim","não"),)</f>
        <v>sim</v>
      </c>
      <c r="Y180" t="str">
        <f t="shared" si="188"/>
        <v/>
      </c>
      <c r="Z180" t="str">
        <f t="shared" si="188"/>
        <v/>
      </c>
      <c r="AA180">
        <f t="shared" si="7"/>
        <v>1</v>
      </c>
      <c r="AB180" t="str">
        <f t="shared" si="8"/>
        <v/>
      </c>
      <c r="AF180" t="str">
        <f t="shared" si="9"/>
        <v>1 - Type of study</v>
      </c>
      <c r="AG180" t="str">
        <f t="shared" si="10"/>
        <v>1 - Type of study</v>
      </c>
      <c r="AH180" t="str">
        <f t="shared" si="11"/>
        <v/>
      </c>
    </row>
    <row r="181">
      <c r="A181" s="1" t="s">
        <v>1255</v>
      </c>
      <c r="B181" s="1" t="s">
        <v>1256</v>
      </c>
      <c r="C181" s="1">
        <v>2020.0</v>
      </c>
      <c r="D181" s="1">
        <v>10.0</v>
      </c>
      <c r="E181" s="1">
        <v>15.0</v>
      </c>
      <c r="F181" s="1" t="s">
        <v>981</v>
      </c>
      <c r="G181" s="1" t="s">
        <v>982</v>
      </c>
      <c r="H181" s="1">
        <v>203.0</v>
      </c>
      <c r="J181" s="1">
        <v>111032.0</v>
      </c>
      <c r="K181" s="1" t="s">
        <v>1257</v>
      </c>
      <c r="L181" s="2" t="s">
        <v>1258</v>
      </c>
      <c r="M181" s="1" t="s">
        <v>883</v>
      </c>
      <c r="O181" s="1" t="s">
        <v>913</v>
      </c>
      <c r="P181" s="1" t="s">
        <v>1259</v>
      </c>
      <c r="Q181" s="1" t="s">
        <v>900</v>
      </c>
      <c r="R181" s="1">
        <v>3.2745774E7</v>
      </c>
      <c r="T181">
        <f t="shared" si="2"/>
        <v>35</v>
      </c>
      <c r="U181" t="str">
        <f t="shared" si="3"/>
        <v>Excluded</v>
      </c>
      <c r="V181">
        <f t="shared" si="4"/>
        <v>68</v>
      </c>
      <c r="W181" t="str">
        <f t="shared" si="5"/>
        <v>Excluded</v>
      </c>
      <c r="X181" t="str">
        <f t="shared" ref="X181:Z181" si="189">IFERROR(IF(SEARCH(X$1,$Q181),"sim","não"),)</f>
        <v>sim</v>
      </c>
      <c r="Y181" t="str">
        <f t="shared" si="189"/>
        <v/>
      </c>
      <c r="Z181" t="str">
        <f t="shared" si="189"/>
        <v>sim</v>
      </c>
      <c r="AA181">
        <f t="shared" si="7"/>
        <v>2</v>
      </c>
      <c r="AB181" t="str">
        <f t="shared" si="8"/>
        <v/>
      </c>
      <c r="AF181" t="str">
        <f t="shared" si="9"/>
        <v>3 - Intervention,1 - Type of study</v>
      </c>
      <c r="AG181" t="str">
        <f t="shared" si="10"/>
        <v>3 - Intervention</v>
      </c>
      <c r="AH181" t="str">
        <f t="shared" si="11"/>
        <v>1 - Type of study</v>
      </c>
    </row>
    <row r="182">
      <c r="A182" s="1" t="s">
        <v>1260</v>
      </c>
      <c r="B182" s="1" t="s">
        <v>1261</v>
      </c>
      <c r="C182" s="1">
        <v>2020.0</v>
      </c>
      <c r="D182" s="1">
        <v>11.0</v>
      </c>
      <c r="E182" s="1">
        <v>25.0</v>
      </c>
      <c r="F182" s="1" t="s">
        <v>948</v>
      </c>
      <c r="G182" s="1" t="s">
        <v>949</v>
      </c>
      <c r="H182" s="1">
        <v>745.0</v>
      </c>
      <c r="J182" s="1">
        <v>140815.0</v>
      </c>
      <c r="K182" s="1" t="s">
        <v>1262</v>
      </c>
      <c r="L182" s="2" t="s">
        <v>1263</v>
      </c>
      <c r="M182" s="1" t="s">
        <v>883</v>
      </c>
      <c r="O182" s="1" t="s">
        <v>913</v>
      </c>
      <c r="P182" s="1" t="s">
        <v>1264</v>
      </c>
      <c r="Q182" s="1" t="s">
        <v>886</v>
      </c>
      <c r="R182" s="1">
        <v>3.2726698E7</v>
      </c>
      <c r="T182">
        <f t="shared" si="2"/>
        <v>35</v>
      </c>
      <c r="U182" t="str">
        <f t="shared" si="3"/>
        <v>Excluded</v>
      </c>
      <c r="V182">
        <f t="shared" si="4"/>
        <v>68</v>
      </c>
      <c r="W182" t="str">
        <f t="shared" si="5"/>
        <v>Excluded</v>
      </c>
      <c r="X182" t="str">
        <f t="shared" ref="X182:Z182" si="190">IFERROR(IF(SEARCH(X$1,$Q182),"sim","não"),)</f>
        <v>sim</v>
      </c>
      <c r="Y182" t="str">
        <f t="shared" si="190"/>
        <v/>
      </c>
      <c r="Z182" t="str">
        <f t="shared" si="190"/>
        <v/>
      </c>
      <c r="AA182">
        <f t="shared" si="7"/>
        <v>1</v>
      </c>
      <c r="AB182" t="str">
        <f t="shared" si="8"/>
        <v/>
      </c>
      <c r="AF182" t="str">
        <f t="shared" si="9"/>
        <v>1 - Type of study</v>
      </c>
      <c r="AG182" t="str">
        <f t="shared" si="10"/>
        <v>1 - Type of study</v>
      </c>
      <c r="AH182" t="str">
        <f t="shared" si="11"/>
        <v/>
      </c>
    </row>
    <row r="183">
      <c r="A183" s="1" t="s">
        <v>1265</v>
      </c>
      <c r="B183" s="1" t="s">
        <v>1266</v>
      </c>
      <c r="C183" s="1">
        <v>2020.0</v>
      </c>
      <c r="D183" s="1">
        <v>7.0</v>
      </c>
      <c r="E183" s="1">
        <v>27.0</v>
      </c>
      <c r="F183" s="1" t="s">
        <v>1267</v>
      </c>
      <c r="G183" s="1" t="s">
        <v>1268</v>
      </c>
      <c r="H183" s="1">
        <v>19.0</v>
      </c>
      <c r="I183" s="1">
        <v>1.0</v>
      </c>
      <c r="J183" s="1">
        <v>117.0</v>
      </c>
      <c r="K183" s="1" t="s">
        <v>1269</v>
      </c>
      <c r="L183" s="2" t="s">
        <v>1270</v>
      </c>
      <c r="M183" s="1" t="s">
        <v>883</v>
      </c>
      <c r="P183" s="1" t="s">
        <v>1271</v>
      </c>
      <c r="Q183" s="1" t="s">
        <v>1272</v>
      </c>
      <c r="R183" s="1">
        <v>3.2713345E7</v>
      </c>
      <c r="S183" s="1" t="s">
        <v>1273</v>
      </c>
      <c r="T183">
        <f t="shared" si="2"/>
        <v>35</v>
      </c>
      <c r="U183" t="str">
        <f t="shared" si="3"/>
        <v>Excluded</v>
      </c>
      <c r="V183">
        <f t="shared" si="4"/>
        <v>68</v>
      </c>
      <c r="W183" t="str">
        <f t="shared" si="5"/>
        <v>Excluded</v>
      </c>
      <c r="X183" t="str">
        <f t="shared" ref="X183:Z183" si="191">IFERROR(IF(SEARCH(X$1,$Q183),"sim","não"),)</f>
        <v/>
      </c>
      <c r="Y183" t="str">
        <f t="shared" si="191"/>
        <v>sim</v>
      </c>
      <c r="Z183" t="str">
        <f t="shared" si="191"/>
        <v/>
      </c>
      <c r="AA183">
        <f t="shared" si="7"/>
        <v>1</v>
      </c>
      <c r="AB183" t="str">
        <f t="shared" si="8"/>
        <v/>
      </c>
      <c r="AF183" t="str">
        <f t="shared" si="9"/>
        <v>2 - Population</v>
      </c>
      <c r="AG183" t="str">
        <f t="shared" si="10"/>
        <v>2 - Population</v>
      </c>
      <c r="AH183" t="str">
        <f t="shared" si="11"/>
        <v/>
      </c>
    </row>
    <row r="184">
      <c r="A184" s="1" t="s">
        <v>1274</v>
      </c>
      <c r="B184" s="1" t="s">
        <v>1275</v>
      </c>
      <c r="C184" s="1">
        <v>2020.0</v>
      </c>
      <c r="D184" s="1">
        <v>8.0</v>
      </c>
      <c r="E184" s="1">
        <v>1.0</v>
      </c>
      <c r="F184" s="1" t="s">
        <v>879</v>
      </c>
      <c r="G184" s="1" t="s">
        <v>880</v>
      </c>
      <c r="H184" s="1">
        <v>157.0</v>
      </c>
      <c r="J184" s="1">
        <v>111323.0</v>
      </c>
      <c r="K184" s="1" t="s">
        <v>1276</v>
      </c>
      <c r="L184" s="2" t="s">
        <v>1277</v>
      </c>
      <c r="M184" s="1" t="s">
        <v>883</v>
      </c>
      <c r="O184" s="1" t="s">
        <v>884</v>
      </c>
      <c r="P184" s="1" t="s">
        <v>1278</v>
      </c>
      <c r="Q184" s="1" t="s">
        <v>886</v>
      </c>
      <c r="R184" s="1">
        <v>3.2658688E7</v>
      </c>
      <c r="T184">
        <f t="shared" si="2"/>
        <v>35</v>
      </c>
      <c r="U184" t="str">
        <f t="shared" si="3"/>
        <v>Excluded</v>
      </c>
      <c r="V184">
        <f t="shared" si="4"/>
        <v>68</v>
      </c>
      <c r="W184" t="str">
        <f t="shared" si="5"/>
        <v>Excluded</v>
      </c>
      <c r="X184" t="str">
        <f t="shared" ref="X184:Z184" si="192">IFERROR(IF(SEARCH(X$1,$Q184),"sim","não"),)</f>
        <v>sim</v>
      </c>
      <c r="Y184" t="str">
        <f t="shared" si="192"/>
        <v/>
      </c>
      <c r="Z184" t="str">
        <f t="shared" si="192"/>
        <v/>
      </c>
      <c r="AA184">
        <f t="shared" si="7"/>
        <v>1</v>
      </c>
      <c r="AB184" t="str">
        <f t="shared" si="8"/>
        <v/>
      </c>
      <c r="AF184" t="str">
        <f t="shared" si="9"/>
        <v>1 - Type of study</v>
      </c>
      <c r="AG184" t="str">
        <f t="shared" si="10"/>
        <v>1 - Type of study</v>
      </c>
      <c r="AH184" t="str">
        <f t="shared" si="11"/>
        <v/>
      </c>
    </row>
    <row r="185">
      <c r="A185" s="1" t="s">
        <v>1279</v>
      </c>
      <c r="B185" s="1" t="s">
        <v>1280</v>
      </c>
      <c r="C185" s="1">
        <v>2020.0</v>
      </c>
      <c r="D185" s="1">
        <v>8.0</v>
      </c>
      <c r="E185" s="1">
        <v>1.0</v>
      </c>
      <c r="F185" s="1" t="s">
        <v>879</v>
      </c>
      <c r="G185" s="1" t="s">
        <v>880</v>
      </c>
      <c r="H185" s="1">
        <v>157.0</v>
      </c>
      <c r="J185" s="1">
        <v>111162.0</v>
      </c>
      <c r="K185" s="1" t="s">
        <v>1281</v>
      </c>
      <c r="L185" s="2" t="s">
        <v>1282</v>
      </c>
      <c r="M185" s="1" t="s">
        <v>883</v>
      </c>
      <c r="O185" s="1" t="s">
        <v>884</v>
      </c>
      <c r="P185" s="1" t="s">
        <v>1283</v>
      </c>
      <c r="Q185" s="1" t="s">
        <v>915</v>
      </c>
      <c r="R185" s="1">
        <v>3.265866E7</v>
      </c>
      <c r="T185">
        <f t="shared" si="2"/>
        <v>35</v>
      </c>
      <c r="U185" t="str">
        <f t="shared" si="3"/>
        <v>Maybe</v>
      </c>
      <c r="V185">
        <f t="shared" si="4"/>
        <v>65</v>
      </c>
      <c r="W185" t="str">
        <f t="shared" si="5"/>
        <v>Maybe</v>
      </c>
      <c r="X185" t="str">
        <f t="shared" ref="X185:Z185" si="193">IFERROR(IF(SEARCH(X$1,$Q185),"sim","não"),)</f>
        <v/>
      </c>
      <c r="Y185" t="str">
        <f t="shared" si="193"/>
        <v/>
      </c>
      <c r="Z185" t="str">
        <f t="shared" si="193"/>
        <v/>
      </c>
      <c r="AA185">
        <f t="shared" si="7"/>
        <v>0</v>
      </c>
      <c r="AB185" t="str">
        <f t="shared" si="8"/>
        <v>sim</v>
      </c>
      <c r="AF185" t="str">
        <f t="shared" si="9"/>
        <v/>
      </c>
      <c r="AG185" t="str">
        <f t="shared" si="10"/>
        <v/>
      </c>
      <c r="AH185" t="str">
        <f t="shared" si="11"/>
        <v/>
      </c>
    </row>
    <row r="186">
      <c r="A186" s="1" t="s">
        <v>1284</v>
      </c>
      <c r="B186" s="1" t="s">
        <v>1285</v>
      </c>
      <c r="C186" s="1">
        <v>2021.0</v>
      </c>
      <c r="D186" s="1">
        <v>1.0</v>
      </c>
      <c r="E186" s="1">
        <v>5.0</v>
      </c>
      <c r="F186" s="1" t="s">
        <v>974</v>
      </c>
      <c r="G186" s="1" t="s">
        <v>975</v>
      </c>
      <c r="H186" s="1">
        <v>401.0</v>
      </c>
      <c r="J186" s="1">
        <v>123263.0</v>
      </c>
      <c r="K186" s="1" t="s">
        <v>1286</v>
      </c>
      <c r="L186" s="2" t="s">
        <v>1287</v>
      </c>
      <c r="M186" s="1" t="s">
        <v>883</v>
      </c>
      <c r="O186" s="1" t="s">
        <v>913</v>
      </c>
      <c r="P186" s="1" t="s">
        <v>1288</v>
      </c>
      <c r="Q186" s="1" t="s">
        <v>1112</v>
      </c>
      <c r="R186" s="1">
        <v>3.2629346E7</v>
      </c>
      <c r="T186">
        <f t="shared" si="2"/>
        <v>35</v>
      </c>
      <c r="U186" t="str">
        <f t="shared" si="3"/>
        <v>Excluded</v>
      </c>
      <c r="V186">
        <f t="shared" si="4"/>
        <v>68</v>
      </c>
      <c r="W186" t="str">
        <f t="shared" si="5"/>
        <v>Excluded</v>
      </c>
      <c r="X186" t="str">
        <f t="shared" ref="X186:Z186" si="194">IFERROR(IF(SEARCH(X$1,$Q186),"sim","não"),)</f>
        <v/>
      </c>
      <c r="Y186" t="str">
        <f t="shared" si="194"/>
        <v>sim</v>
      </c>
      <c r="Z186" t="str">
        <f t="shared" si="194"/>
        <v/>
      </c>
      <c r="AA186">
        <f t="shared" si="7"/>
        <v>1</v>
      </c>
      <c r="AB186" t="str">
        <f t="shared" si="8"/>
        <v/>
      </c>
      <c r="AF186" t="str">
        <f t="shared" si="9"/>
        <v>2 - Population</v>
      </c>
      <c r="AG186" t="str">
        <f t="shared" si="10"/>
        <v>2 - Population</v>
      </c>
      <c r="AH186" t="str">
        <f t="shared" si="11"/>
        <v/>
      </c>
    </row>
    <row r="187">
      <c r="A187" s="1" t="s">
        <v>1289</v>
      </c>
      <c r="B187" s="1" t="s">
        <v>1290</v>
      </c>
      <c r="C187" s="1">
        <v>2020.0</v>
      </c>
      <c r="D187" s="1">
        <v>11.0</v>
      </c>
      <c r="E187" s="1">
        <v>10.0</v>
      </c>
      <c r="F187" s="1" t="s">
        <v>948</v>
      </c>
      <c r="G187" s="1" t="s">
        <v>949</v>
      </c>
      <c r="H187" s="1">
        <v>742.0</v>
      </c>
      <c r="J187" s="1">
        <v>140525.0</v>
      </c>
      <c r="K187" s="1" t="s">
        <v>1291</v>
      </c>
      <c r="L187" s="2" t="s">
        <v>1292</v>
      </c>
      <c r="M187" s="1" t="s">
        <v>883</v>
      </c>
      <c r="O187" s="1" t="s">
        <v>913</v>
      </c>
      <c r="P187" s="1" t="s">
        <v>1293</v>
      </c>
      <c r="Q187" s="1" t="s">
        <v>937</v>
      </c>
      <c r="R187" s="1">
        <v>3.2629258E7</v>
      </c>
      <c r="T187">
        <f t="shared" si="2"/>
        <v>35</v>
      </c>
      <c r="U187" t="str">
        <f t="shared" si="3"/>
        <v>Excluded</v>
      </c>
      <c r="V187">
        <f t="shared" si="4"/>
        <v>68</v>
      </c>
      <c r="W187" t="str">
        <f t="shared" si="5"/>
        <v>Excluded</v>
      </c>
      <c r="X187" t="str">
        <f t="shared" ref="X187:Z187" si="195">IFERROR(IF(SEARCH(X$1,$Q187),"sim","não"),)</f>
        <v>sim</v>
      </c>
      <c r="Y187" t="str">
        <f t="shared" si="195"/>
        <v/>
      </c>
      <c r="Z187" t="str">
        <f t="shared" si="195"/>
        <v/>
      </c>
      <c r="AA187">
        <f t="shared" si="7"/>
        <v>1</v>
      </c>
      <c r="AB187" t="str">
        <f t="shared" si="8"/>
        <v/>
      </c>
      <c r="AF187" t="str">
        <f t="shared" si="9"/>
        <v>1 - Type of study</v>
      </c>
      <c r="AG187" t="str">
        <f t="shared" si="10"/>
        <v>1 - Type of study</v>
      </c>
      <c r="AH187" t="str">
        <f t="shared" si="11"/>
        <v/>
      </c>
    </row>
    <row r="188">
      <c r="A188" s="1" t="s">
        <v>1294</v>
      </c>
      <c r="B188" s="1" t="s">
        <v>1295</v>
      </c>
      <c r="C188" s="1">
        <v>2020.0</v>
      </c>
      <c r="D188" s="1">
        <v>11.0</v>
      </c>
      <c r="E188" s="1">
        <v>1.0</v>
      </c>
      <c r="F188" s="1" t="s">
        <v>1121</v>
      </c>
      <c r="G188" s="1" t="s">
        <v>1122</v>
      </c>
      <c r="H188" s="1">
        <v>259.0</v>
      </c>
      <c r="J188" s="1">
        <v>127456.0</v>
      </c>
      <c r="K188" s="1" t="s">
        <v>1296</v>
      </c>
      <c r="L188" s="2" t="s">
        <v>1297</v>
      </c>
      <c r="M188" s="1" t="s">
        <v>883</v>
      </c>
      <c r="O188" s="1" t="s">
        <v>884</v>
      </c>
      <c r="P188" s="1" t="s">
        <v>1298</v>
      </c>
      <c r="Q188" s="1" t="s">
        <v>915</v>
      </c>
      <c r="R188" s="1">
        <v>3.2593829E7</v>
      </c>
      <c r="T188">
        <f t="shared" si="2"/>
        <v>35</v>
      </c>
      <c r="U188" t="str">
        <f t="shared" si="3"/>
        <v>Maybe</v>
      </c>
      <c r="V188">
        <f t="shared" si="4"/>
        <v>65</v>
      </c>
      <c r="W188" t="str">
        <f t="shared" si="5"/>
        <v>Maybe</v>
      </c>
      <c r="X188" t="str">
        <f t="shared" ref="X188:Z188" si="196">IFERROR(IF(SEARCH(X$1,$Q188),"sim","não"),)</f>
        <v/>
      </c>
      <c r="Y188" t="str">
        <f t="shared" si="196"/>
        <v/>
      </c>
      <c r="Z188" t="str">
        <f t="shared" si="196"/>
        <v/>
      </c>
      <c r="AA188">
        <f t="shared" si="7"/>
        <v>0</v>
      </c>
      <c r="AB188" t="str">
        <f t="shared" si="8"/>
        <v>sim</v>
      </c>
      <c r="AF188" t="str">
        <f t="shared" si="9"/>
        <v/>
      </c>
      <c r="AG188" t="str">
        <f t="shared" si="10"/>
        <v/>
      </c>
      <c r="AH188" t="str">
        <f t="shared" si="11"/>
        <v/>
      </c>
    </row>
    <row r="189">
      <c r="A189" s="1" t="s">
        <v>1299</v>
      </c>
      <c r="B189" s="1" t="s">
        <v>1300</v>
      </c>
      <c r="C189" s="1">
        <v>2020.0</v>
      </c>
      <c r="D189" s="1">
        <v>9.0</v>
      </c>
      <c r="E189" s="1">
        <v>1.0</v>
      </c>
      <c r="F189" s="1" t="s">
        <v>879</v>
      </c>
      <c r="G189" s="1" t="s">
        <v>880</v>
      </c>
      <c r="H189" s="1">
        <v>158.0</v>
      </c>
      <c r="J189" s="1">
        <v>111349.0</v>
      </c>
      <c r="K189" s="1" t="s">
        <v>1301</v>
      </c>
      <c r="L189" s="2" t="s">
        <v>1302</v>
      </c>
      <c r="M189" s="1" t="s">
        <v>883</v>
      </c>
      <c r="O189" s="1" t="s">
        <v>884</v>
      </c>
      <c r="P189" s="1" t="s">
        <v>1303</v>
      </c>
      <c r="Q189" s="1" t="s">
        <v>915</v>
      </c>
      <c r="R189" s="1">
        <v>3.2573451E7</v>
      </c>
      <c r="T189">
        <f t="shared" si="2"/>
        <v>35</v>
      </c>
      <c r="U189" t="str">
        <f t="shared" si="3"/>
        <v>Maybe</v>
      </c>
      <c r="V189">
        <f t="shared" si="4"/>
        <v>65</v>
      </c>
      <c r="W189" t="str">
        <f t="shared" si="5"/>
        <v>Maybe</v>
      </c>
      <c r="X189" t="str">
        <f t="shared" ref="X189:Z189" si="197">IFERROR(IF(SEARCH(X$1,$Q189),"sim","não"),)</f>
        <v/>
      </c>
      <c r="Y189" t="str">
        <f t="shared" si="197"/>
        <v/>
      </c>
      <c r="Z189" t="str">
        <f t="shared" si="197"/>
        <v/>
      </c>
      <c r="AA189">
        <f t="shared" si="7"/>
        <v>0</v>
      </c>
      <c r="AB189" t="str">
        <f t="shared" si="8"/>
        <v>sim</v>
      </c>
      <c r="AF189" t="str">
        <f t="shared" si="9"/>
        <v/>
      </c>
      <c r="AG189" t="str">
        <f t="shared" si="10"/>
        <v/>
      </c>
      <c r="AH189" t="str">
        <f t="shared" si="11"/>
        <v/>
      </c>
    </row>
    <row r="190">
      <c r="A190" s="1" t="s">
        <v>1304</v>
      </c>
      <c r="B190" s="1" t="s">
        <v>1305</v>
      </c>
      <c r="C190" s="1">
        <v>2020.0</v>
      </c>
      <c r="D190" s="1">
        <v>10.0</v>
      </c>
      <c r="E190" s="1">
        <v>1.0</v>
      </c>
      <c r="F190" s="1" t="s">
        <v>927</v>
      </c>
      <c r="G190" s="1" t="s">
        <v>928</v>
      </c>
      <c r="H190" s="1">
        <v>265.0</v>
      </c>
      <c r="J190" s="1">
        <v>114962.0</v>
      </c>
      <c r="K190" s="1" t="s">
        <v>1306</v>
      </c>
      <c r="L190" s="2" t="s">
        <v>1307</v>
      </c>
      <c r="M190" s="1" t="s">
        <v>883</v>
      </c>
      <c r="O190" s="1" t="s">
        <v>884</v>
      </c>
      <c r="P190" s="1" t="s">
        <v>1308</v>
      </c>
      <c r="Q190" s="1" t="s">
        <v>937</v>
      </c>
      <c r="R190" s="1">
        <v>3.255409E7</v>
      </c>
      <c r="T190">
        <f t="shared" si="2"/>
        <v>35</v>
      </c>
      <c r="U190" t="str">
        <f t="shared" si="3"/>
        <v>Excluded</v>
      </c>
      <c r="V190">
        <f t="shared" si="4"/>
        <v>68</v>
      </c>
      <c r="W190" t="str">
        <f t="shared" si="5"/>
        <v>Excluded</v>
      </c>
      <c r="X190" t="str">
        <f t="shared" ref="X190:Z190" si="198">IFERROR(IF(SEARCH(X$1,$Q190),"sim","não"),)</f>
        <v>sim</v>
      </c>
      <c r="Y190" t="str">
        <f t="shared" si="198"/>
        <v/>
      </c>
      <c r="Z190" t="str">
        <f t="shared" si="198"/>
        <v/>
      </c>
      <c r="AA190">
        <f t="shared" si="7"/>
        <v>1</v>
      </c>
      <c r="AB190" t="str">
        <f t="shared" si="8"/>
        <v/>
      </c>
      <c r="AF190" t="str">
        <f t="shared" si="9"/>
        <v>1 - Type of study</v>
      </c>
      <c r="AG190" t="str">
        <f t="shared" si="10"/>
        <v>1 - Type of study</v>
      </c>
      <c r="AH190" t="str">
        <f t="shared" si="11"/>
        <v/>
      </c>
    </row>
    <row r="191">
      <c r="A191" s="1" t="s">
        <v>1309</v>
      </c>
      <c r="B191" s="1" t="s">
        <v>1310</v>
      </c>
      <c r="C191" s="1">
        <v>2020.0</v>
      </c>
      <c r="D191" s="1">
        <v>9.0</v>
      </c>
      <c r="E191" s="1">
        <v>1.0</v>
      </c>
      <c r="F191" s="1" t="s">
        <v>1311</v>
      </c>
      <c r="G191" s="1" t="s">
        <v>1312</v>
      </c>
      <c r="H191" s="1">
        <v>184.0</v>
      </c>
      <c r="J191" s="4">
        <v>44440.0</v>
      </c>
      <c r="K191" s="1" t="s">
        <v>1313</v>
      </c>
      <c r="L191" s="2" t="s">
        <v>1314</v>
      </c>
      <c r="M191" s="1" t="s">
        <v>883</v>
      </c>
      <c r="O191" s="1" t="s">
        <v>884</v>
      </c>
      <c r="P191" s="1" t="s">
        <v>1315</v>
      </c>
      <c r="Q191" s="1" t="s">
        <v>1316</v>
      </c>
      <c r="R191" s="1">
        <v>3.2450144E7</v>
      </c>
      <c r="T191">
        <f t="shared" si="2"/>
        <v>35</v>
      </c>
      <c r="U191" t="str">
        <f t="shared" si="3"/>
        <v>Excluded</v>
      </c>
      <c r="V191">
        <f t="shared" si="4"/>
        <v>68</v>
      </c>
      <c r="W191" t="str">
        <f t="shared" si="5"/>
        <v>Excluded</v>
      </c>
      <c r="X191" t="str">
        <f t="shared" ref="X191:Z191" si="199">IFERROR(IF(SEARCH(X$1,$Q191),"sim","não"),)</f>
        <v>sim</v>
      </c>
      <c r="Y191" t="str">
        <f t="shared" si="199"/>
        <v/>
      </c>
      <c r="Z191" t="str">
        <f t="shared" si="199"/>
        <v>sim</v>
      </c>
      <c r="AA191">
        <f t="shared" si="7"/>
        <v>2</v>
      </c>
      <c r="AB191" t="str">
        <f t="shared" si="8"/>
        <v/>
      </c>
      <c r="AF191" t="str">
        <f t="shared" si="9"/>
        <v>3 - Intervention,1 - Type of study</v>
      </c>
      <c r="AG191" t="str">
        <f t="shared" si="10"/>
        <v>3 - Intervention</v>
      </c>
      <c r="AH191" t="str">
        <f t="shared" si="11"/>
        <v>1 - Type of study</v>
      </c>
    </row>
    <row r="192">
      <c r="A192" s="1" t="s">
        <v>1317</v>
      </c>
      <c r="B192" s="1" t="s">
        <v>1318</v>
      </c>
      <c r="C192" s="1">
        <v>2020.0</v>
      </c>
      <c r="D192" s="1">
        <v>7.0</v>
      </c>
      <c r="E192" s="1">
        <v>1.0</v>
      </c>
      <c r="F192" s="1" t="s">
        <v>927</v>
      </c>
      <c r="G192" s="1" t="s">
        <v>928</v>
      </c>
      <c r="H192" s="1">
        <v>262.0</v>
      </c>
      <c r="J192" s="1">
        <v>114336.0</v>
      </c>
      <c r="K192" s="1" t="s">
        <v>1319</v>
      </c>
      <c r="L192" s="2" t="s">
        <v>1320</v>
      </c>
      <c r="M192" s="1" t="s">
        <v>883</v>
      </c>
      <c r="O192" s="1" t="s">
        <v>884</v>
      </c>
      <c r="P192" s="1" t="s">
        <v>1321</v>
      </c>
      <c r="Q192" s="1" t="s">
        <v>886</v>
      </c>
      <c r="R192" s="1">
        <v>3.2443196E7</v>
      </c>
      <c r="T192">
        <f t="shared" si="2"/>
        <v>35</v>
      </c>
      <c r="U192" t="str">
        <f t="shared" si="3"/>
        <v>Excluded</v>
      </c>
      <c r="V192">
        <f t="shared" si="4"/>
        <v>68</v>
      </c>
      <c r="W192" t="str">
        <f t="shared" si="5"/>
        <v>Excluded</v>
      </c>
      <c r="X192" t="str">
        <f t="shared" ref="X192:Z192" si="200">IFERROR(IF(SEARCH(X$1,$Q192),"sim","não"),)</f>
        <v>sim</v>
      </c>
      <c r="Y192" t="str">
        <f t="shared" si="200"/>
        <v/>
      </c>
      <c r="Z192" t="str">
        <f t="shared" si="200"/>
        <v/>
      </c>
      <c r="AA192">
        <f t="shared" si="7"/>
        <v>1</v>
      </c>
      <c r="AB192" t="str">
        <f t="shared" si="8"/>
        <v/>
      </c>
      <c r="AF192" t="str">
        <f t="shared" si="9"/>
        <v>1 - Type of study</v>
      </c>
      <c r="AG192" t="str">
        <f t="shared" si="10"/>
        <v>1 - Type of study</v>
      </c>
      <c r="AH192" t="str">
        <f t="shared" si="11"/>
        <v/>
      </c>
    </row>
    <row r="193">
      <c r="A193" s="1" t="s">
        <v>1322</v>
      </c>
      <c r="B193" s="1" t="s">
        <v>1323</v>
      </c>
      <c r="C193" s="1">
        <v>2020.0</v>
      </c>
      <c r="D193" s="1">
        <v>7.0</v>
      </c>
      <c r="E193" s="1">
        <v>15.0</v>
      </c>
      <c r="F193" s="1" t="s">
        <v>981</v>
      </c>
      <c r="G193" s="1" t="s">
        <v>982</v>
      </c>
      <c r="H193" s="1">
        <v>198.0</v>
      </c>
      <c r="J193" s="1">
        <v>110656.0</v>
      </c>
      <c r="K193" s="1" t="s">
        <v>1324</v>
      </c>
      <c r="L193" s="2" t="s">
        <v>1325</v>
      </c>
      <c r="M193" s="1" t="s">
        <v>883</v>
      </c>
      <c r="O193" s="1" t="s">
        <v>913</v>
      </c>
      <c r="P193" s="1" t="s">
        <v>1326</v>
      </c>
      <c r="Q193" s="1" t="s">
        <v>886</v>
      </c>
      <c r="R193" s="1">
        <v>3.2334203E7</v>
      </c>
      <c r="T193">
        <f t="shared" si="2"/>
        <v>35</v>
      </c>
      <c r="U193" t="str">
        <f t="shared" si="3"/>
        <v>Excluded</v>
      </c>
      <c r="V193">
        <f t="shared" si="4"/>
        <v>68</v>
      </c>
      <c r="W193" t="str">
        <f t="shared" si="5"/>
        <v>Excluded</v>
      </c>
      <c r="X193" t="str">
        <f t="shared" ref="X193:Z193" si="201">IFERROR(IF(SEARCH(X$1,$Q193),"sim","não"),)</f>
        <v>sim</v>
      </c>
      <c r="Y193" t="str">
        <f t="shared" si="201"/>
        <v/>
      </c>
      <c r="Z193" t="str">
        <f t="shared" si="201"/>
        <v/>
      </c>
      <c r="AA193">
        <f t="shared" si="7"/>
        <v>1</v>
      </c>
      <c r="AB193" t="str">
        <f t="shared" si="8"/>
        <v/>
      </c>
      <c r="AF193" t="str">
        <f t="shared" si="9"/>
        <v>1 - Type of study</v>
      </c>
      <c r="AG193" t="str">
        <f t="shared" si="10"/>
        <v>1 - Type of study</v>
      </c>
      <c r="AH193" t="str">
        <f t="shared" si="11"/>
        <v/>
      </c>
    </row>
    <row r="194">
      <c r="A194" s="1" t="s">
        <v>1327</v>
      </c>
      <c r="B194" s="1" t="s">
        <v>1328</v>
      </c>
      <c r="C194" s="1">
        <v>2020.0</v>
      </c>
      <c r="D194" s="1">
        <v>6.0</v>
      </c>
      <c r="E194" s="1">
        <v>1.0</v>
      </c>
      <c r="F194" s="1" t="s">
        <v>1329</v>
      </c>
      <c r="G194" s="1" t="s">
        <v>1330</v>
      </c>
      <c r="H194" s="1">
        <v>139.0</v>
      </c>
      <c r="J194" s="1">
        <v>105704.0</v>
      </c>
      <c r="K194" s="1" t="s">
        <v>1331</v>
      </c>
      <c r="L194" s="2" t="s">
        <v>1332</v>
      </c>
      <c r="M194" s="1" t="s">
        <v>883</v>
      </c>
      <c r="O194" s="1" t="s">
        <v>913</v>
      </c>
      <c r="P194" s="1" t="s">
        <v>1333</v>
      </c>
      <c r="Q194" s="1" t="s">
        <v>937</v>
      </c>
      <c r="R194" s="1">
        <v>3.2278194E7</v>
      </c>
      <c r="T194">
        <f t="shared" si="2"/>
        <v>35</v>
      </c>
      <c r="U194" t="str">
        <f t="shared" si="3"/>
        <v>Excluded</v>
      </c>
      <c r="V194">
        <f t="shared" si="4"/>
        <v>68</v>
      </c>
      <c r="W194" t="str">
        <f t="shared" si="5"/>
        <v>Excluded</v>
      </c>
      <c r="X194" t="str">
        <f t="shared" ref="X194:Z194" si="202">IFERROR(IF(SEARCH(X$1,$Q194),"sim","não"),)</f>
        <v>sim</v>
      </c>
      <c r="Y194" t="str">
        <f t="shared" si="202"/>
        <v/>
      </c>
      <c r="Z194" t="str">
        <f t="shared" si="202"/>
        <v/>
      </c>
      <c r="AA194">
        <f t="shared" si="7"/>
        <v>1</v>
      </c>
      <c r="AB194" t="str">
        <f t="shared" si="8"/>
        <v/>
      </c>
      <c r="AF194" t="str">
        <f t="shared" si="9"/>
        <v>1 - Type of study</v>
      </c>
      <c r="AG194" t="str">
        <f t="shared" si="10"/>
        <v>1 - Type of study</v>
      </c>
      <c r="AH194" t="str">
        <f t="shared" si="11"/>
        <v/>
      </c>
    </row>
    <row r="195">
      <c r="A195" s="1" t="s">
        <v>1334</v>
      </c>
      <c r="B195" s="1" t="s">
        <v>1335</v>
      </c>
      <c r="C195" s="1">
        <v>2020.0</v>
      </c>
      <c r="D195" s="1">
        <v>4.0</v>
      </c>
      <c r="E195" s="1">
        <v>1.0</v>
      </c>
      <c r="F195" s="1" t="s">
        <v>879</v>
      </c>
      <c r="G195" s="1" t="s">
        <v>880</v>
      </c>
      <c r="H195" s="1">
        <v>153.0</v>
      </c>
      <c r="J195" s="1">
        <v>110998.0</v>
      </c>
      <c r="K195" s="1" t="s">
        <v>1336</v>
      </c>
      <c r="L195" s="2" t="s">
        <v>1337</v>
      </c>
      <c r="M195" s="1" t="s">
        <v>883</v>
      </c>
      <c r="O195" s="1" t="s">
        <v>884</v>
      </c>
      <c r="P195" s="1" t="s">
        <v>1338</v>
      </c>
      <c r="Q195" s="1" t="s">
        <v>937</v>
      </c>
      <c r="R195" s="1">
        <v>3.2275547E7</v>
      </c>
      <c r="T195">
        <f t="shared" si="2"/>
        <v>35</v>
      </c>
      <c r="U195" t="str">
        <f t="shared" si="3"/>
        <v>Excluded</v>
      </c>
      <c r="V195">
        <f t="shared" si="4"/>
        <v>68</v>
      </c>
      <c r="W195" t="str">
        <f t="shared" si="5"/>
        <v>Excluded</v>
      </c>
      <c r="X195" t="str">
        <f t="shared" ref="X195:Z195" si="203">IFERROR(IF(SEARCH(X$1,$Q195),"sim","não"),)</f>
        <v>sim</v>
      </c>
      <c r="Y195" t="str">
        <f t="shared" si="203"/>
        <v/>
      </c>
      <c r="Z195" t="str">
        <f t="shared" si="203"/>
        <v/>
      </c>
      <c r="AA195">
        <f t="shared" si="7"/>
        <v>1</v>
      </c>
      <c r="AB195" t="str">
        <f t="shared" si="8"/>
        <v/>
      </c>
      <c r="AF195" t="str">
        <f t="shared" si="9"/>
        <v>1 - Type of study</v>
      </c>
      <c r="AG195" t="str">
        <f t="shared" si="10"/>
        <v>1 - Type of study</v>
      </c>
      <c r="AH195" t="str">
        <f t="shared" si="11"/>
        <v/>
      </c>
    </row>
    <row r="196">
      <c r="A196" s="1" t="s">
        <v>1339</v>
      </c>
      <c r="B196" s="1" t="s">
        <v>1340</v>
      </c>
      <c r="C196" s="1">
        <v>2020.0</v>
      </c>
      <c r="D196" s="1">
        <v>4.0</v>
      </c>
      <c r="E196" s="1">
        <v>1.0</v>
      </c>
      <c r="F196" s="1" t="s">
        <v>879</v>
      </c>
      <c r="G196" s="1" t="s">
        <v>880</v>
      </c>
      <c r="H196" s="1">
        <v>153.0</v>
      </c>
      <c r="J196" s="1">
        <v>110991.0</v>
      </c>
      <c r="K196" s="1" t="s">
        <v>1341</v>
      </c>
      <c r="L196" s="2" t="s">
        <v>1342</v>
      </c>
      <c r="M196" s="1" t="s">
        <v>883</v>
      </c>
      <c r="O196" s="1" t="s">
        <v>884</v>
      </c>
      <c r="P196" s="1" t="s">
        <v>1343</v>
      </c>
      <c r="Q196" s="1" t="s">
        <v>937</v>
      </c>
      <c r="R196" s="1">
        <v>3.227554E7</v>
      </c>
      <c r="T196">
        <f t="shared" si="2"/>
        <v>35</v>
      </c>
      <c r="U196" t="str">
        <f t="shared" si="3"/>
        <v>Excluded</v>
      </c>
      <c r="V196">
        <f t="shared" si="4"/>
        <v>68</v>
      </c>
      <c r="W196" t="str">
        <f t="shared" si="5"/>
        <v>Excluded</v>
      </c>
      <c r="X196" t="str">
        <f t="shared" ref="X196:Z196" si="204">IFERROR(IF(SEARCH(X$1,$Q196),"sim","não"),)</f>
        <v>sim</v>
      </c>
      <c r="Y196" t="str">
        <f t="shared" si="204"/>
        <v/>
      </c>
      <c r="Z196" t="str">
        <f t="shared" si="204"/>
        <v/>
      </c>
      <c r="AA196">
        <f t="shared" si="7"/>
        <v>1</v>
      </c>
      <c r="AB196" t="str">
        <f t="shared" si="8"/>
        <v/>
      </c>
      <c r="AF196" t="str">
        <f t="shared" si="9"/>
        <v>1 - Type of study</v>
      </c>
      <c r="AG196" t="str">
        <f t="shared" si="10"/>
        <v>1 - Type of study</v>
      </c>
      <c r="AH196" t="str">
        <f t="shared" si="11"/>
        <v/>
      </c>
    </row>
    <row r="197">
      <c r="A197" s="1" t="s">
        <v>1344</v>
      </c>
      <c r="B197" s="1" t="s">
        <v>1345</v>
      </c>
      <c r="C197" s="1">
        <v>2020.0</v>
      </c>
      <c r="D197" s="1">
        <v>6.0</v>
      </c>
      <c r="E197" s="1">
        <v>1.0</v>
      </c>
      <c r="F197" s="1" t="s">
        <v>1046</v>
      </c>
      <c r="G197" s="1" t="s">
        <v>1047</v>
      </c>
      <c r="H197" s="1">
        <v>27.0</v>
      </c>
      <c r="I197" s="1">
        <v>17.0</v>
      </c>
      <c r="J197" s="1" t="s">
        <v>1346</v>
      </c>
      <c r="K197" s="1" t="s">
        <v>1347</v>
      </c>
      <c r="L197" s="2" t="s">
        <v>1348</v>
      </c>
      <c r="M197" s="1" t="s">
        <v>883</v>
      </c>
      <c r="O197" s="1" t="s">
        <v>1051</v>
      </c>
      <c r="P197" s="1" t="s">
        <v>1349</v>
      </c>
      <c r="Q197" s="1" t="s">
        <v>915</v>
      </c>
      <c r="R197" s="1">
        <v>3.2266633E7</v>
      </c>
      <c r="T197">
        <f t="shared" si="2"/>
        <v>35</v>
      </c>
      <c r="U197" t="str">
        <f t="shared" si="3"/>
        <v>Maybe</v>
      </c>
      <c r="V197">
        <f t="shared" si="4"/>
        <v>65</v>
      </c>
      <c r="W197" t="str">
        <f t="shared" si="5"/>
        <v>Maybe</v>
      </c>
      <c r="X197" t="str">
        <f t="shared" ref="X197:Z197" si="205">IFERROR(IF(SEARCH(X$1,$Q197),"sim","não"),)</f>
        <v/>
      </c>
      <c r="Y197" t="str">
        <f t="shared" si="205"/>
        <v/>
      </c>
      <c r="Z197" t="str">
        <f t="shared" si="205"/>
        <v/>
      </c>
      <c r="AA197">
        <f t="shared" si="7"/>
        <v>0</v>
      </c>
      <c r="AB197" t="str">
        <f t="shared" si="8"/>
        <v>sim</v>
      </c>
      <c r="AF197" t="str">
        <f t="shared" si="9"/>
        <v/>
      </c>
      <c r="AG197" t="str">
        <f t="shared" si="10"/>
        <v/>
      </c>
      <c r="AH197" t="str">
        <f t="shared" si="11"/>
        <v/>
      </c>
    </row>
    <row r="198">
      <c r="A198" s="1" t="s">
        <v>1350</v>
      </c>
      <c r="B198" s="1" t="s">
        <v>1351</v>
      </c>
      <c r="C198" s="1">
        <v>2020.0</v>
      </c>
      <c r="D198" s="1">
        <v>7.0</v>
      </c>
      <c r="E198" s="1">
        <v>15.0</v>
      </c>
      <c r="F198" s="1" t="s">
        <v>974</v>
      </c>
      <c r="G198" s="1" t="s">
        <v>975</v>
      </c>
      <c r="H198" s="1">
        <v>394.0</v>
      </c>
      <c r="J198" s="1">
        <v>122562.0</v>
      </c>
      <c r="K198" s="1" t="s">
        <v>1352</v>
      </c>
      <c r="L198" s="2" t="s">
        <v>1353</v>
      </c>
      <c r="M198" s="1" t="s">
        <v>883</v>
      </c>
      <c r="O198" s="1" t="s">
        <v>913</v>
      </c>
      <c r="P198" s="1" t="s">
        <v>1354</v>
      </c>
      <c r="Q198" s="1" t="s">
        <v>900</v>
      </c>
      <c r="R198" s="1">
        <v>3.2213387E7</v>
      </c>
      <c r="T198">
        <f t="shared" si="2"/>
        <v>35</v>
      </c>
      <c r="U198" t="str">
        <f t="shared" si="3"/>
        <v>Excluded</v>
      </c>
      <c r="V198">
        <f t="shared" si="4"/>
        <v>68</v>
      </c>
      <c r="W198" t="str">
        <f t="shared" si="5"/>
        <v>Excluded</v>
      </c>
      <c r="X198" t="str">
        <f t="shared" ref="X198:Z198" si="206">IFERROR(IF(SEARCH(X$1,$Q198),"sim","não"),)</f>
        <v>sim</v>
      </c>
      <c r="Y198" t="str">
        <f t="shared" si="206"/>
        <v/>
      </c>
      <c r="Z198" t="str">
        <f t="shared" si="206"/>
        <v>sim</v>
      </c>
      <c r="AA198">
        <f t="shared" si="7"/>
        <v>2</v>
      </c>
      <c r="AB198" t="str">
        <f t="shared" si="8"/>
        <v/>
      </c>
      <c r="AF198" t="str">
        <f t="shared" si="9"/>
        <v>3 - Intervention,1 - Type of study</v>
      </c>
      <c r="AG198" t="str">
        <f t="shared" si="10"/>
        <v>3 - Intervention</v>
      </c>
      <c r="AH198" t="str">
        <f t="shared" si="11"/>
        <v>1 - Type of study</v>
      </c>
    </row>
    <row r="199">
      <c r="A199" s="1" t="s">
        <v>1355</v>
      </c>
      <c r="B199" s="1" t="s">
        <v>1356</v>
      </c>
      <c r="C199" s="1">
        <v>2020.0</v>
      </c>
      <c r="D199" s="1">
        <v>4.0</v>
      </c>
      <c r="E199" s="1">
        <v>21.0</v>
      </c>
      <c r="F199" s="1" t="s">
        <v>1017</v>
      </c>
      <c r="G199" s="1" t="s">
        <v>1018</v>
      </c>
      <c r="H199" s="1">
        <v>54.0</v>
      </c>
      <c r="I199" s="1">
        <v>8.0</v>
      </c>
      <c r="J199" s="1" t="s">
        <v>1357</v>
      </c>
      <c r="K199" s="1" t="s">
        <v>1358</v>
      </c>
      <c r="L199" s="2" t="s">
        <v>1359</v>
      </c>
      <c r="M199" s="1" t="s">
        <v>883</v>
      </c>
      <c r="O199" s="1" t="s">
        <v>1022</v>
      </c>
      <c r="P199" s="1" t="s">
        <v>1360</v>
      </c>
      <c r="Q199" s="1" t="s">
        <v>953</v>
      </c>
      <c r="R199" s="1">
        <v>3.2202766E7</v>
      </c>
      <c r="T199">
        <f t="shared" si="2"/>
        <v>35</v>
      </c>
      <c r="U199" t="str">
        <f t="shared" si="3"/>
        <v>Excluded</v>
      </c>
      <c r="V199">
        <f t="shared" si="4"/>
        <v>68</v>
      </c>
      <c r="W199" t="str">
        <f t="shared" si="5"/>
        <v>Excluded</v>
      </c>
      <c r="X199" t="str">
        <f t="shared" ref="X199:Z199" si="207">IFERROR(IF(SEARCH(X$1,$Q199),"sim","não"),)</f>
        <v>sim</v>
      </c>
      <c r="Y199" t="str">
        <f t="shared" si="207"/>
        <v/>
      </c>
      <c r="Z199" t="str">
        <f t="shared" si="207"/>
        <v/>
      </c>
      <c r="AA199">
        <f t="shared" si="7"/>
        <v>1</v>
      </c>
      <c r="AB199" t="str">
        <f t="shared" si="8"/>
        <v/>
      </c>
      <c r="AF199" t="str">
        <f t="shared" si="9"/>
        <v>1 - Type of study</v>
      </c>
      <c r="AG199" t="str">
        <f t="shared" si="10"/>
        <v>1 - Type of study</v>
      </c>
      <c r="AH199" t="str">
        <f t="shared" si="11"/>
        <v/>
      </c>
    </row>
    <row r="200">
      <c r="A200" s="1" t="s">
        <v>1361</v>
      </c>
      <c r="B200" s="1" t="s">
        <v>1362</v>
      </c>
      <c r="C200" s="1">
        <v>2020.0</v>
      </c>
      <c r="D200" s="1">
        <v>3.0</v>
      </c>
      <c r="E200" s="1">
        <v>19.0</v>
      </c>
      <c r="F200" s="1" t="s">
        <v>1004</v>
      </c>
      <c r="G200" s="1" t="s">
        <v>1005</v>
      </c>
      <c r="H200" s="1">
        <v>10.0</v>
      </c>
      <c r="I200" s="1">
        <v>1.0</v>
      </c>
      <c r="J200" s="1">
        <v>4841.0</v>
      </c>
      <c r="K200" s="1" t="s">
        <v>1363</v>
      </c>
      <c r="L200" s="2" t="s">
        <v>1364</v>
      </c>
      <c r="M200" s="1" t="s">
        <v>883</v>
      </c>
      <c r="P200" s="1" t="s">
        <v>1365</v>
      </c>
      <c r="Q200" s="1" t="s">
        <v>937</v>
      </c>
      <c r="R200" s="1">
        <v>3.2193409E7</v>
      </c>
      <c r="S200" s="1" t="s">
        <v>1366</v>
      </c>
      <c r="T200">
        <f t="shared" si="2"/>
        <v>35</v>
      </c>
      <c r="U200" t="str">
        <f t="shared" si="3"/>
        <v>Excluded</v>
      </c>
      <c r="V200">
        <f t="shared" si="4"/>
        <v>68</v>
      </c>
      <c r="W200" t="str">
        <f t="shared" si="5"/>
        <v>Excluded</v>
      </c>
      <c r="X200" t="str">
        <f t="shared" ref="X200:Z200" si="208">IFERROR(IF(SEARCH(X$1,$Q200),"sim","não"),)</f>
        <v>sim</v>
      </c>
      <c r="Y200" t="str">
        <f t="shared" si="208"/>
        <v/>
      </c>
      <c r="Z200" t="str">
        <f t="shared" si="208"/>
        <v/>
      </c>
      <c r="AA200">
        <f t="shared" si="7"/>
        <v>1</v>
      </c>
      <c r="AB200" t="str">
        <f t="shared" si="8"/>
        <v/>
      </c>
      <c r="AF200" t="str">
        <f t="shared" si="9"/>
        <v>1 - Type of study</v>
      </c>
      <c r="AG200" t="str">
        <f t="shared" si="10"/>
        <v>1 - Type of study</v>
      </c>
      <c r="AH200" t="str">
        <f t="shared" si="11"/>
        <v/>
      </c>
    </row>
    <row r="201">
      <c r="A201" s="1" t="s">
        <v>1367</v>
      </c>
      <c r="B201" s="1" t="s">
        <v>1368</v>
      </c>
      <c r="C201" s="1">
        <v>2020.0</v>
      </c>
      <c r="D201" s="1">
        <v>5.0</v>
      </c>
      <c r="E201" s="1">
        <v>1.0</v>
      </c>
      <c r="F201" s="1" t="s">
        <v>879</v>
      </c>
      <c r="G201" s="1" t="s">
        <v>880</v>
      </c>
      <c r="H201" s="1">
        <v>154.0</v>
      </c>
      <c r="J201" s="1">
        <v>111027.0</v>
      </c>
      <c r="K201" s="1" t="s">
        <v>1369</v>
      </c>
      <c r="L201" s="2" t="s">
        <v>1370</v>
      </c>
      <c r="M201" s="1" t="s">
        <v>883</v>
      </c>
      <c r="O201" s="1" t="s">
        <v>884</v>
      </c>
      <c r="P201" s="1" t="s">
        <v>1371</v>
      </c>
      <c r="Q201" s="1" t="s">
        <v>937</v>
      </c>
      <c r="R201" s="1">
        <v>3.2174486E7</v>
      </c>
      <c r="T201">
        <f t="shared" si="2"/>
        <v>35</v>
      </c>
      <c r="U201" t="str">
        <f t="shared" si="3"/>
        <v>Excluded</v>
      </c>
      <c r="V201">
        <f t="shared" si="4"/>
        <v>68</v>
      </c>
      <c r="W201" t="str">
        <f t="shared" si="5"/>
        <v>Excluded</v>
      </c>
      <c r="X201" t="str">
        <f t="shared" ref="X201:Z201" si="209">IFERROR(IF(SEARCH(X$1,$Q201),"sim","não"),)</f>
        <v>sim</v>
      </c>
      <c r="Y201" t="str">
        <f t="shared" si="209"/>
        <v/>
      </c>
      <c r="Z201" t="str">
        <f t="shared" si="209"/>
        <v/>
      </c>
      <c r="AA201">
        <f t="shared" si="7"/>
        <v>1</v>
      </c>
      <c r="AB201" t="str">
        <f t="shared" si="8"/>
        <v/>
      </c>
      <c r="AF201" t="str">
        <f t="shared" si="9"/>
        <v>1 - Type of study</v>
      </c>
      <c r="AG201" t="str">
        <f t="shared" si="10"/>
        <v>1 - Type of study</v>
      </c>
      <c r="AH201" t="str">
        <f t="shared" si="11"/>
        <v/>
      </c>
    </row>
    <row r="202">
      <c r="A202" s="1" t="s">
        <v>1372</v>
      </c>
      <c r="B202" s="1" t="s">
        <v>1373</v>
      </c>
      <c r="C202" s="1">
        <v>2020.0</v>
      </c>
      <c r="D202" s="1">
        <v>1.0</v>
      </c>
      <c r="E202" s="1">
        <v>1.0</v>
      </c>
      <c r="F202" s="1" t="s">
        <v>1374</v>
      </c>
      <c r="G202" s="1" t="s">
        <v>1375</v>
      </c>
      <c r="H202" s="1">
        <v>15.0</v>
      </c>
      <c r="I202" s="1">
        <v>3.0</v>
      </c>
      <c r="J202" s="1" t="s">
        <v>1376</v>
      </c>
      <c r="K202" s="1" t="s">
        <v>1377</v>
      </c>
      <c r="L202" s="2" t="s">
        <v>1378</v>
      </c>
      <c r="M202" s="1" t="s">
        <v>883</v>
      </c>
      <c r="P202" s="1" t="s">
        <v>1379</v>
      </c>
      <c r="Q202" s="1" t="s">
        <v>915</v>
      </c>
      <c r="R202" s="1">
        <v>3.2150587E7</v>
      </c>
      <c r="S202" s="1" t="s">
        <v>1380</v>
      </c>
      <c r="T202">
        <f t="shared" si="2"/>
        <v>35</v>
      </c>
      <c r="U202" t="str">
        <f t="shared" si="3"/>
        <v>Maybe</v>
      </c>
      <c r="V202">
        <f t="shared" si="4"/>
        <v>65</v>
      </c>
      <c r="W202" t="str">
        <f t="shared" si="5"/>
        <v>Maybe</v>
      </c>
      <c r="X202" t="str">
        <f t="shared" ref="X202:Z202" si="210">IFERROR(IF(SEARCH(X$1,$Q202),"sim","não"),)</f>
        <v/>
      </c>
      <c r="Y202" t="str">
        <f t="shared" si="210"/>
        <v/>
      </c>
      <c r="Z202" t="str">
        <f t="shared" si="210"/>
        <v/>
      </c>
      <c r="AA202">
        <f t="shared" si="7"/>
        <v>0</v>
      </c>
      <c r="AB202" t="str">
        <f t="shared" si="8"/>
        <v>sim</v>
      </c>
      <c r="AF202" t="str">
        <f t="shared" si="9"/>
        <v/>
      </c>
      <c r="AG202" t="str">
        <f t="shared" si="10"/>
        <v/>
      </c>
      <c r="AH202" t="str">
        <f t="shared" si="11"/>
        <v/>
      </c>
    </row>
    <row r="203">
      <c r="A203" s="1" t="s">
        <v>1381</v>
      </c>
      <c r="B203" s="1" t="s">
        <v>1382</v>
      </c>
      <c r="C203" s="1">
        <v>2020.0</v>
      </c>
      <c r="D203" s="1">
        <v>2.0</v>
      </c>
      <c r="E203" s="1">
        <v>26.0</v>
      </c>
      <c r="F203" s="1" t="s">
        <v>1081</v>
      </c>
      <c r="G203" s="1" t="s">
        <v>1082</v>
      </c>
      <c r="H203" s="1">
        <v>17.0</v>
      </c>
      <c r="I203" s="1">
        <v>5.0</v>
      </c>
      <c r="K203" s="1" t="s">
        <v>1383</v>
      </c>
      <c r="L203" s="2" t="s">
        <v>1384</v>
      </c>
      <c r="M203" s="1" t="s">
        <v>883</v>
      </c>
      <c r="P203" s="1" t="s">
        <v>1385</v>
      </c>
      <c r="Q203" s="1" t="s">
        <v>953</v>
      </c>
      <c r="R203" s="1">
        <v>3.2111046E7</v>
      </c>
      <c r="S203" s="1" t="s">
        <v>1386</v>
      </c>
      <c r="T203">
        <f t="shared" si="2"/>
        <v>35</v>
      </c>
      <c r="U203" t="str">
        <f t="shared" si="3"/>
        <v>Excluded</v>
      </c>
      <c r="V203">
        <f t="shared" si="4"/>
        <v>68</v>
      </c>
      <c r="W203" t="str">
        <f t="shared" si="5"/>
        <v>Excluded</v>
      </c>
      <c r="X203" t="str">
        <f t="shared" ref="X203:Z203" si="211">IFERROR(IF(SEARCH(X$1,$Q203),"sim","não"),)</f>
        <v>sim</v>
      </c>
      <c r="Y203" t="str">
        <f t="shared" si="211"/>
        <v/>
      </c>
      <c r="Z203" t="str">
        <f t="shared" si="211"/>
        <v/>
      </c>
      <c r="AA203">
        <f t="shared" si="7"/>
        <v>1</v>
      </c>
      <c r="AB203" t="str">
        <f t="shared" si="8"/>
        <v/>
      </c>
      <c r="AF203" t="str">
        <f t="shared" si="9"/>
        <v>1 - Type of study</v>
      </c>
      <c r="AG203" t="str">
        <f t="shared" si="10"/>
        <v>1 - Type of study</v>
      </c>
      <c r="AH203" t="str">
        <f t="shared" si="11"/>
        <v/>
      </c>
    </row>
    <row r="204">
      <c r="A204" s="1" t="s">
        <v>1387</v>
      </c>
      <c r="B204" s="1" t="s">
        <v>1388</v>
      </c>
      <c r="C204" s="1">
        <v>2020.0</v>
      </c>
      <c r="D204" s="1">
        <v>2.0</v>
      </c>
      <c r="E204" s="1">
        <v>18.0</v>
      </c>
      <c r="F204" s="1" t="s">
        <v>1389</v>
      </c>
      <c r="G204" s="1" t="s">
        <v>1390</v>
      </c>
      <c r="H204" s="1">
        <v>18.0</v>
      </c>
      <c r="I204" s="1">
        <v>1.0</v>
      </c>
      <c r="J204" s="1">
        <v>32.0</v>
      </c>
      <c r="K204" s="1" t="s">
        <v>1391</v>
      </c>
      <c r="L204" s="2" t="s">
        <v>1392</v>
      </c>
      <c r="M204" s="1" t="s">
        <v>883</v>
      </c>
      <c r="P204" s="1" t="s">
        <v>1393</v>
      </c>
      <c r="Q204" s="1" t="s">
        <v>1152</v>
      </c>
      <c r="R204" s="1">
        <v>3.2070333E7</v>
      </c>
      <c r="S204" s="1" t="s">
        <v>1394</v>
      </c>
      <c r="T204">
        <f t="shared" si="2"/>
        <v>35</v>
      </c>
      <c r="U204" t="str">
        <f t="shared" si="3"/>
        <v>Excluded</v>
      </c>
      <c r="V204">
        <f t="shared" si="4"/>
        <v>68</v>
      </c>
      <c r="W204" t="str">
        <f t="shared" si="5"/>
        <v>Excluded</v>
      </c>
      <c r="X204" t="str">
        <f t="shared" ref="X204:Z204" si="212">IFERROR(IF(SEARCH(X$1,$Q204),"sim","não"),)</f>
        <v>sim</v>
      </c>
      <c r="Y204" t="str">
        <f t="shared" si="212"/>
        <v>sim</v>
      </c>
      <c r="Z204" t="str">
        <f t="shared" si="212"/>
        <v/>
      </c>
      <c r="AA204">
        <f t="shared" si="7"/>
        <v>2</v>
      </c>
      <c r="AB204" t="str">
        <f t="shared" si="8"/>
        <v/>
      </c>
      <c r="AF204" t="str">
        <f t="shared" si="9"/>
        <v>2 - Population,1 - Type of study</v>
      </c>
      <c r="AG204" t="str">
        <f t="shared" si="10"/>
        <v>2 - Population</v>
      </c>
      <c r="AH204" t="str">
        <f t="shared" si="11"/>
        <v>1 - Type of study</v>
      </c>
    </row>
    <row r="205">
      <c r="A205" s="1" t="s">
        <v>1395</v>
      </c>
      <c r="B205" s="1" t="s">
        <v>1396</v>
      </c>
      <c r="C205" s="1">
        <v>2020.0</v>
      </c>
      <c r="D205" s="1">
        <v>2.0</v>
      </c>
      <c r="E205" s="1">
        <v>1.0</v>
      </c>
      <c r="F205" s="1" t="s">
        <v>879</v>
      </c>
      <c r="G205" s="1" t="s">
        <v>880</v>
      </c>
      <c r="H205" s="1">
        <v>151.0</v>
      </c>
      <c r="J205" s="1">
        <v>110795.0</v>
      </c>
      <c r="K205" s="1" t="s">
        <v>1397</v>
      </c>
      <c r="L205" s="2" t="s">
        <v>1398</v>
      </c>
      <c r="M205" s="1" t="s">
        <v>883</v>
      </c>
      <c r="O205" s="1" t="s">
        <v>884</v>
      </c>
      <c r="P205" s="1" t="s">
        <v>1399</v>
      </c>
      <c r="Q205" s="1" t="s">
        <v>915</v>
      </c>
      <c r="R205" s="1">
        <v>3.205659E7</v>
      </c>
      <c r="T205">
        <f t="shared" si="2"/>
        <v>35</v>
      </c>
      <c r="U205" t="str">
        <f t="shared" si="3"/>
        <v>Maybe</v>
      </c>
      <c r="V205">
        <f t="shared" si="4"/>
        <v>65</v>
      </c>
      <c r="W205" t="str">
        <f t="shared" si="5"/>
        <v>Maybe</v>
      </c>
      <c r="X205" t="str">
        <f t="shared" ref="X205:Z205" si="213">IFERROR(IF(SEARCH(X$1,$Q205),"sim","não"),)</f>
        <v/>
      </c>
      <c r="Y205" t="str">
        <f t="shared" si="213"/>
        <v/>
      </c>
      <c r="Z205" t="str">
        <f t="shared" si="213"/>
        <v/>
      </c>
      <c r="AA205">
        <f t="shared" si="7"/>
        <v>0</v>
      </c>
      <c r="AB205" t="str">
        <f t="shared" si="8"/>
        <v>sim</v>
      </c>
      <c r="AF205" t="str">
        <f t="shared" si="9"/>
        <v/>
      </c>
      <c r="AG205" t="str">
        <f t="shared" si="10"/>
        <v/>
      </c>
      <c r="AH205" t="str">
        <f t="shared" si="11"/>
        <v/>
      </c>
    </row>
    <row r="206">
      <c r="A206" s="1" t="s">
        <v>1400</v>
      </c>
      <c r="B206" s="1" t="s">
        <v>1401</v>
      </c>
      <c r="C206" s="1">
        <v>2020.0</v>
      </c>
      <c r="D206" s="1">
        <v>1.0</v>
      </c>
      <c r="E206" s="1">
        <v>28.0</v>
      </c>
      <c r="F206" s="1" t="s">
        <v>1402</v>
      </c>
      <c r="G206" s="1" t="s">
        <v>1403</v>
      </c>
      <c r="H206" s="1">
        <v>11.0</v>
      </c>
      <c r="I206" s="1">
        <v>1.0</v>
      </c>
      <c r="J206" s="1">
        <v>567.0</v>
      </c>
      <c r="K206" s="1" t="s">
        <v>1404</v>
      </c>
      <c r="L206" s="2" t="s">
        <v>1405</v>
      </c>
      <c r="M206" s="1" t="s">
        <v>883</v>
      </c>
      <c r="P206" s="1" t="s">
        <v>1406</v>
      </c>
      <c r="Q206" s="1" t="s">
        <v>1316</v>
      </c>
      <c r="R206" s="1">
        <v>3.1992692E7</v>
      </c>
      <c r="S206" s="1" t="s">
        <v>1407</v>
      </c>
      <c r="T206">
        <f t="shared" si="2"/>
        <v>35</v>
      </c>
      <c r="U206" t="str">
        <f t="shared" si="3"/>
        <v>Excluded</v>
      </c>
      <c r="V206">
        <f t="shared" si="4"/>
        <v>68</v>
      </c>
      <c r="W206" t="str">
        <f t="shared" si="5"/>
        <v>Excluded</v>
      </c>
      <c r="X206" t="str">
        <f t="shared" ref="X206:Z206" si="214">IFERROR(IF(SEARCH(X$1,$Q206),"sim","não"),)</f>
        <v>sim</v>
      </c>
      <c r="Y206" t="str">
        <f t="shared" si="214"/>
        <v/>
      </c>
      <c r="Z206" t="str">
        <f t="shared" si="214"/>
        <v>sim</v>
      </c>
      <c r="AA206">
        <f t="shared" si="7"/>
        <v>2</v>
      </c>
      <c r="AB206" t="str">
        <f t="shared" si="8"/>
        <v/>
      </c>
      <c r="AF206" t="str">
        <f t="shared" si="9"/>
        <v>3 - Intervention,1 - Type of study</v>
      </c>
      <c r="AG206" t="str">
        <f t="shared" si="10"/>
        <v>3 - Intervention</v>
      </c>
      <c r="AH206" t="str">
        <f t="shared" si="11"/>
        <v>1 - Type of study</v>
      </c>
    </row>
    <row r="207">
      <c r="A207" s="1" t="s">
        <v>1408</v>
      </c>
      <c r="B207" s="1" t="s">
        <v>1409</v>
      </c>
      <c r="C207" s="1">
        <v>2020.0</v>
      </c>
      <c r="D207" s="1">
        <v>3.0</v>
      </c>
      <c r="E207" s="1">
        <v>15.0</v>
      </c>
      <c r="F207" s="1" t="s">
        <v>1410</v>
      </c>
      <c r="G207" s="1" t="s">
        <v>1411</v>
      </c>
      <c r="H207" s="1">
        <v>577.0</v>
      </c>
      <c r="J207" s="1">
        <v>119053.0</v>
      </c>
      <c r="K207" s="1" t="s">
        <v>1412</v>
      </c>
      <c r="L207" s="2" t="s">
        <v>1413</v>
      </c>
      <c r="M207" s="1" t="s">
        <v>883</v>
      </c>
      <c r="O207" s="1" t="s">
        <v>913</v>
      </c>
      <c r="P207" s="1" t="s">
        <v>1414</v>
      </c>
      <c r="Q207" s="1" t="s">
        <v>1415</v>
      </c>
      <c r="R207" s="1">
        <v>3.1981707E7</v>
      </c>
      <c r="T207">
        <f t="shared" si="2"/>
        <v>35</v>
      </c>
      <c r="U207" t="str">
        <f t="shared" si="3"/>
        <v>Excluded</v>
      </c>
      <c r="V207">
        <f t="shared" si="4"/>
        <v>68</v>
      </c>
      <c r="W207" t="str">
        <f t="shared" si="5"/>
        <v>Maybe</v>
      </c>
      <c r="X207" t="str">
        <f t="shared" ref="X207:Z207" si="215">IFERROR(IF(SEARCH(X$1,$Q207),"sim","não"),)</f>
        <v/>
      </c>
      <c r="Y207" t="str">
        <f t="shared" si="215"/>
        <v/>
      </c>
      <c r="Z207" t="str">
        <f t="shared" si="215"/>
        <v>sim</v>
      </c>
      <c r="AA207">
        <f t="shared" si="7"/>
        <v>1</v>
      </c>
      <c r="AB207" t="str">
        <f t="shared" si="8"/>
        <v>sim</v>
      </c>
      <c r="AF207" t="str">
        <f t="shared" si="9"/>
        <v>3 - Intervention</v>
      </c>
      <c r="AG207" t="str">
        <f t="shared" si="10"/>
        <v/>
      </c>
      <c r="AH207" t="str">
        <f t="shared" si="11"/>
        <v/>
      </c>
    </row>
    <row r="208">
      <c r="A208" s="1" t="s">
        <v>1416</v>
      </c>
      <c r="B208" s="1" t="s">
        <v>1417</v>
      </c>
      <c r="C208" s="1">
        <v>2020.0</v>
      </c>
      <c r="D208" s="1">
        <v>2.0</v>
      </c>
      <c r="E208" s="1">
        <v>25.0</v>
      </c>
      <c r="F208" s="1" t="s">
        <v>948</v>
      </c>
      <c r="G208" s="1" t="s">
        <v>949</v>
      </c>
      <c r="H208" s="1">
        <v>705.0</v>
      </c>
      <c r="J208" s="1">
        <v>135826.0</v>
      </c>
      <c r="K208" s="1" t="s">
        <v>1418</v>
      </c>
      <c r="L208" s="2" t="s">
        <v>1419</v>
      </c>
      <c r="M208" s="1" t="s">
        <v>883</v>
      </c>
      <c r="O208" s="1" t="s">
        <v>913</v>
      </c>
      <c r="P208" s="1" t="s">
        <v>1420</v>
      </c>
      <c r="Q208" s="1" t="s">
        <v>1421</v>
      </c>
      <c r="R208" s="1">
        <v>3.1972952E7</v>
      </c>
      <c r="T208">
        <f t="shared" si="2"/>
        <v>35</v>
      </c>
      <c r="U208" t="str">
        <f t="shared" si="3"/>
        <v>Excluded</v>
      </c>
      <c r="V208">
        <f t="shared" si="4"/>
        <v>68</v>
      </c>
      <c r="W208" t="str">
        <f t="shared" si="5"/>
        <v>Maybe</v>
      </c>
      <c r="X208" t="str">
        <f t="shared" ref="X208:Z208" si="216">IFERROR(IF(SEARCH(X$1,$Q208),"sim","não"),)</f>
        <v/>
      </c>
      <c r="Y208" t="str">
        <f t="shared" si="216"/>
        <v>sim</v>
      </c>
      <c r="Z208" t="str">
        <f t="shared" si="216"/>
        <v/>
      </c>
      <c r="AA208">
        <f t="shared" si="7"/>
        <v>1</v>
      </c>
      <c r="AB208" t="str">
        <f t="shared" si="8"/>
        <v>sim</v>
      </c>
      <c r="AF208" t="str">
        <f t="shared" si="9"/>
        <v>2 - Population</v>
      </c>
      <c r="AG208" t="str">
        <f t="shared" si="10"/>
        <v/>
      </c>
      <c r="AH208" t="str">
        <f t="shared" si="11"/>
        <v/>
      </c>
    </row>
    <row r="209">
      <c r="A209" s="1" t="s">
        <v>1422</v>
      </c>
      <c r="B209" s="1" t="s">
        <v>1423</v>
      </c>
      <c r="C209" s="1">
        <v>2020.0</v>
      </c>
      <c r="D209" s="1">
        <v>1.0</v>
      </c>
      <c r="E209" s="1">
        <v>16.0</v>
      </c>
      <c r="F209" s="1" t="s">
        <v>1424</v>
      </c>
      <c r="G209" s="1" t="s">
        <v>1425</v>
      </c>
      <c r="H209" s="1">
        <v>137.0</v>
      </c>
      <c r="I209" s="1">
        <v>3.0</v>
      </c>
      <c r="J209" s="1" t="s">
        <v>1426</v>
      </c>
      <c r="K209" s="1" t="s">
        <v>1427</v>
      </c>
      <c r="L209" s="2" t="s">
        <v>1428</v>
      </c>
      <c r="M209" s="1" t="s">
        <v>883</v>
      </c>
      <c r="O209" s="1" t="s">
        <v>1051</v>
      </c>
      <c r="P209" s="1" t="s">
        <v>1429</v>
      </c>
      <c r="Q209" s="1" t="s">
        <v>1430</v>
      </c>
      <c r="R209" s="1">
        <v>3.1942863E7</v>
      </c>
      <c r="T209">
        <f t="shared" si="2"/>
        <v>35</v>
      </c>
      <c r="U209" t="str">
        <f t="shared" si="3"/>
        <v>Excluded</v>
      </c>
      <c r="V209">
        <f t="shared" si="4"/>
        <v>68</v>
      </c>
      <c r="W209" t="str">
        <f t="shared" si="5"/>
        <v>Excluded</v>
      </c>
      <c r="X209" t="str">
        <f t="shared" ref="X209:Z209" si="217">IFERROR(IF(SEARCH(X$1,$Q209),"sim","não"),)</f>
        <v>sim</v>
      </c>
      <c r="Y209" t="str">
        <f t="shared" si="217"/>
        <v/>
      </c>
      <c r="Z209" t="str">
        <f t="shared" si="217"/>
        <v>sim</v>
      </c>
      <c r="AA209">
        <f t="shared" si="7"/>
        <v>2</v>
      </c>
      <c r="AB209" t="str">
        <f t="shared" si="8"/>
        <v/>
      </c>
      <c r="AF209" t="str">
        <f t="shared" si="9"/>
        <v>3 - Intervention,1 - Type of study</v>
      </c>
      <c r="AG209" t="str">
        <f t="shared" si="10"/>
        <v>3 - Intervention</v>
      </c>
      <c r="AH209" t="str">
        <f t="shared" si="11"/>
        <v>1 - Type of study</v>
      </c>
    </row>
    <row r="210">
      <c r="A210" s="1" t="s">
        <v>1431</v>
      </c>
      <c r="B210" s="1" t="s">
        <v>1432</v>
      </c>
      <c r="C210" s="1">
        <v>2020.0</v>
      </c>
      <c r="D210" s="1">
        <v>3.0</v>
      </c>
      <c r="E210" s="1">
        <v>1.0</v>
      </c>
      <c r="F210" s="1" t="s">
        <v>927</v>
      </c>
      <c r="G210" s="1" t="s">
        <v>928</v>
      </c>
      <c r="H210" s="1">
        <v>258.0</v>
      </c>
      <c r="J210" s="1">
        <v>113734.0</v>
      </c>
      <c r="K210" s="1" t="s">
        <v>1433</v>
      </c>
      <c r="L210" s="2" t="s">
        <v>1434</v>
      </c>
      <c r="M210" s="1" t="s">
        <v>883</v>
      </c>
      <c r="O210" s="1" t="s">
        <v>884</v>
      </c>
      <c r="P210" s="1" t="s">
        <v>1435</v>
      </c>
      <c r="Q210" s="1" t="s">
        <v>937</v>
      </c>
      <c r="R210" s="1">
        <v>3.188426E7</v>
      </c>
      <c r="T210">
        <f t="shared" si="2"/>
        <v>35</v>
      </c>
      <c r="U210" t="str">
        <f t="shared" si="3"/>
        <v>Excluded</v>
      </c>
      <c r="V210">
        <f t="shared" si="4"/>
        <v>68</v>
      </c>
      <c r="W210" t="str">
        <f t="shared" si="5"/>
        <v>Excluded</v>
      </c>
      <c r="X210" t="str">
        <f t="shared" ref="X210:Z210" si="218">IFERROR(IF(SEARCH(X$1,$Q210),"sim","não"),)</f>
        <v>sim</v>
      </c>
      <c r="Y210" t="str">
        <f t="shared" si="218"/>
        <v/>
      </c>
      <c r="Z210" t="str">
        <f t="shared" si="218"/>
        <v/>
      </c>
      <c r="AA210">
        <f t="shared" si="7"/>
        <v>1</v>
      </c>
      <c r="AB210" t="str">
        <f t="shared" si="8"/>
        <v/>
      </c>
      <c r="AF210" t="str">
        <f t="shared" si="9"/>
        <v>1 - Type of study</v>
      </c>
      <c r="AG210" t="str">
        <f t="shared" si="10"/>
        <v>1 - Type of study</v>
      </c>
      <c r="AH210" t="str">
        <f t="shared" si="11"/>
        <v/>
      </c>
    </row>
    <row r="211">
      <c r="A211" s="1" t="s">
        <v>1436</v>
      </c>
      <c r="B211" s="1" t="s">
        <v>1437</v>
      </c>
      <c r="C211" s="1">
        <v>2020.0</v>
      </c>
      <c r="D211" s="1">
        <v>2.0</v>
      </c>
      <c r="E211" s="1">
        <v>1.0</v>
      </c>
      <c r="F211" s="1" t="s">
        <v>1438</v>
      </c>
      <c r="G211" s="1" t="s">
        <v>1439</v>
      </c>
      <c r="H211" s="1">
        <v>209.0</v>
      </c>
      <c r="J211" s="1">
        <v>107825.0</v>
      </c>
      <c r="K211" s="1" t="s">
        <v>1440</v>
      </c>
      <c r="L211" s="2" t="s">
        <v>1441</v>
      </c>
      <c r="M211" s="1" t="s">
        <v>883</v>
      </c>
      <c r="O211" s="1" t="s">
        <v>1022</v>
      </c>
      <c r="P211" s="1" t="s">
        <v>1442</v>
      </c>
      <c r="Q211" s="1" t="s">
        <v>900</v>
      </c>
      <c r="R211" s="1">
        <v>3.1877275E7</v>
      </c>
      <c r="T211">
        <f t="shared" si="2"/>
        <v>35</v>
      </c>
      <c r="U211" t="str">
        <f t="shared" si="3"/>
        <v>Excluded</v>
      </c>
      <c r="V211">
        <f t="shared" si="4"/>
        <v>68</v>
      </c>
      <c r="W211" t="str">
        <f t="shared" si="5"/>
        <v>Excluded</v>
      </c>
      <c r="X211" t="str">
        <f t="shared" ref="X211:Z211" si="219">IFERROR(IF(SEARCH(X$1,$Q211),"sim","não"),)</f>
        <v>sim</v>
      </c>
      <c r="Y211" t="str">
        <f t="shared" si="219"/>
        <v/>
      </c>
      <c r="Z211" t="str">
        <f t="shared" si="219"/>
        <v>sim</v>
      </c>
      <c r="AA211">
        <f t="shared" si="7"/>
        <v>2</v>
      </c>
      <c r="AB211" t="str">
        <f t="shared" si="8"/>
        <v/>
      </c>
      <c r="AF211" t="str">
        <f t="shared" si="9"/>
        <v>3 - Intervention,1 - Type of study</v>
      </c>
      <c r="AG211" t="str">
        <f t="shared" si="10"/>
        <v>3 - Intervention</v>
      </c>
      <c r="AH211" t="str">
        <f t="shared" si="11"/>
        <v>1 - Type of study</v>
      </c>
    </row>
    <row r="212">
      <c r="A212" s="1" t="s">
        <v>1443</v>
      </c>
      <c r="B212" s="1" t="s">
        <v>1444</v>
      </c>
      <c r="C212" s="1">
        <v>2019.0</v>
      </c>
      <c r="D212" s="1">
        <v>12.0</v>
      </c>
      <c r="E212" s="1">
        <v>23.0</v>
      </c>
      <c r="F212" s="1" t="s">
        <v>1004</v>
      </c>
      <c r="G212" s="1" t="s">
        <v>1005</v>
      </c>
      <c r="H212" s="1">
        <v>9.0</v>
      </c>
      <c r="I212" s="1">
        <v>1.0</v>
      </c>
      <c r="J212" s="1">
        <v>19662.0</v>
      </c>
      <c r="K212" s="1" t="s">
        <v>1445</v>
      </c>
      <c r="L212" s="2" t="s">
        <v>1446</v>
      </c>
      <c r="M212" s="1" t="s">
        <v>883</v>
      </c>
      <c r="P212" s="1" t="s">
        <v>1447</v>
      </c>
      <c r="Q212" s="1" t="s">
        <v>937</v>
      </c>
      <c r="R212" s="1">
        <v>3.1873122E7</v>
      </c>
      <c r="S212" s="1" t="s">
        <v>1448</v>
      </c>
      <c r="T212">
        <f t="shared" si="2"/>
        <v>35</v>
      </c>
      <c r="U212" t="str">
        <f t="shared" si="3"/>
        <v>Excluded</v>
      </c>
      <c r="V212">
        <f t="shared" si="4"/>
        <v>68</v>
      </c>
      <c r="W212" t="str">
        <f t="shared" si="5"/>
        <v>Excluded</v>
      </c>
      <c r="X212" t="str">
        <f t="shared" ref="X212:Z212" si="220">IFERROR(IF(SEARCH(X$1,$Q212),"sim","não"),)</f>
        <v>sim</v>
      </c>
      <c r="Y212" t="str">
        <f t="shared" si="220"/>
        <v/>
      </c>
      <c r="Z212" t="str">
        <f t="shared" si="220"/>
        <v/>
      </c>
      <c r="AA212">
        <f t="shared" si="7"/>
        <v>1</v>
      </c>
      <c r="AB212" t="str">
        <f t="shared" si="8"/>
        <v/>
      </c>
      <c r="AF212" t="str">
        <f t="shared" si="9"/>
        <v>1 - Type of study</v>
      </c>
      <c r="AG212" t="str">
        <f t="shared" si="10"/>
        <v>1 - Type of study</v>
      </c>
      <c r="AH212" t="str">
        <f t="shared" si="11"/>
        <v/>
      </c>
    </row>
    <row r="213">
      <c r="A213" s="1" t="s">
        <v>1449</v>
      </c>
      <c r="B213" s="1" t="s">
        <v>1450</v>
      </c>
      <c r="C213" s="1">
        <v>2020.0</v>
      </c>
      <c r="D213" s="1">
        <v>3.0</v>
      </c>
      <c r="E213" s="1">
        <v>1.0</v>
      </c>
      <c r="F213" s="1" t="s">
        <v>981</v>
      </c>
      <c r="G213" s="1" t="s">
        <v>982</v>
      </c>
      <c r="H213" s="1">
        <v>190.0</v>
      </c>
      <c r="J213" s="1">
        <v>110066.0</v>
      </c>
      <c r="K213" s="1" t="s">
        <v>1451</v>
      </c>
      <c r="L213" s="2" t="s">
        <v>1452</v>
      </c>
      <c r="M213" s="1" t="s">
        <v>883</v>
      </c>
      <c r="O213" s="1" t="s">
        <v>913</v>
      </c>
      <c r="P213" s="1" t="s">
        <v>1453</v>
      </c>
      <c r="Q213" s="1" t="s">
        <v>937</v>
      </c>
      <c r="R213" s="1">
        <v>3.1846861E7</v>
      </c>
      <c r="T213">
        <f t="shared" si="2"/>
        <v>35</v>
      </c>
      <c r="U213" t="str">
        <f t="shared" si="3"/>
        <v>Excluded</v>
      </c>
      <c r="V213">
        <f t="shared" si="4"/>
        <v>68</v>
      </c>
      <c r="W213" t="str">
        <f t="shared" si="5"/>
        <v>Excluded</v>
      </c>
      <c r="X213" t="str">
        <f t="shared" ref="X213:Z213" si="221">IFERROR(IF(SEARCH(X$1,$Q213),"sim","não"),)</f>
        <v>sim</v>
      </c>
      <c r="Y213" t="str">
        <f t="shared" si="221"/>
        <v/>
      </c>
      <c r="Z213" t="str">
        <f t="shared" si="221"/>
        <v/>
      </c>
      <c r="AA213">
        <f t="shared" si="7"/>
        <v>1</v>
      </c>
      <c r="AB213" t="str">
        <f t="shared" si="8"/>
        <v/>
      </c>
      <c r="AF213" t="str">
        <f t="shared" si="9"/>
        <v>1 - Type of study</v>
      </c>
      <c r="AG213" t="str">
        <f t="shared" si="10"/>
        <v>1 - Type of study</v>
      </c>
      <c r="AH213" t="str">
        <f t="shared" si="11"/>
        <v/>
      </c>
    </row>
    <row r="214">
      <c r="A214" s="1" t="s">
        <v>1454</v>
      </c>
      <c r="B214" s="1" t="s">
        <v>1455</v>
      </c>
      <c r="C214" s="1">
        <v>2020.0</v>
      </c>
      <c r="D214" s="1">
        <v>4.0</v>
      </c>
      <c r="E214" s="1">
        <v>15.0</v>
      </c>
      <c r="F214" s="1" t="s">
        <v>974</v>
      </c>
      <c r="G214" s="1" t="s">
        <v>975</v>
      </c>
      <c r="H214" s="1">
        <v>388.0</v>
      </c>
      <c r="J214" s="1">
        <v>121725.0</v>
      </c>
      <c r="K214" s="1" t="s">
        <v>1456</v>
      </c>
      <c r="L214" s="2" t="s">
        <v>1457</v>
      </c>
      <c r="M214" s="1" t="s">
        <v>883</v>
      </c>
      <c r="O214" s="1" t="s">
        <v>913</v>
      </c>
      <c r="P214" s="1" t="s">
        <v>1458</v>
      </c>
      <c r="Q214" s="1" t="s">
        <v>915</v>
      </c>
      <c r="R214" s="1">
        <v>3.1806443E7</v>
      </c>
      <c r="T214">
        <f t="shared" si="2"/>
        <v>35</v>
      </c>
      <c r="U214" t="str">
        <f t="shared" si="3"/>
        <v>Maybe</v>
      </c>
      <c r="V214">
        <f t="shared" si="4"/>
        <v>65</v>
      </c>
      <c r="W214" t="str">
        <f t="shared" si="5"/>
        <v>Maybe</v>
      </c>
      <c r="X214" t="str">
        <f t="shared" ref="X214:Z214" si="222">IFERROR(IF(SEARCH(X$1,$Q214),"sim","não"),)</f>
        <v/>
      </c>
      <c r="Y214" t="str">
        <f t="shared" si="222"/>
        <v/>
      </c>
      <c r="Z214" t="str">
        <f t="shared" si="222"/>
        <v/>
      </c>
      <c r="AA214">
        <f t="shared" si="7"/>
        <v>0</v>
      </c>
      <c r="AB214" t="str">
        <f t="shared" si="8"/>
        <v>sim</v>
      </c>
      <c r="AF214" t="str">
        <f t="shared" si="9"/>
        <v/>
      </c>
      <c r="AG214" t="str">
        <f t="shared" si="10"/>
        <v/>
      </c>
      <c r="AH214" t="str">
        <f t="shared" si="11"/>
        <v/>
      </c>
    </row>
    <row r="215">
      <c r="A215" s="1" t="s">
        <v>1459</v>
      </c>
      <c r="B215" s="1" t="s">
        <v>1460</v>
      </c>
      <c r="C215" s="1">
        <v>2020.0</v>
      </c>
      <c r="D215" s="1">
        <v>2.0</v>
      </c>
      <c r="E215" s="1">
        <v>1.0</v>
      </c>
      <c r="F215" s="1" t="s">
        <v>927</v>
      </c>
      <c r="G215" s="1" t="s">
        <v>928</v>
      </c>
      <c r="H215" s="1">
        <v>257.0</v>
      </c>
      <c r="J215" s="1">
        <v>113635.0</v>
      </c>
      <c r="K215" s="1" t="s">
        <v>1461</v>
      </c>
      <c r="L215" s="2" t="s">
        <v>1462</v>
      </c>
      <c r="M215" s="1" t="s">
        <v>883</v>
      </c>
      <c r="O215" s="1" t="s">
        <v>884</v>
      </c>
      <c r="P215" s="1" t="s">
        <v>1463</v>
      </c>
      <c r="Q215" s="1" t="s">
        <v>937</v>
      </c>
      <c r="R215" s="1">
        <v>3.1767237E7</v>
      </c>
      <c r="T215">
        <f t="shared" si="2"/>
        <v>35</v>
      </c>
      <c r="U215" t="str">
        <f t="shared" si="3"/>
        <v>Excluded</v>
      </c>
      <c r="V215">
        <f t="shared" si="4"/>
        <v>68</v>
      </c>
      <c r="W215" t="str">
        <f t="shared" si="5"/>
        <v>Excluded</v>
      </c>
      <c r="X215" t="str">
        <f t="shared" ref="X215:Z215" si="223">IFERROR(IF(SEARCH(X$1,$Q215),"sim","não"),)</f>
        <v>sim</v>
      </c>
      <c r="Y215" t="str">
        <f t="shared" si="223"/>
        <v/>
      </c>
      <c r="Z215" t="str">
        <f t="shared" si="223"/>
        <v/>
      </c>
      <c r="AA215">
        <f t="shared" si="7"/>
        <v>1</v>
      </c>
      <c r="AB215" t="str">
        <f t="shared" si="8"/>
        <v/>
      </c>
      <c r="AF215" t="str">
        <f t="shared" si="9"/>
        <v>1 - Type of study</v>
      </c>
      <c r="AG215" t="str">
        <f t="shared" si="10"/>
        <v>1 - Type of study</v>
      </c>
      <c r="AH215" t="str">
        <f t="shared" si="11"/>
        <v/>
      </c>
    </row>
    <row r="216">
      <c r="A216" s="1" t="s">
        <v>1464</v>
      </c>
      <c r="B216" s="1" t="s">
        <v>1465</v>
      </c>
      <c r="C216" s="1">
        <v>2020.0</v>
      </c>
      <c r="D216" s="1">
        <v>3.0</v>
      </c>
      <c r="E216" s="1">
        <v>5.0</v>
      </c>
      <c r="F216" s="1" t="s">
        <v>974</v>
      </c>
      <c r="G216" s="1" t="s">
        <v>975</v>
      </c>
      <c r="H216" s="1">
        <v>385.0</v>
      </c>
      <c r="J216" s="1">
        <v>121586.0</v>
      </c>
      <c r="K216" s="1" t="s">
        <v>1466</v>
      </c>
      <c r="L216" s="2" t="s">
        <v>1467</v>
      </c>
      <c r="M216" s="1" t="s">
        <v>883</v>
      </c>
      <c r="O216" s="1" t="s">
        <v>913</v>
      </c>
      <c r="P216" s="1" t="s">
        <v>1468</v>
      </c>
      <c r="Q216" s="1" t="s">
        <v>915</v>
      </c>
      <c r="R216" s="1">
        <v>3.1759759E7</v>
      </c>
      <c r="T216">
        <f t="shared" si="2"/>
        <v>35</v>
      </c>
      <c r="U216" t="str">
        <f t="shared" si="3"/>
        <v>Maybe</v>
      </c>
      <c r="V216">
        <f t="shared" si="4"/>
        <v>65</v>
      </c>
      <c r="W216" t="str">
        <f t="shared" si="5"/>
        <v>Maybe</v>
      </c>
      <c r="X216" t="str">
        <f t="shared" ref="X216:Z216" si="224">IFERROR(IF(SEARCH(X$1,$Q216),"sim","não"),)</f>
        <v/>
      </c>
      <c r="Y216" t="str">
        <f t="shared" si="224"/>
        <v/>
      </c>
      <c r="Z216" t="str">
        <f t="shared" si="224"/>
        <v/>
      </c>
      <c r="AA216">
        <f t="shared" si="7"/>
        <v>0</v>
      </c>
      <c r="AB216" t="str">
        <f t="shared" si="8"/>
        <v>sim</v>
      </c>
      <c r="AF216" t="str">
        <f t="shared" si="9"/>
        <v/>
      </c>
      <c r="AG216" t="str">
        <f t="shared" si="10"/>
        <v/>
      </c>
      <c r="AH216" t="str">
        <f t="shared" si="11"/>
        <v/>
      </c>
    </row>
    <row r="217">
      <c r="A217" s="1" t="s">
        <v>1469</v>
      </c>
      <c r="B217" s="1" t="s">
        <v>1470</v>
      </c>
      <c r="C217" s="1">
        <v>2020.0</v>
      </c>
      <c r="D217" s="1">
        <v>2.0</v>
      </c>
      <c r="E217" s="1">
        <v>1.0</v>
      </c>
      <c r="F217" s="1" t="s">
        <v>927</v>
      </c>
      <c r="G217" s="1" t="s">
        <v>928</v>
      </c>
      <c r="H217" s="1">
        <v>257.0</v>
      </c>
      <c r="J217" s="1">
        <v>113336.0</v>
      </c>
      <c r="K217" s="1" t="s">
        <v>1471</v>
      </c>
      <c r="L217" s="2" t="s">
        <v>1472</v>
      </c>
      <c r="M217" s="1" t="s">
        <v>883</v>
      </c>
      <c r="O217" s="1" t="s">
        <v>884</v>
      </c>
      <c r="P217" s="1" t="s">
        <v>1473</v>
      </c>
      <c r="Q217" s="1" t="s">
        <v>937</v>
      </c>
      <c r="R217" s="1">
        <v>3.1753624E7</v>
      </c>
      <c r="T217">
        <f t="shared" si="2"/>
        <v>35</v>
      </c>
      <c r="U217" t="str">
        <f t="shared" si="3"/>
        <v>Excluded</v>
      </c>
      <c r="V217">
        <f t="shared" si="4"/>
        <v>68</v>
      </c>
      <c r="W217" t="str">
        <f t="shared" si="5"/>
        <v>Excluded</v>
      </c>
      <c r="X217" t="str">
        <f t="shared" ref="X217:Z217" si="225">IFERROR(IF(SEARCH(X$1,$Q217),"sim","não"),)</f>
        <v>sim</v>
      </c>
      <c r="Y217" t="str">
        <f t="shared" si="225"/>
        <v/>
      </c>
      <c r="Z217" t="str">
        <f t="shared" si="225"/>
        <v/>
      </c>
      <c r="AA217">
        <f t="shared" si="7"/>
        <v>1</v>
      </c>
      <c r="AB217" t="str">
        <f t="shared" si="8"/>
        <v/>
      </c>
      <c r="AF217" t="str">
        <f t="shared" si="9"/>
        <v>1 - Type of study</v>
      </c>
      <c r="AG217" t="str">
        <f t="shared" si="10"/>
        <v>1 - Type of study</v>
      </c>
      <c r="AH217" t="str">
        <f t="shared" si="11"/>
        <v/>
      </c>
    </row>
    <row r="218">
      <c r="A218" s="1" t="s">
        <v>1474</v>
      </c>
      <c r="B218" s="1" t="s">
        <v>1475</v>
      </c>
      <c r="C218" s="1">
        <v>2020.0</v>
      </c>
      <c r="D218" s="1">
        <v>2.0</v>
      </c>
      <c r="E218" s="1">
        <v>15.0</v>
      </c>
      <c r="F218" s="1" t="s">
        <v>974</v>
      </c>
      <c r="G218" s="1" t="s">
        <v>975</v>
      </c>
      <c r="H218" s="1">
        <v>384.0</v>
      </c>
      <c r="J218" s="1">
        <v>121393.0</v>
      </c>
      <c r="K218" s="1" t="s">
        <v>1476</v>
      </c>
      <c r="L218" s="2" t="s">
        <v>1477</v>
      </c>
      <c r="M218" s="1" t="s">
        <v>883</v>
      </c>
      <c r="O218" s="1" t="s">
        <v>913</v>
      </c>
      <c r="P218" s="1" t="s">
        <v>1478</v>
      </c>
      <c r="Q218" s="1" t="s">
        <v>915</v>
      </c>
      <c r="R218" s="1">
        <v>3.1740306E7</v>
      </c>
      <c r="T218">
        <f t="shared" si="2"/>
        <v>35</v>
      </c>
      <c r="U218" t="str">
        <f t="shared" si="3"/>
        <v>Maybe</v>
      </c>
      <c r="V218">
        <f t="shared" si="4"/>
        <v>65</v>
      </c>
      <c r="W218" t="str">
        <f t="shared" si="5"/>
        <v>Maybe</v>
      </c>
      <c r="X218" t="str">
        <f t="shared" ref="X218:Z218" si="226">IFERROR(IF(SEARCH(X$1,$Q218),"sim","não"),)</f>
        <v/>
      </c>
      <c r="Y218" t="str">
        <f t="shared" si="226"/>
        <v/>
      </c>
      <c r="Z218" t="str">
        <f t="shared" si="226"/>
        <v/>
      </c>
      <c r="AA218">
        <f t="shared" si="7"/>
        <v>0</v>
      </c>
      <c r="AB218" t="str">
        <f t="shared" si="8"/>
        <v>sim</v>
      </c>
      <c r="AF218" t="str">
        <f t="shared" si="9"/>
        <v/>
      </c>
      <c r="AG218" t="str">
        <f t="shared" si="10"/>
        <v/>
      </c>
      <c r="AH218" t="str">
        <f t="shared" si="11"/>
        <v/>
      </c>
    </row>
    <row r="219">
      <c r="A219" s="1" t="s">
        <v>1479</v>
      </c>
      <c r="B219" s="1" t="s">
        <v>1480</v>
      </c>
      <c r="C219" s="1">
        <v>2020.0</v>
      </c>
      <c r="D219" s="1">
        <v>2.0</v>
      </c>
      <c r="E219" s="1">
        <v>1.0</v>
      </c>
      <c r="F219" s="1" t="s">
        <v>981</v>
      </c>
      <c r="G219" s="1" t="s">
        <v>982</v>
      </c>
      <c r="H219" s="1">
        <v>189.0</v>
      </c>
      <c r="J219" s="1">
        <v>109913.0</v>
      </c>
      <c r="K219" s="1" t="s">
        <v>1481</v>
      </c>
      <c r="L219" s="2" t="s">
        <v>1482</v>
      </c>
      <c r="M219" s="1" t="s">
        <v>883</v>
      </c>
      <c r="O219" s="1" t="s">
        <v>913</v>
      </c>
      <c r="P219" s="1" t="s">
        <v>1483</v>
      </c>
      <c r="Q219" s="1" t="s">
        <v>886</v>
      </c>
      <c r="R219" s="1">
        <v>3.1735369E7</v>
      </c>
      <c r="T219">
        <f t="shared" si="2"/>
        <v>35</v>
      </c>
      <c r="U219" t="str">
        <f t="shared" si="3"/>
        <v>Excluded</v>
      </c>
      <c r="V219">
        <f t="shared" si="4"/>
        <v>68</v>
      </c>
      <c r="W219" t="str">
        <f t="shared" si="5"/>
        <v>Excluded</v>
      </c>
      <c r="X219" t="str">
        <f t="shared" ref="X219:Z219" si="227">IFERROR(IF(SEARCH(X$1,$Q219),"sim","não"),)</f>
        <v>sim</v>
      </c>
      <c r="Y219" t="str">
        <f t="shared" si="227"/>
        <v/>
      </c>
      <c r="Z219" t="str">
        <f t="shared" si="227"/>
        <v/>
      </c>
      <c r="AA219">
        <f t="shared" si="7"/>
        <v>1</v>
      </c>
      <c r="AB219" t="str">
        <f t="shared" si="8"/>
        <v/>
      </c>
      <c r="AF219" t="str">
        <f t="shared" si="9"/>
        <v>1 - Type of study</v>
      </c>
      <c r="AG219" t="str">
        <f t="shared" si="10"/>
        <v>1 - Type of study</v>
      </c>
      <c r="AH219" t="str">
        <f t="shared" si="11"/>
        <v/>
      </c>
    </row>
    <row r="220">
      <c r="A220" s="1" t="s">
        <v>1484</v>
      </c>
      <c r="B220" s="1" t="s">
        <v>1485</v>
      </c>
      <c r="C220" s="1">
        <v>2020.0</v>
      </c>
      <c r="D220" s="1">
        <v>2.0</v>
      </c>
      <c r="E220" s="1">
        <v>10.0</v>
      </c>
      <c r="F220" s="1" t="s">
        <v>948</v>
      </c>
      <c r="G220" s="1" t="s">
        <v>949</v>
      </c>
      <c r="H220" s="1">
        <v>703.0</v>
      </c>
      <c r="J220" s="1">
        <v>134947.0</v>
      </c>
      <c r="K220" s="1" t="s">
        <v>1486</v>
      </c>
      <c r="L220" s="2" t="s">
        <v>1487</v>
      </c>
      <c r="M220" s="1" t="s">
        <v>883</v>
      </c>
      <c r="O220" s="1" t="s">
        <v>913</v>
      </c>
      <c r="P220" s="1" t="s">
        <v>1488</v>
      </c>
      <c r="Q220" s="1" t="s">
        <v>937</v>
      </c>
      <c r="R220" s="1">
        <v>3.1734498E7</v>
      </c>
      <c r="T220">
        <f t="shared" si="2"/>
        <v>35</v>
      </c>
      <c r="U220" t="str">
        <f t="shared" si="3"/>
        <v>Excluded</v>
      </c>
      <c r="V220">
        <f t="shared" si="4"/>
        <v>68</v>
      </c>
      <c r="W220" t="str">
        <f t="shared" si="5"/>
        <v>Excluded</v>
      </c>
      <c r="X220" t="str">
        <f t="shared" ref="X220:Z220" si="228">IFERROR(IF(SEARCH(X$1,$Q220),"sim","não"),)</f>
        <v>sim</v>
      </c>
      <c r="Y220" t="str">
        <f t="shared" si="228"/>
        <v/>
      </c>
      <c r="Z220" t="str">
        <f t="shared" si="228"/>
        <v/>
      </c>
      <c r="AA220">
        <f t="shared" si="7"/>
        <v>1</v>
      </c>
      <c r="AB220" t="str">
        <f t="shared" si="8"/>
        <v/>
      </c>
      <c r="AF220" t="str">
        <f t="shared" si="9"/>
        <v>1 - Type of study</v>
      </c>
      <c r="AG220" t="str">
        <f t="shared" si="10"/>
        <v>1 - Type of study</v>
      </c>
      <c r="AH220" t="str">
        <f t="shared" si="11"/>
        <v/>
      </c>
    </row>
    <row r="221">
      <c r="A221" s="1" t="s">
        <v>1489</v>
      </c>
      <c r="B221" s="1" t="s">
        <v>1490</v>
      </c>
      <c r="C221" s="1">
        <v>2019.0</v>
      </c>
      <c r="D221" s="1">
        <v>11.0</v>
      </c>
      <c r="E221" s="1">
        <v>9.0</v>
      </c>
      <c r="F221" s="1" t="s">
        <v>1183</v>
      </c>
      <c r="G221" s="1" t="s">
        <v>1184</v>
      </c>
      <c r="J221" s="1">
        <v>104838.0</v>
      </c>
      <c r="K221" s="1" t="s">
        <v>1491</v>
      </c>
      <c r="L221" s="2" t="s">
        <v>1492</v>
      </c>
      <c r="M221" s="1" t="s">
        <v>883</v>
      </c>
      <c r="O221" s="1" t="s">
        <v>884</v>
      </c>
      <c r="P221" s="1" t="s">
        <v>1493</v>
      </c>
      <c r="Q221" s="1" t="s">
        <v>1494</v>
      </c>
      <c r="R221" s="1">
        <v>3.173391E7</v>
      </c>
      <c r="T221">
        <f t="shared" si="2"/>
        <v>35</v>
      </c>
      <c r="U221" t="str">
        <f t="shared" si="3"/>
        <v>Excluded</v>
      </c>
      <c r="V221">
        <f t="shared" si="4"/>
        <v>68</v>
      </c>
      <c r="W221" t="str">
        <f t="shared" si="5"/>
        <v>Maybe</v>
      </c>
      <c r="X221" t="str">
        <f t="shared" ref="X221:Z221" si="229">IFERROR(IF(SEARCH(X$1,$Q221),"sim","não"),)</f>
        <v/>
      </c>
      <c r="Y221" t="str">
        <f t="shared" si="229"/>
        <v>sim</v>
      </c>
      <c r="Z221" t="str">
        <f t="shared" si="229"/>
        <v/>
      </c>
      <c r="AA221">
        <f t="shared" si="7"/>
        <v>1</v>
      </c>
      <c r="AB221" t="str">
        <f t="shared" si="8"/>
        <v>sim</v>
      </c>
      <c r="AF221" t="str">
        <f t="shared" si="9"/>
        <v>2 - Population</v>
      </c>
      <c r="AG221" t="str">
        <f t="shared" si="10"/>
        <v/>
      </c>
      <c r="AH221" t="str">
        <f t="shared" si="11"/>
        <v/>
      </c>
    </row>
    <row r="222">
      <c r="A222" s="1" t="s">
        <v>1495</v>
      </c>
      <c r="B222" s="1" t="s">
        <v>1496</v>
      </c>
      <c r="C222" s="1">
        <v>2020.0</v>
      </c>
      <c r="D222" s="1">
        <v>1.0</v>
      </c>
      <c r="E222" s="1">
        <v>1.0</v>
      </c>
      <c r="F222" s="1" t="s">
        <v>879</v>
      </c>
      <c r="G222" s="1" t="s">
        <v>880</v>
      </c>
      <c r="H222" s="1">
        <v>150.0</v>
      </c>
      <c r="J222" s="1">
        <v>110596.0</v>
      </c>
      <c r="K222" s="1" t="s">
        <v>1497</v>
      </c>
      <c r="L222" s="2" t="s">
        <v>1498</v>
      </c>
      <c r="M222" s="1" t="s">
        <v>883</v>
      </c>
      <c r="O222" s="1" t="s">
        <v>884</v>
      </c>
      <c r="P222" s="1" t="s">
        <v>1499</v>
      </c>
      <c r="Q222" s="1" t="s">
        <v>886</v>
      </c>
      <c r="R222" s="1">
        <v>3.1733904E7</v>
      </c>
      <c r="T222">
        <f t="shared" si="2"/>
        <v>35</v>
      </c>
      <c r="U222" t="str">
        <f t="shared" si="3"/>
        <v>Excluded</v>
      </c>
      <c r="V222">
        <f t="shared" si="4"/>
        <v>68</v>
      </c>
      <c r="W222" t="str">
        <f t="shared" si="5"/>
        <v>Excluded</v>
      </c>
      <c r="X222" t="str">
        <f t="shared" ref="X222:Z222" si="230">IFERROR(IF(SEARCH(X$1,$Q222),"sim","não"),)</f>
        <v>sim</v>
      </c>
      <c r="Y222" t="str">
        <f t="shared" si="230"/>
        <v/>
      </c>
      <c r="Z222" t="str">
        <f t="shared" si="230"/>
        <v/>
      </c>
      <c r="AA222">
        <f t="shared" si="7"/>
        <v>1</v>
      </c>
      <c r="AB222" t="str">
        <f t="shared" si="8"/>
        <v/>
      </c>
      <c r="AF222" t="str">
        <f t="shared" si="9"/>
        <v>1 - Type of study</v>
      </c>
      <c r="AG222" t="str">
        <f t="shared" si="10"/>
        <v>1 - Type of study</v>
      </c>
      <c r="AH222" t="str">
        <f t="shared" si="11"/>
        <v/>
      </c>
    </row>
    <row r="223">
      <c r="A223" s="1" t="s">
        <v>1500</v>
      </c>
      <c r="B223" s="1" t="s">
        <v>1501</v>
      </c>
      <c r="C223" s="1">
        <v>2019.0</v>
      </c>
      <c r="D223" s="1">
        <v>1.0</v>
      </c>
      <c r="E223" s="1">
        <v>1.0</v>
      </c>
      <c r="F223" s="1" t="s">
        <v>1502</v>
      </c>
      <c r="G223" s="1" t="s">
        <v>1503</v>
      </c>
      <c r="H223" s="1">
        <v>44.0</v>
      </c>
      <c r="I223" s="1">
        <v>11.0</v>
      </c>
      <c r="J223" s="1" t="s">
        <v>1504</v>
      </c>
      <c r="K223" s="1" t="s">
        <v>1505</v>
      </c>
      <c r="L223" s="2" t="s">
        <v>1506</v>
      </c>
      <c r="M223" s="1" t="s">
        <v>883</v>
      </c>
      <c r="O223" s="1" t="s">
        <v>1507</v>
      </c>
      <c r="P223" s="1" t="s">
        <v>1508</v>
      </c>
      <c r="Q223" s="1" t="s">
        <v>1509</v>
      </c>
      <c r="R223" s="1">
        <v>3.1708531E7</v>
      </c>
      <c r="T223">
        <f t="shared" si="2"/>
        <v>35</v>
      </c>
      <c r="U223" t="str">
        <f t="shared" si="3"/>
        <v>Excluded</v>
      </c>
      <c r="V223">
        <f t="shared" si="4"/>
        <v>68</v>
      </c>
      <c r="W223" t="str">
        <f t="shared" si="5"/>
        <v>Excluded</v>
      </c>
      <c r="X223" t="str">
        <f t="shared" ref="X223:Z223" si="231">IFERROR(IF(SEARCH(X$1,$Q223),"sim","não"),)</f>
        <v/>
      </c>
      <c r="Y223" t="str">
        <f t="shared" si="231"/>
        <v/>
      </c>
      <c r="Z223" t="str">
        <f t="shared" si="231"/>
        <v>sim</v>
      </c>
      <c r="AA223">
        <f t="shared" si="7"/>
        <v>1</v>
      </c>
      <c r="AB223" t="str">
        <f t="shared" si="8"/>
        <v/>
      </c>
      <c r="AF223" t="str">
        <f t="shared" si="9"/>
        <v>3 - Intervention</v>
      </c>
      <c r="AG223" t="str">
        <f t="shared" si="10"/>
        <v>3 - Intervention</v>
      </c>
      <c r="AH223" t="str">
        <f t="shared" si="11"/>
        <v/>
      </c>
    </row>
    <row r="224">
      <c r="A224" s="1" t="s">
        <v>1510</v>
      </c>
      <c r="B224" s="1" t="s">
        <v>1511</v>
      </c>
      <c r="C224" s="1">
        <v>2019.0</v>
      </c>
      <c r="D224" s="1">
        <v>1.0</v>
      </c>
      <c r="E224" s="1">
        <v>1.0</v>
      </c>
      <c r="F224" s="1" t="s">
        <v>1512</v>
      </c>
      <c r="G224" s="1" t="s">
        <v>1513</v>
      </c>
      <c r="H224" s="1">
        <v>2.0</v>
      </c>
      <c r="J224" s="1">
        <v>382.0</v>
      </c>
      <c r="K224" s="1" t="s">
        <v>1514</v>
      </c>
      <c r="L224" s="2" t="s">
        <v>1515</v>
      </c>
      <c r="M224" s="1" t="s">
        <v>883</v>
      </c>
      <c r="P224" s="1" t="s">
        <v>1516</v>
      </c>
      <c r="Q224" s="1" t="s">
        <v>915</v>
      </c>
      <c r="R224" s="1">
        <v>3.1646185E7</v>
      </c>
      <c r="S224" s="1" t="s">
        <v>1517</v>
      </c>
      <c r="T224">
        <f t="shared" si="2"/>
        <v>35</v>
      </c>
      <c r="U224" t="str">
        <f t="shared" si="3"/>
        <v>Maybe</v>
      </c>
      <c r="V224">
        <f t="shared" si="4"/>
        <v>65</v>
      </c>
      <c r="W224" t="str">
        <f t="shared" si="5"/>
        <v>Maybe</v>
      </c>
      <c r="X224" t="str">
        <f t="shared" ref="X224:Z224" si="232">IFERROR(IF(SEARCH(X$1,$Q224),"sim","não"),)</f>
        <v/>
      </c>
      <c r="Y224" t="str">
        <f t="shared" si="232"/>
        <v/>
      </c>
      <c r="Z224" t="str">
        <f t="shared" si="232"/>
        <v/>
      </c>
      <c r="AA224">
        <f t="shared" si="7"/>
        <v>0</v>
      </c>
      <c r="AB224" t="str">
        <f t="shared" si="8"/>
        <v>sim</v>
      </c>
      <c r="AF224" t="str">
        <f t="shared" si="9"/>
        <v/>
      </c>
      <c r="AG224" t="str">
        <f t="shared" si="10"/>
        <v/>
      </c>
      <c r="AH224" t="str">
        <f t="shared" si="11"/>
        <v/>
      </c>
    </row>
    <row r="225">
      <c r="A225" s="1" t="s">
        <v>1518</v>
      </c>
      <c r="B225" s="1" t="s">
        <v>1519</v>
      </c>
      <c r="C225" s="1">
        <v>2019.0</v>
      </c>
      <c r="D225" s="1">
        <v>12.0</v>
      </c>
      <c r="E225" s="1">
        <v>1.0</v>
      </c>
      <c r="F225" s="1" t="s">
        <v>1520</v>
      </c>
      <c r="G225" s="1" t="s">
        <v>1521</v>
      </c>
      <c r="H225" s="1">
        <v>95.0</v>
      </c>
      <c r="J225" s="1" t="s">
        <v>1522</v>
      </c>
      <c r="K225" s="1" t="s">
        <v>1523</v>
      </c>
      <c r="L225" s="2" t="s">
        <v>1524</v>
      </c>
      <c r="M225" s="1" t="s">
        <v>883</v>
      </c>
      <c r="O225" s="1" t="s">
        <v>884</v>
      </c>
      <c r="P225" s="1" t="s">
        <v>1525</v>
      </c>
      <c r="Q225" s="1" t="s">
        <v>1430</v>
      </c>
      <c r="R225" s="1">
        <v>3.1585248E7</v>
      </c>
      <c r="T225">
        <f t="shared" si="2"/>
        <v>35</v>
      </c>
      <c r="U225" t="str">
        <f t="shared" si="3"/>
        <v>Excluded</v>
      </c>
      <c r="V225">
        <f t="shared" si="4"/>
        <v>68</v>
      </c>
      <c r="W225" t="str">
        <f t="shared" si="5"/>
        <v>Excluded</v>
      </c>
      <c r="X225" t="str">
        <f t="shared" ref="X225:Z225" si="233">IFERROR(IF(SEARCH(X$1,$Q225),"sim","não"),)</f>
        <v>sim</v>
      </c>
      <c r="Y225" t="str">
        <f t="shared" si="233"/>
        <v/>
      </c>
      <c r="Z225" t="str">
        <f t="shared" si="233"/>
        <v>sim</v>
      </c>
      <c r="AA225">
        <f t="shared" si="7"/>
        <v>2</v>
      </c>
      <c r="AB225" t="str">
        <f t="shared" si="8"/>
        <v/>
      </c>
      <c r="AF225" t="str">
        <f t="shared" si="9"/>
        <v>3 - Intervention,1 - Type of study</v>
      </c>
      <c r="AG225" t="str">
        <f t="shared" si="10"/>
        <v>3 - Intervention</v>
      </c>
      <c r="AH225" t="str">
        <f t="shared" si="11"/>
        <v>1 - Type of study</v>
      </c>
    </row>
    <row r="226">
      <c r="A226" s="1" t="s">
        <v>1526</v>
      </c>
      <c r="B226" s="1" t="s">
        <v>1527</v>
      </c>
      <c r="C226" s="1">
        <v>2019.0</v>
      </c>
      <c r="D226" s="1">
        <v>1.0</v>
      </c>
      <c r="E226" s="1">
        <v>1.0</v>
      </c>
      <c r="F226" s="1" t="s">
        <v>1528</v>
      </c>
      <c r="G226" s="1" t="s">
        <v>1529</v>
      </c>
      <c r="H226" s="1">
        <v>14.0</v>
      </c>
      <c r="J226" s="1" t="s">
        <v>1530</v>
      </c>
      <c r="K226" s="1" t="s">
        <v>1531</v>
      </c>
      <c r="L226" s="2" t="s">
        <v>1532</v>
      </c>
      <c r="M226" s="1" t="s">
        <v>883</v>
      </c>
      <c r="P226" s="1" t="s">
        <v>1533</v>
      </c>
      <c r="Q226" s="1" t="s">
        <v>993</v>
      </c>
      <c r="R226" s="1">
        <v>3.1534333E7</v>
      </c>
      <c r="S226" s="1" t="s">
        <v>1534</v>
      </c>
      <c r="T226">
        <f t="shared" si="2"/>
        <v>35</v>
      </c>
      <c r="U226" t="str">
        <f t="shared" si="3"/>
        <v>Excluded</v>
      </c>
      <c r="V226">
        <f t="shared" si="4"/>
        <v>68</v>
      </c>
      <c r="W226" t="str">
        <f t="shared" si="5"/>
        <v>Excluded</v>
      </c>
      <c r="X226" t="str">
        <f t="shared" ref="X226:Z226" si="234">IFERROR(IF(SEARCH(X$1,$Q226),"sim","não"),)</f>
        <v/>
      </c>
      <c r="Y226" t="str">
        <f t="shared" si="234"/>
        <v>sim</v>
      </c>
      <c r="Z226" t="str">
        <f t="shared" si="234"/>
        <v/>
      </c>
      <c r="AA226">
        <f t="shared" si="7"/>
        <v>1</v>
      </c>
      <c r="AB226" t="str">
        <f t="shared" si="8"/>
        <v/>
      </c>
      <c r="AF226" t="str">
        <f t="shared" si="9"/>
        <v>2 - Population</v>
      </c>
      <c r="AG226" t="str">
        <f t="shared" si="10"/>
        <v>2 - Population</v>
      </c>
      <c r="AH226" t="str">
        <f t="shared" si="11"/>
        <v/>
      </c>
    </row>
    <row r="227">
      <c r="A227" s="1" t="s">
        <v>1535</v>
      </c>
      <c r="B227" s="1" t="s">
        <v>1536</v>
      </c>
      <c r="C227" s="1">
        <v>2019.0</v>
      </c>
      <c r="D227" s="1">
        <v>1.0</v>
      </c>
      <c r="E227" s="1">
        <v>1.0</v>
      </c>
      <c r="F227" s="1" t="s">
        <v>1205</v>
      </c>
      <c r="G227" s="1" t="s">
        <v>1206</v>
      </c>
      <c r="H227" s="1">
        <v>2054.0</v>
      </c>
      <c r="J227" s="1" t="s">
        <v>1537</v>
      </c>
      <c r="K227" s="1" t="s">
        <v>1538</v>
      </c>
      <c r="L227" s="2" t="s">
        <v>1539</v>
      </c>
      <c r="M227" s="1" t="s">
        <v>883</v>
      </c>
      <c r="O227" s="1" t="s">
        <v>1022</v>
      </c>
      <c r="P227" s="1" t="s">
        <v>1540</v>
      </c>
      <c r="Q227" s="1" t="s">
        <v>1541</v>
      </c>
      <c r="R227" s="1">
        <v>3.1482461E7</v>
      </c>
      <c r="T227">
        <f t="shared" si="2"/>
        <v>35</v>
      </c>
      <c r="U227" t="str">
        <f t="shared" si="3"/>
        <v>Maybe</v>
      </c>
      <c r="V227">
        <f t="shared" si="4"/>
        <v>65</v>
      </c>
      <c r="W227" t="str">
        <f t="shared" si="5"/>
        <v>Excluded</v>
      </c>
      <c r="X227" t="str">
        <f t="shared" ref="X227:Z227" si="235">IFERROR(IF(SEARCH(X$1,$Q227),"sim","não"),)</f>
        <v/>
      </c>
      <c r="Y227" t="str">
        <f t="shared" si="235"/>
        <v/>
      </c>
      <c r="Z227" t="str">
        <f t="shared" si="235"/>
        <v>sim</v>
      </c>
      <c r="AA227">
        <f t="shared" si="7"/>
        <v>1</v>
      </c>
      <c r="AB227" t="str">
        <f t="shared" si="8"/>
        <v>sim</v>
      </c>
      <c r="AF227" t="str">
        <f t="shared" si="9"/>
        <v>3 - Intervention</v>
      </c>
      <c r="AG227" t="str">
        <f t="shared" si="10"/>
        <v/>
      </c>
      <c r="AH227" t="str">
        <f t="shared" si="11"/>
        <v/>
      </c>
    </row>
    <row r="228">
      <c r="A228" s="1" t="s">
        <v>1542</v>
      </c>
      <c r="B228" s="1" t="s">
        <v>1543</v>
      </c>
      <c r="C228" s="1">
        <v>2019.0</v>
      </c>
      <c r="D228" s="1">
        <v>11.0</v>
      </c>
      <c r="E228" s="1">
        <v>1.0</v>
      </c>
      <c r="F228" s="1" t="s">
        <v>927</v>
      </c>
      <c r="G228" s="1" t="s">
        <v>928</v>
      </c>
      <c r="H228" s="1">
        <v>254.0</v>
      </c>
      <c r="J228" s="1">
        <v>113024.0</v>
      </c>
      <c r="K228" s="1" t="s">
        <v>1544</v>
      </c>
      <c r="L228" s="2" t="s">
        <v>1545</v>
      </c>
      <c r="M228" s="1" t="s">
        <v>883</v>
      </c>
      <c r="O228" s="1" t="s">
        <v>884</v>
      </c>
      <c r="P228" s="1" t="s">
        <v>1546</v>
      </c>
      <c r="Q228" s="1" t="s">
        <v>915</v>
      </c>
      <c r="R228" s="1">
        <v>3.1454586E7</v>
      </c>
      <c r="T228">
        <f t="shared" si="2"/>
        <v>35</v>
      </c>
      <c r="U228" t="str">
        <f t="shared" si="3"/>
        <v>Maybe</v>
      </c>
      <c r="V228">
        <f t="shared" si="4"/>
        <v>65</v>
      </c>
      <c r="W228" t="str">
        <f t="shared" si="5"/>
        <v>Maybe</v>
      </c>
      <c r="X228" t="str">
        <f t="shared" ref="X228:Z228" si="236">IFERROR(IF(SEARCH(X$1,$Q228),"sim","não"),)</f>
        <v/>
      </c>
      <c r="Y228" t="str">
        <f t="shared" si="236"/>
        <v/>
      </c>
      <c r="Z228" t="str">
        <f t="shared" si="236"/>
        <v/>
      </c>
      <c r="AA228">
        <f t="shared" si="7"/>
        <v>0</v>
      </c>
      <c r="AB228" t="str">
        <f t="shared" si="8"/>
        <v>sim</v>
      </c>
      <c r="AF228" t="str">
        <f t="shared" si="9"/>
        <v/>
      </c>
      <c r="AG228" t="str">
        <f t="shared" si="10"/>
        <v/>
      </c>
      <c r="AH228" t="str">
        <f t="shared" si="11"/>
        <v/>
      </c>
    </row>
    <row r="229">
      <c r="A229" s="1" t="s">
        <v>1547</v>
      </c>
      <c r="B229" s="1" t="s">
        <v>1548</v>
      </c>
      <c r="C229" s="1">
        <v>2019.0</v>
      </c>
      <c r="D229" s="1">
        <v>12.0</v>
      </c>
      <c r="E229" s="1">
        <v>1.0</v>
      </c>
      <c r="F229" s="1" t="s">
        <v>879</v>
      </c>
      <c r="G229" s="1" t="s">
        <v>880</v>
      </c>
      <c r="H229" s="1">
        <v>149.0</v>
      </c>
      <c r="J229" s="1">
        <v>110510.0</v>
      </c>
      <c r="K229" s="1" t="s">
        <v>1549</v>
      </c>
      <c r="L229" s="2" t="s">
        <v>1550</v>
      </c>
      <c r="M229" s="1" t="s">
        <v>883</v>
      </c>
      <c r="O229" s="1" t="s">
        <v>884</v>
      </c>
      <c r="P229" s="1" t="s">
        <v>1551</v>
      </c>
      <c r="Q229" s="1" t="s">
        <v>915</v>
      </c>
      <c r="R229" s="1">
        <v>3.145003E7</v>
      </c>
      <c r="T229">
        <f t="shared" si="2"/>
        <v>35</v>
      </c>
      <c r="U229" t="str">
        <f t="shared" si="3"/>
        <v>Maybe</v>
      </c>
      <c r="V229">
        <f t="shared" si="4"/>
        <v>65</v>
      </c>
      <c r="W229" t="str">
        <f t="shared" si="5"/>
        <v>Maybe</v>
      </c>
      <c r="X229" t="str">
        <f t="shared" ref="X229:Z229" si="237">IFERROR(IF(SEARCH(X$1,$Q229),"sim","não"),)</f>
        <v/>
      </c>
      <c r="Y229" t="str">
        <f t="shared" si="237"/>
        <v/>
      </c>
      <c r="Z229" t="str">
        <f t="shared" si="237"/>
        <v/>
      </c>
      <c r="AA229">
        <f t="shared" si="7"/>
        <v>0</v>
      </c>
      <c r="AB229" t="str">
        <f t="shared" si="8"/>
        <v>sim</v>
      </c>
      <c r="AF229" t="str">
        <f t="shared" si="9"/>
        <v/>
      </c>
      <c r="AG229" t="str">
        <f t="shared" si="10"/>
        <v/>
      </c>
      <c r="AH229" t="str">
        <f t="shared" si="11"/>
        <v/>
      </c>
    </row>
    <row r="230">
      <c r="A230" s="1" t="s">
        <v>1552</v>
      </c>
      <c r="B230" s="1" t="s">
        <v>1553</v>
      </c>
      <c r="C230" s="1">
        <v>2019.0</v>
      </c>
      <c r="D230" s="1">
        <v>12.0</v>
      </c>
      <c r="E230" s="1">
        <v>15.0</v>
      </c>
      <c r="F230" s="1" t="s">
        <v>948</v>
      </c>
      <c r="G230" s="1" t="s">
        <v>949</v>
      </c>
      <c r="H230" s="1">
        <v>696.0</v>
      </c>
      <c r="J230" s="1">
        <v>133948.0</v>
      </c>
      <c r="K230" s="1" t="s">
        <v>1554</v>
      </c>
      <c r="L230" s="2" t="s">
        <v>1555</v>
      </c>
      <c r="M230" s="1" t="s">
        <v>883</v>
      </c>
      <c r="O230" s="1" t="s">
        <v>913</v>
      </c>
      <c r="P230" s="1" t="s">
        <v>1556</v>
      </c>
      <c r="Q230" s="1" t="s">
        <v>937</v>
      </c>
      <c r="R230" s="1">
        <v>3.1442723E7</v>
      </c>
      <c r="T230">
        <f t="shared" si="2"/>
        <v>35</v>
      </c>
      <c r="U230" t="str">
        <f t="shared" si="3"/>
        <v>Excluded</v>
      </c>
      <c r="V230">
        <f t="shared" si="4"/>
        <v>68</v>
      </c>
      <c r="W230" t="str">
        <f t="shared" si="5"/>
        <v>Excluded</v>
      </c>
      <c r="X230" t="str">
        <f t="shared" ref="X230:Z230" si="238">IFERROR(IF(SEARCH(X$1,$Q230),"sim","não"),)</f>
        <v>sim</v>
      </c>
      <c r="Y230" t="str">
        <f t="shared" si="238"/>
        <v/>
      </c>
      <c r="Z230" t="str">
        <f t="shared" si="238"/>
        <v/>
      </c>
      <c r="AA230">
        <f t="shared" si="7"/>
        <v>1</v>
      </c>
      <c r="AB230" t="str">
        <f t="shared" si="8"/>
        <v/>
      </c>
      <c r="AF230" t="str">
        <f t="shared" si="9"/>
        <v>1 - Type of study</v>
      </c>
      <c r="AG230" t="str">
        <f t="shared" si="10"/>
        <v>1 - Type of study</v>
      </c>
      <c r="AH230" t="str">
        <f t="shared" si="11"/>
        <v/>
      </c>
    </row>
    <row r="231">
      <c r="A231" s="1" t="s">
        <v>1557</v>
      </c>
      <c r="B231" s="1" t="s">
        <v>1558</v>
      </c>
      <c r="C231" s="1">
        <v>2019.0</v>
      </c>
      <c r="D231" s="1">
        <v>8.0</v>
      </c>
      <c r="E231" s="1">
        <v>22.0</v>
      </c>
      <c r="F231" s="1" t="s">
        <v>1402</v>
      </c>
      <c r="G231" s="1" t="s">
        <v>1403</v>
      </c>
      <c r="H231" s="1">
        <v>10.0</v>
      </c>
      <c r="I231" s="1">
        <v>1.0</v>
      </c>
      <c r="J231" s="1">
        <v>3780.0</v>
      </c>
      <c r="K231" s="1" t="s">
        <v>1559</v>
      </c>
      <c r="L231" s="2" t="s">
        <v>1560</v>
      </c>
      <c r="M231" s="1" t="s">
        <v>883</v>
      </c>
      <c r="P231" s="1" t="s">
        <v>1561</v>
      </c>
      <c r="Q231" s="1" t="s">
        <v>1562</v>
      </c>
      <c r="R231" s="1">
        <v>3.1439844E7</v>
      </c>
      <c r="S231" s="1" t="s">
        <v>1563</v>
      </c>
      <c r="T231">
        <f t="shared" si="2"/>
        <v>35</v>
      </c>
      <c r="U231" t="str">
        <f t="shared" si="3"/>
        <v>Excluded</v>
      </c>
      <c r="V231">
        <f t="shared" si="4"/>
        <v>68</v>
      </c>
      <c r="W231" t="str">
        <f t="shared" si="5"/>
        <v>Excluded</v>
      </c>
      <c r="X231" t="str">
        <f t="shared" ref="X231:Z231" si="239">IFERROR(IF(SEARCH(X$1,$Q231),"sim","não"),)</f>
        <v/>
      </c>
      <c r="Y231" t="str">
        <f t="shared" si="239"/>
        <v/>
      </c>
      <c r="Z231" t="str">
        <f t="shared" si="239"/>
        <v>sim</v>
      </c>
      <c r="AA231">
        <f t="shared" si="7"/>
        <v>1</v>
      </c>
      <c r="AB231" t="str">
        <f t="shared" si="8"/>
        <v/>
      </c>
      <c r="AF231" t="str">
        <f t="shared" si="9"/>
        <v>3 - Intervention</v>
      </c>
      <c r="AG231" t="str">
        <f t="shared" si="10"/>
        <v>3 - Intervention</v>
      </c>
      <c r="AH231" t="str">
        <f t="shared" si="11"/>
        <v/>
      </c>
    </row>
    <row r="232">
      <c r="A232" s="1" t="s">
        <v>1564</v>
      </c>
      <c r="B232" s="1" t="s">
        <v>1565</v>
      </c>
      <c r="C232" s="1">
        <v>2019.0</v>
      </c>
      <c r="D232" s="1">
        <v>9.0</v>
      </c>
      <c r="E232" s="1">
        <v>1.0</v>
      </c>
      <c r="F232" s="1" t="s">
        <v>879</v>
      </c>
      <c r="G232" s="1" t="s">
        <v>880</v>
      </c>
      <c r="H232" s="1">
        <v>146.0</v>
      </c>
      <c r="J232" s="1" t="s">
        <v>1566</v>
      </c>
      <c r="K232" s="1" t="s">
        <v>1567</v>
      </c>
      <c r="L232" s="2" t="s">
        <v>1568</v>
      </c>
      <c r="M232" s="1" t="s">
        <v>883</v>
      </c>
      <c r="O232" s="1" t="s">
        <v>884</v>
      </c>
      <c r="P232" s="1" t="s">
        <v>1569</v>
      </c>
      <c r="Q232" s="1" t="s">
        <v>886</v>
      </c>
      <c r="R232" s="1">
        <v>3.1426175E7</v>
      </c>
      <c r="T232">
        <f t="shared" si="2"/>
        <v>35</v>
      </c>
      <c r="U232" t="str">
        <f t="shared" si="3"/>
        <v>Excluded</v>
      </c>
      <c r="V232">
        <f t="shared" si="4"/>
        <v>68</v>
      </c>
      <c r="W232" t="str">
        <f t="shared" si="5"/>
        <v>Excluded</v>
      </c>
      <c r="X232" t="str">
        <f t="shared" ref="X232:Z232" si="240">IFERROR(IF(SEARCH(X$1,$Q232),"sim","não"),)</f>
        <v>sim</v>
      </c>
      <c r="Y232" t="str">
        <f t="shared" si="240"/>
        <v/>
      </c>
      <c r="Z232" t="str">
        <f t="shared" si="240"/>
        <v/>
      </c>
      <c r="AA232">
        <f t="shared" si="7"/>
        <v>1</v>
      </c>
      <c r="AB232" t="str">
        <f t="shared" si="8"/>
        <v/>
      </c>
      <c r="AF232" t="str">
        <f t="shared" si="9"/>
        <v>1 - Type of study</v>
      </c>
      <c r="AG232" t="str">
        <f t="shared" si="10"/>
        <v>1 - Type of study</v>
      </c>
      <c r="AH232" t="str">
        <f t="shared" si="11"/>
        <v/>
      </c>
    </row>
    <row r="233">
      <c r="A233" s="1" t="s">
        <v>1570</v>
      </c>
      <c r="B233" s="1" t="s">
        <v>1571</v>
      </c>
      <c r="C233" s="1">
        <v>2019.0</v>
      </c>
      <c r="D233" s="1">
        <v>11.0</v>
      </c>
      <c r="E233" s="1">
        <v>1.0</v>
      </c>
      <c r="F233" s="1" t="s">
        <v>879</v>
      </c>
      <c r="G233" s="1" t="s">
        <v>880</v>
      </c>
      <c r="H233" s="1">
        <v>148.0</v>
      </c>
      <c r="J233" s="5">
        <v>44331.0</v>
      </c>
      <c r="K233" s="1" t="s">
        <v>1572</v>
      </c>
      <c r="L233" s="2" t="s">
        <v>1573</v>
      </c>
      <c r="M233" s="1" t="s">
        <v>883</v>
      </c>
      <c r="O233" s="1" t="s">
        <v>884</v>
      </c>
      <c r="P233" s="1" t="s">
        <v>1574</v>
      </c>
      <c r="Q233" s="1" t="s">
        <v>886</v>
      </c>
      <c r="R233" s="1">
        <v>3.1422303E7</v>
      </c>
      <c r="T233">
        <f t="shared" si="2"/>
        <v>35</v>
      </c>
      <c r="U233" t="str">
        <f t="shared" si="3"/>
        <v>Excluded</v>
      </c>
      <c r="V233">
        <f t="shared" si="4"/>
        <v>68</v>
      </c>
      <c r="W233" t="str">
        <f t="shared" si="5"/>
        <v>Excluded</v>
      </c>
      <c r="X233" t="str">
        <f t="shared" ref="X233:Z233" si="241">IFERROR(IF(SEARCH(X$1,$Q233),"sim","não"),)</f>
        <v>sim</v>
      </c>
      <c r="Y233" t="str">
        <f t="shared" si="241"/>
        <v/>
      </c>
      <c r="Z233" t="str">
        <f t="shared" si="241"/>
        <v/>
      </c>
      <c r="AA233">
        <f t="shared" si="7"/>
        <v>1</v>
      </c>
      <c r="AB233" t="str">
        <f t="shared" si="8"/>
        <v/>
      </c>
      <c r="AF233" t="str">
        <f t="shared" si="9"/>
        <v>1 - Type of study</v>
      </c>
      <c r="AG233" t="str">
        <f t="shared" si="10"/>
        <v>1 - Type of study</v>
      </c>
      <c r="AH233" t="str">
        <f t="shared" si="11"/>
        <v/>
      </c>
    </row>
    <row r="234">
      <c r="A234" s="1" t="s">
        <v>1575</v>
      </c>
      <c r="B234" s="1" t="s">
        <v>1576</v>
      </c>
      <c r="C234" s="1">
        <v>2019.0</v>
      </c>
      <c r="D234" s="1">
        <v>11.0</v>
      </c>
      <c r="E234" s="1">
        <v>1.0</v>
      </c>
      <c r="F234" s="1" t="s">
        <v>927</v>
      </c>
      <c r="G234" s="1" t="s">
        <v>928</v>
      </c>
      <c r="H234" s="1">
        <v>254.0</v>
      </c>
      <c r="J234" s="1">
        <v>112980.0</v>
      </c>
      <c r="K234" s="1" t="s">
        <v>1577</v>
      </c>
      <c r="L234" s="2" t="s">
        <v>1578</v>
      </c>
      <c r="M234" s="1" t="s">
        <v>883</v>
      </c>
      <c r="O234" s="1" t="s">
        <v>884</v>
      </c>
      <c r="P234" s="1" t="s">
        <v>1579</v>
      </c>
      <c r="Q234" s="1" t="s">
        <v>1580</v>
      </c>
      <c r="R234" s="1">
        <v>3.1401519E7</v>
      </c>
      <c r="T234">
        <f t="shared" si="2"/>
        <v>35</v>
      </c>
      <c r="U234" t="str">
        <f t="shared" si="3"/>
        <v>Maybe</v>
      </c>
      <c r="V234">
        <f t="shared" si="4"/>
        <v>65</v>
      </c>
      <c r="W234" t="str">
        <f t="shared" si="5"/>
        <v>Excluded</v>
      </c>
      <c r="X234" t="str">
        <f t="shared" ref="X234:Z234" si="242">IFERROR(IF(SEARCH(X$1,$Q234),"sim","não"),)</f>
        <v>sim</v>
      </c>
      <c r="Y234" t="str">
        <f t="shared" si="242"/>
        <v/>
      </c>
      <c r="Z234" t="str">
        <f t="shared" si="242"/>
        <v/>
      </c>
      <c r="AA234">
        <f t="shared" si="7"/>
        <v>1</v>
      </c>
      <c r="AB234" t="str">
        <f t="shared" si="8"/>
        <v>sim</v>
      </c>
      <c r="AF234" t="str">
        <f t="shared" si="9"/>
        <v>1 - Type of study</v>
      </c>
      <c r="AG234" t="str">
        <f t="shared" si="10"/>
        <v/>
      </c>
      <c r="AH234" t="str">
        <f t="shared" si="11"/>
        <v/>
      </c>
    </row>
    <row r="235">
      <c r="A235" s="1" t="s">
        <v>1581</v>
      </c>
      <c r="B235" s="1" t="s">
        <v>1582</v>
      </c>
      <c r="C235" s="1">
        <v>2019.0</v>
      </c>
      <c r="D235" s="1">
        <v>11.0</v>
      </c>
      <c r="E235" s="1">
        <v>1.0</v>
      </c>
      <c r="F235" s="1" t="s">
        <v>1583</v>
      </c>
      <c r="G235" s="1" t="s">
        <v>1584</v>
      </c>
      <c r="H235" s="1">
        <v>36.0</v>
      </c>
      <c r="I235" s="1">
        <v>11.0</v>
      </c>
      <c r="J235" s="1" t="s">
        <v>1585</v>
      </c>
      <c r="K235" s="1" t="s">
        <v>1586</v>
      </c>
      <c r="L235" s="2" t="s">
        <v>1587</v>
      </c>
      <c r="M235" s="1" t="s">
        <v>883</v>
      </c>
      <c r="O235" s="1" t="s">
        <v>884</v>
      </c>
      <c r="P235" s="1" t="s">
        <v>1588</v>
      </c>
      <c r="Q235" s="1" t="s">
        <v>886</v>
      </c>
      <c r="R235" s="1">
        <v>3.1393815E7</v>
      </c>
      <c r="T235">
        <f t="shared" si="2"/>
        <v>35</v>
      </c>
      <c r="U235" t="str">
        <f t="shared" si="3"/>
        <v>Excluded</v>
      </c>
      <c r="V235">
        <f t="shared" si="4"/>
        <v>68</v>
      </c>
      <c r="W235" t="str">
        <f t="shared" si="5"/>
        <v>Excluded</v>
      </c>
      <c r="X235" t="str">
        <f t="shared" ref="X235:Z235" si="243">IFERROR(IF(SEARCH(X$1,$Q235),"sim","não"),)</f>
        <v>sim</v>
      </c>
      <c r="Y235" t="str">
        <f t="shared" si="243"/>
        <v/>
      </c>
      <c r="Z235" t="str">
        <f t="shared" si="243"/>
        <v/>
      </c>
      <c r="AA235">
        <f t="shared" si="7"/>
        <v>1</v>
      </c>
      <c r="AB235" t="str">
        <f t="shared" si="8"/>
        <v/>
      </c>
      <c r="AF235" t="str">
        <f t="shared" si="9"/>
        <v>1 - Type of study</v>
      </c>
      <c r="AG235" t="str">
        <f t="shared" si="10"/>
        <v>1 - Type of study</v>
      </c>
      <c r="AH235" t="str">
        <f t="shared" si="11"/>
        <v/>
      </c>
    </row>
    <row r="236">
      <c r="A236" s="1" t="s">
        <v>1589</v>
      </c>
      <c r="B236" s="1" t="s">
        <v>1590</v>
      </c>
      <c r="C236" s="1">
        <v>2019.0</v>
      </c>
      <c r="D236" s="1">
        <v>7.0</v>
      </c>
      <c r="E236" s="1">
        <v>23.0</v>
      </c>
      <c r="F236" s="1" t="s">
        <v>1591</v>
      </c>
      <c r="G236" s="1" t="s">
        <v>1592</v>
      </c>
      <c r="H236" s="1">
        <v>8.0</v>
      </c>
      <c r="K236" s="1" t="s">
        <v>1593</v>
      </c>
      <c r="L236" s="2" t="s">
        <v>1594</v>
      </c>
      <c r="M236" s="1" t="s">
        <v>883</v>
      </c>
      <c r="P236" s="1" t="s">
        <v>1595</v>
      </c>
      <c r="Q236" s="1" t="s">
        <v>1316</v>
      </c>
      <c r="R236" s="1">
        <v>3.1333191E7</v>
      </c>
      <c r="S236" s="1" t="s">
        <v>1596</v>
      </c>
      <c r="T236">
        <f t="shared" si="2"/>
        <v>35</v>
      </c>
      <c r="U236" t="str">
        <f t="shared" si="3"/>
        <v>Excluded</v>
      </c>
      <c r="V236">
        <f t="shared" si="4"/>
        <v>68</v>
      </c>
      <c r="W236" t="str">
        <f t="shared" si="5"/>
        <v>Excluded</v>
      </c>
      <c r="X236" t="str">
        <f t="shared" ref="X236:Z236" si="244">IFERROR(IF(SEARCH(X$1,$Q236),"sim","não"),)</f>
        <v>sim</v>
      </c>
      <c r="Y236" t="str">
        <f t="shared" si="244"/>
        <v/>
      </c>
      <c r="Z236" t="str">
        <f t="shared" si="244"/>
        <v>sim</v>
      </c>
      <c r="AA236">
        <f t="shared" si="7"/>
        <v>2</v>
      </c>
      <c r="AB236" t="str">
        <f t="shared" si="8"/>
        <v/>
      </c>
      <c r="AF236" t="str">
        <f t="shared" si="9"/>
        <v>3 - Intervention,1 - Type of study</v>
      </c>
      <c r="AG236" t="str">
        <f t="shared" si="10"/>
        <v>3 - Intervention</v>
      </c>
      <c r="AH236" t="str">
        <f t="shared" si="11"/>
        <v>1 - Type of study</v>
      </c>
    </row>
    <row r="237">
      <c r="A237" s="1" t="s">
        <v>1597</v>
      </c>
      <c r="B237" s="1" t="s">
        <v>1598</v>
      </c>
      <c r="C237" s="1">
        <v>2019.0</v>
      </c>
      <c r="D237" s="1">
        <v>9.0</v>
      </c>
      <c r="E237" s="1">
        <v>1.0</v>
      </c>
      <c r="F237" s="1" t="s">
        <v>1046</v>
      </c>
      <c r="G237" s="1" t="s">
        <v>1047</v>
      </c>
      <c r="H237" s="1">
        <v>26.0</v>
      </c>
      <c r="I237" s="1">
        <v>26.0</v>
      </c>
      <c r="J237" s="1" t="s">
        <v>1599</v>
      </c>
      <c r="K237" s="1" t="s">
        <v>1600</v>
      </c>
      <c r="L237" s="2" t="s">
        <v>1601</v>
      </c>
      <c r="M237" s="1" t="s">
        <v>883</v>
      </c>
      <c r="O237" s="1" t="s">
        <v>1051</v>
      </c>
      <c r="P237" s="1" t="s">
        <v>1602</v>
      </c>
      <c r="Q237" s="1" t="s">
        <v>1509</v>
      </c>
      <c r="R237" s="1">
        <v>3.1332682E7</v>
      </c>
      <c r="T237">
        <f t="shared" si="2"/>
        <v>35</v>
      </c>
      <c r="U237" t="str">
        <f t="shared" si="3"/>
        <v>Excluded</v>
      </c>
      <c r="V237">
        <f t="shared" si="4"/>
        <v>68</v>
      </c>
      <c r="W237" t="str">
        <f t="shared" si="5"/>
        <v>Excluded</v>
      </c>
      <c r="X237" t="str">
        <f t="shared" ref="X237:Z237" si="245">IFERROR(IF(SEARCH(X$1,$Q237),"sim","não"),)</f>
        <v/>
      </c>
      <c r="Y237" t="str">
        <f t="shared" si="245"/>
        <v/>
      </c>
      <c r="Z237" t="str">
        <f t="shared" si="245"/>
        <v>sim</v>
      </c>
      <c r="AA237">
        <f t="shared" si="7"/>
        <v>1</v>
      </c>
      <c r="AB237" t="str">
        <f t="shared" si="8"/>
        <v/>
      </c>
      <c r="AF237" t="str">
        <f t="shared" si="9"/>
        <v>3 - Intervention</v>
      </c>
      <c r="AG237" t="str">
        <f t="shared" si="10"/>
        <v>3 - Intervention</v>
      </c>
      <c r="AH237" t="str">
        <f t="shared" si="11"/>
        <v/>
      </c>
    </row>
    <row r="238">
      <c r="A238" s="1" t="s">
        <v>1603</v>
      </c>
      <c r="B238" s="1" t="s">
        <v>1604</v>
      </c>
      <c r="C238" s="1">
        <v>2019.0</v>
      </c>
      <c r="D238" s="1">
        <v>7.0</v>
      </c>
      <c r="E238" s="1">
        <v>20.0</v>
      </c>
      <c r="F238" s="1" t="s">
        <v>1605</v>
      </c>
      <c r="G238" s="1" t="s">
        <v>1606</v>
      </c>
      <c r="H238" s="1">
        <v>24.0</v>
      </c>
      <c r="I238" s="1">
        <v>14.0</v>
      </c>
      <c r="K238" s="1" t="s">
        <v>1607</v>
      </c>
      <c r="L238" s="2" t="s">
        <v>1608</v>
      </c>
      <c r="M238" s="1" t="s">
        <v>883</v>
      </c>
      <c r="P238" s="1" t="s">
        <v>1609</v>
      </c>
      <c r="Q238" s="1" t="s">
        <v>953</v>
      </c>
      <c r="R238" s="1">
        <v>3.1330843E7</v>
      </c>
      <c r="S238" s="1" t="s">
        <v>1610</v>
      </c>
      <c r="T238">
        <f t="shared" si="2"/>
        <v>35</v>
      </c>
      <c r="U238" t="str">
        <f t="shared" si="3"/>
        <v>Excluded</v>
      </c>
      <c r="V238">
        <f t="shared" si="4"/>
        <v>68</v>
      </c>
      <c r="W238" t="str">
        <f t="shared" si="5"/>
        <v>Excluded</v>
      </c>
      <c r="X238" t="str">
        <f t="shared" ref="X238:Z238" si="246">IFERROR(IF(SEARCH(X$1,$Q238),"sim","não"),)</f>
        <v>sim</v>
      </c>
      <c r="Y238" t="str">
        <f t="shared" si="246"/>
        <v/>
      </c>
      <c r="Z238" t="str">
        <f t="shared" si="246"/>
        <v/>
      </c>
      <c r="AA238">
        <f t="shared" si="7"/>
        <v>1</v>
      </c>
      <c r="AB238" t="str">
        <f t="shared" si="8"/>
        <v/>
      </c>
      <c r="AF238" t="str">
        <f t="shared" si="9"/>
        <v>1 - Type of study</v>
      </c>
      <c r="AG238" t="str">
        <f t="shared" si="10"/>
        <v>1 - Type of study</v>
      </c>
      <c r="AH238" t="str">
        <f t="shared" si="11"/>
        <v/>
      </c>
    </row>
    <row r="239">
      <c r="A239" s="1" t="s">
        <v>1611</v>
      </c>
      <c r="B239" s="1" t="s">
        <v>1612</v>
      </c>
      <c r="C239" s="1">
        <v>2019.0</v>
      </c>
      <c r="D239" s="1">
        <v>9.0</v>
      </c>
      <c r="E239" s="1">
        <v>1.0</v>
      </c>
      <c r="F239" s="1" t="s">
        <v>927</v>
      </c>
      <c r="G239" s="1" t="s">
        <v>928</v>
      </c>
      <c r="H239" s="1">
        <v>252.0</v>
      </c>
      <c r="J239" s="1" t="s">
        <v>1613</v>
      </c>
      <c r="K239" s="1" t="s">
        <v>1614</v>
      </c>
      <c r="L239" s="2" t="s">
        <v>1615</v>
      </c>
      <c r="M239" s="1" t="s">
        <v>883</v>
      </c>
      <c r="O239" s="1" t="s">
        <v>884</v>
      </c>
      <c r="P239" s="1" t="s">
        <v>1616</v>
      </c>
      <c r="Q239" s="1" t="s">
        <v>953</v>
      </c>
      <c r="R239" s="1">
        <v>3.1325757E7</v>
      </c>
      <c r="T239">
        <f t="shared" si="2"/>
        <v>35</v>
      </c>
      <c r="U239" t="str">
        <f t="shared" si="3"/>
        <v>Excluded</v>
      </c>
      <c r="V239">
        <f t="shared" si="4"/>
        <v>68</v>
      </c>
      <c r="W239" t="str">
        <f t="shared" si="5"/>
        <v>Excluded</v>
      </c>
      <c r="X239" t="str">
        <f t="shared" ref="X239:Z239" si="247">IFERROR(IF(SEARCH(X$1,$Q239),"sim","não"),)</f>
        <v>sim</v>
      </c>
      <c r="Y239" t="str">
        <f t="shared" si="247"/>
        <v/>
      </c>
      <c r="Z239" t="str">
        <f t="shared" si="247"/>
        <v/>
      </c>
      <c r="AA239">
        <f t="shared" si="7"/>
        <v>1</v>
      </c>
      <c r="AB239" t="str">
        <f t="shared" si="8"/>
        <v/>
      </c>
      <c r="AF239" t="str">
        <f t="shared" si="9"/>
        <v>1 - Type of study</v>
      </c>
      <c r="AG239" t="str">
        <f t="shared" si="10"/>
        <v>1 - Type of study</v>
      </c>
      <c r="AH239" t="str">
        <f t="shared" si="11"/>
        <v/>
      </c>
    </row>
    <row r="240">
      <c r="A240" s="1" t="s">
        <v>1617</v>
      </c>
      <c r="B240" s="1" t="s">
        <v>1618</v>
      </c>
      <c r="C240" s="1">
        <v>2019.0</v>
      </c>
      <c r="D240" s="1">
        <v>12.0</v>
      </c>
      <c r="E240" s="1">
        <v>1.0</v>
      </c>
      <c r="F240" s="1" t="s">
        <v>1121</v>
      </c>
      <c r="G240" s="1" t="s">
        <v>1122</v>
      </c>
      <c r="H240" s="1">
        <v>236.0</v>
      </c>
      <c r="J240" s="1">
        <v>124334.0</v>
      </c>
      <c r="K240" s="1" t="s">
        <v>1619</v>
      </c>
      <c r="L240" s="2" t="s">
        <v>1620</v>
      </c>
      <c r="M240" s="1" t="s">
        <v>883</v>
      </c>
      <c r="O240" s="1" t="s">
        <v>884</v>
      </c>
      <c r="P240" s="1" t="s">
        <v>1621</v>
      </c>
      <c r="Q240" s="1" t="s">
        <v>915</v>
      </c>
      <c r="R240" s="1">
        <v>3.1310986E7</v>
      </c>
      <c r="T240">
        <f t="shared" si="2"/>
        <v>35</v>
      </c>
      <c r="U240" t="str">
        <f t="shared" si="3"/>
        <v>Maybe</v>
      </c>
      <c r="V240">
        <f t="shared" si="4"/>
        <v>65</v>
      </c>
      <c r="W240" t="str">
        <f t="shared" si="5"/>
        <v>Maybe</v>
      </c>
      <c r="X240" t="str">
        <f t="shared" ref="X240:Z240" si="248">IFERROR(IF(SEARCH(X$1,$Q240),"sim","não"),)</f>
        <v/>
      </c>
      <c r="Y240" t="str">
        <f t="shared" si="248"/>
        <v/>
      </c>
      <c r="Z240" t="str">
        <f t="shared" si="248"/>
        <v/>
      </c>
      <c r="AA240">
        <f t="shared" si="7"/>
        <v>0</v>
      </c>
      <c r="AB240" t="str">
        <f t="shared" si="8"/>
        <v>sim</v>
      </c>
      <c r="AF240" t="str">
        <f t="shared" si="9"/>
        <v/>
      </c>
      <c r="AG240" t="str">
        <f t="shared" si="10"/>
        <v/>
      </c>
      <c r="AH240" t="str">
        <f t="shared" si="11"/>
        <v/>
      </c>
    </row>
    <row r="241">
      <c r="A241" s="1" t="s">
        <v>1622</v>
      </c>
      <c r="B241" s="1" t="s">
        <v>1623</v>
      </c>
      <c r="C241" s="1">
        <v>2019.0</v>
      </c>
      <c r="D241" s="1">
        <v>12.0</v>
      </c>
      <c r="E241" s="1">
        <v>15.0</v>
      </c>
      <c r="F241" s="1" t="s">
        <v>974</v>
      </c>
      <c r="G241" s="1" t="s">
        <v>975</v>
      </c>
      <c r="H241" s="1">
        <v>380.0</v>
      </c>
      <c r="J241" s="1">
        <v>120861.0</v>
      </c>
      <c r="K241" s="1" t="s">
        <v>1624</v>
      </c>
      <c r="L241" s="2" t="s">
        <v>1625</v>
      </c>
      <c r="M241" s="1" t="s">
        <v>883</v>
      </c>
      <c r="O241" s="1" t="s">
        <v>913</v>
      </c>
      <c r="P241" s="1" t="s">
        <v>1626</v>
      </c>
      <c r="Q241" s="1" t="s">
        <v>915</v>
      </c>
      <c r="R241" s="1">
        <v>3.1288171E7</v>
      </c>
      <c r="T241">
        <f t="shared" si="2"/>
        <v>35</v>
      </c>
      <c r="U241" t="str">
        <f t="shared" si="3"/>
        <v>Maybe</v>
      </c>
      <c r="V241">
        <f t="shared" si="4"/>
        <v>65</v>
      </c>
      <c r="W241" t="str">
        <f t="shared" si="5"/>
        <v>Maybe</v>
      </c>
      <c r="X241" t="str">
        <f t="shared" ref="X241:Z241" si="249">IFERROR(IF(SEARCH(X$1,$Q241),"sim","não"),)</f>
        <v/>
      </c>
      <c r="Y241" t="str">
        <f t="shared" si="249"/>
        <v/>
      </c>
      <c r="Z241" t="str">
        <f t="shared" si="249"/>
        <v/>
      </c>
      <c r="AA241">
        <f t="shared" si="7"/>
        <v>0</v>
      </c>
      <c r="AB241" t="str">
        <f t="shared" si="8"/>
        <v>sim</v>
      </c>
      <c r="AF241" t="str">
        <f t="shared" si="9"/>
        <v/>
      </c>
      <c r="AG241" t="str">
        <f t="shared" si="10"/>
        <v/>
      </c>
      <c r="AH241" t="str">
        <f t="shared" si="11"/>
        <v/>
      </c>
    </row>
    <row r="242">
      <c r="A242" s="1" t="s">
        <v>1627</v>
      </c>
      <c r="B242" s="1" t="s">
        <v>1628</v>
      </c>
      <c r="C242" s="1">
        <v>2019.0</v>
      </c>
      <c r="D242" s="1">
        <v>6.0</v>
      </c>
      <c r="E242" s="1">
        <v>21.0</v>
      </c>
      <c r="F242" s="1" t="s">
        <v>1004</v>
      </c>
      <c r="G242" s="1" t="s">
        <v>1005</v>
      </c>
      <c r="H242" s="1">
        <v>9.0</v>
      </c>
      <c r="I242" s="1">
        <v>1.0</v>
      </c>
      <c r="J242" s="1">
        <v>9021.0</v>
      </c>
      <c r="K242" s="1" t="s">
        <v>1629</v>
      </c>
      <c r="L242" s="2" t="s">
        <v>1630</v>
      </c>
      <c r="M242" s="1" t="s">
        <v>883</v>
      </c>
      <c r="P242" s="1" t="s">
        <v>1631</v>
      </c>
      <c r="Q242" s="1" t="s">
        <v>937</v>
      </c>
      <c r="R242" s="1">
        <v>3.1227771E7</v>
      </c>
      <c r="S242" s="1" t="s">
        <v>1632</v>
      </c>
      <c r="T242">
        <f t="shared" si="2"/>
        <v>35</v>
      </c>
      <c r="U242" t="str">
        <f t="shared" si="3"/>
        <v>Excluded</v>
      </c>
      <c r="V242">
        <f t="shared" si="4"/>
        <v>68</v>
      </c>
      <c r="W242" t="str">
        <f t="shared" si="5"/>
        <v>Excluded</v>
      </c>
      <c r="X242" t="str">
        <f t="shared" ref="X242:Z242" si="250">IFERROR(IF(SEARCH(X$1,$Q242),"sim","não"),)</f>
        <v>sim</v>
      </c>
      <c r="Y242" t="str">
        <f t="shared" si="250"/>
        <v/>
      </c>
      <c r="Z242" t="str">
        <f t="shared" si="250"/>
        <v/>
      </c>
      <c r="AA242">
        <f t="shared" si="7"/>
        <v>1</v>
      </c>
      <c r="AB242" t="str">
        <f t="shared" si="8"/>
        <v/>
      </c>
      <c r="AF242" t="str">
        <f t="shared" si="9"/>
        <v>1 - Type of study</v>
      </c>
      <c r="AG242" t="str">
        <f t="shared" si="10"/>
        <v>1 - Type of study</v>
      </c>
      <c r="AH242" t="str">
        <f t="shared" si="11"/>
        <v/>
      </c>
    </row>
    <row r="243">
      <c r="A243" s="1" t="s">
        <v>1633</v>
      </c>
      <c r="B243" s="1" t="s">
        <v>1634</v>
      </c>
      <c r="C243" s="1">
        <v>2019.0</v>
      </c>
      <c r="D243" s="1">
        <v>7.0</v>
      </c>
      <c r="E243" s="1">
        <v>8.0</v>
      </c>
      <c r="F243" s="1" t="s">
        <v>1635</v>
      </c>
      <c r="G243" s="1" t="s">
        <v>1636</v>
      </c>
      <c r="H243" s="1">
        <v>14.0</v>
      </c>
      <c r="I243" s="1">
        <v>5.0</v>
      </c>
      <c r="J243" s="1">
        <v>55002.0</v>
      </c>
      <c r="K243" s="1" t="s">
        <v>1637</v>
      </c>
      <c r="L243" s="2" t="s">
        <v>1638</v>
      </c>
      <c r="M243" s="1" t="s">
        <v>883</v>
      </c>
      <c r="O243" s="1" t="s">
        <v>884</v>
      </c>
      <c r="P243" s="1" t="s">
        <v>1639</v>
      </c>
      <c r="Q243" s="1" t="s">
        <v>1509</v>
      </c>
      <c r="R243" s="1">
        <v>3.1185462E7</v>
      </c>
      <c r="T243">
        <f t="shared" si="2"/>
        <v>35</v>
      </c>
      <c r="U243" t="str">
        <f t="shared" si="3"/>
        <v>Excluded</v>
      </c>
      <c r="V243">
        <f t="shared" si="4"/>
        <v>68</v>
      </c>
      <c r="W243" t="str">
        <f t="shared" si="5"/>
        <v>Excluded</v>
      </c>
      <c r="X243" t="str">
        <f t="shared" ref="X243:Z243" si="251">IFERROR(IF(SEARCH(X$1,$Q243),"sim","não"),)</f>
        <v/>
      </c>
      <c r="Y243" t="str">
        <f t="shared" si="251"/>
        <v/>
      </c>
      <c r="Z243" t="str">
        <f t="shared" si="251"/>
        <v>sim</v>
      </c>
      <c r="AA243">
        <f t="shared" si="7"/>
        <v>1</v>
      </c>
      <c r="AB243" t="str">
        <f t="shared" si="8"/>
        <v/>
      </c>
      <c r="AF243" t="str">
        <f t="shared" si="9"/>
        <v>3 - Intervention</v>
      </c>
      <c r="AG243" t="str">
        <f t="shared" si="10"/>
        <v>3 - Intervention</v>
      </c>
      <c r="AH243" t="str">
        <f t="shared" si="11"/>
        <v/>
      </c>
    </row>
    <row r="244">
      <c r="A244" s="1" t="s">
        <v>1640</v>
      </c>
      <c r="B244" s="1" t="s">
        <v>1641</v>
      </c>
      <c r="C244" s="1">
        <v>2019.0</v>
      </c>
      <c r="D244" s="1">
        <v>10.0</v>
      </c>
      <c r="E244" s="1">
        <v>10.0</v>
      </c>
      <c r="F244" s="1" t="s">
        <v>948</v>
      </c>
      <c r="G244" s="1" t="s">
        <v>949</v>
      </c>
      <c r="H244" s="1">
        <v>686.0</v>
      </c>
      <c r="J244" s="1" t="s">
        <v>1642</v>
      </c>
      <c r="K244" s="1" t="s">
        <v>1643</v>
      </c>
      <c r="L244" s="2" t="s">
        <v>1644</v>
      </c>
      <c r="M244" s="1" t="s">
        <v>883</v>
      </c>
      <c r="O244" s="1" t="s">
        <v>913</v>
      </c>
      <c r="P244" s="1" t="s">
        <v>1645</v>
      </c>
      <c r="Q244" s="1" t="s">
        <v>937</v>
      </c>
      <c r="R244" s="1">
        <v>3.1176812E7</v>
      </c>
      <c r="T244">
        <f t="shared" si="2"/>
        <v>35</v>
      </c>
      <c r="U244" t="str">
        <f t="shared" si="3"/>
        <v>Excluded</v>
      </c>
      <c r="V244">
        <f t="shared" si="4"/>
        <v>68</v>
      </c>
      <c r="W244" t="str">
        <f t="shared" si="5"/>
        <v>Excluded</v>
      </c>
      <c r="X244" t="str">
        <f t="shared" ref="X244:Z244" si="252">IFERROR(IF(SEARCH(X$1,$Q244),"sim","não"),)</f>
        <v>sim</v>
      </c>
      <c r="Y244" t="str">
        <f t="shared" si="252"/>
        <v/>
      </c>
      <c r="Z244" t="str">
        <f t="shared" si="252"/>
        <v/>
      </c>
      <c r="AA244">
        <f t="shared" si="7"/>
        <v>1</v>
      </c>
      <c r="AB244" t="str">
        <f t="shared" si="8"/>
        <v/>
      </c>
      <c r="AF244" t="str">
        <f t="shared" si="9"/>
        <v>1 - Type of study</v>
      </c>
      <c r="AG244" t="str">
        <f t="shared" si="10"/>
        <v>1 - Type of study</v>
      </c>
      <c r="AH244" t="str">
        <f t="shared" si="11"/>
        <v/>
      </c>
    </row>
    <row r="245">
      <c r="A245" s="1" t="s">
        <v>1646</v>
      </c>
      <c r="B245" s="1" t="s">
        <v>1647</v>
      </c>
      <c r="C245" s="1">
        <v>2019.0</v>
      </c>
      <c r="D245" s="1">
        <v>9.0</v>
      </c>
      <c r="E245" s="1">
        <v>10.0</v>
      </c>
      <c r="F245" s="1" t="s">
        <v>948</v>
      </c>
      <c r="G245" s="1" t="s">
        <v>949</v>
      </c>
      <c r="H245" s="1">
        <v>682.0</v>
      </c>
      <c r="J245" s="1" t="s">
        <v>1648</v>
      </c>
      <c r="K245" s="1" t="s">
        <v>1649</v>
      </c>
      <c r="L245" s="2" t="s">
        <v>1650</v>
      </c>
      <c r="M245" s="1" t="s">
        <v>883</v>
      </c>
      <c r="O245" s="1" t="s">
        <v>913</v>
      </c>
      <c r="P245" s="1" t="s">
        <v>1651</v>
      </c>
      <c r="Q245" s="1" t="s">
        <v>915</v>
      </c>
      <c r="R245" s="1">
        <v>3.1117014E7</v>
      </c>
      <c r="T245">
        <f t="shared" si="2"/>
        <v>35</v>
      </c>
      <c r="U245" t="str">
        <f t="shared" si="3"/>
        <v>Maybe</v>
      </c>
      <c r="V245">
        <f t="shared" si="4"/>
        <v>65</v>
      </c>
      <c r="W245" t="str">
        <f t="shared" si="5"/>
        <v>Maybe</v>
      </c>
      <c r="X245" t="str">
        <f t="shared" ref="X245:Z245" si="253">IFERROR(IF(SEARCH(X$1,$Q245),"sim","não"),)</f>
        <v/>
      </c>
      <c r="Y245" t="str">
        <f t="shared" si="253"/>
        <v/>
      </c>
      <c r="Z245" t="str">
        <f t="shared" si="253"/>
        <v/>
      </c>
      <c r="AA245">
        <f t="shared" si="7"/>
        <v>0</v>
      </c>
      <c r="AB245" t="str">
        <f t="shared" si="8"/>
        <v>sim</v>
      </c>
      <c r="AF245" t="str">
        <f t="shared" si="9"/>
        <v/>
      </c>
      <c r="AG245" t="str">
        <f t="shared" si="10"/>
        <v/>
      </c>
      <c r="AH245" t="str">
        <f t="shared" si="11"/>
        <v/>
      </c>
    </row>
    <row r="246">
      <c r="A246" s="1" t="s">
        <v>1652</v>
      </c>
      <c r="B246" s="1" t="s">
        <v>1653</v>
      </c>
      <c r="C246" s="1">
        <v>2019.0</v>
      </c>
      <c r="D246" s="1">
        <v>7.0</v>
      </c>
      <c r="E246" s="1">
        <v>1.0</v>
      </c>
      <c r="F246" s="1" t="s">
        <v>1089</v>
      </c>
      <c r="G246" s="1" t="s">
        <v>1090</v>
      </c>
      <c r="H246" s="1">
        <v>69.0</v>
      </c>
      <c r="J246" s="1" t="s">
        <v>1654</v>
      </c>
      <c r="K246" s="1" t="s">
        <v>1655</v>
      </c>
      <c r="L246" s="2" t="s">
        <v>1656</v>
      </c>
      <c r="M246" s="1" t="s">
        <v>883</v>
      </c>
      <c r="O246" s="1" t="s">
        <v>913</v>
      </c>
      <c r="P246" s="1" t="s">
        <v>1657</v>
      </c>
      <c r="Q246" s="1" t="s">
        <v>993</v>
      </c>
      <c r="R246" s="1">
        <v>3.0953935E7</v>
      </c>
      <c r="T246">
        <f t="shared" si="2"/>
        <v>35</v>
      </c>
      <c r="U246" t="str">
        <f t="shared" si="3"/>
        <v>Excluded</v>
      </c>
      <c r="V246">
        <f t="shared" si="4"/>
        <v>68</v>
      </c>
      <c r="W246" t="str">
        <f t="shared" si="5"/>
        <v>Excluded</v>
      </c>
      <c r="X246" t="str">
        <f t="shared" ref="X246:Z246" si="254">IFERROR(IF(SEARCH(X$1,$Q246),"sim","não"),)</f>
        <v/>
      </c>
      <c r="Y246" t="str">
        <f t="shared" si="254"/>
        <v>sim</v>
      </c>
      <c r="Z246" t="str">
        <f t="shared" si="254"/>
        <v/>
      </c>
      <c r="AA246">
        <f t="shared" si="7"/>
        <v>1</v>
      </c>
      <c r="AB246" t="str">
        <f t="shared" si="8"/>
        <v/>
      </c>
      <c r="AF246" t="str">
        <f t="shared" si="9"/>
        <v>2 - Population</v>
      </c>
      <c r="AG246" t="str">
        <f t="shared" si="10"/>
        <v>2 - Population</v>
      </c>
      <c r="AH246" t="str">
        <f t="shared" si="11"/>
        <v/>
      </c>
    </row>
    <row r="247">
      <c r="A247" s="1" t="s">
        <v>1658</v>
      </c>
      <c r="B247" s="1" t="s">
        <v>1659</v>
      </c>
      <c r="C247" s="1">
        <v>2019.0</v>
      </c>
      <c r="D247" s="1">
        <v>6.0</v>
      </c>
      <c r="E247" s="1">
        <v>1.0</v>
      </c>
      <c r="F247" s="1" t="s">
        <v>1660</v>
      </c>
      <c r="G247" s="1" t="s">
        <v>1661</v>
      </c>
      <c r="H247" s="1">
        <v>102.0</v>
      </c>
      <c r="I247" s="1">
        <v>6.0</v>
      </c>
      <c r="J247" s="1" t="s">
        <v>1662</v>
      </c>
      <c r="K247" s="1" t="s">
        <v>1663</v>
      </c>
      <c r="L247" s="2" t="s">
        <v>1664</v>
      </c>
      <c r="M247" s="1" t="s">
        <v>883</v>
      </c>
      <c r="O247" s="1" t="s">
        <v>1022</v>
      </c>
      <c r="P247" s="1" t="s">
        <v>1665</v>
      </c>
      <c r="Q247" s="1" t="s">
        <v>937</v>
      </c>
      <c r="R247" s="1">
        <v>3.0953088E7</v>
      </c>
      <c r="T247">
        <f t="shared" si="2"/>
        <v>35</v>
      </c>
      <c r="U247" t="str">
        <f t="shared" si="3"/>
        <v>Excluded</v>
      </c>
      <c r="V247">
        <f t="shared" si="4"/>
        <v>68</v>
      </c>
      <c r="W247" t="str">
        <f t="shared" si="5"/>
        <v>Excluded</v>
      </c>
      <c r="X247" t="str">
        <f t="shared" ref="X247:Z247" si="255">IFERROR(IF(SEARCH(X$1,$Q247),"sim","não"),)</f>
        <v>sim</v>
      </c>
      <c r="Y247" t="str">
        <f t="shared" si="255"/>
        <v/>
      </c>
      <c r="Z247" t="str">
        <f t="shared" si="255"/>
        <v/>
      </c>
      <c r="AA247">
        <f t="shared" si="7"/>
        <v>1</v>
      </c>
      <c r="AB247" t="str">
        <f t="shared" si="8"/>
        <v/>
      </c>
      <c r="AF247" t="str">
        <f t="shared" si="9"/>
        <v>1 - Type of study</v>
      </c>
      <c r="AG247" t="str">
        <f t="shared" si="10"/>
        <v>1 - Type of study</v>
      </c>
      <c r="AH247" t="str">
        <f t="shared" si="11"/>
        <v/>
      </c>
    </row>
    <row r="248">
      <c r="A248" s="1" t="s">
        <v>1666</v>
      </c>
      <c r="B248" s="1" t="s">
        <v>1667</v>
      </c>
      <c r="C248" s="1">
        <v>2019.0</v>
      </c>
      <c r="D248" s="1">
        <v>7.0</v>
      </c>
      <c r="E248" s="1">
        <v>1.0</v>
      </c>
      <c r="F248" s="1" t="s">
        <v>1226</v>
      </c>
      <c r="G248" s="1" t="s">
        <v>1227</v>
      </c>
      <c r="H248" s="1">
        <v>221.0</v>
      </c>
      <c r="J248" s="1" t="s">
        <v>1668</v>
      </c>
      <c r="K248" s="1" t="s">
        <v>1669</v>
      </c>
      <c r="L248" s="2" t="s">
        <v>1670</v>
      </c>
      <c r="M248" s="1" t="s">
        <v>883</v>
      </c>
      <c r="O248" s="1" t="s">
        <v>1022</v>
      </c>
      <c r="P248" s="1" t="s">
        <v>1671</v>
      </c>
      <c r="Q248" s="1" t="s">
        <v>953</v>
      </c>
      <c r="R248" s="1">
        <v>3.0940555E7</v>
      </c>
      <c r="T248">
        <f t="shared" si="2"/>
        <v>35</v>
      </c>
      <c r="U248" t="str">
        <f t="shared" si="3"/>
        <v>Excluded</v>
      </c>
      <c r="V248">
        <f t="shared" si="4"/>
        <v>68</v>
      </c>
      <c r="W248" t="str">
        <f t="shared" si="5"/>
        <v>Excluded</v>
      </c>
      <c r="X248" t="str">
        <f t="shared" ref="X248:Z248" si="256">IFERROR(IF(SEARCH(X$1,$Q248),"sim","não"),)</f>
        <v>sim</v>
      </c>
      <c r="Y248" t="str">
        <f t="shared" si="256"/>
        <v/>
      </c>
      <c r="Z248" t="str">
        <f t="shared" si="256"/>
        <v/>
      </c>
      <c r="AA248">
        <f t="shared" si="7"/>
        <v>1</v>
      </c>
      <c r="AB248" t="str">
        <f t="shared" si="8"/>
        <v/>
      </c>
      <c r="AF248" t="str">
        <f t="shared" si="9"/>
        <v>1 - Type of study</v>
      </c>
      <c r="AG248" t="str">
        <f t="shared" si="10"/>
        <v>1 - Type of study</v>
      </c>
      <c r="AH248" t="str">
        <f t="shared" si="11"/>
        <v/>
      </c>
    </row>
    <row r="249">
      <c r="A249" s="1" t="s">
        <v>1672</v>
      </c>
      <c r="B249" s="1" t="s">
        <v>1673</v>
      </c>
      <c r="C249" s="1">
        <v>2018.0</v>
      </c>
      <c r="D249" s="1">
        <v>11.0</v>
      </c>
      <c r="E249" s="1">
        <v>1.0</v>
      </c>
      <c r="F249" s="1" t="s">
        <v>1674</v>
      </c>
      <c r="G249" s="1" t="s">
        <v>1675</v>
      </c>
      <c r="H249" s="1">
        <v>48.0</v>
      </c>
      <c r="I249" s="1">
        <v>10.0</v>
      </c>
      <c r="J249" s="1" t="s">
        <v>1676</v>
      </c>
      <c r="K249" s="1" t="s">
        <v>1677</v>
      </c>
      <c r="L249" s="2" t="s">
        <v>1678</v>
      </c>
      <c r="M249" s="1" t="s">
        <v>883</v>
      </c>
      <c r="O249" s="1" t="s">
        <v>884</v>
      </c>
      <c r="P249" s="1" t="s">
        <v>1679</v>
      </c>
      <c r="Q249" s="1" t="s">
        <v>937</v>
      </c>
      <c r="R249" s="1">
        <v>3.0912993E7</v>
      </c>
      <c r="T249">
        <f t="shared" si="2"/>
        <v>35</v>
      </c>
      <c r="U249" t="str">
        <f t="shared" si="3"/>
        <v>Excluded</v>
      </c>
      <c r="V249">
        <f t="shared" si="4"/>
        <v>68</v>
      </c>
      <c r="W249" t="str">
        <f t="shared" si="5"/>
        <v>Excluded</v>
      </c>
      <c r="X249" t="str">
        <f t="shared" ref="X249:Z249" si="257">IFERROR(IF(SEARCH(X$1,$Q249),"sim","não"),)</f>
        <v>sim</v>
      </c>
      <c r="Y249" t="str">
        <f t="shared" si="257"/>
        <v/>
      </c>
      <c r="Z249" t="str">
        <f t="shared" si="257"/>
        <v/>
      </c>
      <c r="AA249">
        <f t="shared" si="7"/>
        <v>1</v>
      </c>
      <c r="AB249" t="str">
        <f t="shared" si="8"/>
        <v/>
      </c>
      <c r="AF249" t="str">
        <f t="shared" si="9"/>
        <v>1 - Type of study</v>
      </c>
      <c r="AG249" t="str">
        <f t="shared" si="10"/>
        <v>1 - Type of study</v>
      </c>
      <c r="AH249" t="str">
        <f t="shared" si="11"/>
        <v/>
      </c>
    </row>
    <row r="250">
      <c r="A250" s="1" t="s">
        <v>1680</v>
      </c>
      <c r="B250" s="1" t="s">
        <v>1681</v>
      </c>
      <c r="C250" s="1">
        <v>2019.0</v>
      </c>
      <c r="D250" s="1">
        <v>4.0</v>
      </c>
      <c r="E250" s="1">
        <v>17.0</v>
      </c>
      <c r="F250" s="1" t="s">
        <v>1682</v>
      </c>
      <c r="G250" s="1" t="s">
        <v>1683</v>
      </c>
      <c r="H250" s="1">
        <v>11.0</v>
      </c>
      <c r="I250" s="1">
        <v>15.0</v>
      </c>
      <c r="J250" s="1" t="s">
        <v>1684</v>
      </c>
      <c r="K250" s="1" t="s">
        <v>1685</v>
      </c>
      <c r="L250" s="2" t="s">
        <v>1686</v>
      </c>
      <c r="M250" s="1" t="s">
        <v>883</v>
      </c>
      <c r="O250" s="1" t="s">
        <v>1022</v>
      </c>
      <c r="P250" s="1" t="s">
        <v>1687</v>
      </c>
      <c r="Q250" s="1" t="s">
        <v>1509</v>
      </c>
      <c r="R250" s="1">
        <v>3.0901518E7</v>
      </c>
      <c r="T250">
        <f t="shared" si="2"/>
        <v>35</v>
      </c>
      <c r="U250" t="str">
        <f t="shared" si="3"/>
        <v>Excluded</v>
      </c>
      <c r="V250">
        <f t="shared" si="4"/>
        <v>68</v>
      </c>
      <c r="W250" t="str">
        <f t="shared" si="5"/>
        <v>Excluded</v>
      </c>
      <c r="X250" t="str">
        <f t="shared" ref="X250:Z250" si="258">IFERROR(IF(SEARCH(X$1,$Q250),"sim","não"),)</f>
        <v/>
      </c>
      <c r="Y250" t="str">
        <f t="shared" si="258"/>
        <v/>
      </c>
      <c r="Z250" t="str">
        <f t="shared" si="258"/>
        <v>sim</v>
      </c>
      <c r="AA250">
        <f t="shared" si="7"/>
        <v>1</v>
      </c>
      <c r="AB250" t="str">
        <f t="shared" si="8"/>
        <v/>
      </c>
      <c r="AF250" t="str">
        <f t="shared" si="9"/>
        <v>3 - Intervention</v>
      </c>
      <c r="AG250" t="str">
        <f t="shared" si="10"/>
        <v>3 - Intervention</v>
      </c>
      <c r="AH250" t="str">
        <f t="shared" si="11"/>
        <v/>
      </c>
    </row>
    <row r="251">
      <c r="A251" s="1" t="s">
        <v>1688</v>
      </c>
      <c r="B251" s="1" t="s">
        <v>1689</v>
      </c>
      <c r="C251" s="1">
        <v>2019.0</v>
      </c>
      <c r="D251" s="1">
        <v>2.0</v>
      </c>
      <c r="E251" s="1">
        <v>25.0</v>
      </c>
      <c r="F251" s="1" t="s">
        <v>1690</v>
      </c>
      <c r="G251" s="1" t="s">
        <v>1691</v>
      </c>
      <c r="H251" s="1">
        <v>9.0</v>
      </c>
      <c r="I251" s="1">
        <v>2.0</v>
      </c>
      <c r="K251" s="1" t="s">
        <v>1692</v>
      </c>
      <c r="L251" s="2" t="s">
        <v>1693</v>
      </c>
      <c r="M251" s="1" t="s">
        <v>883</v>
      </c>
      <c r="P251" s="1" t="s">
        <v>1694</v>
      </c>
      <c r="Q251" s="1" t="s">
        <v>1695</v>
      </c>
      <c r="R251" s="1">
        <v>3.0823536E7</v>
      </c>
      <c r="S251" s="1" t="s">
        <v>1696</v>
      </c>
      <c r="T251">
        <f t="shared" si="2"/>
        <v>35</v>
      </c>
      <c r="U251" t="str">
        <f t="shared" si="3"/>
        <v>Excluded</v>
      </c>
      <c r="V251">
        <f t="shared" si="4"/>
        <v>68</v>
      </c>
      <c r="W251" t="str">
        <f t="shared" si="5"/>
        <v>Excluded</v>
      </c>
      <c r="X251" t="str">
        <f t="shared" ref="X251:Z251" si="259">IFERROR(IF(SEARCH(X$1,$Q251),"sim","não"),)</f>
        <v/>
      </c>
      <c r="Y251" t="str">
        <f t="shared" si="259"/>
        <v/>
      </c>
      <c r="Z251" t="str">
        <f t="shared" si="259"/>
        <v>sim</v>
      </c>
      <c r="AA251">
        <f t="shared" si="7"/>
        <v>1</v>
      </c>
      <c r="AB251" t="str">
        <f t="shared" si="8"/>
        <v/>
      </c>
      <c r="AF251" t="str">
        <f t="shared" si="9"/>
        <v>3 - Intervention</v>
      </c>
      <c r="AG251" t="str">
        <f t="shared" si="10"/>
        <v>3 - Intervention</v>
      </c>
      <c r="AH251" t="str">
        <f t="shared" si="11"/>
        <v/>
      </c>
    </row>
    <row r="252">
      <c r="A252" s="1" t="s">
        <v>1697</v>
      </c>
      <c r="B252" s="1" t="s">
        <v>1698</v>
      </c>
      <c r="C252" s="1">
        <v>2019.0</v>
      </c>
      <c r="D252" s="1">
        <v>4.0</v>
      </c>
      <c r="E252" s="1">
        <v>1.0</v>
      </c>
      <c r="F252" s="1" t="s">
        <v>1699</v>
      </c>
      <c r="G252" s="1" t="s">
        <v>1700</v>
      </c>
      <c r="H252" s="1">
        <v>16.0</v>
      </c>
      <c r="I252" s="1">
        <v>4.0</v>
      </c>
      <c r="J252" s="1" t="s">
        <v>1701</v>
      </c>
      <c r="K252" s="1" t="s">
        <v>1702</v>
      </c>
      <c r="L252" s="2" t="s">
        <v>1703</v>
      </c>
      <c r="M252" s="1" t="s">
        <v>883</v>
      </c>
      <c r="O252" s="1" t="s">
        <v>1022</v>
      </c>
      <c r="P252" s="1" t="s">
        <v>1704</v>
      </c>
      <c r="Q252" s="1" t="s">
        <v>1562</v>
      </c>
      <c r="R252" s="1">
        <v>3.0811206E7</v>
      </c>
      <c r="T252">
        <f t="shared" si="2"/>
        <v>35</v>
      </c>
      <c r="U252" t="str">
        <f t="shared" si="3"/>
        <v>Excluded</v>
      </c>
      <c r="V252">
        <f t="shared" si="4"/>
        <v>68</v>
      </c>
      <c r="W252" t="str">
        <f t="shared" si="5"/>
        <v>Excluded</v>
      </c>
      <c r="X252" t="str">
        <f t="shared" ref="X252:Z252" si="260">IFERROR(IF(SEARCH(X$1,$Q252),"sim","não"),)</f>
        <v/>
      </c>
      <c r="Y252" t="str">
        <f t="shared" si="260"/>
        <v/>
      </c>
      <c r="Z252" t="str">
        <f t="shared" si="260"/>
        <v>sim</v>
      </c>
      <c r="AA252">
        <f t="shared" si="7"/>
        <v>1</v>
      </c>
      <c r="AB252" t="str">
        <f t="shared" si="8"/>
        <v/>
      </c>
      <c r="AF252" t="str">
        <f t="shared" si="9"/>
        <v>3 - Intervention</v>
      </c>
      <c r="AG252" t="str">
        <f t="shared" si="10"/>
        <v>3 - Intervention</v>
      </c>
      <c r="AH252" t="str">
        <f t="shared" si="11"/>
        <v/>
      </c>
    </row>
    <row r="253">
      <c r="A253" s="1" t="s">
        <v>1705</v>
      </c>
      <c r="B253" s="1" t="s">
        <v>1706</v>
      </c>
      <c r="C253" s="1">
        <v>2019.0</v>
      </c>
      <c r="D253" s="1">
        <v>3.0</v>
      </c>
      <c r="E253" s="1">
        <v>1.0</v>
      </c>
      <c r="F253" s="1" t="s">
        <v>1707</v>
      </c>
      <c r="G253" s="1" t="s">
        <v>1708</v>
      </c>
      <c r="H253" s="1">
        <v>18.0</v>
      </c>
      <c r="I253" s="1">
        <v>3.0</v>
      </c>
      <c r="J253" s="1" t="s">
        <v>1709</v>
      </c>
      <c r="K253" s="1" t="s">
        <v>1710</v>
      </c>
      <c r="L253" s="2" t="s">
        <v>1711</v>
      </c>
      <c r="M253" s="1" t="s">
        <v>883</v>
      </c>
      <c r="O253" s="1" t="s">
        <v>884</v>
      </c>
      <c r="P253" s="1" t="s">
        <v>1712</v>
      </c>
      <c r="Q253" s="1" t="s">
        <v>937</v>
      </c>
      <c r="R253" s="1">
        <v>3.0810561E7</v>
      </c>
      <c r="T253">
        <f t="shared" si="2"/>
        <v>35</v>
      </c>
      <c r="U253" t="str">
        <f t="shared" si="3"/>
        <v>Excluded</v>
      </c>
      <c r="V253">
        <f t="shared" si="4"/>
        <v>68</v>
      </c>
      <c r="W253" t="str">
        <f t="shared" si="5"/>
        <v>Excluded</v>
      </c>
      <c r="X253" t="str">
        <f t="shared" ref="X253:Z253" si="261">IFERROR(IF(SEARCH(X$1,$Q253),"sim","não"),)</f>
        <v>sim</v>
      </c>
      <c r="Y253" t="str">
        <f t="shared" si="261"/>
        <v/>
      </c>
      <c r="Z253" t="str">
        <f t="shared" si="261"/>
        <v/>
      </c>
      <c r="AA253">
        <f t="shared" si="7"/>
        <v>1</v>
      </c>
      <c r="AB253" t="str">
        <f t="shared" si="8"/>
        <v/>
      </c>
      <c r="AF253" t="str">
        <f t="shared" si="9"/>
        <v>1 - Type of study</v>
      </c>
      <c r="AG253" t="str">
        <f t="shared" si="10"/>
        <v>1 - Type of study</v>
      </c>
      <c r="AH253" t="str">
        <f t="shared" si="11"/>
        <v/>
      </c>
    </row>
    <row r="254">
      <c r="A254" s="1" t="s">
        <v>1713</v>
      </c>
      <c r="B254" s="1" t="s">
        <v>1714</v>
      </c>
      <c r="C254" s="1">
        <v>2019.0</v>
      </c>
      <c r="D254" s="1">
        <v>3.0</v>
      </c>
      <c r="E254" s="1">
        <v>1.0</v>
      </c>
      <c r="F254" s="1" t="s">
        <v>879</v>
      </c>
      <c r="G254" s="1" t="s">
        <v>880</v>
      </c>
      <c r="H254" s="1">
        <v>140.0</v>
      </c>
      <c r="J254" s="1" t="s">
        <v>1715</v>
      </c>
      <c r="K254" s="1" t="s">
        <v>1716</v>
      </c>
      <c r="L254" s="2" t="s">
        <v>1717</v>
      </c>
      <c r="M254" s="1" t="s">
        <v>883</v>
      </c>
      <c r="O254" s="1" t="s">
        <v>884</v>
      </c>
      <c r="P254" s="1" t="s">
        <v>1718</v>
      </c>
      <c r="Q254" s="1" t="s">
        <v>937</v>
      </c>
      <c r="R254" s="1">
        <v>3.0803626E7</v>
      </c>
      <c r="T254">
        <f t="shared" si="2"/>
        <v>35</v>
      </c>
      <c r="U254" t="str">
        <f t="shared" si="3"/>
        <v>Excluded</v>
      </c>
      <c r="V254">
        <f t="shared" si="4"/>
        <v>68</v>
      </c>
      <c r="W254" t="str">
        <f t="shared" si="5"/>
        <v>Excluded</v>
      </c>
      <c r="X254" t="str">
        <f t="shared" ref="X254:Z254" si="262">IFERROR(IF(SEARCH(X$1,$Q254),"sim","não"),)</f>
        <v>sim</v>
      </c>
      <c r="Y254" t="str">
        <f t="shared" si="262"/>
        <v/>
      </c>
      <c r="Z254" t="str">
        <f t="shared" si="262"/>
        <v/>
      </c>
      <c r="AA254">
        <f t="shared" si="7"/>
        <v>1</v>
      </c>
      <c r="AB254" t="str">
        <f t="shared" si="8"/>
        <v/>
      </c>
      <c r="AF254" t="str">
        <f t="shared" si="9"/>
        <v>1 - Type of study</v>
      </c>
      <c r="AG254" t="str">
        <f t="shared" si="10"/>
        <v>1 - Type of study</v>
      </c>
      <c r="AH254" t="str">
        <f t="shared" si="11"/>
        <v/>
      </c>
    </row>
    <row r="255">
      <c r="A255" s="1" t="s">
        <v>1719</v>
      </c>
      <c r="B255" s="1" t="s">
        <v>1720</v>
      </c>
      <c r="C255" s="1">
        <v>2019.0</v>
      </c>
      <c r="D255" s="1">
        <v>3.0</v>
      </c>
      <c r="E255" s="1">
        <v>1.0</v>
      </c>
      <c r="F255" s="1" t="s">
        <v>1721</v>
      </c>
      <c r="G255" s="1" t="s">
        <v>1722</v>
      </c>
      <c r="H255" s="1">
        <v>275.0</v>
      </c>
      <c r="J255" s="1" t="s">
        <v>1723</v>
      </c>
      <c r="K255" s="1" t="s">
        <v>1724</v>
      </c>
      <c r="L255" s="2" t="s">
        <v>1725</v>
      </c>
      <c r="M255" s="1" t="s">
        <v>883</v>
      </c>
      <c r="O255" s="1" t="s">
        <v>884</v>
      </c>
      <c r="P255" s="1" t="s">
        <v>1726</v>
      </c>
      <c r="Q255" s="1" t="s">
        <v>937</v>
      </c>
      <c r="R255" s="1">
        <v>3.072421E7</v>
      </c>
      <c r="T255">
        <f t="shared" si="2"/>
        <v>35</v>
      </c>
      <c r="U255" t="str">
        <f t="shared" si="3"/>
        <v>Excluded</v>
      </c>
      <c r="V255">
        <f t="shared" si="4"/>
        <v>68</v>
      </c>
      <c r="W255" t="str">
        <f t="shared" si="5"/>
        <v>Excluded</v>
      </c>
      <c r="X255" t="str">
        <f t="shared" ref="X255:Z255" si="263">IFERROR(IF(SEARCH(X$1,$Q255),"sim","não"),)</f>
        <v>sim</v>
      </c>
      <c r="Y255" t="str">
        <f t="shared" si="263"/>
        <v/>
      </c>
      <c r="Z255" t="str">
        <f t="shared" si="263"/>
        <v/>
      </c>
      <c r="AA255">
        <f t="shared" si="7"/>
        <v>1</v>
      </c>
      <c r="AB255" t="str">
        <f t="shared" si="8"/>
        <v/>
      </c>
      <c r="AF255" t="str">
        <f t="shared" si="9"/>
        <v>1 - Type of study</v>
      </c>
      <c r="AG255" t="str">
        <f t="shared" si="10"/>
        <v>1 - Type of study</v>
      </c>
      <c r="AH255" t="str">
        <f t="shared" si="11"/>
        <v/>
      </c>
    </row>
    <row r="256">
      <c r="A256" s="1" t="s">
        <v>1727</v>
      </c>
      <c r="B256" s="1" t="s">
        <v>1728</v>
      </c>
      <c r="C256" s="1">
        <v>2019.0</v>
      </c>
      <c r="D256" s="1">
        <v>3.0</v>
      </c>
      <c r="E256" s="1">
        <v>1.0</v>
      </c>
      <c r="F256" s="1" t="s">
        <v>1729</v>
      </c>
      <c r="G256" s="1" t="s">
        <v>1730</v>
      </c>
      <c r="H256" s="1">
        <v>72.0</v>
      </c>
      <c r="J256" s="1" t="s">
        <v>1731</v>
      </c>
      <c r="K256" s="1" t="s">
        <v>1732</v>
      </c>
      <c r="L256" s="2" t="s">
        <v>1733</v>
      </c>
      <c r="M256" s="1" t="s">
        <v>883</v>
      </c>
      <c r="O256" s="1" t="s">
        <v>1022</v>
      </c>
      <c r="P256" s="1" t="s">
        <v>1734</v>
      </c>
      <c r="Q256" s="1" t="s">
        <v>1509</v>
      </c>
      <c r="R256" s="1">
        <v>3.0710618E7</v>
      </c>
      <c r="T256">
        <f t="shared" si="2"/>
        <v>35</v>
      </c>
      <c r="U256" t="str">
        <f t="shared" si="3"/>
        <v>Excluded</v>
      </c>
      <c r="V256">
        <f t="shared" si="4"/>
        <v>68</v>
      </c>
      <c r="W256" t="str">
        <f t="shared" si="5"/>
        <v>Excluded</v>
      </c>
      <c r="X256" t="str">
        <f t="shared" ref="X256:Z256" si="264">IFERROR(IF(SEARCH(X$1,$Q256),"sim","não"),)</f>
        <v/>
      </c>
      <c r="Y256" t="str">
        <f t="shared" si="264"/>
        <v/>
      </c>
      <c r="Z256" t="str">
        <f t="shared" si="264"/>
        <v>sim</v>
      </c>
      <c r="AA256">
        <f t="shared" si="7"/>
        <v>1</v>
      </c>
      <c r="AB256" t="str">
        <f t="shared" si="8"/>
        <v/>
      </c>
      <c r="AF256" t="str">
        <f t="shared" si="9"/>
        <v>3 - Intervention</v>
      </c>
      <c r="AG256" t="str">
        <f t="shared" si="10"/>
        <v>3 - Intervention</v>
      </c>
      <c r="AH256" t="str">
        <f t="shared" si="11"/>
        <v/>
      </c>
    </row>
    <row r="257">
      <c r="A257" s="1" t="s">
        <v>1735</v>
      </c>
      <c r="B257" s="1" t="s">
        <v>1736</v>
      </c>
      <c r="C257" s="1">
        <v>2019.0</v>
      </c>
      <c r="D257" s="1">
        <v>4.0</v>
      </c>
      <c r="E257" s="1">
        <v>20.0</v>
      </c>
      <c r="F257" s="1" t="s">
        <v>948</v>
      </c>
      <c r="G257" s="1" t="s">
        <v>949</v>
      </c>
      <c r="H257" s="1">
        <v>662.0</v>
      </c>
      <c r="J257" s="1" t="s">
        <v>1737</v>
      </c>
      <c r="K257" s="1" t="s">
        <v>1738</v>
      </c>
      <c r="L257" s="2" t="s">
        <v>1739</v>
      </c>
      <c r="M257" s="1" t="s">
        <v>883</v>
      </c>
      <c r="O257" s="1" t="s">
        <v>913</v>
      </c>
      <c r="P257" s="1" t="s">
        <v>1740</v>
      </c>
      <c r="Q257" s="1" t="s">
        <v>915</v>
      </c>
      <c r="R257" s="1">
        <v>3.0690359E7</v>
      </c>
      <c r="T257">
        <f t="shared" si="2"/>
        <v>35</v>
      </c>
      <c r="U257" t="str">
        <f t="shared" si="3"/>
        <v>Maybe</v>
      </c>
      <c r="V257">
        <f t="shared" si="4"/>
        <v>65</v>
      </c>
      <c r="W257" t="str">
        <f t="shared" si="5"/>
        <v>Maybe</v>
      </c>
      <c r="X257" t="str">
        <f t="shared" ref="X257:Z257" si="265">IFERROR(IF(SEARCH(X$1,$Q257),"sim","não"),)</f>
        <v/>
      </c>
      <c r="Y257" t="str">
        <f t="shared" si="265"/>
        <v/>
      </c>
      <c r="Z257" t="str">
        <f t="shared" si="265"/>
        <v/>
      </c>
      <c r="AA257">
        <f t="shared" si="7"/>
        <v>0</v>
      </c>
      <c r="AB257" t="str">
        <f t="shared" si="8"/>
        <v>sim</v>
      </c>
      <c r="AF257" t="str">
        <f t="shared" si="9"/>
        <v/>
      </c>
      <c r="AG257" t="str">
        <f t="shared" si="10"/>
        <v/>
      </c>
      <c r="AH257" t="str">
        <f t="shared" si="11"/>
        <v/>
      </c>
    </row>
    <row r="258">
      <c r="A258" s="1" t="s">
        <v>1741</v>
      </c>
      <c r="B258" s="1" t="s">
        <v>1742</v>
      </c>
      <c r="C258" s="1">
        <v>2019.0</v>
      </c>
      <c r="D258" s="1">
        <v>2.0</v>
      </c>
      <c r="E258" s="1">
        <v>1.0</v>
      </c>
      <c r="F258" s="1" t="s">
        <v>1743</v>
      </c>
      <c r="G258" s="1" t="s">
        <v>1744</v>
      </c>
      <c r="H258" s="1">
        <v>34.0</v>
      </c>
      <c r="I258" s="1">
        <v>2.0</v>
      </c>
      <c r="J258" s="1" t="s">
        <v>1745</v>
      </c>
      <c r="K258" s="1" t="s">
        <v>1746</v>
      </c>
      <c r="L258" s="2" t="s">
        <v>1747</v>
      </c>
      <c r="M258" s="1" t="s">
        <v>883</v>
      </c>
      <c r="O258" s="1" t="s">
        <v>884</v>
      </c>
      <c r="P258" s="1" t="s">
        <v>1748</v>
      </c>
      <c r="Q258" s="1" t="s">
        <v>886</v>
      </c>
      <c r="R258" s="1">
        <v>3.0611398E7</v>
      </c>
      <c r="T258">
        <f t="shared" si="2"/>
        <v>35</v>
      </c>
      <c r="U258" t="str">
        <f t="shared" si="3"/>
        <v>Excluded</v>
      </c>
      <c r="V258">
        <f t="shared" si="4"/>
        <v>68</v>
      </c>
      <c r="W258" t="str">
        <f t="shared" si="5"/>
        <v>Excluded</v>
      </c>
      <c r="X258" t="str">
        <f t="shared" ref="X258:Z258" si="266">IFERROR(IF(SEARCH(X$1,$Q258),"sim","não"),)</f>
        <v>sim</v>
      </c>
      <c r="Y258" t="str">
        <f t="shared" si="266"/>
        <v/>
      </c>
      <c r="Z258" t="str">
        <f t="shared" si="266"/>
        <v/>
      </c>
      <c r="AA258">
        <f t="shared" si="7"/>
        <v>1</v>
      </c>
      <c r="AB258" t="str">
        <f t="shared" si="8"/>
        <v/>
      </c>
      <c r="AF258" t="str">
        <f t="shared" si="9"/>
        <v>1 - Type of study</v>
      </c>
      <c r="AG258" t="str">
        <f t="shared" si="10"/>
        <v>1 - Type of study</v>
      </c>
      <c r="AH258" t="str">
        <f t="shared" si="11"/>
        <v/>
      </c>
    </row>
    <row r="259">
      <c r="A259" s="1" t="s">
        <v>1749</v>
      </c>
      <c r="B259" s="1" t="s">
        <v>1750</v>
      </c>
      <c r="C259" s="1">
        <v>2019.0</v>
      </c>
      <c r="D259" s="1">
        <v>1.0</v>
      </c>
      <c r="E259" s="1">
        <v>1.0</v>
      </c>
      <c r="F259" s="1" t="s">
        <v>1528</v>
      </c>
      <c r="G259" s="1" t="s">
        <v>1529</v>
      </c>
      <c r="H259" s="1">
        <v>14.0</v>
      </c>
      <c r="J259" s="1" t="s">
        <v>1751</v>
      </c>
      <c r="K259" s="1" t="s">
        <v>1752</v>
      </c>
      <c r="L259" s="2" t="s">
        <v>1753</v>
      </c>
      <c r="M259" s="1" t="s">
        <v>883</v>
      </c>
      <c r="P259" s="1" t="s">
        <v>1754</v>
      </c>
      <c r="Q259" s="1" t="s">
        <v>1562</v>
      </c>
      <c r="R259" s="1">
        <v>3.0587985E7</v>
      </c>
      <c r="S259" s="1" t="s">
        <v>1755</v>
      </c>
      <c r="T259">
        <f t="shared" si="2"/>
        <v>35</v>
      </c>
      <c r="U259" t="str">
        <f t="shared" si="3"/>
        <v>Excluded</v>
      </c>
      <c r="V259">
        <f t="shared" si="4"/>
        <v>68</v>
      </c>
      <c r="W259" t="str">
        <f t="shared" si="5"/>
        <v>Excluded</v>
      </c>
      <c r="X259" t="str">
        <f t="shared" ref="X259:Z259" si="267">IFERROR(IF(SEARCH(X$1,$Q259),"sim","não"),)</f>
        <v/>
      </c>
      <c r="Y259" t="str">
        <f t="shared" si="267"/>
        <v/>
      </c>
      <c r="Z259" t="str">
        <f t="shared" si="267"/>
        <v>sim</v>
      </c>
      <c r="AA259">
        <f t="shared" si="7"/>
        <v>1</v>
      </c>
      <c r="AB259" t="str">
        <f t="shared" si="8"/>
        <v/>
      </c>
      <c r="AF259" t="str">
        <f t="shared" si="9"/>
        <v>3 - Intervention</v>
      </c>
      <c r="AG259" t="str">
        <f t="shared" si="10"/>
        <v>3 - Intervention</v>
      </c>
      <c r="AH259" t="str">
        <f t="shared" si="11"/>
        <v/>
      </c>
    </row>
    <row r="260">
      <c r="A260" s="1" t="s">
        <v>1756</v>
      </c>
      <c r="B260" s="1" t="s">
        <v>1757</v>
      </c>
      <c r="C260" s="1">
        <v>2019.0</v>
      </c>
      <c r="D260" s="1">
        <v>3.0</v>
      </c>
      <c r="E260" s="1">
        <v>1.0</v>
      </c>
      <c r="F260" s="1" t="s">
        <v>927</v>
      </c>
      <c r="G260" s="1" t="s">
        <v>928</v>
      </c>
      <c r="H260" s="1">
        <v>246.0</v>
      </c>
      <c r="J260" s="1" t="s">
        <v>1758</v>
      </c>
      <c r="K260" s="1" t="s">
        <v>1759</v>
      </c>
      <c r="L260" s="2" t="s">
        <v>1760</v>
      </c>
      <c r="M260" s="1" t="s">
        <v>883</v>
      </c>
      <c r="O260" s="1" t="s">
        <v>884</v>
      </c>
      <c r="P260" s="1" t="s">
        <v>1761</v>
      </c>
      <c r="Q260" s="1" t="s">
        <v>1762</v>
      </c>
      <c r="R260" s="1">
        <v>3.0583153E7</v>
      </c>
      <c r="T260">
        <f t="shared" si="2"/>
        <v>35</v>
      </c>
      <c r="U260" t="str">
        <f t="shared" si="3"/>
        <v>Excluded</v>
      </c>
      <c r="V260">
        <f t="shared" si="4"/>
        <v>68</v>
      </c>
      <c r="W260" t="str">
        <f t="shared" si="5"/>
        <v>Maybe</v>
      </c>
      <c r="X260" t="str">
        <f t="shared" ref="X260:Z260" si="268">IFERROR(IF(SEARCH(X$1,$Q260),"sim","não"),)</f>
        <v>sim</v>
      </c>
      <c r="Y260" t="str">
        <f t="shared" si="268"/>
        <v/>
      </c>
      <c r="Z260" t="str">
        <f t="shared" si="268"/>
        <v/>
      </c>
      <c r="AA260">
        <f t="shared" si="7"/>
        <v>1</v>
      </c>
      <c r="AB260" t="str">
        <f t="shared" si="8"/>
        <v>sim</v>
      </c>
      <c r="AF260" t="str">
        <f t="shared" si="9"/>
        <v>1 - Type of study</v>
      </c>
      <c r="AG260" t="str">
        <f t="shared" si="10"/>
        <v/>
      </c>
      <c r="AH260" t="str">
        <f t="shared" si="11"/>
        <v/>
      </c>
    </row>
    <row r="261">
      <c r="A261" s="1" t="s">
        <v>1763</v>
      </c>
      <c r="B261" s="1" t="s">
        <v>1764</v>
      </c>
      <c r="C261" s="1">
        <v>2019.0</v>
      </c>
      <c r="D261" s="1">
        <v>4.0</v>
      </c>
      <c r="E261" s="1">
        <v>1.0</v>
      </c>
      <c r="F261" s="1" t="s">
        <v>1765</v>
      </c>
      <c r="G261" s="1" t="s">
        <v>1766</v>
      </c>
      <c r="H261" s="1">
        <v>34.0</v>
      </c>
      <c r="I261" s="1">
        <v>4.0</v>
      </c>
      <c r="J261" s="1" t="s">
        <v>1767</v>
      </c>
      <c r="K261" s="1" t="s">
        <v>1768</v>
      </c>
      <c r="L261" s="2" t="s">
        <v>1769</v>
      </c>
      <c r="M261" s="1" t="s">
        <v>883</v>
      </c>
      <c r="P261" s="1" t="s">
        <v>1770</v>
      </c>
      <c r="Q261" s="1" t="s">
        <v>1562</v>
      </c>
      <c r="R261" s="1">
        <v>3.0548797E7</v>
      </c>
      <c r="S261" s="1" t="s">
        <v>1771</v>
      </c>
      <c r="T261">
        <f t="shared" si="2"/>
        <v>35</v>
      </c>
      <c r="U261" t="str">
        <f t="shared" si="3"/>
        <v>Excluded</v>
      </c>
      <c r="V261">
        <f t="shared" si="4"/>
        <v>68</v>
      </c>
      <c r="W261" t="str">
        <f t="shared" si="5"/>
        <v>Excluded</v>
      </c>
      <c r="X261" t="str">
        <f t="shared" ref="X261:Z261" si="269">IFERROR(IF(SEARCH(X$1,$Q261),"sim","não"),)</f>
        <v/>
      </c>
      <c r="Y261" t="str">
        <f t="shared" si="269"/>
        <v/>
      </c>
      <c r="Z261" t="str">
        <f t="shared" si="269"/>
        <v>sim</v>
      </c>
      <c r="AA261">
        <f t="shared" si="7"/>
        <v>1</v>
      </c>
      <c r="AB261" t="str">
        <f t="shared" si="8"/>
        <v/>
      </c>
      <c r="AF261" t="str">
        <f t="shared" si="9"/>
        <v>3 - Intervention</v>
      </c>
      <c r="AG261" t="str">
        <f t="shared" si="10"/>
        <v>3 - Intervention</v>
      </c>
      <c r="AH261" t="str">
        <f t="shared" si="11"/>
        <v/>
      </c>
    </row>
    <row r="262">
      <c r="A262" s="1" t="s">
        <v>1772</v>
      </c>
      <c r="B262" s="1" t="s">
        <v>1773</v>
      </c>
      <c r="C262" s="1">
        <v>2019.0</v>
      </c>
      <c r="D262" s="1">
        <v>1.0</v>
      </c>
      <c r="E262" s="1">
        <v>15.0</v>
      </c>
      <c r="F262" s="1" t="s">
        <v>1017</v>
      </c>
      <c r="G262" s="1" t="s">
        <v>1018</v>
      </c>
      <c r="H262" s="1">
        <v>53.0</v>
      </c>
      <c r="I262" s="1">
        <v>2.0</v>
      </c>
      <c r="J262" s="1" t="s">
        <v>1774</v>
      </c>
      <c r="K262" s="1" t="s">
        <v>1775</v>
      </c>
      <c r="L262" s="2" t="s">
        <v>1776</v>
      </c>
      <c r="M262" s="1" t="s">
        <v>883</v>
      </c>
      <c r="O262" s="1" t="s">
        <v>1022</v>
      </c>
      <c r="P262" s="1" t="s">
        <v>1777</v>
      </c>
      <c r="Q262" s="1" t="s">
        <v>1562</v>
      </c>
      <c r="R262" s="1">
        <v>3.0532971E7</v>
      </c>
      <c r="T262">
        <f t="shared" si="2"/>
        <v>35</v>
      </c>
      <c r="U262" t="str">
        <f t="shared" si="3"/>
        <v>Excluded</v>
      </c>
      <c r="V262">
        <f t="shared" si="4"/>
        <v>68</v>
      </c>
      <c r="W262" t="str">
        <f t="shared" si="5"/>
        <v>Excluded</v>
      </c>
      <c r="X262" t="str">
        <f t="shared" ref="X262:Z262" si="270">IFERROR(IF(SEARCH(X$1,$Q262),"sim","não"),)</f>
        <v/>
      </c>
      <c r="Y262" t="str">
        <f t="shared" si="270"/>
        <v/>
      </c>
      <c r="Z262" t="str">
        <f t="shared" si="270"/>
        <v>sim</v>
      </c>
      <c r="AA262">
        <f t="shared" si="7"/>
        <v>1</v>
      </c>
      <c r="AB262" t="str">
        <f t="shared" si="8"/>
        <v/>
      </c>
      <c r="AF262" t="str">
        <f t="shared" si="9"/>
        <v>3 - Intervention</v>
      </c>
      <c r="AG262" t="str">
        <f t="shared" si="10"/>
        <v>3 - Intervention</v>
      </c>
      <c r="AH262" t="str">
        <f t="shared" si="11"/>
        <v/>
      </c>
    </row>
    <row r="263">
      <c r="A263" s="1" t="s">
        <v>1778</v>
      </c>
      <c r="B263" s="1" t="s">
        <v>1779</v>
      </c>
      <c r="C263" s="1">
        <v>2018.0</v>
      </c>
      <c r="D263" s="1">
        <v>1.0</v>
      </c>
      <c r="E263" s="1">
        <v>1.0</v>
      </c>
      <c r="F263" s="1" t="s">
        <v>1528</v>
      </c>
      <c r="G263" s="1" t="s">
        <v>1529</v>
      </c>
      <c r="H263" s="1">
        <v>13.0</v>
      </c>
      <c r="J263" s="1" t="s">
        <v>1780</v>
      </c>
      <c r="K263" s="1" t="s">
        <v>1781</v>
      </c>
      <c r="L263" s="2" t="s">
        <v>1782</v>
      </c>
      <c r="M263" s="1" t="s">
        <v>883</v>
      </c>
      <c r="P263" s="1" t="s">
        <v>1783</v>
      </c>
      <c r="Q263" s="1" t="s">
        <v>1509</v>
      </c>
      <c r="R263" s="1">
        <v>3.0519016E7</v>
      </c>
      <c r="S263" s="1" t="s">
        <v>1784</v>
      </c>
      <c r="T263">
        <f t="shared" si="2"/>
        <v>35</v>
      </c>
      <c r="U263" t="str">
        <f t="shared" si="3"/>
        <v>Excluded</v>
      </c>
      <c r="V263">
        <f t="shared" si="4"/>
        <v>68</v>
      </c>
      <c r="W263" t="str">
        <f t="shared" si="5"/>
        <v>Excluded</v>
      </c>
      <c r="X263" t="str">
        <f t="shared" ref="X263:Z263" si="271">IFERROR(IF(SEARCH(X$1,$Q263),"sim","não"),)</f>
        <v/>
      </c>
      <c r="Y263" t="str">
        <f t="shared" si="271"/>
        <v/>
      </c>
      <c r="Z263" t="str">
        <f t="shared" si="271"/>
        <v>sim</v>
      </c>
      <c r="AA263">
        <f t="shared" si="7"/>
        <v>1</v>
      </c>
      <c r="AB263" t="str">
        <f t="shared" si="8"/>
        <v/>
      </c>
      <c r="AF263" t="str">
        <f t="shared" si="9"/>
        <v>3 - Intervention</v>
      </c>
      <c r="AG263" t="str">
        <f t="shared" si="10"/>
        <v>3 - Intervention</v>
      </c>
      <c r="AH263" t="str">
        <f t="shared" si="11"/>
        <v/>
      </c>
    </row>
    <row r="264">
      <c r="A264" s="1" t="s">
        <v>1785</v>
      </c>
      <c r="B264" s="1" t="s">
        <v>1786</v>
      </c>
      <c r="C264" s="1">
        <v>2018.0</v>
      </c>
      <c r="D264" s="1">
        <v>12.0</v>
      </c>
      <c r="E264" s="1">
        <v>1.0</v>
      </c>
      <c r="F264" s="1" t="s">
        <v>879</v>
      </c>
      <c r="G264" s="1" t="s">
        <v>880</v>
      </c>
      <c r="H264" s="1">
        <v>137.0</v>
      </c>
      <c r="J264" s="1" t="s">
        <v>1787</v>
      </c>
      <c r="K264" s="1" t="s">
        <v>1788</v>
      </c>
      <c r="L264" s="2" t="s">
        <v>1789</v>
      </c>
      <c r="M264" s="1" t="s">
        <v>883</v>
      </c>
      <c r="O264" s="1" t="s">
        <v>884</v>
      </c>
      <c r="P264" s="1" t="s">
        <v>1790</v>
      </c>
      <c r="Q264" s="1" t="s">
        <v>937</v>
      </c>
      <c r="R264" s="1">
        <v>3.0503453E7</v>
      </c>
      <c r="T264">
        <f t="shared" si="2"/>
        <v>35</v>
      </c>
      <c r="U264" t="str">
        <f t="shared" si="3"/>
        <v>Excluded</v>
      </c>
      <c r="V264">
        <f t="shared" si="4"/>
        <v>68</v>
      </c>
      <c r="W264" t="str">
        <f t="shared" si="5"/>
        <v>Excluded</v>
      </c>
      <c r="X264" t="str">
        <f t="shared" ref="X264:Z264" si="272">IFERROR(IF(SEARCH(X$1,$Q264),"sim","não"),)</f>
        <v>sim</v>
      </c>
      <c r="Y264" t="str">
        <f t="shared" si="272"/>
        <v/>
      </c>
      <c r="Z264" t="str">
        <f t="shared" si="272"/>
        <v/>
      </c>
      <c r="AA264">
        <f t="shared" si="7"/>
        <v>1</v>
      </c>
      <c r="AB264" t="str">
        <f t="shared" si="8"/>
        <v/>
      </c>
      <c r="AF264" t="str">
        <f t="shared" si="9"/>
        <v>1 - Type of study</v>
      </c>
      <c r="AG264" t="str">
        <f t="shared" si="10"/>
        <v>1 - Type of study</v>
      </c>
      <c r="AH264" t="str">
        <f t="shared" si="11"/>
        <v/>
      </c>
    </row>
    <row r="265">
      <c r="A265" s="1" t="s">
        <v>1791</v>
      </c>
      <c r="B265" s="1" t="s">
        <v>1792</v>
      </c>
      <c r="C265" s="1">
        <v>2019.0</v>
      </c>
      <c r="D265" s="1">
        <v>3.0</v>
      </c>
      <c r="E265" s="1">
        <v>5.0</v>
      </c>
      <c r="F265" s="1" t="s">
        <v>974</v>
      </c>
      <c r="G265" s="1" t="s">
        <v>975</v>
      </c>
      <c r="H265" s="1">
        <v>365.0</v>
      </c>
      <c r="J265" s="1" t="s">
        <v>1793</v>
      </c>
      <c r="K265" s="1" t="s">
        <v>1794</v>
      </c>
      <c r="L265" s="2" t="s">
        <v>1795</v>
      </c>
      <c r="M265" s="1" t="s">
        <v>883</v>
      </c>
      <c r="O265" s="1" t="s">
        <v>913</v>
      </c>
      <c r="P265" s="1" t="s">
        <v>1796</v>
      </c>
      <c r="Q265" s="1" t="s">
        <v>937</v>
      </c>
      <c r="R265" s="1">
        <v>3.0472457E7</v>
      </c>
      <c r="T265">
        <f t="shared" si="2"/>
        <v>35</v>
      </c>
      <c r="U265" t="str">
        <f t="shared" si="3"/>
        <v>Excluded</v>
      </c>
      <c r="V265">
        <f t="shared" si="4"/>
        <v>68</v>
      </c>
      <c r="W265" t="str">
        <f t="shared" si="5"/>
        <v>Excluded</v>
      </c>
      <c r="X265" t="str">
        <f t="shared" ref="X265:Z265" si="273">IFERROR(IF(SEARCH(X$1,$Q265),"sim","não"),)</f>
        <v>sim</v>
      </c>
      <c r="Y265" t="str">
        <f t="shared" si="273"/>
        <v/>
      </c>
      <c r="Z265" t="str">
        <f t="shared" si="273"/>
        <v/>
      </c>
      <c r="AA265">
        <f t="shared" si="7"/>
        <v>1</v>
      </c>
      <c r="AB265" t="str">
        <f t="shared" si="8"/>
        <v/>
      </c>
      <c r="AF265" t="str">
        <f t="shared" si="9"/>
        <v>1 - Type of study</v>
      </c>
      <c r="AG265" t="str">
        <f t="shared" si="10"/>
        <v>1 - Type of study</v>
      </c>
      <c r="AH265" t="str">
        <f t="shared" si="11"/>
        <v/>
      </c>
    </row>
    <row r="266">
      <c r="A266" s="1" t="s">
        <v>1797</v>
      </c>
      <c r="B266" s="1" t="s">
        <v>1798</v>
      </c>
      <c r="C266" s="1">
        <v>2018.0</v>
      </c>
      <c r="D266" s="1">
        <v>12.0</v>
      </c>
      <c r="E266" s="1">
        <v>18.0</v>
      </c>
      <c r="F266" s="1" t="s">
        <v>1017</v>
      </c>
      <c r="G266" s="1" t="s">
        <v>1018</v>
      </c>
      <c r="H266" s="1">
        <v>52.0</v>
      </c>
      <c r="I266" s="1">
        <v>24.0</v>
      </c>
      <c r="J266" s="1" t="s">
        <v>1799</v>
      </c>
      <c r="K266" s="1" t="s">
        <v>1800</v>
      </c>
      <c r="L266" s="2" t="s">
        <v>1801</v>
      </c>
      <c r="M266" s="1" t="s">
        <v>883</v>
      </c>
      <c r="O266" s="1" t="s">
        <v>1022</v>
      </c>
      <c r="P266" s="1" t="s">
        <v>1802</v>
      </c>
      <c r="Q266" s="1" t="s">
        <v>915</v>
      </c>
      <c r="R266" s="1">
        <v>3.0451497E7</v>
      </c>
      <c r="T266">
        <f t="shared" si="2"/>
        <v>35</v>
      </c>
      <c r="U266" t="str">
        <f t="shared" si="3"/>
        <v>Maybe</v>
      </c>
      <c r="V266">
        <f t="shared" si="4"/>
        <v>65</v>
      </c>
      <c r="W266" t="str">
        <f t="shared" si="5"/>
        <v>Maybe</v>
      </c>
      <c r="X266" t="str">
        <f t="shared" ref="X266:Z266" si="274">IFERROR(IF(SEARCH(X$1,$Q266),"sim","não"),)</f>
        <v/>
      </c>
      <c r="Y266" t="str">
        <f t="shared" si="274"/>
        <v/>
      </c>
      <c r="Z266" t="str">
        <f t="shared" si="274"/>
        <v/>
      </c>
      <c r="AA266">
        <f t="shared" si="7"/>
        <v>0</v>
      </c>
      <c r="AB266" t="str">
        <f t="shared" si="8"/>
        <v>sim</v>
      </c>
      <c r="AF266" t="str">
        <f t="shared" si="9"/>
        <v/>
      </c>
      <c r="AG266" t="str">
        <f t="shared" si="10"/>
        <v/>
      </c>
      <c r="AH266" t="str">
        <f t="shared" si="11"/>
        <v/>
      </c>
    </row>
    <row r="267">
      <c r="A267" s="1" t="s">
        <v>1803</v>
      </c>
      <c r="B267" s="1" t="s">
        <v>1804</v>
      </c>
      <c r="C267" s="1">
        <v>2018.0</v>
      </c>
      <c r="D267" s="1">
        <v>11.0</v>
      </c>
      <c r="E267" s="1">
        <v>6.0</v>
      </c>
      <c r="F267" s="1" t="s">
        <v>1004</v>
      </c>
      <c r="G267" s="1" t="s">
        <v>1005</v>
      </c>
      <c r="H267" s="1">
        <v>8.0</v>
      </c>
      <c r="I267" s="1">
        <v>1.0</v>
      </c>
      <c r="J267" s="1">
        <v>16422.0</v>
      </c>
      <c r="K267" s="1" t="s">
        <v>1805</v>
      </c>
      <c r="L267" s="2" t="s">
        <v>1806</v>
      </c>
      <c r="M267" s="1" t="s">
        <v>883</v>
      </c>
      <c r="P267" s="1" t="s">
        <v>1807</v>
      </c>
      <c r="Q267" s="1" t="s">
        <v>886</v>
      </c>
      <c r="R267" s="1">
        <v>3.0401888E7</v>
      </c>
      <c r="S267" s="1" t="s">
        <v>1808</v>
      </c>
      <c r="T267">
        <f t="shared" si="2"/>
        <v>35</v>
      </c>
      <c r="U267" t="str">
        <f t="shared" si="3"/>
        <v>Excluded</v>
      </c>
      <c r="V267">
        <f t="shared" si="4"/>
        <v>68</v>
      </c>
      <c r="W267" t="str">
        <f t="shared" si="5"/>
        <v>Excluded</v>
      </c>
      <c r="X267" t="str">
        <f t="shared" ref="X267:Z267" si="275">IFERROR(IF(SEARCH(X$1,$Q267),"sim","não"),)</f>
        <v>sim</v>
      </c>
      <c r="Y267" t="str">
        <f t="shared" si="275"/>
        <v/>
      </c>
      <c r="Z267" t="str">
        <f t="shared" si="275"/>
        <v/>
      </c>
      <c r="AA267">
        <f t="shared" si="7"/>
        <v>1</v>
      </c>
      <c r="AB267" t="str">
        <f t="shared" si="8"/>
        <v/>
      </c>
      <c r="AF267" t="str">
        <f t="shared" si="9"/>
        <v>1 - Type of study</v>
      </c>
      <c r="AG267" t="str">
        <f t="shared" si="10"/>
        <v>1 - Type of study</v>
      </c>
      <c r="AH267" t="str">
        <f t="shared" si="11"/>
        <v/>
      </c>
    </row>
    <row r="268">
      <c r="A268" s="1" t="s">
        <v>1809</v>
      </c>
      <c r="B268" s="1" t="s">
        <v>1810</v>
      </c>
      <c r="C268" s="1">
        <v>2019.0</v>
      </c>
      <c r="D268" s="1">
        <v>1.0</v>
      </c>
      <c r="E268" s="1">
        <v>1.0</v>
      </c>
      <c r="F268" s="1" t="s">
        <v>927</v>
      </c>
      <c r="G268" s="1" t="s">
        <v>928</v>
      </c>
      <c r="H268" s="1">
        <v>244.0</v>
      </c>
      <c r="J268" s="1" t="s">
        <v>1811</v>
      </c>
      <c r="K268" s="1" t="s">
        <v>1812</v>
      </c>
      <c r="L268" s="2" t="s">
        <v>1813</v>
      </c>
      <c r="M268" s="1" t="s">
        <v>883</v>
      </c>
      <c r="O268" s="1" t="s">
        <v>884</v>
      </c>
      <c r="P268" s="1" t="s">
        <v>1814</v>
      </c>
      <c r="Q268" s="1" t="s">
        <v>937</v>
      </c>
      <c r="R268" s="1">
        <v>3.0384073E7</v>
      </c>
      <c r="T268">
        <f t="shared" si="2"/>
        <v>35</v>
      </c>
      <c r="U268" t="str">
        <f t="shared" si="3"/>
        <v>Excluded</v>
      </c>
      <c r="V268">
        <f t="shared" si="4"/>
        <v>68</v>
      </c>
      <c r="W268" t="str">
        <f t="shared" si="5"/>
        <v>Excluded</v>
      </c>
      <c r="X268" t="str">
        <f t="shared" ref="X268:Z268" si="276">IFERROR(IF(SEARCH(X$1,$Q268),"sim","não"),)</f>
        <v>sim</v>
      </c>
      <c r="Y268" t="str">
        <f t="shared" si="276"/>
        <v/>
      </c>
      <c r="Z268" t="str">
        <f t="shared" si="276"/>
        <v/>
      </c>
      <c r="AA268">
        <f t="shared" si="7"/>
        <v>1</v>
      </c>
      <c r="AB268" t="str">
        <f t="shared" si="8"/>
        <v/>
      </c>
      <c r="AF268" t="str">
        <f t="shared" si="9"/>
        <v>1 - Type of study</v>
      </c>
      <c r="AG268" t="str">
        <f t="shared" si="10"/>
        <v>1 - Type of study</v>
      </c>
      <c r="AH268" t="str">
        <f t="shared" si="11"/>
        <v/>
      </c>
    </row>
    <row r="269">
      <c r="A269" s="1" t="s">
        <v>1815</v>
      </c>
      <c r="B269" s="1" t="s">
        <v>1816</v>
      </c>
      <c r="C269" s="1">
        <v>2018.0</v>
      </c>
      <c r="D269" s="1">
        <v>10.0</v>
      </c>
      <c r="E269" s="1">
        <v>26.0</v>
      </c>
      <c r="F269" s="1" t="s">
        <v>1402</v>
      </c>
      <c r="G269" s="1" t="s">
        <v>1403</v>
      </c>
      <c r="H269" s="1">
        <v>9.0</v>
      </c>
      <c r="I269" s="1">
        <v>1.0</v>
      </c>
      <c r="J269" s="1">
        <v>4461.0</v>
      </c>
      <c r="K269" s="1" t="s">
        <v>1817</v>
      </c>
      <c r="L269" s="2" t="s">
        <v>1818</v>
      </c>
      <c r="M269" s="1" t="s">
        <v>883</v>
      </c>
      <c r="P269" s="1" t="s">
        <v>1819</v>
      </c>
      <c r="Q269" s="1" t="s">
        <v>1112</v>
      </c>
      <c r="R269" s="1">
        <v>3.0367061E7</v>
      </c>
      <c r="S269" s="1" t="s">
        <v>1820</v>
      </c>
      <c r="T269">
        <f t="shared" si="2"/>
        <v>35</v>
      </c>
      <c r="U269" t="str">
        <f t="shared" si="3"/>
        <v>Excluded</v>
      </c>
      <c r="V269">
        <f t="shared" si="4"/>
        <v>68</v>
      </c>
      <c r="W269" t="str">
        <f t="shared" si="5"/>
        <v>Excluded</v>
      </c>
      <c r="X269" t="str">
        <f t="shared" ref="X269:Z269" si="277">IFERROR(IF(SEARCH(X$1,$Q269),"sim","não"),)</f>
        <v/>
      </c>
      <c r="Y269" t="str">
        <f t="shared" si="277"/>
        <v>sim</v>
      </c>
      <c r="Z269" t="str">
        <f t="shared" si="277"/>
        <v/>
      </c>
      <c r="AA269">
        <f t="shared" si="7"/>
        <v>1</v>
      </c>
      <c r="AB269" t="str">
        <f t="shared" si="8"/>
        <v/>
      </c>
      <c r="AF269" t="str">
        <f t="shared" si="9"/>
        <v>2 - Population</v>
      </c>
      <c r="AG269" t="str">
        <f t="shared" si="10"/>
        <v>2 - Population</v>
      </c>
      <c r="AH269" t="str">
        <f t="shared" si="11"/>
        <v/>
      </c>
    </row>
    <row r="270">
      <c r="A270" s="1" t="s">
        <v>1821</v>
      </c>
      <c r="B270" s="1" t="s">
        <v>1822</v>
      </c>
      <c r="C270" s="1">
        <v>2018.0</v>
      </c>
      <c r="D270" s="1">
        <v>10.0</v>
      </c>
      <c r="E270" s="1">
        <v>23.0</v>
      </c>
      <c r="F270" s="1" t="s">
        <v>1004</v>
      </c>
      <c r="G270" s="1" t="s">
        <v>1005</v>
      </c>
      <c r="H270" s="1">
        <v>8.0</v>
      </c>
      <c r="I270" s="1">
        <v>1.0</v>
      </c>
      <c r="J270" s="1">
        <v>15655.0</v>
      </c>
      <c r="K270" s="1" t="s">
        <v>1823</v>
      </c>
      <c r="L270" s="2" t="s">
        <v>1824</v>
      </c>
      <c r="M270" s="1" t="s">
        <v>883</v>
      </c>
      <c r="P270" s="1" t="s">
        <v>1825</v>
      </c>
      <c r="Q270" s="1" t="s">
        <v>915</v>
      </c>
      <c r="R270" s="1">
        <v>3.0353126E7</v>
      </c>
      <c r="S270" s="1" t="s">
        <v>1826</v>
      </c>
      <c r="T270">
        <f t="shared" si="2"/>
        <v>35</v>
      </c>
      <c r="U270" t="str">
        <f t="shared" si="3"/>
        <v>Maybe</v>
      </c>
      <c r="V270">
        <f t="shared" si="4"/>
        <v>65</v>
      </c>
      <c r="W270" t="str">
        <f t="shared" si="5"/>
        <v>Maybe</v>
      </c>
      <c r="X270" t="str">
        <f t="shared" ref="X270:Z270" si="278">IFERROR(IF(SEARCH(X$1,$Q270),"sim","não"),)</f>
        <v/>
      </c>
      <c r="Y270" t="str">
        <f t="shared" si="278"/>
        <v/>
      </c>
      <c r="Z270" t="str">
        <f t="shared" si="278"/>
        <v/>
      </c>
      <c r="AA270">
        <f t="shared" si="7"/>
        <v>0</v>
      </c>
      <c r="AB270" t="str">
        <f t="shared" si="8"/>
        <v>sim</v>
      </c>
      <c r="AF270" t="str">
        <f t="shared" si="9"/>
        <v/>
      </c>
      <c r="AG270" t="str">
        <f t="shared" si="10"/>
        <v/>
      </c>
      <c r="AH270" t="str">
        <f t="shared" si="11"/>
        <v/>
      </c>
    </row>
    <row r="271">
      <c r="A271" s="1" t="s">
        <v>1827</v>
      </c>
      <c r="B271" s="1" t="s">
        <v>1828</v>
      </c>
      <c r="C271" s="1">
        <v>2018.0</v>
      </c>
      <c r="D271" s="1">
        <v>11.0</v>
      </c>
      <c r="E271" s="1">
        <v>1.0</v>
      </c>
      <c r="F271" s="1" t="s">
        <v>422</v>
      </c>
      <c r="G271" s="1" t="s">
        <v>1829</v>
      </c>
      <c r="H271" s="1">
        <v>10.0</v>
      </c>
      <c r="I271" s="1">
        <v>42.0</v>
      </c>
      <c r="J271" s="1" t="s">
        <v>1830</v>
      </c>
      <c r="K271" s="1" t="s">
        <v>1831</v>
      </c>
      <c r="L271" s="2" t="s">
        <v>1832</v>
      </c>
      <c r="M271" s="1" t="s">
        <v>883</v>
      </c>
      <c r="P271" s="1" t="s">
        <v>1833</v>
      </c>
      <c r="Q271" s="1" t="s">
        <v>1834</v>
      </c>
      <c r="R271" s="1">
        <v>3.0350837E7</v>
      </c>
      <c r="S271" s="1" t="s">
        <v>1835</v>
      </c>
      <c r="T271">
        <f t="shared" si="2"/>
        <v>35</v>
      </c>
      <c r="U271" t="str">
        <f t="shared" si="3"/>
        <v>Excluded</v>
      </c>
      <c r="V271">
        <f t="shared" si="4"/>
        <v>68</v>
      </c>
      <c r="W271" t="str">
        <f t="shared" si="5"/>
        <v>Excluded</v>
      </c>
      <c r="X271" t="str">
        <f t="shared" ref="X271:Z271" si="279">IFERROR(IF(SEARCH(X$1,$Q271),"sim","não"),)</f>
        <v/>
      </c>
      <c r="Y271" t="str">
        <f t="shared" si="279"/>
        <v>sim</v>
      </c>
      <c r="Z271" t="str">
        <f t="shared" si="279"/>
        <v>sim</v>
      </c>
      <c r="AA271">
        <f t="shared" si="7"/>
        <v>2</v>
      </c>
      <c r="AB271" t="str">
        <f t="shared" si="8"/>
        <v/>
      </c>
      <c r="AF271" t="str">
        <f t="shared" si="9"/>
        <v>2 - Population,3 - Intervention</v>
      </c>
      <c r="AG271" t="str">
        <f t="shared" si="10"/>
        <v>2 - Population</v>
      </c>
      <c r="AH271" t="str">
        <f t="shared" si="11"/>
        <v>3 - Intervention</v>
      </c>
    </row>
    <row r="272">
      <c r="A272" s="1" t="s">
        <v>1836</v>
      </c>
      <c r="B272" s="1" t="s">
        <v>1837</v>
      </c>
      <c r="C272" s="1">
        <v>2019.0</v>
      </c>
      <c r="D272" s="1">
        <v>2.0</v>
      </c>
      <c r="E272" s="1">
        <v>15.0</v>
      </c>
      <c r="F272" s="1" t="s">
        <v>974</v>
      </c>
      <c r="G272" s="1" t="s">
        <v>975</v>
      </c>
      <c r="H272" s="1">
        <v>364.0</v>
      </c>
      <c r="J272" s="1" t="s">
        <v>1838</v>
      </c>
      <c r="K272" s="1" t="s">
        <v>1839</v>
      </c>
      <c r="L272" s="2" t="s">
        <v>1840</v>
      </c>
      <c r="M272" s="1" t="s">
        <v>883</v>
      </c>
      <c r="O272" s="1" t="s">
        <v>913</v>
      </c>
      <c r="P272" s="1" t="s">
        <v>1841</v>
      </c>
      <c r="Q272" s="1" t="s">
        <v>953</v>
      </c>
      <c r="R272" s="1">
        <v>3.0339936E7</v>
      </c>
      <c r="T272">
        <f t="shared" si="2"/>
        <v>35</v>
      </c>
      <c r="U272" t="str">
        <f t="shared" si="3"/>
        <v>Excluded</v>
      </c>
      <c r="V272">
        <f t="shared" si="4"/>
        <v>68</v>
      </c>
      <c r="W272" t="str">
        <f t="shared" si="5"/>
        <v>Excluded</v>
      </c>
      <c r="X272" t="str">
        <f t="shared" ref="X272:Z272" si="280">IFERROR(IF(SEARCH(X$1,$Q272),"sim","não"),)</f>
        <v>sim</v>
      </c>
      <c r="Y272" t="str">
        <f t="shared" si="280"/>
        <v/>
      </c>
      <c r="Z272" t="str">
        <f t="shared" si="280"/>
        <v/>
      </c>
      <c r="AA272">
        <f t="shared" si="7"/>
        <v>1</v>
      </c>
      <c r="AB272" t="str">
        <f t="shared" si="8"/>
        <v/>
      </c>
      <c r="AF272" t="str">
        <f t="shared" si="9"/>
        <v>1 - Type of study</v>
      </c>
      <c r="AG272" t="str">
        <f t="shared" si="10"/>
        <v>1 - Type of study</v>
      </c>
      <c r="AH272" t="str">
        <f t="shared" si="11"/>
        <v/>
      </c>
    </row>
    <row r="273">
      <c r="A273" s="1" t="s">
        <v>1842</v>
      </c>
      <c r="B273" s="1" t="s">
        <v>1843</v>
      </c>
      <c r="C273" s="1">
        <v>2018.0</v>
      </c>
      <c r="D273" s="1">
        <v>11.0</v>
      </c>
      <c r="E273" s="1">
        <v>5.0</v>
      </c>
      <c r="F273" s="1" t="s">
        <v>1699</v>
      </c>
      <c r="G273" s="1" t="s">
        <v>1700</v>
      </c>
      <c r="H273" s="1">
        <v>15.0</v>
      </c>
      <c r="I273" s="1">
        <v>11.0</v>
      </c>
      <c r="J273" s="1" t="s">
        <v>1844</v>
      </c>
      <c r="K273" s="1" t="s">
        <v>1845</v>
      </c>
      <c r="L273" s="2" t="s">
        <v>1846</v>
      </c>
      <c r="M273" s="1" t="s">
        <v>883</v>
      </c>
      <c r="O273" s="1" t="s">
        <v>1022</v>
      </c>
      <c r="P273" s="1" t="s">
        <v>1847</v>
      </c>
      <c r="Q273" s="1" t="s">
        <v>1580</v>
      </c>
      <c r="R273" s="1">
        <v>3.0274515E7</v>
      </c>
      <c r="T273">
        <f t="shared" si="2"/>
        <v>35</v>
      </c>
      <c r="U273" t="str">
        <f t="shared" si="3"/>
        <v>Maybe</v>
      </c>
      <c r="V273">
        <f t="shared" si="4"/>
        <v>65</v>
      </c>
      <c r="W273" t="str">
        <f t="shared" si="5"/>
        <v>Excluded</v>
      </c>
      <c r="X273" t="str">
        <f t="shared" ref="X273:Z273" si="281">IFERROR(IF(SEARCH(X$1,$Q273),"sim","não"),)</f>
        <v>sim</v>
      </c>
      <c r="Y273" t="str">
        <f t="shared" si="281"/>
        <v/>
      </c>
      <c r="Z273" t="str">
        <f t="shared" si="281"/>
        <v/>
      </c>
      <c r="AA273">
        <f t="shared" si="7"/>
        <v>1</v>
      </c>
      <c r="AB273" t="str">
        <f t="shared" si="8"/>
        <v>sim</v>
      </c>
      <c r="AF273" t="str">
        <f t="shared" si="9"/>
        <v>1 - Type of study</v>
      </c>
      <c r="AG273" t="str">
        <f t="shared" si="10"/>
        <v/>
      </c>
      <c r="AH273" t="str">
        <f t="shared" si="11"/>
        <v/>
      </c>
    </row>
    <row r="274">
      <c r="A274" s="1" t="s">
        <v>1848</v>
      </c>
      <c r="B274" s="1" t="s">
        <v>1849</v>
      </c>
      <c r="C274" s="1">
        <v>2018.0</v>
      </c>
      <c r="D274" s="1">
        <v>12.0</v>
      </c>
      <c r="E274" s="1">
        <v>1.0</v>
      </c>
      <c r="F274" s="1" t="s">
        <v>1850</v>
      </c>
      <c r="G274" s="1" t="s">
        <v>1851</v>
      </c>
      <c r="H274" s="1">
        <v>108.0</v>
      </c>
      <c r="J274" s="1" t="s">
        <v>1852</v>
      </c>
      <c r="K274" s="1" t="s">
        <v>1853</v>
      </c>
      <c r="L274" s="2" t="s">
        <v>1854</v>
      </c>
      <c r="M274" s="1" t="s">
        <v>883</v>
      </c>
      <c r="O274" s="1" t="s">
        <v>1855</v>
      </c>
      <c r="P274" s="1" t="s">
        <v>1856</v>
      </c>
      <c r="Q274" s="1" t="s">
        <v>953</v>
      </c>
      <c r="R274" s="1">
        <v>3.0241049E7</v>
      </c>
      <c r="T274">
        <f t="shared" si="2"/>
        <v>35</v>
      </c>
      <c r="U274" t="str">
        <f t="shared" si="3"/>
        <v>Excluded</v>
      </c>
      <c r="V274">
        <f t="shared" si="4"/>
        <v>68</v>
      </c>
      <c r="W274" t="str">
        <f t="shared" si="5"/>
        <v>Excluded</v>
      </c>
      <c r="X274" t="str">
        <f t="shared" ref="X274:Z274" si="282">IFERROR(IF(SEARCH(X$1,$Q274),"sim","não"),)</f>
        <v>sim</v>
      </c>
      <c r="Y274" t="str">
        <f t="shared" si="282"/>
        <v/>
      </c>
      <c r="Z274" t="str">
        <f t="shared" si="282"/>
        <v/>
      </c>
      <c r="AA274">
        <f t="shared" si="7"/>
        <v>1</v>
      </c>
      <c r="AB274" t="str">
        <f t="shared" si="8"/>
        <v/>
      </c>
      <c r="AF274" t="str">
        <f t="shared" si="9"/>
        <v>1 - Type of study</v>
      </c>
      <c r="AG274" t="str">
        <f t="shared" si="10"/>
        <v>1 - Type of study</v>
      </c>
      <c r="AH274" t="str">
        <f t="shared" si="11"/>
        <v/>
      </c>
    </row>
    <row r="275">
      <c r="A275" s="1" t="s">
        <v>1857</v>
      </c>
      <c r="B275" s="1" t="s">
        <v>1858</v>
      </c>
      <c r="C275" s="1">
        <v>2018.0</v>
      </c>
      <c r="D275" s="1">
        <v>12.0</v>
      </c>
      <c r="E275" s="1">
        <v>1.0</v>
      </c>
      <c r="F275" s="1" t="s">
        <v>1121</v>
      </c>
      <c r="G275" s="1" t="s">
        <v>1122</v>
      </c>
      <c r="H275" s="1">
        <v>213.0</v>
      </c>
      <c r="J275" s="1" t="s">
        <v>1859</v>
      </c>
      <c r="K275" s="1" t="s">
        <v>1860</v>
      </c>
      <c r="L275" s="2" t="s">
        <v>1861</v>
      </c>
      <c r="M275" s="1" t="s">
        <v>883</v>
      </c>
      <c r="O275" s="1" t="s">
        <v>884</v>
      </c>
      <c r="P275" s="1" t="s">
        <v>1862</v>
      </c>
      <c r="Q275" s="1" t="s">
        <v>915</v>
      </c>
      <c r="R275" s="1">
        <v>3.0237044E7</v>
      </c>
      <c r="T275">
        <f t="shared" si="2"/>
        <v>35</v>
      </c>
      <c r="U275" t="str">
        <f t="shared" si="3"/>
        <v>Maybe</v>
      </c>
      <c r="V275">
        <f t="shared" si="4"/>
        <v>65</v>
      </c>
      <c r="W275" t="str">
        <f t="shared" si="5"/>
        <v>Maybe</v>
      </c>
      <c r="X275" t="str">
        <f t="shared" ref="X275:Z275" si="283">IFERROR(IF(SEARCH(X$1,$Q275),"sim","não"),)</f>
        <v/>
      </c>
      <c r="Y275" t="str">
        <f t="shared" si="283"/>
        <v/>
      </c>
      <c r="Z275" t="str">
        <f t="shared" si="283"/>
        <v/>
      </c>
      <c r="AA275">
        <f t="shared" si="7"/>
        <v>0</v>
      </c>
      <c r="AB275" t="str">
        <f t="shared" si="8"/>
        <v>sim</v>
      </c>
      <c r="AF275" t="str">
        <f t="shared" si="9"/>
        <v/>
      </c>
      <c r="AG275" t="str">
        <f t="shared" si="10"/>
        <v/>
      </c>
      <c r="AH275" t="str">
        <f t="shared" si="11"/>
        <v/>
      </c>
    </row>
    <row r="276">
      <c r="A276" s="1" t="s">
        <v>1863</v>
      </c>
      <c r="B276" s="1" t="s">
        <v>1864</v>
      </c>
      <c r="C276" s="1">
        <v>2018.0</v>
      </c>
      <c r="D276" s="1">
        <v>12.0</v>
      </c>
      <c r="E276" s="1">
        <v>1.0</v>
      </c>
      <c r="F276" s="1" t="s">
        <v>1520</v>
      </c>
      <c r="G276" s="1" t="s">
        <v>1521</v>
      </c>
      <c r="H276" s="1">
        <v>83.0</v>
      </c>
      <c r="J276" s="1" t="s">
        <v>1865</v>
      </c>
      <c r="K276" s="1" t="s">
        <v>1866</v>
      </c>
      <c r="L276" s="2" t="s">
        <v>1867</v>
      </c>
      <c r="M276" s="1" t="s">
        <v>883</v>
      </c>
      <c r="O276" s="1" t="s">
        <v>884</v>
      </c>
      <c r="P276" s="1" t="s">
        <v>1868</v>
      </c>
      <c r="Q276" s="1" t="s">
        <v>1112</v>
      </c>
      <c r="R276" s="1">
        <v>3.0195903E7</v>
      </c>
      <c r="T276">
        <f t="shared" si="2"/>
        <v>35</v>
      </c>
      <c r="U276" t="str">
        <f t="shared" si="3"/>
        <v>Excluded</v>
      </c>
      <c r="V276">
        <f t="shared" si="4"/>
        <v>68</v>
      </c>
      <c r="W276" t="str">
        <f t="shared" si="5"/>
        <v>Excluded</v>
      </c>
      <c r="X276" t="str">
        <f t="shared" ref="X276:Z276" si="284">IFERROR(IF(SEARCH(X$1,$Q276),"sim","não"),)</f>
        <v/>
      </c>
      <c r="Y276" t="str">
        <f t="shared" si="284"/>
        <v>sim</v>
      </c>
      <c r="Z276" t="str">
        <f t="shared" si="284"/>
        <v/>
      </c>
      <c r="AA276">
        <f t="shared" si="7"/>
        <v>1</v>
      </c>
      <c r="AB276" t="str">
        <f t="shared" si="8"/>
        <v/>
      </c>
      <c r="AF276" t="str">
        <f t="shared" si="9"/>
        <v>2 - Population</v>
      </c>
      <c r="AG276" t="str">
        <f t="shared" si="10"/>
        <v>2 - Population</v>
      </c>
      <c r="AH276" t="str">
        <f t="shared" si="11"/>
        <v/>
      </c>
    </row>
    <row r="277">
      <c r="A277" s="1" t="s">
        <v>1869</v>
      </c>
      <c r="B277" s="1" t="s">
        <v>1870</v>
      </c>
      <c r="C277" s="1">
        <v>2019.0</v>
      </c>
      <c r="D277" s="1">
        <v>8.0</v>
      </c>
      <c r="E277" s="1">
        <v>1.0</v>
      </c>
      <c r="F277" s="1" t="s">
        <v>1871</v>
      </c>
      <c r="G277" s="1" t="s">
        <v>1872</v>
      </c>
      <c r="H277" s="1">
        <v>25.0</v>
      </c>
      <c r="I277" s="1">
        <v>4.0</v>
      </c>
      <c r="J277" s="1" t="s">
        <v>1873</v>
      </c>
      <c r="K277" s="1" t="s">
        <v>1874</v>
      </c>
      <c r="L277" s="2" t="s">
        <v>1875</v>
      </c>
      <c r="M277" s="1" t="s">
        <v>883</v>
      </c>
      <c r="O277" s="1" t="s">
        <v>884</v>
      </c>
      <c r="P277" s="1" t="s">
        <v>1876</v>
      </c>
      <c r="Q277" s="1" t="s">
        <v>1877</v>
      </c>
      <c r="R277" s="1">
        <v>3.0182214E7</v>
      </c>
      <c r="T277">
        <f t="shared" si="2"/>
        <v>35</v>
      </c>
      <c r="U277" t="str">
        <f t="shared" si="3"/>
        <v>Excluded</v>
      </c>
      <c r="V277">
        <f t="shared" si="4"/>
        <v>68</v>
      </c>
      <c r="W277" t="str">
        <f t="shared" si="5"/>
        <v>Excluded</v>
      </c>
      <c r="X277" t="str">
        <f t="shared" ref="X277:Z277" si="285">IFERROR(IF(SEARCH(X$1,$Q277),"sim","não"),)</f>
        <v>sim</v>
      </c>
      <c r="Y277" t="str">
        <f t="shared" si="285"/>
        <v/>
      </c>
      <c r="Z277" t="str">
        <f t="shared" si="285"/>
        <v/>
      </c>
      <c r="AA277">
        <f t="shared" si="7"/>
        <v>1</v>
      </c>
      <c r="AB277" t="str">
        <f t="shared" si="8"/>
        <v/>
      </c>
      <c r="AF277" t="str">
        <f t="shared" si="9"/>
        <v>1 - Type of study</v>
      </c>
      <c r="AG277" t="str">
        <f t="shared" si="10"/>
        <v>1 - Type of study</v>
      </c>
      <c r="AH277" t="str">
        <f t="shared" si="11"/>
        <v/>
      </c>
    </row>
    <row r="278">
      <c r="A278" s="1" t="s">
        <v>1878</v>
      </c>
      <c r="B278" s="1" t="s">
        <v>1879</v>
      </c>
      <c r="C278" s="1">
        <v>2018.0</v>
      </c>
      <c r="D278" s="1">
        <v>12.0</v>
      </c>
      <c r="E278" s="1">
        <v>1.0</v>
      </c>
      <c r="F278" s="1" t="s">
        <v>927</v>
      </c>
      <c r="G278" s="1" t="s">
        <v>928</v>
      </c>
      <c r="H278" s="1">
        <v>243.0</v>
      </c>
      <c r="J278" s="1" t="s">
        <v>1880</v>
      </c>
      <c r="K278" s="1" t="s">
        <v>1881</v>
      </c>
      <c r="L278" s="2" t="s">
        <v>1882</v>
      </c>
      <c r="M278" s="1" t="s">
        <v>883</v>
      </c>
      <c r="O278" s="1" t="s">
        <v>884</v>
      </c>
      <c r="P278" s="1" t="s">
        <v>1883</v>
      </c>
      <c r="Q278" s="1" t="s">
        <v>937</v>
      </c>
      <c r="R278" s="1">
        <v>3.0172118E7</v>
      </c>
      <c r="T278">
        <f t="shared" si="2"/>
        <v>35</v>
      </c>
      <c r="U278" t="str">
        <f t="shared" si="3"/>
        <v>Excluded</v>
      </c>
      <c r="V278">
        <f t="shared" si="4"/>
        <v>68</v>
      </c>
      <c r="W278" t="str">
        <f t="shared" si="5"/>
        <v>Excluded</v>
      </c>
      <c r="X278" t="str">
        <f t="shared" ref="X278:Z278" si="286">IFERROR(IF(SEARCH(X$1,$Q278),"sim","não"),)</f>
        <v>sim</v>
      </c>
      <c r="Y278" t="str">
        <f t="shared" si="286"/>
        <v/>
      </c>
      <c r="Z278" t="str">
        <f t="shared" si="286"/>
        <v/>
      </c>
      <c r="AA278">
        <f t="shared" si="7"/>
        <v>1</v>
      </c>
      <c r="AB278" t="str">
        <f t="shared" si="8"/>
        <v/>
      </c>
      <c r="AF278" t="str">
        <f t="shared" si="9"/>
        <v>1 - Type of study</v>
      </c>
      <c r="AG278" t="str">
        <f t="shared" si="10"/>
        <v>1 - Type of study</v>
      </c>
      <c r="AH278" t="str">
        <f t="shared" si="11"/>
        <v/>
      </c>
    </row>
    <row r="279">
      <c r="A279" s="1" t="s">
        <v>1884</v>
      </c>
      <c r="B279" s="1" t="s">
        <v>1885</v>
      </c>
      <c r="C279" s="1">
        <v>2018.0</v>
      </c>
      <c r="D279" s="1">
        <v>5.0</v>
      </c>
      <c r="E279" s="1">
        <v>1.0</v>
      </c>
      <c r="F279" s="1" t="s">
        <v>1886</v>
      </c>
      <c r="G279" s="1" t="s">
        <v>1887</v>
      </c>
      <c r="H279" s="1">
        <v>130.0</v>
      </c>
      <c r="J279" s="1" t="s">
        <v>1888</v>
      </c>
      <c r="K279" s="1" t="s">
        <v>1889</v>
      </c>
      <c r="L279" s="2" t="s">
        <v>1890</v>
      </c>
      <c r="M279" s="1" t="s">
        <v>883</v>
      </c>
      <c r="P279" s="1" t="s">
        <v>1891</v>
      </c>
      <c r="Q279" s="1" t="s">
        <v>1246</v>
      </c>
      <c r="R279" s="1">
        <v>3.0149885E7</v>
      </c>
      <c r="S279" s="1" t="s">
        <v>1892</v>
      </c>
      <c r="T279">
        <f t="shared" si="2"/>
        <v>35</v>
      </c>
      <c r="U279" t="str">
        <f t="shared" si="3"/>
        <v>Excluded</v>
      </c>
      <c r="V279">
        <f t="shared" si="4"/>
        <v>68</v>
      </c>
      <c r="W279" t="str">
        <f t="shared" si="5"/>
        <v>Excluded</v>
      </c>
      <c r="X279" t="str">
        <f t="shared" ref="X279:Z279" si="287">IFERROR(IF(SEARCH(X$1,$Q279),"sim","não"),)</f>
        <v>sim</v>
      </c>
      <c r="Y279" t="str">
        <f t="shared" si="287"/>
        <v/>
      </c>
      <c r="Z279" t="str">
        <f t="shared" si="287"/>
        <v/>
      </c>
      <c r="AA279">
        <f t="shared" si="7"/>
        <v>1</v>
      </c>
      <c r="AB279" t="str">
        <f t="shared" si="8"/>
        <v/>
      </c>
      <c r="AF279" t="str">
        <f t="shared" si="9"/>
        <v>1 - Type of study</v>
      </c>
      <c r="AG279" t="str">
        <f t="shared" si="10"/>
        <v>1 - Type of study</v>
      </c>
      <c r="AH279" t="str">
        <f t="shared" si="11"/>
        <v/>
      </c>
    </row>
    <row r="280">
      <c r="A280" s="1" t="s">
        <v>1893</v>
      </c>
      <c r="B280" s="1" t="s">
        <v>1894</v>
      </c>
      <c r="C280" s="1">
        <v>2018.0</v>
      </c>
      <c r="D280" s="1">
        <v>11.0</v>
      </c>
      <c r="E280" s="1">
        <v>1.0</v>
      </c>
      <c r="F280" s="1" t="s">
        <v>927</v>
      </c>
      <c r="G280" s="1" t="s">
        <v>928</v>
      </c>
      <c r="H280" s="1">
        <v>242.0</v>
      </c>
      <c r="J280" s="1" t="s">
        <v>1895</v>
      </c>
      <c r="K280" s="1" t="s">
        <v>1896</v>
      </c>
      <c r="L280" s="2" t="s">
        <v>1897</v>
      </c>
      <c r="M280" s="1" t="s">
        <v>883</v>
      </c>
      <c r="O280" s="1" t="s">
        <v>884</v>
      </c>
      <c r="P280" s="1" t="s">
        <v>1898</v>
      </c>
      <c r="Q280" s="1" t="s">
        <v>886</v>
      </c>
      <c r="R280" s="1">
        <v>3.0096546E7</v>
      </c>
      <c r="T280">
        <f t="shared" si="2"/>
        <v>35</v>
      </c>
      <c r="U280" t="str">
        <f t="shared" si="3"/>
        <v>Excluded</v>
      </c>
      <c r="V280">
        <f t="shared" si="4"/>
        <v>68</v>
      </c>
      <c r="W280" t="str">
        <f t="shared" si="5"/>
        <v>Excluded</v>
      </c>
      <c r="X280" t="str">
        <f t="shared" ref="X280:Z280" si="288">IFERROR(IF(SEARCH(X$1,$Q280),"sim","não"),)</f>
        <v>sim</v>
      </c>
      <c r="Y280" t="str">
        <f t="shared" si="288"/>
        <v/>
      </c>
      <c r="Z280" t="str">
        <f t="shared" si="288"/>
        <v/>
      </c>
      <c r="AA280">
        <f t="shared" si="7"/>
        <v>1</v>
      </c>
      <c r="AB280" t="str">
        <f t="shared" si="8"/>
        <v/>
      </c>
      <c r="AF280" t="str">
        <f t="shared" si="9"/>
        <v>1 - Type of study</v>
      </c>
      <c r="AG280" t="str">
        <f t="shared" si="10"/>
        <v>1 - Type of study</v>
      </c>
      <c r="AH280" t="str">
        <f t="shared" si="11"/>
        <v/>
      </c>
    </row>
    <row r="281">
      <c r="A281" s="1" t="s">
        <v>1899</v>
      </c>
      <c r="B281" s="1" t="s">
        <v>1900</v>
      </c>
      <c r="C281" s="1">
        <v>2018.0</v>
      </c>
      <c r="D281" s="1">
        <v>1.0</v>
      </c>
      <c r="E281" s="1">
        <v>1.0</v>
      </c>
      <c r="F281" s="1" t="s">
        <v>1901</v>
      </c>
      <c r="G281" s="1" t="s">
        <v>1902</v>
      </c>
      <c r="H281" s="1">
        <v>8.0</v>
      </c>
      <c r="I281" s="1">
        <v>14.0</v>
      </c>
      <c r="J281" s="1" t="s">
        <v>1903</v>
      </c>
      <c r="K281" s="1" t="s">
        <v>1904</v>
      </c>
      <c r="L281" s="2" t="s">
        <v>1905</v>
      </c>
      <c r="M281" s="1" t="s">
        <v>883</v>
      </c>
      <c r="P281" s="1" t="s">
        <v>1906</v>
      </c>
      <c r="Q281" s="1" t="s">
        <v>993</v>
      </c>
      <c r="R281" s="1">
        <v>3.0083271E7</v>
      </c>
      <c r="S281" s="1" t="s">
        <v>1907</v>
      </c>
      <c r="T281">
        <f t="shared" si="2"/>
        <v>35</v>
      </c>
      <c r="U281" t="str">
        <f t="shared" si="3"/>
        <v>Excluded</v>
      </c>
      <c r="V281">
        <f t="shared" si="4"/>
        <v>68</v>
      </c>
      <c r="W281" t="str">
        <f t="shared" si="5"/>
        <v>Excluded</v>
      </c>
      <c r="X281" t="str">
        <f t="shared" ref="X281:Z281" si="289">IFERROR(IF(SEARCH(X$1,$Q281),"sim","não"),)</f>
        <v/>
      </c>
      <c r="Y281" t="str">
        <f t="shared" si="289"/>
        <v>sim</v>
      </c>
      <c r="Z281" t="str">
        <f t="shared" si="289"/>
        <v/>
      </c>
      <c r="AA281">
        <f t="shared" si="7"/>
        <v>1</v>
      </c>
      <c r="AB281" t="str">
        <f t="shared" si="8"/>
        <v/>
      </c>
      <c r="AF281" t="str">
        <f t="shared" si="9"/>
        <v>2 - Population</v>
      </c>
      <c r="AG281" t="str">
        <f t="shared" si="10"/>
        <v>2 - Population</v>
      </c>
      <c r="AH281" t="str">
        <f t="shared" si="11"/>
        <v/>
      </c>
    </row>
    <row r="282">
      <c r="A282" s="1" t="s">
        <v>1908</v>
      </c>
      <c r="B282" s="1" t="s">
        <v>1909</v>
      </c>
      <c r="C282" s="1">
        <v>2018.0</v>
      </c>
      <c r="D282" s="1">
        <v>6.0</v>
      </c>
      <c r="E282" s="1">
        <v>13.0</v>
      </c>
      <c r="F282" s="1" t="s">
        <v>1682</v>
      </c>
      <c r="G282" s="1" t="s">
        <v>1683</v>
      </c>
      <c r="H282" s="1">
        <v>10.0</v>
      </c>
      <c r="I282" s="1">
        <v>23.0</v>
      </c>
      <c r="J282" s="1" t="s">
        <v>1910</v>
      </c>
      <c r="K282" s="1" t="s">
        <v>1911</v>
      </c>
      <c r="L282" s="2" t="s">
        <v>1912</v>
      </c>
      <c r="M282" s="1" t="s">
        <v>883</v>
      </c>
      <c r="P282" s="1" t="s">
        <v>1913</v>
      </c>
      <c r="Q282" s="1" t="s">
        <v>1152</v>
      </c>
      <c r="R282" s="1">
        <v>2.9790348E7</v>
      </c>
      <c r="S282" s="1" t="s">
        <v>1914</v>
      </c>
      <c r="T282">
        <f t="shared" si="2"/>
        <v>35</v>
      </c>
      <c r="U282" t="str">
        <f t="shared" si="3"/>
        <v>Excluded</v>
      </c>
      <c r="V282">
        <f t="shared" si="4"/>
        <v>68</v>
      </c>
      <c r="W282" t="str">
        <f t="shared" si="5"/>
        <v>Excluded</v>
      </c>
      <c r="X282" t="str">
        <f t="shared" ref="X282:Z282" si="290">IFERROR(IF(SEARCH(X$1,$Q282),"sim","não"),)</f>
        <v>sim</v>
      </c>
      <c r="Y282" t="str">
        <f t="shared" si="290"/>
        <v>sim</v>
      </c>
      <c r="Z282" t="str">
        <f t="shared" si="290"/>
        <v/>
      </c>
      <c r="AA282">
        <f t="shared" si="7"/>
        <v>2</v>
      </c>
      <c r="AB282" t="str">
        <f t="shared" si="8"/>
        <v/>
      </c>
      <c r="AF282" t="str">
        <f t="shared" si="9"/>
        <v>2 - Population,1 - Type of study</v>
      </c>
      <c r="AG282" t="str">
        <f t="shared" si="10"/>
        <v>2 - Population</v>
      </c>
      <c r="AH282" t="str">
        <f t="shared" si="11"/>
        <v>1 - Type of study</v>
      </c>
    </row>
    <row r="283">
      <c r="A283" s="1" t="s">
        <v>1915</v>
      </c>
      <c r="B283" s="1" t="s">
        <v>1916</v>
      </c>
      <c r="C283" s="1">
        <v>2018.0</v>
      </c>
      <c r="D283" s="1">
        <v>8.0</v>
      </c>
      <c r="E283" s="1">
        <v>1.0</v>
      </c>
      <c r="F283" s="1" t="s">
        <v>927</v>
      </c>
      <c r="G283" s="1" t="s">
        <v>928</v>
      </c>
      <c r="H283" s="1">
        <v>239.0</v>
      </c>
      <c r="J283" s="1" t="s">
        <v>1917</v>
      </c>
      <c r="K283" s="1" t="s">
        <v>1918</v>
      </c>
      <c r="L283" s="2" t="s">
        <v>1919</v>
      </c>
      <c r="M283" s="1" t="s">
        <v>883</v>
      </c>
      <c r="O283" s="1" t="s">
        <v>884</v>
      </c>
      <c r="P283" s="1" t="s">
        <v>1920</v>
      </c>
      <c r="Q283" s="1" t="s">
        <v>937</v>
      </c>
      <c r="R283" s="1">
        <v>2.9655068E7</v>
      </c>
      <c r="T283">
        <f t="shared" si="2"/>
        <v>35</v>
      </c>
      <c r="U283" t="str">
        <f t="shared" si="3"/>
        <v>Excluded</v>
      </c>
      <c r="V283">
        <f t="shared" si="4"/>
        <v>68</v>
      </c>
      <c r="W283" t="str">
        <f t="shared" si="5"/>
        <v>Excluded</v>
      </c>
      <c r="X283" t="str">
        <f t="shared" ref="X283:Z283" si="291">IFERROR(IF(SEARCH(X$1,$Q283),"sim","não"),)</f>
        <v>sim</v>
      </c>
      <c r="Y283" t="str">
        <f t="shared" si="291"/>
        <v/>
      </c>
      <c r="Z283" t="str">
        <f t="shared" si="291"/>
        <v/>
      </c>
      <c r="AA283">
        <f t="shared" si="7"/>
        <v>1</v>
      </c>
      <c r="AB283" t="str">
        <f t="shared" si="8"/>
        <v/>
      </c>
      <c r="AF283" t="str">
        <f t="shared" si="9"/>
        <v>1 - Type of study</v>
      </c>
      <c r="AG283" t="str">
        <f t="shared" si="10"/>
        <v>1 - Type of study</v>
      </c>
      <c r="AH283" t="str">
        <f t="shared" si="11"/>
        <v/>
      </c>
    </row>
    <row r="284">
      <c r="A284" s="1" t="s">
        <v>1921</v>
      </c>
      <c r="B284" s="1" t="s">
        <v>1922</v>
      </c>
      <c r="C284" s="1">
        <v>2018.0</v>
      </c>
      <c r="D284" s="1">
        <v>4.0</v>
      </c>
      <c r="E284" s="1">
        <v>9.0</v>
      </c>
      <c r="F284" s="1" t="s">
        <v>1923</v>
      </c>
      <c r="G284" s="1" t="s">
        <v>1924</v>
      </c>
      <c r="H284" s="1">
        <v>4.0</v>
      </c>
      <c r="I284" s="1">
        <v>4.0</v>
      </c>
      <c r="J284" s="1" t="s">
        <v>1925</v>
      </c>
      <c r="K284" s="1" t="s">
        <v>1926</v>
      </c>
      <c r="L284" s="2" t="s">
        <v>1927</v>
      </c>
      <c r="M284" s="1" t="s">
        <v>883</v>
      </c>
      <c r="O284" s="1" t="s">
        <v>1022</v>
      </c>
      <c r="P284" s="1" t="s">
        <v>1928</v>
      </c>
      <c r="Q284" s="1" t="s">
        <v>1929</v>
      </c>
      <c r="R284" s="1">
        <v>3.3418656E7</v>
      </c>
      <c r="T284">
        <f t="shared" si="2"/>
        <v>35</v>
      </c>
      <c r="U284" t="str">
        <f t="shared" si="3"/>
        <v>Excluded</v>
      </c>
      <c r="V284">
        <f t="shared" si="4"/>
        <v>68</v>
      </c>
      <c r="W284" t="str">
        <f t="shared" si="5"/>
        <v>Excluded</v>
      </c>
      <c r="X284" t="str">
        <f t="shared" ref="X284:Z284" si="292">IFERROR(IF(SEARCH(X$1,$Q284),"sim","não"),)</f>
        <v/>
      </c>
      <c r="Y284" t="str">
        <f t="shared" si="292"/>
        <v/>
      </c>
      <c r="Z284" t="str">
        <f t="shared" si="292"/>
        <v>sim</v>
      </c>
      <c r="AA284">
        <f t="shared" si="7"/>
        <v>1</v>
      </c>
      <c r="AB284" t="str">
        <f t="shared" si="8"/>
        <v/>
      </c>
      <c r="AF284" t="str">
        <f t="shared" si="9"/>
        <v>3 - Intervention</v>
      </c>
      <c r="AG284" t="str">
        <f t="shared" si="10"/>
        <v>3 - Intervention</v>
      </c>
      <c r="AH284" t="str">
        <f t="shared" si="11"/>
        <v/>
      </c>
    </row>
    <row r="285">
      <c r="A285" s="1" t="s">
        <v>1930</v>
      </c>
      <c r="B285" s="1" t="s">
        <v>1931</v>
      </c>
      <c r="C285" s="1">
        <v>2018.0</v>
      </c>
      <c r="D285" s="1">
        <v>5.0</v>
      </c>
      <c r="E285" s="1">
        <v>1.0</v>
      </c>
      <c r="F285" s="1" t="s">
        <v>909</v>
      </c>
      <c r="G285" s="1" t="s">
        <v>910</v>
      </c>
      <c r="H285" s="1">
        <v>198.0</v>
      </c>
      <c r="J285" s="1" t="s">
        <v>1932</v>
      </c>
      <c r="K285" s="1" t="s">
        <v>1933</v>
      </c>
      <c r="L285" s="2" t="s">
        <v>1934</v>
      </c>
      <c r="M285" s="1" t="s">
        <v>883</v>
      </c>
      <c r="O285" s="1" t="s">
        <v>913</v>
      </c>
      <c r="P285" s="1" t="s">
        <v>1935</v>
      </c>
      <c r="Q285" s="1" t="s">
        <v>915</v>
      </c>
      <c r="R285" s="1">
        <v>2.962236E7</v>
      </c>
      <c r="T285">
        <f t="shared" si="2"/>
        <v>35</v>
      </c>
      <c r="U285" t="str">
        <f t="shared" si="3"/>
        <v>Maybe</v>
      </c>
      <c r="V285">
        <f t="shared" si="4"/>
        <v>65</v>
      </c>
      <c r="W285" t="str">
        <f t="shared" si="5"/>
        <v>Maybe</v>
      </c>
      <c r="X285" t="str">
        <f t="shared" ref="X285:Z285" si="293">IFERROR(IF(SEARCH(X$1,$Q285),"sim","não"),)</f>
        <v/>
      </c>
      <c r="Y285" t="str">
        <f t="shared" si="293"/>
        <v/>
      </c>
      <c r="Z285" t="str">
        <f t="shared" si="293"/>
        <v/>
      </c>
      <c r="AA285">
        <f t="shared" si="7"/>
        <v>0</v>
      </c>
      <c r="AB285" t="str">
        <f t="shared" si="8"/>
        <v>sim</v>
      </c>
      <c r="AF285" t="str">
        <f t="shared" si="9"/>
        <v/>
      </c>
      <c r="AG285" t="str">
        <f t="shared" si="10"/>
        <v/>
      </c>
      <c r="AH285" t="str">
        <f t="shared" si="11"/>
        <v/>
      </c>
    </row>
    <row r="286">
      <c r="A286" s="1" t="s">
        <v>1936</v>
      </c>
      <c r="B286" s="1" t="s">
        <v>1937</v>
      </c>
      <c r="C286" s="1">
        <v>2018.0</v>
      </c>
      <c r="D286" s="1">
        <v>3.0</v>
      </c>
      <c r="E286" s="1">
        <v>1.0</v>
      </c>
      <c r="F286" s="1" t="s">
        <v>879</v>
      </c>
      <c r="G286" s="1" t="s">
        <v>880</v>
      </c>
      <c r="H286" s="1">
        <v>128.0</v>
      </c>
      <c r="J286" s="1" t="s">
        <v>731</v>
      </c>
      <c r="K286" s="1" t="s">
        <v>1938</v>
      </c>
      <c r="L286" s="2" t="s">
        <v>1939</v>
      </c>
      <c r="M286" s="1" t="s">
        <v>883</v>
      </c>
      <c r="O286" s="1" t="s">
        <v>884</v>
      </c>
      <c r="P286" s="1" t="s">
        <v>1940</v>
      </c>
      <c r="Q286" s="1" t="s">
        <v>886</v>
      </c>
      <c r="R286" s="1">
        <v>2.9571417E7</v>
      </c>
      <c r="T286">
        <f t="shared" si="2"/>
        <v>35</v>
      </c>
      <c r="U286" t="str">
        <f t="shared" si="3"/>
        <v>Excluded</v>
      </c>
      <c r="V286">
        <f t="shared" si="4"/>
        <v>68</v>
      </c>
      <c r="W286" t="str">
        <f t="shared" si="5"/>
        <v>Excluded</v>
      </c>
      <c r="X286" t="str">
        <f t="shared" ref="X286:Z286" si="294">IFERROR(IF(SEARCH(X$1,$Q286),"sim","não"),)</f>
        <v>sim</v>
      </c>
      <c r="Y286" t="str">
        <f t="shared" si="294"/>
        <v/>
      </c>
      <c r="Z286" t="str">
        <f t="shared" si="294"/>
        <v/>
      </c>
      <c r="AA286">
        <f t="shared" si="7"/>
        <v>1</v>
      </c>
      <c r="AB286" t="str">
        <f t="shared" si="8"/>
        <v/>
      </c>
      <c r="AF286" t="str">
        <f t="shared" si="9"/>
        <v>1 - Type of study</v>
      </c>
      <c r="AG286" t="str">
        <f t="shared" si="10"/>
        <v>1 - Type of study</v>
      </c>
      <c r="AH286" t="str">
        <f t="shared" si="11"/>
        <v/>
      </c>
    </row>
    <row r="287">
      <c r="A287" s="1" t="s">
        <v>1941</v>
      </c>
      <c r="B287" s="1" t="s">
        <v>1942</v>
      </c>
      <c r="C287" s="1">
        <v>2018.0</v>
      </c>
      <c r="D287" s="1">
        <v>3.0</v>
      </c>
      <c r="E287" s="1">
        <v>1.0</v>
      </c>
      <c r="F287" s="1" t="s">
        <v>879</v>
      </c>
      <c r="G287" s="1" t="s">
        <v>880</v>
      </c>
      <c r="H287" s="1">
        <v>128.0</v>
      </c>
      <c r="J287" s="1" t="s">
        <v>1943</v>
      </c>
      <c r="K287" s="1" t="s">
        <v>1944</v>
      </c>
      <c r="L287" s="2" t="s">
        <v>1945</v>
      </c>
      <c r="M287" s="1" t="s">
        <v>883</v>
      </c>
      <c r="O287" s="1" t="s">
        <v>884</v>
      </c>
      <c r="P287" s="1" t="s">
        <v>1946</v>
      </c>
      <c r="Q287" s="1" t="s">
        <v>886</v>
      </c>
      <c r="R287" s="1">
        <v>2.9571409E7</v>
      </c>
      <c r="T287">
        <f t="shared" si="2"/>
        <v>35</v>
      </c>
      <c r="U287" t="str">
        <f t="shared" si="3"/>
        <v>Excluded</v>
      </c>
      <c r="V287">
        <f t="shared" si="4"/>
        <v>68</v>
      </c>
      <c r="W287" t="str">
        <f t="shared" si="5"/>
        <v>Excluded</v>
      </c>
      <c r="X287" t="str">
        <f t="shared" ref="X287:Z287" si="295">IFERROR(IF(SEARCH(X$1,$Q287),"sim","não"),)</f>
        <v>sim</v>
      </c>
      <c r="Y287" t="str">
        <f t="shared" si="295"/>
        <v/>
      </c>
      <c r="Z287" t="str">
        <f t="shared" si="295"/>
        <v/>
      </c>
      <c r="AA287">
        <f t="shared" si="7"/>
        <v>1</v>
      </c>
      <c r="AB287" t="str">
        <f t="shared" si="8"/>
        <v/>
      </c>
      <c r="AF287" t="str">
        <f t="shared" si="9"/>
        <v>1 - Type of study</v>
      </c>
      <c r="AG287" t="str">
        <f t="shared" si="10"/>
        <v>1 - Type of study</v>
      </c>
      <c r="AH287" t="str">
        <f t="shared" si="11"/>
        <v/>
      </c>
    </row>
    <row r="288">
      <c r="A288" s="1" t="s">
        <v>1947</v>
      </c>
      <c r="B288" s="1" t="s">
        <v>1948</v>
      </c>
      <c r="C288" s="1">
        <v>2018.0</v>
      </c>
      <c r="D288" s="1">
        <v>7.0</v>
      </c>
      <c r="E288" s="1">
        <v>1.0</v>
      </c>
      <c r="F288" s="1" t="s">
        <v>1138</v>
      </c>
      <c r="G288" s="1" t="s">
        <v>1139</v>
      </c>
      <c r="H288" s="1">
        <v>113.0</v>
      </c>
      <c r="J288" s="1" t="s">
        <v>1949</v>
      </c>
      <c r="K288" s="1" t="s">
        <v>1950</v>
      </c>
      <c r="L288" s="2" t="s">
        <v>1951</v>
      </c>
      <c r="M288" s="1" t="s">
        <v>883</v>
      </c>
      <c r="O288" s="1" t="s">
        <v>913</v>
      </c>
      <c r="P288" s="1" t="s">
        <v>1952</v>
      </c>
      <c r="Q288" s="1" t="s">
        <v>1953</v>
      </c>
      <c r="R288" s="1">
        <v>2.9545064E7</v>
      </c>
      <c r="T288">
        <f t="shared" si="2"/>
        <v>35</v>
      </c>
      <c r="U288" t="str">
        <f t="shared" si="3"/>
        <v>Excluded</v>
      </c>
      <c r="V288">
        <f t="shared" si="4"/>
        <v>68</v>
      </c>
      <c r="W288" t="str">
        <f t="shared" si="5"/>
        <v>Excluded</v>
      </c>
      <c r="X288" t="str">
        <f t="shared" ref="X288:Z288" si="296">IFERROR(IF(SEARCH(X$1,$Q288),"sim","não"),)</f>
        <v/>
      </c>
      <c r="Y288" t="str">
        <f t="shared" si="296"/>
        <v>sim</v>
      </c>
      <c r="Z288" t="str">
        <f t="shared" si="296"/>
        <v>sim</v>
      </c>
      <c r="AA288">
        <f t="shared" si="7"/>
        <v>2</v>
      </c>
      <c r="AB288" t="str">
        <f t="shared" si="8"/>
        <v/>
      </c>
      <c r="AF288" t="str">
        <f t="shared" si="9"/>
        <v>2 - Population,3 - Intervention</v>
      </c>
      <c r="AG288" t="str">
        <f t="shared" si="10"/>
        <v>2 - Population</v>
      </c>
      <c r="AH288" t="str">
        <f t="shared" si="11"/>
        <v>3 - Intervention</v>
      </c>
    </row>
    <row r="289">
      <c r="A289" s="1" t="s">
        <v>1954</v>
      </c>
      <c r="B289" s="1" t="s">
        <v>1955</v>
      </c>
      <c r="C289" s="1">
        <v>2018.0</v>
      </c>
      <c r="D289" s="1">
        <v>3.0</v>
      </c>
      <c r="E289" s="1">
        <v>8.0</v>
      </c>
      <c r="F289" s="1" t="s">
        <v>1956</v>
      </c>
      <c r="G289" s="1" t="s">
        <v>1957</v>
      </c>
      <c r="H289" s="1">
        <v>35.0</v>
      </c>
      <c r="I289" s="1">
        <v>4.0</v>
      </c>
      <c r="J289" s="1">
        <v>91.0</v>
      </c>
      <c r="K289" s="1" t="s">
        <v>1958</v>
      </c>
      <c r="L289" s="2" t="s">
        <v>1959</v>
      </c>
      <c r="M289" s="1" t="s">
        <v>883</v>
      </c>
      <c r="P289" s="1" t="s">
        <v>1960</v>
      </c>
      <c r="Q289" s="1" t="s">
        <v>1961</v>
      </c>
      <c r="R289" s="1">
        <v>2.9520477E7</v>
      </c>
      <c r="S289" s="1" t="s">
        <v>1962</v>
      </c>
      <c r="T289">
        <f t="shared" si="2"/>
        <v>35</v>
      </c>
      <c r="U289" t="str">
        <f t="shared" si="3"/>
        <v>Excluded</v>
      </c>
      <c r="V289">
        <f t="shared" si="4"/>
        <v>68</v>
      </c>
      <c r="W289" t="str">
        <f t="shared" si="5"/>
        <v>Excluded</v>
      </c>
      <c r="X289" t="str">
        <f t="shared" ref="X289:Z289" si="297">IFERROR(IF(SEARCH(X$1,$Q289),"sim","não"),)</f>
        <v/>
      </c>
      <c r="Y289" t="str">
        <f t="shared" si="297"/>
        <v>sim</v>
      </c>
      <c r="Z289" t="str">
        <f t="shared" si="297"/>
        <v/>
      </c>
      <c r="AA289">
        <f t="shared" si="7"/>
        <v>1</v>
      </c>
      <c r="AB289" t="str">
        <f t="shared" si="8"/>
        <v/>
      </c>
      <c r="AF289" t="str">
        <f t="shared" si="9"/>
        <v>2 - Population</v>
      </c>
      <c r="AG289" t="str">
        <f t="shared" si="10"/>
        <v>2 - Population</v>
      </c>
      <c r="AH289" t="str">
        <f t="shared" si="11"/>
        <v/>
      </c>
    </row>
    <row r="290">
      <c r="A290" s="1" t="s">
        <v>1963</v>
      </c>
      <c r="B290" s="1" t="s">
        <v>1964</v>
      </c>
      <c r="C290" s="1">
        <v>2018.0</v>
      </c>
      <c r="D290" s="1">
        <v>2.0</v>
      </c>
      <c r="E290" s="1">
        <v>1.0</v>
      </c>
      <c r="F290" s="1" t="s">
        <v>1965</v>
      </c>
      <c r="G290" s="1" t="s">
        <v>1966</v>
      </c>
      <c r="H290" s="1">
        <v>59.0</v>
      </c>
      <c r="I290" s="1">
        <v>2.0</v>
      </c>
      <c r="J290" s="1" t="s">
        <v>1967</v>
      </c>
      <c r="K290" s="1" t="s">
        <v>1968</v>
      </c>
      <c r="L290" s="2" t="s">
        <v>1969</v>
      </c>
      <c r="M290" s="1" t="s">
        <v>883</v>
      </c>
      <c r="P290" s="1" t="s">
        <v>1970</v>
      </c>
      <c r="Q290" s="1" t="s">
        <v>993</v>
      </c>
      <c r="R290" s="1">
        <v>2.9490341E7</v>
      </c>
      <c r="S290" s="1" t="s">
        <v>1971</v>
      </c>
      <c r="T290">
        <f t="shared" si="2"/>
        <v>35</v>
      </c>
      <c r="U290" t="str">
        <f t="shared" si="3"/>
        <v>Excluded</v>
      </c>
      <c r="V290">
        <f t="shared" si="4"/>
        <v>68</v>
      </c>
      <c r="W290" t="str">
        <f t="shared" si="5"/>
        <v>Excluded</v>
      </c>
      <c r="X290" t="str">
        <f t="shared" ref="X290:Z290" si="298">IFERROR(IF(SEARCH(X$1,$Q290),"sim","não"),)</f>
        <v/>
      </c>
      <c r="Y290" t="str">
        <f t="shared" si="298"/>
        <v>sim</v>
      </c>
      <c r="Z290" t="str">
        <f t="shared" si="298"/>
        <v/>
      </c>
      <c r="AA290">
        <f t="shared" si="7"/>
        <v>1</v>
      </c>
      <c r="AB290" t="str">
        <f t="shared" si="8"/>
        <v/>
      </c>
      <c r="AF290" t="str">
        <f t="shared" si="9"/>
        <v>2 - Population</v>
      </c>
      <c r="AG290" t="str">
        <f t="shared" si="10"/>
        <v>2 - Population</v>
      </c>
      <c r="AH290" t="str">
        <f t="shared" si="11"/>
        <v/>
      </c>
    </row>
    <row r="291">
      <c r="A291" s="1" t="s">
        <v>1972</v>
      </c>
      <c r="B291" s="1" t="s">
        <v>1973</v>
      </c>
      <c r="C291" s="1">
        <v>2018.0</v>
      </c>
      <c r="D291" s="1">
        <v>2.0</v>
      </c>
      <c r="E291" s="1">
        <v>1.0</v>
      </c>
      <c r="F291" s="1" t="s">
        <v>879</v>
      </c>
      <c r="G291" s="1" t="s">
        <v>880</v>
      </c>
      <c r="H291" s="1">
        <v>127.0</v>
      </c>
      <c r="J291" s="1" t="s">
        <v>1974</v>
      </c>
      <c r="K291" s="1" t="s">
        <v>1975</v>
      </c>
      <c r="L291" s="2" t="s">
        <v>1976</v>
      </c>
      <c r="M291" s="1" t="s">
        <v>883</v>
      </c>
      <c r="O291" s="1" t="s">
        <v>884</v>
      </c>
      <c r="P291" s="1" t="s">
        <v>1977</v>
      </c>
      <c r="Q291" s="1" t="s">
        <v>937</v>
      </c>
      <c r="R291" s="1">
        <v>2.9475656E7</v>
      </c>
      <c r="T291">
        <f t="shared" si="2"/>
        <v>35</v>
      </c>
      <c r="U291" t="str">
        <f t="shared" si="3"/>
        <v>Excluded</v>
      </c>
      <c r="V291">
        <f t="shared" si="4"/>
        <v>68</v>
      </c>
      <c r="W291" t="str">
        <f t="shared" si="5"/>
        <v>Excluded</v>
      </c>
      <c r="X291" t="str">
        <f t="shared" ref="X291:Z291" si="299">IFERROR(IF(SEARCH(X$1,$Q291),"sim","não"),)</f>
        <v>sim</v>
      </c>
      <c r="Y291" t="str">
        <f t="shared" si="299"/>
        <v/>
      </c>
      <c r="Z291" t="str">
        <f t="shared" si="299"/>
        <v/>
      </c>
      <c r="AA291">
        <f t="shared" si="7"/>
        <v>1</v>
      </c>
      <c r="AB291" t="str">
        <f t="shared" si="8"/>
        <v/>
      </c>
      <c r="AF291" t="str">
        <f t="shared" si="9"/>
        <v>1 - Type of study</v>
      </c>
      <c r="AG291" t="str">
        <f t="shared" si="10"/>
        <v>1 - Type of study</v>
      </c>
      <c r="AH291" t="str">
        <f t="shared" si="11"/>
        <v/>
      </c>
    </row>
    <row r="292">
      <c r="A292" s="1" t="s">
        <v>1978</v>
      </c>
      <c r="B292" s="1" t="s">
        <v>1979</v>
      </c>
      <c r="C292" s="1">
        <v>2018.0</v>
      </c>
      <c r="D292" s="1">
        <v>6.0</v>
      </c>
      <c r="E292" s="1">
        <v>1.0</v>
      </c>
      <c r="F292" s="1" t="s">
        <v>1138</v>
      </c>
      <c r="G292" s="1" t="s">
        <v>1139</v>
      </c>
      <c r="H292" s="1">
        <v>112.0</v>
      </c>
      <c r="J292" s="1" t="s">
        <v>1980</v>
      </c>
      <c r="K292" s="1" t="s">
        <v>1981</v>
      </c>
      <c r="L292" s="2" t="s">
        <v>1982</v>
      </c>
      <c r="M292" s="1" t="s">
        <v>883</v>
      </c>
      <c r="O292" s="1" t="s">
        <v>913</v>
      </c>
      <c r="P292" s="1" t="s">
        <v>1983</v>
      </c>
      <c r="Q292" s="1" t="s">
        <v>1509</v>
      </c>
      <c r="R292" s="1">
        <v>2.9447967E7</v>
      </c>
      <c r="T292">
        <f t="shared" si="2"/>
        <v>35</v>
      </c>
      <c r="U292" t="str">
        <f t="shared" si="3"/>
        <v>Excluded</v>
      </c>
      <c r="V292">
        <f t="shared" si="4"/>
        <v>68</v>
      </c>
      <c r="W292" t="str">
        <f t="shared" si="5"/>
        <v>Excluded</v>
      </c>
      <c r="X292" t="str">
        <f t="shared" ref="X292:Z292" si="300">IFERROR(IF(SEARCH(X$1,$Q292),"sim","não"),)</f>
        <v/>
      </c>
      <c r="Y292" t="str">
        <f t="shared" si="300"/>
        <v/>
      </c>
      <c r="Z292" t="str">
        <f t="shared" si="300"/>
        <v>sim</v>
      </c>
      <c r="AA292">
        <f t="shared" si="7"/>
        <v>1</v>
      </c>
      <c r="AB292" t="str">
        <f t="shared" si="8"/>
        <v/>
      </c>
      <c r="AF292" t="str">
        <f t="shared" si="9"/>
        <v>3 - Intervention</v>
      </c>
      <c r="AG292" t="str">
        <f t="shared" si="10"/>
        <v>3 - Intervention</v>
      </c>
      <c r="AH292" t="str">
        <f t="shared" si="11"/>
        <v/>
      </c>
    </row>
    <row r="293">
      <c r="A293" s="1" t="s">
        <v>1984</v>
      </c>
      <c r="B293" s="1" t="s">
        <v>1985</v>
      </c>
      <c r="C293" s="1">
        <v>2018.0</v>
      </c>
      <c r="D293" s="1">
        <v>8.0</v>
      </c>
      <c r="E293" s="1">
        <v>1.0</v>
      </c>
      <c r="F293" s="1" t="s">
        <v>1986</v>
      </c>
      <c r="G293" s="1" t="s">
        <v>1987</v>
      </c>
      <c r="H293" s="1">
        <v>26.0</v>
      </c>
      <c r="I293" s="1">
        <v>4.0</v>
      </c>
      <c r="J293" s="1" t="s">
        <v>1988</v>
      </c>
      <c r="K293" s="1" t="s">
        <v>1989</v>
      </c>
      <c r="L293" s="2" t="s">
        <v>1990</v>
      </c>
      <c r="M293" s="1" t="s">
        <v>883</v>
      </c>
      <c r="O293" s="1" t="s">
        <v>1991</v>
      </c>
      <c r="P293" s="1" t="s">
        <v>1992</v>
      </c>
      <c r="Q293" s="1" t="s">
        <v>1509</v>
      </c>
      <c r="R293" s="1">
        <v>2.9404883E7</v>
      </c>
      <c r="T293">
        <f t="shared" si="2"/>
        <v>35</v>
      </c>
      <c r="U293" t="str">
        <f t="shared" si="3"/>
        <v>Excluded</v>
      </c>
      <c r="V293">
        <f t="shared" si="4"/>
        <v>68</v>
      </c>
      <c r="W293" t="str">
        <f t="shared" si="5"/>
        <v>Excluded</v>
      </c>
      <c r="X293" t="str">
        <f t="shared" ref="X293:Z293" si="301">IFERROR(IF(SEARCH(X$1,$Q293),"sim","não"),)</f>
        <v/>
      </c>
      <c r="Y293" t="str">
        <f t="shared" si="301"/>
        <v/>
      </c>
      <c r="Z293" t="str">
        <f t="shared" si="301"/>
        <v>sim</v>
      </c>
      <c r="AA293">
        <f t="shared" si="7"/>
        <v>1</v>
      </c>
      <c r="AB293" t="str">
        <f t="shared" si="8"/>
        <v/>
      </c>
      <c r="AF293" t="str">
        <f t="shared" si="9"/>
        <v>3 - Intervention</v>
      </c>
      <c r="AG293" t="str">
        <f t="shared" si="10"/>
        <v>3 - Intervention</v>
      </c>
      <c r="AH293" t="str">
        <f t="shared" si="11"/>
        <v/>
      </c>
    </row>
    <row r="294">
      <c r="A294" s="1" t="s">
        <v>1993</v>
      </c>
      <c r="B294" s="1" t="s">
        <v>1994</v>
      </c>
      <c r="C294" s="1">
        <v>2018.0</v>
      </c>
      <c r="D294" s="1">
        <v>5.0</v>
      </c>
      <c r="E294" s="1">
        <v>1.0</v>
      </c>
      <c r="F294" s="1" t="s">
        <v>1995</v>
      </c>
      <c r="G294" s="1" t="s">
        <v>1996</v>
      </c>
      <c r="H294" s="1">
        <v>41.0</v>
      </c>
      <c r="I294" s="1">
        <v>5.0</v>
      </c>
      <c r="J294" s="1" t="s">
        <v>1997</v>
      </c>
      <c r="K294" s="1" t="s">
        <v>1998</v>
      </c>
      <c r="L294" s="2" t="s">
        <v>1999</v>
      </c>
      <c r="M294" s="1" t="s">
        <v>883</v>
      </c>
      <c r="O294" s="1" t="s">
        <v>884</v>
      </c>
      <c r="P294" s="1" t="s">
        <v>2000</v>
      </c>
      <c r="Q294" s="1" t="s">
        <v>1509</v>
      </c>
      <c r="R294" s="1">
        <v>2.9350421E7</v>
      </c>
      <c r="T294">
        <f t="shared" si="2"/>
        <v>35</v>
      </c>
      <c r="U294" t="str">
        <f t="shared" si="3"/>
        <v>Excluded</v>
      </c>
      <c r="V294">
        <f t="shared" si="4"/>
        <v>68</v>
      </c>
      <c r="W294" t="str">
        <f t="shared" si="5"/>
        <v>Excluded</v>
      </c>
      <c r="X294" t="str">
        <f t="shared" ref="X294:Z294" si="302">IFERROR(IF(SEARCH(X$1,$Q294),"sim","não"),)</f>
        <v/>
      </c>
      <c r="Y294" t="str">
        <f t="shared" si="302"/>
        <v/>
      </c>
      <c r="Z294" t="str">
        <f t="shared" si="302"/>
        <v>sim</v>
      </c>
      <c r="AA294">
        <f t="shared" si="7"/>
        <v>1</v>
      </c>
      <c r="AB294" t="str">
        <f t="shared" si="8"/>
        <v/>
      </c>
      <c r="AF294" t="str">
        <f t="shared" si="9"/>
        <v>3 - Intervention</v>
      </c>
      <c r="AG294" t="str">
        <f t="shared" si="10"/>
        <v>3 - Intervention</v>
      </c>
      <c r="AH294" t="str">
        <f t="shared" si="11"/>
        <v/>
      </c>
    </row>
    <row r="295">
      <c r="A295" s="1" t="s">
        <v>2001</v>
      </c>
      <c r="B295" s="1" t="s">
        <v>2002</v>
      </c>
      <c r="C295" s="1">
        <v>2018.0</v>
      </c>
      <c r="D295" s="1">
        <v>2.0</v>
      </c>
      <c r="E295" s="1">
        <v>1.0</v>
      </c>
      <c r="F295" s="1" t="s">
        <v>909</v>
      </c>
      <c r="G295" s="1" t="s">
        <v>910</v>
      </c>
      <c r="H295" s="1">
        <v>195.0</v>
      </c>
      <c r="J295" s="1" t="s">
        <v>2003</v>
      </c>
      <c r="K295" s="1" t="s">
        <v>2004</v>
      </c>
      <c r="L295" s="2" t="s">
        <v>2005</v>
      </c>
      <c r="M295" s="1" t="s">
        <v>883</v>
      </c>
      <c r="O295" s="1" t="s">
        <v>913</v>
      </c>
      <c r="P295" s="1" t="s">
        <v>2006</v>
      </c>
      <c r="Q295" s="1" t="s">
        <v>915</v>
      </c>
      <c r="R295" s="1">
        <v>2.9288934E7</v>
      </c>
      <c r="T295">
        <f t="shared" si="2"/>
        <v>35</v>
      </c>
      <c r="U295" t="str">
        <f t="shared" si="3"/>
        <v>Maybe</v>
      </c>
      <c r="V295">
        <f t="shared" si="4"/>
        <v>65</v>
      </c>
      <c r="W295" t="str">
        <f t="shared" si="5"/>
        <v>Maybe</v>
      </c>
      <c r="X295" t="str">
        <f t="shared" ref="X295:Z295" si="303">IFERROR(IF(SEARCH(X$1,$Q295),"sim","não"),)</f>
        <v/>
      </c>
      <c r="Y295" t="str">
        <f t="shared" si="303"/>
        <v/>
      </c>
      <c r="Z295" t="str">
        <f t="shared" si="303"/>
        <v/>
      </c>
      <c r="AA295">
        <f t="shared" si="7"/>
        <v>0</v>
      </c>
      <c r="AB295" t="str">
        <f t="shared" si="8"/>
        <v>sim</v>
      </c>
      <c r="AF295" t="str">
        <f t="shared" si="9"/>
        <v/>
      </c>
      <c r="AG295" t="str">
        <f t="shared" si="10"/>
        <v/>
      </c>
      <c r="AH295" t="str">
        <f t="shared" si="11"/>
        <v/>
      </c>
    </row>
    <row r="296">
      <c r="A296" s="1" t="s">
        <v>2007</v>
      </c>
      <c r="B296" s="1" t="s">
        <v>2008</v>
      </c>
      <c r="C296" s="1">
        <v>2018.0</v>
      </c>
      <c r="D296" s="1">
        <v>4.0</v>
      </c>
      <c r="E296" s="1">
        <v>1.0</v>
      </c>
      <c r="F296" s="1" t="s">
        <v>927</v>
      </c>
      <c r="G296" s="1" t="s">
        <v>928</v>
      </c>
      <c r="H296" s="1">
        <v>235.0</v>
      </c>
      <c r="J296" s="1" t="s">
        <v>2009</v>
      </c>
      <c r="K296" s="1" t="s">
        <v>2010</v>
      </c>
      <c r="L296" s="2" t="s">
        <v>2011</v>
      </c>
      <c r="M296" s="1" t="s">
        <v>883</v>
      </c>
      <c r="O296" s="1" t="s">
        <v>884</v>
      </c>
      <c r="P296" s="1" t="s">
        <v>2012</v>
      </c>
      <c r="Q296" s="1" t="s">
        <v>1421</v>
      </c>
      <c r="R296" s="1">
        <v>2.9274535E7</v>
      </c>
      <c r="T296">
        <f t="shared" si="2"/>
        <v>35</v>
      </c>
      <c r="U296" t="str">
        <f t="shared" si="3"/>
        <v>Excluded</v>
      </c>
      <c r="V296">
        <f t="shared" si="4"/>
        <v>68</v>
      </c>
      <c r="W296" t="str">
        <f t="shared" si="5"/>
        <v>Maybe</v>
      </c>
      <c r="X296" t="str">
        <f t="shared" ref="X296:Z296" si="304">IFERROR(IF(SEARCH(X$1,$Q296),"sim","não"),)</f>
        <v/>
      </c>
      <c r="Y296" t="str">
        <f t="shared" si="304"/>
        <v>sim</v>
      </c>
      <c r="Z296" t="str">
        <f t="shared" si="304"/>
        <v/>
      </c>
      <c r="AA296">
        <f t="shared" si="7"/>
        <v>1</v>
      </c>
      <c r="AB296" t="str">
        <f t="shared" si="8"/>
        <v>sim</v>
      </c>
      <c r="AF296" t="str">
        <f t="shared" si="9"/>
        <v>2 - Population</v>
      </c>
      <c r="AG296" t="str">
        <f t="shared" si="10"/>
        <v/>
      </c>
      <c r="AH296" t="str">
        <f t="shared" si="11"/>
        <v/>
      </c>
    </row>
    <row r="297">
      <c r="A297" s="1" t="s">
        <v>2013</v>
      </c>
      <c r="B297" s="1" t="s">
        <v>2014</v>
      </c>
      <c r="C297" s="1">
        <v>2017.0</v>
      </c>
      <c r="D297" s="1">
        <v>11.0</v>
      </c>
      <c r="E297" s="1">
        <v>13.0</v>
      </c>
      <c r="F297" s="1" t="s">
        <v>1923</v>
      </c>
      <c r="G297" s="1" t="s">
        <v>1924</v>
      </c>
      <c r="H297" s="1">
        <v>3.0</v>
      </c>
      <c r="I297" s="1">
        <v>11.0</v>
      </c>
      <c r="J297" s="1" t="s">
        <v>2015</v>
      </c>
      <c r="K297" s="1" t="s">
        <v>2016</v>
      </c>
      <c r="L297" s="2" t="s">
        <v>2017</v>
      </c>
      <c r="M297" s="1" t="s">
        <v>883</v>
      </c>
      <c r="O297" s="1" t="s">
        <v>1022</v>
      </c>
      <c r="P297" s="1" t="s">
        <v>2018</v>
      </c>
      <c r="Q297" s="1" t="s">
        <v>937</v>
      </c>
      <c r="R297" s="1">
        <v>3.3418696E7</v>
      </c>
      <c r="T297">
        <f t="shared" si="2"/>
        <v>35</v>
      </c>
      <c r="U297" t="str">
        <f t="shared" si="3"/>
        <v>Excluded</v>
      </c>
      <c r="V297">
        <f t="shared" si="4"/>
        <v>68</v>
      </c>
      <c r="W297" t="str">
        <f t="shared" si="5"/>
        <v>Excluded</v>
      </c>
      <c r="X297" t="str">
        <f t="shared" ref="X297:Z297" si="305">IFERROR(IF(SEARCH(X$1,$Q297),"sim","não"),)</f>
        <v>sim</v>
      </c>
      <c r="Y297" t="str">
        <f t="shared" si="305"/>
        <v/>
      </c>
      <c r="Z297" t="str">
        <f t="shared" si="305"/>
        <v/>
      </c>
      <c r="AA297">
        <f t="shared" si="7"/>
        <v>1</v>
      </c>
      <c r="AB297" t="str">
        <f t="shared" si="8"/>
        <v/>
      </c>
      <c r="AF297" t="str">
        <f t="shared" si="9"/>
        <v>1 - Type of study</v>
      </c>
      <c r="AG297" t="str">
        <f t="shared" si="10"/>
        <v>1 - Type of study</v>
      </c>
      <c r="AH297" t="str">
        <f t="shared" si="11"/>
        <v/>
      </c>
    </row>
    <row r="298">
      <c r="A298" s="1" t="s">
        <v>2019</v>
      </c>
      <c r="B298" s="1" t="s">
        <v>2020</v>
      </c>
      <c r="C298" s="1">
        <v>2017.0</v>
      </c>
      <c r="D298" s="1">
        <v>1.0</v>
      </c>
      <c r="E298" s="1">
        <v>1.0</v>
      </c>
      <c r="F298" s="1" t="s">
        <v>1374</v>
      </c>
      <c r="G298" s="1" t="s">
        <v>1375</v>
      </c>
      <c r="H298" s="1">
        <v>12.0</v>
      </c>
      <c r="I298" s="1">
        <v>11.0</v>
      </c>
      <c r="J298" s="1" t="s">
        <v>2021</v>
      </c>
      <c r="K298" s="1" t="s">
        <v>2022</v>
      </c>
      <c r="L298" s="2" t="s">
        <v>2023</v>
      </c>
      <c r="M298" s="1" t="s">
        <v>883</v>
      </c>
      <c r="P298" s="1" t="s">
        <v>2024</v>
      </c>
      <c r="Q298" s="1" t="s">
        <v>1580</v>
      </c>
      <c r="R298" s="1">
        <v>2.9108004E7</v>
      </c>
      <c r="S298" s="1" t="s">
        <v>2025</v>
      </c>
      <c r="T298">
        <f t="shared" si="2"/>
        <v>35</v>
      </c>
      <c r="U298" t="str">
        <f t="shared" si="3"/>
        <v>Maybe</v>
      </c>
      <c r="V298">
        <f t="shared" si="4"/>
        <v>65</v>
      </c>
      <c r="W298" t="str">
        <f t="shared" si="5"/>
        <v>Excluded</v>
      </c>
      <c r="X298" t="str">
        <f t="shared" ref="X298:Z298" si="306">IFERROR(IF(SEARCH(X$1,$Q298),"sim","não"),)</f>
        <v>sim</v>
      </c>
      <c r="Y298" t="str">
        <f t="shared" si="306"/>
        <v/>
      </c>
      <c r="Z298" t="str">
        <f t="shared" si="306"/>
        <v/>
      </c>
      <c r="AA298">
        <f t="shared" si="7"/>
        <v>1</v>
      </c>
      <c r="AB298" t="str">
        <f t="shared" si="8"/>
        <v>sim</v>
      </c>
      <c r="AF298" t="str">
        <f t="shared" si="9"/>
        <v>1 - Type of study</v>
      </c>
      <c r="AG298" t="str">
        <f t="shared" si="10"/>
        <v/>
      </c>
      <c r="AH298" t="str">
        <f t="shared" si="11"/>
        <v/>
      </c>
    </row>
    <row r="299">
      <c r="A299" s="1" t="s">
        <v>2026</v>
      </c>
      <c r="B299" s="1" t="s">
        <v>2027</v>
      </c>
      <c r="C299" s="1">
        <v>2018.0</v>
      </c>
      <c r="D299" s="1">
        <v>1.0</v>
      </c>
      <c r="E299" s="1">
        <v>1.0</v>
      </c>
      <c r="F299" s="1" t="s">
        <v>927</v>
      </c>
      <c r="G299" s="1" t="s">
        <v>928</v>
      </c>
      <c r="H299" s="1">
        <v>232.0</v>
      </c>
      <c r="J299" s="1" t="s">
        <v>2028</v>
      </c>
      <c r="K299" s="1" t="s">
        <v>2029</v>
      </c>
      <c r="L299" s="2" t="s">
        <v>2030</v>
      </c>
      <c r="M299" s="1" t="s">
        <v>883</v>
      </c>
      <c r="O299" s="1" t="s">
        <v>884</v>
      </c>
      <c r="P299" s="1" t="s">
        <v>2031</v>
      </c>
      <c r="Q299" s="1" t="s">
        <v>937</v>
      </c>
      <c r="R299" s="1">
        <v>2.8987567E7</v>
      </c>
      <c r="T299">
        <f t="shared" si="2"/>
        <v>35</v>
      </c>
      <c r="U299" t="str">
        <f t="shared" si="3"/>
        <v>Excluded</v>
      </c>
      <c r="V299">
        <f t="shared" si="4"/>
        <v>68</v>
      </c>
      <c r="W299" t="str">
        <f t="shared" si="5"/>
        <v>Excluded</v>
      </c>
      <c r="X299" t="str">
        <f t="shared" ref="X299:Z299" si="307">IFERROR(IF(SEARCH(X$1,$Q299),"sim","não"),)</f>
        <v>sim</v>
      </c>
      <c r="Y299" t="str">
        <f t="shared" si="307"/>
        <v/>
      </c>
      <c r="Z299" t="str">
        <f t="shared" si="307"/>
        <v/>
      </c>
      <c r="AA299">
        <f t="shared" si="7"/>
        <v>1</v>
      </c>
      <c r="AB299" t="str">
        <f t="shared" si="8"/>
        <v/>
      </c>
      <c r="AF299" t="str">
        <f t="shared" si="9"/>
        <v>1 - Type of study</v>
      </c>
      <c r="AG299" t="str">
        <f t="shared" si="10"/>
        <v>1 - Type of study</v>
      </c>
      <c r="AH299" t="str">
        <f t="shared" si="11"/>
        <v/>
      </c>
    </row>
    <row r="300">
      <c r="A300" s="1" t="s">
        <v>2032</v>
      </c>
      <c r="B300" s="1" t="s">
        <v>2033</v>
      </c>
      <c r="C300" s="1">
        <v>2017.0</v>
      </c>
      <c r="D300" s="1">
        <v>9.0</v>
      </c>
      <c r="E300" s="1">
        <v>13.0</v>
      </c>
      <c r="F300" s="1" t="s">
        <v>1004</v>
      </c>
      <c r="G300" s="1" t="s">
        <v>1005</v>
      </c>
      <c r="H300" s="1">
        <v>7.0</v>
      </c>
      <c r="I300" s="1">
        <v>1.0</v>
      </c>
      <c r="J300" s="1">
        <v>11452.0</v>
      </c>
      <c r="K300" s="1" t="s">
        <v>2034</v>
      </c>
      <c r="L300" s="2" t="s">
        <v>2035</v>
      </c>
      <c r="M300" s="1" t="s">
        <v>883</v>
      </c>
      <c r="P300" s="1" t="s">
        <v>2036</v>
      </c>
      <c r="Q300" s="1" t="s">
        <v>915</v>
      </c>
      <c r="R300" s="1">
        <v>2.8904346E7</v>
      </c>
      <c r="S300" s="1" t="s">
        <v>2037</v>
      </c>
      <c r="T300">
        <f t="shared" si="2"/>
        <v>35</v>
      </c>
      <c r="U300" t="str">
        <f t="shared" si="3"/>
        <v>Maybe</v>
      </c>
      <c r="V300">
        <f t="shared" si="4"/>
        <v>65</v>
      </c>
      <c r="W300" t="str">
        <f t="shared" si="5"/>
        <v>Maybe</v>
      </c>
      <c r="X300" t="str">
        <f t="shared" ref="X300:Z300" si="308">IFERROR(IF(SEARCH(X$1,$Q300),"sim","não"),)</f>
        <v/>
      </c>
      <c r="Y300" t="str">
        <f t="shared" si="308"/>
        <v/>
      </c>
      <c r="Z300" t="str">
        <f t="shared" si="308"/>
        <v/>
      </c>
      <c r="AA300">
        <f t="shared" si="7"/>
        <v>0</v>
      </c>
      <c r="AB300" t="str">
        <f t="shared" si="8"/>
        <v>sim</v>
      </c>
      <c r="AF300" t="str">
        <f t="shared" si="9"/>
        <v/>
      </c>
      <c r="AG300" t="str">
        <f t="shared" si="10"/>
        <v/>
      </c>
      <c r="AH300" t="str">
        <f t="shared" si="11"/>
        <v/>
      </c>
    </row>
    <row r="301">
      <c r="A301" s="1" t="s">
        <v>2038</v>
      </c>
      <c r="B301" s="1" t="s">
        <v>2039</v>
      </c>
      <c r="C301" s="1">
        <v>2017.0</v>
      </c>
      <c r="D301" s="1">
        <v>12.0</v>
      </c>
      <c r="E301" s="1">
        <v>15.0</v>
      </c>
      <c r="F301" s="1" t="s">
        <v>879</v>
      </c>
      <c r="G301" s="1" t="s">
        <v>880</v>
      </c>
      <c r="H301" s="1">
        <v>125.0</v>
      </c>
      <c r="I301" s="1">
        <v>1.0</v>
      </c>
      <c r="J301" s="1" t="s">
        <v>2040</v>
      </c>
      <c r="K301" s="1" t="s">
        <v>2041</v>
      </c>
      <c r="L301" s="2" t="s">
        <v>2042</v>
      </c>
      <c r="M301" s="1" t="s">
        <v>883</v>
      </c>
      <c r="O301" s="1" t="s">
        <v>884</v>
      </c>
      <c r="P301" s="1" t="s">
        <v>2043</v>
      </c>
      <c r="Q301" s="1" t="s">
        <v>1316</v>
      </c>
      <c r="R301" s="1">
        <v>2.8889914E7</v>
      </c>
      <c r="T301">
        <f t="shared" si="2"/>
        <v>35</v>
      </c>
      <c r="U301" t="str">
        <f t="shared" si="3"/>
        <v>Excluded</v>
      </c>
      <c r="V301">
        <f t="shared" si="4"/>
        <v>68</v>
      </c>
      <c r="W301" t="str">
        <f t="shared" si="5"/>
        <v>Excluded</v>
      </c>
      <c r="X301" t="str">
        <f t="shared" ref="X301:Z301" si="309">IFERROR(IF(SEARCH(X$1,$Q301),"sim","não"),)</f>
        <v>sim</v>
      </c>
      <c r="Y301" t="str">
        <f t="shared" si="309"/>
        <v/>
      </c>
      <c r="Z301" t="str">
        <f t="shared" si="309"/>
        <v>sim</v>
      </c>
      <c r="AA301">
        <f t="shared" si="7"/>
        <v>2</v>
      </c>
      <c r="AB301" t="str">
        <f t="shared" si="8"/>
        <v/>
      </c>
      <c r="AF301" t="str">
        <f t="shared" si="9"/>
        <v>3 - Intervention,1 - Type of study</v>
      </c>
      <c r="AG301" t="str">
        <f t="shared" si="10"/>
        <v>3 - Intervention</v>
      </c>
      <c r="AH301" t="str">
        <f t="shared" si="11"/>
        <v>1 - Type of study</v>
      </c>
    </row>
    <row r="302">
      <c r="A302" s="1" t="s">
        <v>2044</v>
      </c>
      <c r="B302" s="1" t="s">
        <v>2045</v>
      </c>
      <c r="C302" s="1">
        <v>2017.0</v>
      </c>
      <c r="D302" s="1">
        <v>1.0</v>
      </c>
      <c r="E302" s="1">
        <v>1.0</v>
      </c>
      <c r="F302" s="1" t="s">
        <v>1528</v>
      </c>
      <c r="G302" s="1" t="s">
        <v>1529</v>
      </c>
      <c r="H302" s="1">
        <v>12.0</v>
      </c>
      <c r="J302" s="1" t="s">
        <v>2046</v>
      </c>
      <c r="K302" s="1" t="s">
        <v>2047</v>
      </c>
      <c r="L302" s="2" t="s">
        <v>2048</v>
      </c>
      <c r="M302" s="1" t="s">
        <v>883</v>
      </c>
      <c r="P302" s="1" t="s">
        <v>2049</v>
      </c>
      <c r="Q302" s="1" t="s">
        <v>1541</v>
      </c>
      <c r="R302" s="1">
        <v>2.8848351E7</v>
      </c>
      <c r="S302" s="1" t="s">
        <v>2050</v>
      </c>
      <c r="T302">
        <f t="shared" si="2"/>
        <v>35</v>
      </c>
      <c r="U302" t="str">
        <f t="shared" si="3"/>
        <v>Maybe</v>
      </c>
      <c r="V302">
        <f t="shared" si="4"/>
        <v>65</v>
      </c>
      <c r="W302" t="str">
        <f t="shared" si="5"/>
        <v>Excluded</v>
      </c>
      <c r="X302" t="str">
        <f t="shared" ref="X302:Z302" si="310">IFERROR(IF(SEARCH(X$1,$Q302),"sim","não"),)</f>
        <v/>
      </c>
      <c r="Y302" t="str">
        <f t="shared" si="310"/>
        <v/>
      </c>
      <c r="Z302" t="str">
        <f t="shared" si="310"/>
        <v>sim</v>
      </c>
      <c r="AA302">
        <f t="shared" si="7"/>
        <v>1</v>
      </c>
      <c r="AB302" t="str">
        <f t="shared" si="8"/>
        <v>sim</v>
      </c>
      <c r="AF302" t="str">
        <f t="shared" si="9"/>
        <v>3 - Intervention</v>
      </c>
      <c r="AG302" t="str">
        <f t="shared" si="10"/>
        <v/>
      </c>
      <c r="AH302" t="str">
        <f t="shared" si="11"/>
        <v/>
      </c>
    </row>
    <row r="303">
      <c r="A303" s="1" t="s">
        <v>2051</v>
      </c>
      <c r="B303" s="1" t="s">
        <v>2052</v>
      </c>
      <c r="C303" s="1">
        <v>2017.0</v>
      </c>
      <c r="D303" s="1">
        <v>10.0</v>
      </c>
      <c r="E303" s="1">
        <v>1.0</v>
      </c>
      <c r="F303" s="1" t="s">
        <v>2053</v>
      </c>
      <c r="G303" s="1" t="s">
        <v>2054</v>
      </c>
      <c r="H303" s="1">
        <v>822.0</v>
      </c>
      <c r="J303" s="1" t="s">
        <v>2055</v>
      </c>
      <c r="K303" s="1" t="s">
        <v>2056</v>
      </c>
      <c r="L303" s="2" t="s">
        <v>2057</v>
      </c>
      <c r="M303" s="1" t="s">
        <v>883</v>
      </c>
      <c r="O303" s="1" t="s">
        <v>913</v>
      </c>
      <c r="P303" s="1" t="s">
        <v>2058</v>
      </c>
      <c r="Q303" s="1" t="s">
        <v>1509</v>
      </c>
      <c r="R303" s="1">
        <v>2.884424E7</v>
      </c>
      <c r="T303">
        <f t="shared" si="2"/>
        <v>35</v>
      </c>
      <c r="U303" t="str">
        <f t="shared" si="3"/>
        <v>Excluded</v>
      </c>
      <c r="V303">
        <f t="shared" si="4"/>
        <v>68</v>
      </c>
      <c r="W303" t="str">
        <f t="shared" si="5"/>
        <v>Excluded</v>
      </c>
      <c r="X303" t="str">
        <f t="shared" ref="X303:Z303" si="311">IFERROR(IF(SEARCH(X$1,$Q303),"sim","não"),)</f>
        <v/>
      </c>
      <c r="Y303" t="str">
        <f t="shared" si="311"/>
        <v/>
      </c>
      <c r="Z303" t="str">
        <f t="shared" si="311"/>
        <v>sim</v>
      </c>
      <c r="AA303">
        <f t="shared" si="7"/>
        <v>1</v>
      </c>
      <c r="AB303" t="str">
        <f t="shared" si="8"/>
        <v/>
      </c>
      <c r="AF303" t="str">
        <f t="shared" si="9"/>
        <v>3 - Intervention</v>
      </c>
      <c r="AG303" t="str">
        <f t="shared" si="10"/>
        <v>3 - Intervention</v>
      </c>
      <c r="AH303" t="str">
        <f t="shared" si="11"/>
        <v/>
      </c>
    </row>
    <row r="304">
      <c r="A304" s="1" t="s">
        <v>2059</v>
      </c>
      <c r="B304" s="1" t="s">
        <v>2060</v>
      </c>
      <c r="C304" s="1">
        <v>2017.0</v>
      </c>
      <c r="D304" s="1">
        <v>12.0</v>
      </c>
      <c r="E304" s="1">
        <v>1.0</v>
      </c>
      <c r="F304" s="1" t="s">
        <v>927</v>
      </c>
      <c r="G304" s="1" t="s">
        <v>928</v>
      </c>
      <c r="H304" s="1">
        <v>231.0</v>
      </c>
      <c r="J304" s="1" t="s">
        <v>2061</v>
      </c>
      <c r="K304" s="1" t="s">
        <v>2062</v>
      </c>
      <c r="L304" s="2" t="s">
        <v>2063</v>
      </c>
      <c r="M304" s="1" t="s">
        <v>883</v>
      </c>
      <c r="O304" s="1" t="s">
        <v>884</v>
      </c>
      <c r="P304" s="1" t="s">
        <v>2064</v>
      </c>
      <c r="Q304" s="1" t="s">
        <v>1494</v>
      </c>
      <c r="R304" s="1">
        <v>2.8802989E7</v>
      </c>
      <c r="T304">
        <f t="shared" si="2"/>
        <v>35</v>
      </c>
      <c r="U304" t="str">
        <f t="shared" si="3"/>
        <v>Excluded</v>
      </c>
      <c r="V304">
        <f t="shared" si="4"/>
        <v>68</v>
      </c>
      <c r="W304" t="str">
        <f t="shared" si="5"/>
        <v>Maybe</v>
      </c>
      <c r="X304" t="str">
        <f t="shared" ref="X304:Z304" si="312">IFERROR(IF(SEARCH(X$1,$Q304),"sim","não"),)</f>
        <v/>
      </c>
      <c r="Y304" t="str">
        <f t="shared" si="312"/>
        <v>sim</v>
      </c>
      <c r="Z304" t="str">
        <f t="shared" si="312"/>
        <v/>
      </c>
      <c r="AA304">
        <f t="shared" si="7"/>
        <v>1</v>
      </c>
      <c r="AB304" t="str">
        <f t="shared" si="8"/>
        <v>sim</v>
      </c>
      <c r="AF304" t="str">
        <f t="shared" si="9"/>
        <v>2 - Population</v>
      </c>
      <c r="AG304" t="str">
        <f t="shared" si="10"/>
        <v/>
      </c>
      <c r="AH304" t="str">
        <f t="shared" si="11"/>
        <v/>
      </c>
    </row>
    <row r="305">
      <c r="A305" s="1" t="s">
        <v>2065</v>
      </c>
      <c r="B305" s="1" t="s">
        <v>2066</v>
      </c>
      <c r="C305" s="1">
        <v>2018.0</v>
      </c>
      <c r="D305" s="1">
        <v>3.0</v>
      </c>
      <c r="E305" s="1">
        <v>1.0</v>
      </c>
      <c r="F305" s="1" t="s">
        <v>2067</v>
      </c>
      <c r="G305" s="1" t="s">
        <v>2068</v>
      </c>
      <c r="H305" s="1">
        <v>23.0</v>
      </c>
      <c r="I305" s="1">
        <v>2.0</v>
      </c>
      <c r="J305" s="1" t="s">
        <v>2069</v>
      </c>
      <c r="K305" s="1" t="s">
        <v>2070</v>
      </c>
      <c r="L305" s="2" t="s">
        <v>2071</v>
      </c>
      <c r="M305" s="1" t="s">
        <v>883</v>
      </c>
      <c r="P305" s="1" t="s">
        <v>2072</v>
      </c>
      <c r="Q305" s="1" t="s">
        <v>2073</v>
      </c>
      <c r="R305" s="1">
        <v>2.8766116E7</v>
      </c>
      <c r="S305" s="1" t="s">
        <v>2074</v>
      </c>
      <c r="T305">
        <f t="shared" si="2"/>
        <v>35</v>
      </c>
      <c r="U305" t="str">
        <f t="shared" si="3"/>
        <v>Excluded</v>
      </c>
      <c r="V305">
        <f t="shared" si="4"/>
        <v>68</v>
      </c>
      <c r="W305" t="str">
        <f t="shared" si="5"/>
        <v>Excluded</v>
      </c>
      <c r="X305" t="str">
        <f t="shared" ref="X305:Z305" si="313">IFERROR(IF(SEARCH(X$1,$Q305),"sim","não"),)</f>
        <v/>
      </c>
      <c r="Y305" t="str">
        <f t="shared" si="313"/>
        <v>sim</v>
      </c>
      <c r="Z305" t="str">
        <f t="shared" si="313"/>
        <v>sim</v>
      </c>
      <c r="AA305">
        <f t="shared" si="7"/>
        <v>2</v>
      </c>
      <c r="AB305" t="str">
        <f t="shared" si="8"/>
        <v/>
      </c>
      <c r="AF305" t="str">
        <f t="shared" si="9"/>
        <v>2 - Population,3 - Intervention</v>
      </c>
      <c r="AG305" t="str">
        <f t="shared" si="10"/>
        <v>2 - Population</v>
      </c>
      <c r="AH305" t="str">
        <f t="shared" si="11"/>
        <v>3 - Intervention</v>
      </c>
    </row>
    <row r="306">
      <c r="A306" s="1" t="s">
        <v>2075</v>
      </c>
      <c r="B306" s="1" t="s">
        <v>2076</v>
      </c>
      <c r="C306" s="1">
        <v>2017.0</v>
      </c>
      <c r="D306" s="1">
        <v>10.0</v>
      </c>
      <c r="E306" s="1">
        <v>1.0</v>
      </c>
      <c r="F306" s="1" t="s">
        <v>2077</v>
      </c>
      <c r="G306" s="1" t="s">
        <v>2078</v>
      </c>
      <c r="H306" s="1">
        <v>119.0</v>
      </c>
      <c r="J306" s="1" t="s">
        <v>2079</v>
      </c>
      <c r="K306" s="1" t="s">
        <v>2080</v>
      </c>
      <c r="L306" s="2" t="s">
        <v>2081</v>
      </c>
      <c r="M306" s="1" t="s">
        <v>883</v>
      </c>
      <c r="O306" s="1" t="s">
        <v>913</v>
      </c>
      <c r="P306" s="1" t="s">
        <v>2082</v>
      </c>
      <c r="Q306" s="1" t="s">
        <v>1541</v>
      </c>
      <c r="R306" s="1">
        <v>2.8720487E7</v>
      </c>
      <c r="T306">
        <f t="shared" si="2"/>
        <v>35</v>
      </c>
      <c r="U306" t="str">
        <f t="shared" si="3"/>
        <v>Maybe</v>
      </c>
      <c r="V306">
        <f t="shared" si="4"/>
        <v>65</v>
      </c>
      <c r="W306" t="str">
        <f t="shared" si="5"/>
        <v>Excluded</v>
      </c>
      <c r="X306" t="str">
        <f t="shared" ref="X306:Z306" si="314">IFERROR(IF(SEARCH(X$1,$Q306),"sim","não"),)</f>
        <v/>
      </c>
      <c r="Y306" t="str">
        <f t="shared" si="314"/>
        <v/>
      </c>
      <c r="Z306" t="str">
        <f t="shared" si="314"/>
        <v>sim</v>
      </c>
      <c r="AA306">
        <f t="shared" si="7"/>
        <v>1</v>
      </c>
      <c r="AB306" t="str">
        <f t="shared" si="8"/>
        <v>sim</v>
      </c>
      <c r="AF306" t="str">
        <f t="shared" si="9"/>
        <v>3 - Intervention</v>
      </c>
      <c r="AG306" t="str">
        <f t="shared" si="10"/>
        <v/>
      </c>
      <c r="AH306" t="str">
        <f t="shared" si="11"/>
        <v/>
      </c>
    </row>
    <row r="307">
      <c r="A307" s="1" t="s">
        <v>2083</v>
      </c>
      <c r="B307" s="1" t="s">
        <v>2084</v>
      </c>
      <c r="C307" s="1">
        <v>2017.0</v>
      </c>
      <c r="D307" s="1">
        <v>9.0</v>
      </c>
      <c r="E307" s="1">
        <v>15.0</v>
      </c>
      <c r="F307" s="1" t="s">
        <v>879</v>
      </c>
      <c r="G307" s="1" t="s">
        <v>880</v>
      </c>
      <c r="H307" s="1">
        <v>122.0</v>
      </c>
      <c r="I307" s="1">
        <v>1.0</v>
      </c>
      <c r="J307" s="1" t="s">
        <v>2085</v>
      </c>
      <c r="K307" s="1" t="s">
        <v>2086</v>
      </c>
      <c r="L307" s="2" t="s">
        <v>2087</v>
      </c>
      <c r="M307" s="1" t="s">
        <v>883</v>
      </c>
      <c r="O307" s="1" t="s">
        <v>884</v>
      </c>
      <c r="P307" s="1" t="s">
        <v>2088</v>
      </c>
      <c r="Q307" s="1" t="s">
        <v>937</v>
      </c>
      <c r="R307" s="1">
        <v>2.8705632E7</v>
      </c>
      <c r="T307">
        <f t="shared" si="2"/>
        <v>35</v>
      </c>
      <c r="U307" t="str">
        <f t="shared" si="3"/>
        <v>Excluded</v>
      </c>
      <c r="V307">
        <f t="shared" si="4"/>
        <v>68</v>
      </c>
      <c r="W307" t="str">
        <f t="shared" si="5"/>
        <v>Excluded</v>
      </c>
      <c r="X307" t="str">
        <f t="shared" ref="X307:Z307" si="315">IFERROR(IF(SEARCH(X$1,$Q307),"sim","não"),)</f>
        <v>sim</v>
      </c>
      <c r="Y307" t="str">
        <f t="shared" si="315"/>
        <v/>
      </c>
      <c r="Z307" t="str">
        <f t="shared" si="315"/>
        <v/>
      </c>
      <c r="AA307">
        <f t="shared" si="7"/>
        <v>1</v>
      </c>
      <c r="AB307" t="str">
        <f t="shared" si="8"/>
        <v/>
      </c>
      <c r="AF307" t="str">
        <f t="shared" si="9"/>
        <v>1 - Type of study</v>
      </c>
      <c r="AG307" t="str">
        <f t="shared" si="10"/>
        <v>1 - Type of study</v>
      </c>
      <c r="AH307" t="str">
        <f t="shared" si="11"/>
        <v/>
      </c>
    </row>
    <row r="308">
      <c r="A308" s="1" t="s">
        <v>2089</v>
      </c>
      <c r="B308" s="1" t="s">
        <v>2090</v>
      </c>
      <c r="C308" s="1">
        <v>2017.0</v>
      </c>
      <c r="D308" s="1">
        <v>11.0</v>
      </c>
      <c r="E308" s="1">
        <v>15.0</v>
      </c>
      <c r="F308" s="1" t="s">
        <v>879</v>
      </c>
      <c r="G308" s="1" t="s">
        <v>880</v>
      </c>
      <c r="H308" s="1">
        <v>124.0</v>
      </c>
      <c r="I308" s="1">
        <v>1.0</v>
      </c>
      <c r="J308" s="1" t="s">
        <v>2091</v>
      </c>
      <c r="K308" s="1" t="s">
        <v>2092</v>
      </c>
      <c r="L308" s="2" t="s">
        <v>2093</v>
      </c>
      <c r="M308" s="1" t="s">
        <v>883</v>
      </c>
      <c r="O308" s="1" t="s">
        <v>884</v>
      </c>
      <c r="P308" s="1" t="s">
        <v>2094</v>
      </c>
      <c r="Q308" s="1" t="s">
        <v>937</v>
      </c>
      <c r="R308" s="1">
        <v>2.8705629E7</v>
      </c>
      <c r="T308">
        <f t="shared" si="2"/>
        <v>35</v>
      </c>
      <c r="U308" t="str">
        <f t="shared" si="3"/>
        <v>Excluded</v>
      </c>
      <c r="V308">
        <f t="shared" si="4"/>
        <v>68</v>
      </c>
      <c r="W308" t="str">
        <f t="shared" si="5"/>
        <v>Excluded</v>
      </c>
      <c r="X308" t="str">
        <f t="shared" ref="X308:Z308" si="316">IFERROR(IF(SEARCH(X$1,$Q308),"sim","não"),)</f>
        <v>sim</v>
      </c>
      <c r="Y308" t="str">
        <f t="shared" si="316"/>
        <v/>
      </c>
      <c r="Z308" t="str">
        <f t="shared" si="316"/>
        <v/>
      </c>
      <c r="AA308">
        <f t="shared" si="7"/>
        <v>1</v>
      </c>
      <c r="AB308" t="str">
        <f t="shared" si="8"/>
        <v/>
      </c>
      <c r="AF308" t="str">
        <f t="shared" si="9"/>
        <v>1 - Type of study</v>
      </c>
      <c r="AG308" t="str">
        <f t="shared" si="10"/>
        <v>1 - Type of study</v>
      </c>
      <c r="AH308" t="str">
        <f t="shared" si="11"/>
        <v/>
      </c>
    </row>
    <row r="309">
      <c r="A309" s="1" t="s">
        <v>2095</v>
      </c>
      <c r="B309" s="1" t="s">
        <v>2096</v>
      </c>
      <c r="C309" s="1">
        <v>2017.0</v>
      </c>
      <c r="D309" s="1">
        <v>9.0</v>
      </c>
      <c r="E309" s="1">
        <v>1.0</v>
      </c>
      <c r="F309" s="1" t="s">
        <v>909</v>
      </c>
      <c r="G309" s="1" t="s">
        <v>910</v>
      </c>
      <c r="H309" s="1">
        <v>190.0</v>
      </c>
      <c r="J309" s="1" t="s">
        <v>2097</v>
      </c>
      <c r="K309" s="1" t="s">
        <v>2098</v>
      </c>
      <c r="L309" s="2" t="s">
        <v>2099</v>
      </c>
      <c r="M309" s="1" t="s">
        <v>883</v>
      </c>
      <c r="O309" s="1" t="s">
        <v>913</v>
      </c>
      <c r="P309" s="1" t="s">
        <v>2100</v>
      </c>
      <c r="Q309" s="1" t="s">
        <v>915</v>
      </c>
      <c r="R309" s="1">
        <v>2.870466E7</v>
      </c>
      <c r="T309">
        <f t="shared" si="2"/>
        <v>35</v>
      </c>
      <c r="U309" t="str">
        <f t="shared" si="3"/>
        <v>Maybe</v>
      </c>
      <c r="V309">
        <f t="shared" si="4"/>
        <v>65</v>
      </c>
      <c r="W309" t="str">
        <f t="shared" si="5"/>
        <v>Maybe</v>
      </c>
      <c r="X309" t="str">
        <f t="shared" ref="X309:Z309" si="317">IFERROR(IF(SEARCH(X$1,$Q309),"sim","não"),)</f>
        <v/>
      </c>
      <c r="Y309" t="str">
        <f t="shared" si="317"/>
        <v/>
      </c>
      <c r="Z309" t="str">
        <f t="shared" si="317"/>
        <v/>
      </c>
      <c r="AA309">
        <f t="shared" si="7"/>
        <v>0</v>
      </c>
      <c r="AB309" t="str">
        <f t="shared" si="8"/>
        <v>sim</v>
      </c>
      <c r="AF309" t="str">
        <f t="shared" si="9"/>
        <v/>
      </c>
      <c r="AG309" t="str">
        <f t="shared" si="10"/>
        <v/>
      </c>
      <c r="AH309" t="str">
        <f t="shared" si="11"/>
        <v/>
      </c>
    </row>
    <row r="310">
      <c r="A310" s="1" t="s">
        <v>2101</v>
      </c>
      <c r="B310" s="1" t="s">
        <v>2102</v>
      </c>
      <c r="C310" s="1">
        <v>2017.0</v>
      </c>
      <c r="D310" s="1">
        <v>9.0</v>
      </c>
      <c r="E310" s="1">
        <v>1.0</v>
      </c>
      <c r="F310" s="1" t="s">
        <v>909</v>
      </c>
      <c r="G310" s="1" t="s">
        <v>910</v>
      </c>
      <c r="H310" s="1">
        <v>190.0</v>
      </c>
      <c r="J310" s="1" t="s">
        <v>2103</v>
      </c>
      <c r="K310" s="1" t="s">
        <v>2104</v>
      </c>
      <c r="L310" s="2" t="s">
        <v>2105</v>
      </c>
      <c r="M310" s="1" t="s">
        <v>883</v>
      </c>
      <c r="O310" s="1" t="s">
        <v>913</v>
      </c>
      <c r="P310" s="1" t="s">
        <v>2106</v>
      </c>
      <c r="Q310" s="1" t="s">
        <v>915</v>
      </c>
      <c r="R310" s="1">
        <v>2.8686897E7</v>
      </c>
      <c r="T310">
        <f t="shared" si="2"/>
        <v>35</v>
      </c>
      <c r="U310" t="str">
        <f t="shared" si="3"/>
        <v>Maybe</v>
      </c>
      <c r="V310">
        <f t="shared" si="4"/>
        <v>65</v>
      </c>
      <c r="W310" t="str">
        <f t="shared" si="5"/>
        <v>Maybe</v>
      </c>
      <c r="X310" t="str">
        <f t="shared" ref="X310:Z310" si="318">IFERROR(IF(SEARCH(X$1,$Q310),"sim","não"),)</f>
        <v/>
      </c>
      <c r="Y310" t="str">
        <f t="shared" si="318"/>
        <v/>
      </c>
      <c r="Z310" t="str">
        <f t="shared" si="318"/>
        <v/>
      </c>
      <c r="AA310">
        <f t="shared" si="7"/>
        <v>0</v>
      </c>
      <c r="AB310" t="str">
        <f t="shared" si="8"/>
        <v>sim</v>
      </c>
      <c r="AF310" t="str">
        <f t="shared" si="9"/>
        <v/>
      </c>
      <c r="AG310" t="str">
        <f t="shared" si="10"/>
        <v/>
      </c>
      <c r="AH310" t="str">
        <f t="shared" si="11"/>
        <v/>
      </c>
    </row>
    <row r="311">
      <c r="A311" s="1" t="s">
        <v>2107</v>
      </c>
      <c r="B311" s="1" t="s">
        <v>2108</v>
      </c>
      <c r="C311" s="1">
        <v>2018.0</v>
      </c>
      <c r="D311" s="1">
        <v>3.0</v>
      </c>
      <c r="E311" s="1">
        <v>1.0</v>
      </c>
      <c r="F311" s="1" t="s">
        <v>2109</v>
      </c>
      <c r="G311" s="1" t="s">
        <v>2110</v>
      </c>
      <c r="H311" s="1">
        <v>182.0</v>
      </c>
      <c r="I311" s="1">
        <v>1.0</v>
      </c>
      <c r="J311" s="1" t="s">
        <v>2111</v>
      </c>
      <c r="K311" s="1" t="s">
        <v>2112</v>
      </c>
      <c r="L311" s="2" t="s">
        <v>2113</v>
      </c>
      <c r="M311" s="1" t="s">
        <v>883</v>
      </c>
      <c r="O311" s="1" t="s">
        <v>1022</v>
      </c>
      <c r="P311" s="1" t="s">
        <v>2114</v>
      </c>
      <c r="Q311" s="1" t="s">
        <v>1509</v>
      </c>
      <c r="R311" s="1">
        <v>2.8634814E7</v>
      </c>
      <c r="T311">
        <f t="shared" si="2"/>
        <v>35</v>
      </c>
      <c r="U311" t="str">
        <f t="shared" si="3"/>
        <v>Excluded</v>
      </c>
      <c r="V311">
        <f t="shared" si="4"/>
        <v>68</v>
      </c>
      <c r="W311" t="str">
        <f t="shared" si="5"/>
        <v>Excluded</v>
      </c>
      <c r="X311" t="str">
        <f t="shared" ref="X311:Z311" si="319">IFERROR(IF(SEARCH(X$1,$Q311),"sim","não"),)</f>
        <v/>
      </c>
      <c r="Y311" t="str">
        <f t="shared" si="319"/>
        <v/>
      </c>
      <c r="Z311" t="str">
        <f t="shared" si="319"/>
        <v>sim</v>
      </c>
      <c r="AA311">
        <f t="shared" si="7"/>
        <v>1</v>
      </c>
      <c r="AB311" t="str">
        <f t="shared" si="8"/>
        <v/>
      </c>
      <c r="AF311" t="str">
        <f t="shared" si="9"/>
        <v>3 - Intervention</v>
      </c>
      <c r="AG311" t="str">
        <f t="shared" si="10"/>
        <v>3 - Intervention</v>
      </c>
      <c r="AH311" t="str">
        <f t="shared" si="11"/>
        <v/>
      </c>
    </row>
    <row r="312">
      <c r="A312" s="1" t="s">
        <v>2115</v>
      </c>
      <c r="B312" s="1" t="s">
        <v>2116</v>
      </c>
      <c r="C312" s="1">
        <v>2017.0</v>
      </c>
      <c r="D312" s="1">
        <v>1.0</v>
      </c>
      <c r="E312" s="1">
        <v>1.0</v>
      </c>
      <c r="F312" s="1" t="s">
        <v>2117</v>
      </c>
      <c r="G312" s="1" t="s">
        <v>2118</v>
      </c>
      <c r="H312" s="1">
        <v>59.0</v>
      </c>
      <c r="I312" s="1">
        <v>1.0</v>
      </c>
      <c r="J312" s="1" t="s">
        <v>2119</v>
      </c>
      <c r="K312" s="1" t="s">
        <v>2120</v>
      </c>
      <c r="L312" s="2" t="s">
        <v>2121</v>
      </c>
      <c r="M312" s="1" t="s">
        <v>883</v>
      </c>
      <c r="O312" s="1" t="s">
        <v>913</v>
      </c>
      <c r="P312" s="1" t="s">
        <v>2122</v>
      </c>
      <c r="Q312" s="1" t="s">
        <v>993</v>
      </c>
      <c r="R312" s="1">
        <v>2.8598844E7</v>
      </c>
      <c r="T312">
        <f t="shared" si="2"/>
        <v>35</v>
      </c>
      <c r="U312" t="str">
        <f t="shared" si="3"/>
        <v>Excluded</v>
      </c>
      <c r="V312">
        <f t="shared" si="4"/>
        <v>68</v>
      </c>
      <c r="W312" t="str">
        <f t="shared" si="5"/>
        <v>Excluded</v>
      </c>
      <c r="X312" t="str">
        <f t="shared" ref="X312:Z312" si="320">IFERROR(IF(SEARCH(X$1,$Q312),"sim","não"),)</f>
        <v/>
      </c>
      <c r="Y312" t="str">
        <f t="shared" si="320"/>
        <v>sim</v>
      </c>
      <c r="Z312" t="str">
        <f t="shared" si="320"/>
        <v/>
      </c>
      <c r="AA312">
        <f t="shared" si="7"/>
        <v>1</v>
      </c>
      <c r="AB312" t="str">
        <f t="shared" si="8"/>
        <v/>
      </c>
      <c r="AF312" t="str">
        <f t="shared" si="9"/>
        <v>2 - Population</v>
      </c>
      <c r="AG312" t="str">
        <f t="shared" si="10"/>
        <v>2 - Population</v>
      </c>
      <c r="AH312" t="str">
        <f t="shared" si="11"/>
        <v/>
      </c>
    </row>
    <row r="313">
      <c r="A313" s="1" t="s">
        <v>2123</v>
      </c>
      <c r="B313" s="1" t="s">
        <v>2124</v>
      </c>
      <c r="C313" s="1">
        <v>2017.0</v>
      </c>
      <c r="D313" s="1">
        <v>7.0</v>
      </c>
      <c r="E313" s="1">
        <v>1.0</v>
      </c>
      <c r="F313" s="1" t="s">
        <v>2125</v>
      </c>
      <c r="G313" s="1" t="s">
        <v>2126</v>
      </c>
      <c r="H313" s="1">
        <v>36.0</v>
      </c>
      <c r="I313" s="1">
        <v>7.0</v>
      </c>
      <c r="J313" s="1" t="s">
        <v>2127</v>
      </c>
      <c r="K313" s="1" t="s">
        <v>2128</v>
      </c>
      <c r="L313" s="2" t="s">
        <v>2129</v>
      </c>
      <c r="M313" s="1" t="s">
        <v>883</v>
      </c>
      <c r="O313" s="1" t="s">
        <v>1022</v>
      </c>
      <c r="P313" s="1" t="s">
        <v>2130</v>
      </c>
      <c r="Q313" s="1" t="s">
        <v>937</v>
      </c>
      <c r="R313" s="1">
        <v>2.8543985E7</v>
      </c>
      <c r="T313">
        <f t="shared" si="2"/>
        <v>35</v>
      </c>
      <c r="U313" t="str">
        <f t="shared" si="3"/>
        <v>Excluded</v>
      </c>
      <c r="V313">
        <f t="shared" si="4"/>
        <v>68</v>
      </c>
      <c r="W313" t="str">
        <f t="shared" si="5"/>
        <v>Excluded</v>
      </c>
      <c r="X313" t="str">
        <f t="shared" ref="X313:Z313" si="321">IFERROR(IF(SEARCH(X$1,$Q313),"sim","não"),)</f>
        <v>sim</v>
      </c>
      <c r="Y313" t="str">
        <f t="shared" si="321"/>
        <v/>
      </c>
      <c r="Z313" t="str">
        <f t="shared" si="321"/>
        <v/>
      </c>
      <c r="AA313">
        <f t="shared" si="7"/>
        <v>1</v>
      </c>
      <c r="AB313" t="str">
        <f t="shared" si="8"/>
        <v/>
      </c>
      <c r="AF313" t="str">
        <f t="shared" si="9"/>
        <v>1 - Type of study</v>
      </c>
      <c r="AG313" t="str">
        <f t="shared" si="10"/>
        <v>1 - Type of study</v>
      </c>
      <c r="AH313" t="str">
        <f t="shared" si="11"/>
        <v/>
      </c>
    </row>
    <row r="314">
      <c r="A314" s="1" t="s">
        <v>2131</v>
      </c>
      <c r="B314" s="1" t="s">
        <v>2132</v>
      </c>
      <c r="C314" s="1">
        <v>2017.0</v>
      </c>
      <c r="D314" s="1">
        <v>7.0</v>
      </c>
      <c r="E314" s="1">
        <v>1.0</v>
      </c>
      <c r="F314" s="1" t="s">
        <v>2133</v>
      </c>
      <c r="G314" s="1" t="s">
        <v>2134</v>
      </c>
      <c r="H314" s="1">
        <v>158.0</v>
      </c>
      <c r="I314" s="1">
        <v>1.0</v>
      </c>
      <c r="J314" s="1" t="s">
        <v>2135</v>
      </c>
      <c r="K314" s="1" t="s">
        <v>2136</v>
      </c>
      <c r="L314" s="2" t="s">
        <v>2137</v>
      </c>
      <c r="M314" s="1" t="s">
        <v>883</v>
      </c>
      <c r="O314" s="1" t="s">
        <v>1022</v>
      </c>
      <c r="P314" s="1" t="s">
        <v>2138</v>
      </c>
      <c r="Q314" s="1" t="s">
        <v>1112</v>
      </c>
      <c r="R314" s="1">
        <v>2.8453772E7</v>
      </c>
      <c r="T314">
        <f t="shared" si="2"/>
        <v>35</v>
      </c>
      <c r="U314" t="str">
        <f t="shared" si="3"/>
        <v>Excluded</v>
      </c>
      <c r="V314">
        <f t="shared" si="4"/>
        <v>68</v>
      </c>
      <c r="W314" t="str">
        <f t="shared" si="5"/>
        <v>Excluded</v>
      </c>
      <c r="X314" t="str">
        <f t="shared" ref="X314:Z314" si="322">IFERROR(IF(SEARCH(X$1,$Q314),"sim","não"),)</f>
        <v/>
      </c>
      <c r="Y314" t="str">
        <f t="shared" si="322"/>
        <v>sim</v>
      </c>
      <c r="Z314" t="str">
        <f t="shared" si="322"/>
        <v/>
      </c>
      <c r="AA314">
        <f t="shared" si="7"/>
        <v>1</v>
      </c>
      <c r="AB314" t="str">
        <f t="shared" si="8"/>
        <v/>
      </c>
      <c r="AF314" t="str">
        <f t="shared" si="9"/>
        <v>2 - Population</v>
      </c>
      <c r="AG314" t="str">
        <f t="shared" si="10"/>
        <v>2 - Population</v>
      </c>
      <c r="AH314" t="str">
        <f t="shared" si="11"/>
        <v/>
      </c>
    </row>
    <row r="315">
      <c r="A315" s="1" t="s">
        <v>2139</v>
      </c>
      <c r="B315" s="1" t="s">
        <v>2140</v>
      </c>
      <c r="C315" s="1">
        <v>2017.0</v>
      </c>
      <c r="D315" s="1">
        <v>5.0</v>
      </c>
      <c r="E315" s="1">
        <v>1.0</v>
      </c>
      <c r="F315" s="1" t="s">
        <v>2141</v>
      </c>
      <c r="G315" s="1" t="s">
        <v>2142</v>
      </c>
      <c r="H315" s="1">
        <v>13.0</v>
      </c>
      <c r="I315" s="1">
        <v>3.0</v>
      </c>
      <c r="J315" s="1" t="s">
        <v>2143</v>
      </c>
      <c r="K315" s="1" t="s">
        <v>2144</v>
      </c>
      <c r="L315" s="2" t="s">
        <v>2145</v>
      </c>
      <c r="M315" s="1" t="s">
        <v>883</v>
      </c>
      <c r="O315" s="1" t="s">
        <v>1022</v>
      </c>
      <c r="P315" s="1" t="s">
        <v>2146</v>
      </c>
      <c r="Q315" s="1" t="s">
        <v>937</v>
      </c>
      <c r="R315" s="1">
        <v>2.8440928E7</v>
      </c>
      <c r="T315">
        <f t="shared" si="2"/>
        <v>35</v>
      </c>
      <c r="U315" t="str">
        <f t="shared" si="3"/>
        <v>Excluded</v>
      </c>
      <c r="V315">
        <f t="shared" si="4"/>
        <v>68</v>
      </c>
      <c r="W315" t="str">
        <f t="shared" si="5"/>
        <v>Excluded</v>
      </c>
      <c r="X315" t="str">
        <f t="shared" ref="X315:Z315" si="323">IFERROR(IF(SEARCH(X$1,$Q315),"sim","não"),)</f>
        <v>sim</v>
      </c>
      <c r="Y315" t="str">
        <f t="shared" si="323"/>
        <v/>
      </c>
      <c r="Z315" t="str">
        <f t="shared" si="323"/>
        <v/>
      </c>
      <c r="AA315">
        <f t="shared" si="7"/>
        <v>1</v>
      </c>
      <c r="AB315" t="str">
        <f t="shared" si="8"/>
        <v/>
      </c>
      <c r="AF315" t="str">
        <f t="shared" si="9"/>
        <v>1 - Type of study</v>
      </c>
      <c r="AG315" t="str">
        <f t="shared" si="10"/>
        <v>1 - Type of study</v>
      </c>
      <c r="AH315" t="str">
        <f t="shared" si="11"/>
        <v/>
      </c>
    </row>
    <row r="316">
      <c r="A316" s="1" t="s">
        <v>2147</v>
      </c>
      <c r="B316" s="1" t="s">
        <v>2148</v>
      </c>
      <c r="C316" s="1">
        <v>2017.0</v>
      </c>
      <c r="D316" s="1">
        <v>6.0</v>
      </c>
      <c r="E316" s="1">
        <v>28.0</v>
      </c>
      <c r="F316" s="1" t="s">
        <v>2149</v>
      </c>
      <c r="G316" s="1" t="s">
        <v>2150</v>
      </c>
      <c r="H316" s="1">
        <v>256.0</v>
      </c>
      <c r="J316" s="1" t="s">
        <v>2151</v>
      </c>
      <c r="K316" s="1" t="s">
        <v>2152</v>
      </c>
      <c r="L316" s="2" t="s">
        <v>2153</v>
      </c>
      <c r="M316" s="1" t="s">
        <v>883</v>
      </c>
      <c r="O316" s="1" t="s">
        <v>913</v>
      </c>
      <c r="P316" s="1" t="s">
        <v>2154</v>
      </c>
      <c r="Q316" s="1" t="s">
        <v>1953</v>
      </c>
      <c r="R316" s="1">
        <v>2.8411182E7</v>
      </c>
      <c r="T316">
        <f t="shared" si="2"/>
        <v>35</v>
      </c>
      <c r="U316" t="str">
        <f t="shared" si="3"/>
        <v>Excluded</v>
      </c>
      <c r="V316">
        <f t="shared" si="4"/>
        <v>68</v>
      </c>
      <c r="W316" t="str">
        <f t="shared" si="5"/>
        <v>Excluded</v>
      </c>
      <c r="X316" t="str">
        <f t="shared" ref="X316:Z316" si="324">IFERROR(IF(SEARCH(X$1,$Q316),"sim","não"),)</f>
        <v/>
      </c>
      <c r="Y316" t="str">
        <f t="shared" si="324"/>
        <v>sim</v>
      </c>
      <c r="Z316" t="str">
        <f t="shared" si="324"/>
        <v>sim</v>
      </c>
      <c r="AA316">
        <f t="shared" si="7"/>
        <v>2</v>
      </c>
      <c r="AB316" t="str">
        <f t="shared" si="8"/>
        <v/>
      </c>
      <c r="AF316" t="str">
        <f t="shared" si="9"/>
        <v>2 - Population,3 - Intervention</v>
      </c>
      <c r="AG316" t="str">
        <f t="shared" si="10"/>
        <v>2 - Population</v>
      </c>
      <c r="AH316" t="str">
        <f t="shared" si="11"/>
        <v>3 - Intervention</v>
      </c>
    </row>
    <row r="317">
      <c r="A317" s="1" t="s">
        <v>2155</v>
      </c>
      <c r="B317" s="1" t="s">
        <v>2156</v>
      </c>
      <c r="C317" s="1">
        <v>2017.0</v>
      </c>
      <c r="D317" s="1">
        <v>3.0</v>
      </c>
      <c r="E317" s="1">
        <v>22.0</v>
      </c>
      <c r="F317" s="1" t="s">
        <v>1682</v>
      </c>
      <c r="G317" s="1" t="s">
        <v>1683</v>
      </c>
      <c r="H317" s="1">
        <v>9.0</v>
      </c>
      <c r="I317" s="1">
        <v>11.0</v>
      </c>
      <c r="J317" s="1" t="s">
        <v>2157</v>
      </c>
      <c r="K317" s="1" t="s">
        <v>2158</v>
      </c>
      <c r="L317" s="2" t="s">
        <v>2159</v>
      </c>
      <c r="M317" s="1" t="s">
        <v>883</v>
      </c>
      <c r="O317" s="1" t="s">
        <v>1022</v>
      </c>
      <c r="P317" s="1" t="s">
        <v>2160</v>
      </c>
      <c r="Q317" s="1" t="s">
        <v>1541</v>
      </c>
      <c r="R317" s="1">
        <v>2.8247754E7</v>
      </c>
      <c r="T317">
        <f t="shared" si="2"/>
        <v>35</v>
      </c>
      <c r="U317" t="str">
        <f t="shared" si="3"/>
        <v>Maybe</v>
      </c>
      <c r="V317">
        <f t="shared" si="4"/>
        <v>65</v>
      </c>
      <c r="W317" t="str">
        <f t="shared" si="5"/>
        <v>Excluded</v>
      </c>
      <c r="X317" t="str">
        <f t="shared" ref="X317:Z317" si="325">IFERROR(IF(SEARCH(X$1,$Q317),"sim","não"),)</f>
        <v/>
      </c>
      <c r="Y317" t="str">
        <f t="shared" si="325"/>
        <v/>
      </c>
      <c r="Z317" t="str">
        <f t="shared" si="325"/>
        <v>sim</v>
      </c>
      <c r="AA317">
        <f t="shared" si="7"/>
        <v>1</v>
      </c>
      <c r="AB317" t="str">
        <f t="shared" si="8"/>
        <v>sim</v>
      </c>
      <c r="AF317" t="str">
        <f t="shared" si="9"/>
        <v>3 - Intervention</v>
      </c>
      <c r="AG317" t="str">
        <f t="shared" si="10"/>
        <v/>
      </c>
      <c r="AH317" t="str">
        <f t="shared" si="11"/>
        <v/>
      </c>
    </row>
    <row r="318">
      <c r="A318" s="1" t="s">
        <v>2161</v>
      </c>
      <c r="B318" s="1" t="s">
        <v>2162</v>
      </c>
      <c r="C318" s="1">
        <v>2017.0</v>
      </c>
      <c r="D318" s="1">
        <v>5.0</v>
      </c>
      <c r="E318" s="1">
        <v>1.0</v>
      </c>
      <c r="F318" s="1" t="s">
        <v>909</v>
      </c>
      <c r="G318" s="1" t="s">
        <v>910</v>
      </c>
      <c r="H318" s="1">
        <v>186.0</v>
      </c>
      <c r="J318" s="5">
        <v>44518.0</v>
      </c>
      <c r="K318" s="1" t="s">
        <v>2163</v>
      </c>
      <c r="L318" s="2" t="s">
        <v>2164</v>
      </c>
      <c r="M318" s="1" t="s">
        <v>883</v>
      </c>
      <c r="O318" s="1" t="s">
        <v>913</v>
      </c>
      <c r="P318" s="1" t="s">
        <v>2165</v>
      </c>
      <c r="Q318" s="1" t="s">
        <v>1509</v>
      </c>
      <c r="R318" s="1">
        <v>2.8242497E7</v>
      </c>
      <c r="T318">
        <f t="shared" si="2"/>
        <v>35</v>
      </c>
      <c r="U318" t="str">
        <f t="shared" si="3"/>
        <v>Excluded</v>
      </c>
      <c r="V318">
        <f t="shared" si="4"/>
        <v>68</v>
      </c>
      <c r="W318" t="str">
        <f t="shared" si="5"/>
        <v>Excluded</v>
      </c>
      <c r="X318" t="str">
        <f t="shared" ref="X318:Z318" si="326">IFERROR(IF(SEARCH(X$1,$Q318),"sim","não"),)</f>
        <v/>
      </c>
      <c r="Y318" t="str">
        <f t="shared" si="326"/>
        <v/>
      </c>
      <c r="Z318" t="str">
        <f t="shared" si="326"/>
        <v>sim</v>
      </c>
      <c r="AA318">
        <f t="shared" si="7"/>
        <v>1</v>
      </c>
      <c r="AB318" t="str">
        <f t="shared" si="8"/>
        <v/>
      </c>
      <c r="AF318" t="str">
        <f t="shared" si="9"/>
        <v>3 - Intervention</v>
      </c>
      <c r="AG318" t="str">
        <f t="shared" si="10"/>
        <v>3 - Intervention</v>
      </c>
      <c r="AH318" t="str">
        <f t="shared" si="11"/>
        <v/>
      </c>
    </row>
    <row r="319">
      <c r="A319" s="1" t="s">
        <v>2166</v>
      </c>
      <c r="B319" s="1" t="s">
        <v>2167</v>
      </c>
      <c r="C319" s="1">
        <v>2017.0</v>
      </c>
      <c r="D319" s="1">
        <v>4.0</v>
      </c>
      <c r="E319" s="1">
        <v>1.0</v>
      </c>
      <c r="F319" s="1" t="s">
        <v>927</v>
      </c>
      <c r="G319" s="1" t="s">
        <v>928</v>
      </c>
      <c r="H319" s="1">
        <v>223.0</v>
      </c>
      <c r="J319" s="1" t="s">
        <v>2168</v>
      </c>
      <c r="K319" s="1" t="s">
        <v>2169</v>
      </c>
      <c r="L319" s="2" t="s">
        <v>2170</v>
      </c>
      <c r="M319" s="1" t="s">
        <v>883</v>
      </c>
      <c r="O319" s="1" t="s">
        <v>884</v>
      </c>
      <c r="P319" s="1" t="s">
        <v>2171</v>
      </c>
      <c r="Q319" s="1" t="s">
        <v>915</v>
      </c>
      <c r="R319" s="1">
        <v>2.8129952E7</v>
      </c>
      <c r="T319">
        <f t="shared" si="2"/>
        <v>35</v>
      </c>
      <c r="U319" t="str">
        <f t="shared" si="3"/>
        <v>Maybe</v>
      </c>
      <c r="V319">
        <f t="shared" si="4"/>
        <v>65</v>
      </c>
      <c r="W319" t="str">
        <f t="shared" si="5"/>
        <v>Maybe</v>
      </c>
      <c r="X319" t="str">
        <f t="shared" ref="X319:Z319" si="327">IFERROR(IF(SEARCH(X$1,$Q319),"sim","não"),)</f>
        <v/>
      </c>
      <c r="Y319" t="str">
        <f t="shared" si="327"/>
        <v/>
      </c>
      <c r="Z319" t="str">
        <f t="shared" si="327"/>
        <v/>
      </c>
      <c r="AA319">
        <f t="shared" si="7"/>
        <v>0</v>
      </c>
      <c r="AB319" t="str">
        <f t="shared" si="8"/>
        <v>sim</v>
      </c>
      <c r="AF319" t="str">
        <f t="shared" si="9"/>
        <v/>
      </c>
      <c r="AG319" t="str">
        <f t="shared" si="10"/>
        <v/>
      </c>
      <c r="AH319" t="str">
        <f t="shared" si="11"/>
        <v/>
      </c>
    </row>
    <row r="320">
      <c r="A320" s="1" t="s">
        <v>2172</v>
      </c>
      <c r="B320" s="1" t="s">
        <v>2173</v>
      </c>
      <c r="C320" s="1">
        <v>2017.0</v>
      </c>
      <c r="D320" s="1">
        <v>3.0</v>
      </c>
      <c r="E320" s="1">
        <v>15.0</v>
      </c>
      <c r="F320" s="1" t="s">
        <v>879</v>
      </c>
      <c r="G320" s="1" t="s">
        <v>880</v>
      </c>
      <c r="H320" s="1">
        <v>116.0</v>
      </c>
      <c r="I320" s="1">
        <v>1.0</v>
      </c>
      <c r="J320" s="1" t="s">
        <v>2174</v>
      </c>
      <c r="K320" s="1" t="s">
        <v>2175</v>
      </c>
      <c r="L320" s="2" t="s">
        <v>2176</v>
      </c>
      <c r="M320" s="1" t="s">
        <v>883</v>
      </c>
      <c r="O320" s="1" t="s">
        <v>884</v>
      </c>
      <c r="P320" s="1" t="s">
        <v>2177</v>
      </c>
      <c r="Q320" s="1" t="s">
        <v>915</v>
      </c>
      <c r="R320" s="1">
        <v>2.808955E7</v>
      </c>
      <c r="T320">
        <f t="shared" si="2"/>
        <v>35</v>
      </c>
      <c r="U320" t="str">
        <f t="shared" si="3"/>
        <v>Maybe</v>
      </c>
      <c r="V320">
        <f t="shared" si="4"/>
        <v>65</v>
      </c>
      <c r="W320" t="str">
        <f t="shared" si="5"/>
        <v>Maybe</v>
      </c>
      <c r="X320" t="str">
        <f t="shared" ref="X320:Z320" si="328">IFERROR(IF(SEARCH(X$1,$Q320),"sim","não"),)</f>
        <v/>
      </c>
      <c r="Y320" t="str">
        <f t="shared" si="328"/>
        <v/>
      </c>
      <c r="Z320" t="str">
        <f t="shared" si="328"/>
        <v/>
      </c>
      <c r="AA320">
        <f t="shared" si="7"/>
        <v>0</v>
      </c>
      <c r="AB320" t="str">
        <f t="shared" si="8"/>
        <v>sim</v>
      </c>
      <c r="AF320" t="str">
        <f t="shared" si="9"/>
        <v/>
      </c>
      <c r="AG320" t="str">
        <f t="shared" si="10"/>
        <v/>
      </c>
      <c r="AH320" t="str">
        <f t="shared" si="11"/>
        <v/>
      </c>
    </row>
    <row r="321">
      <c r="A321" s="1" t="s">
        <v>2178</v>
      </c>
      <c r="B321" s="1" t="s">
        <v>2179</v>
      </c>
      <c r="C321" s="1">
        <v>2017.0</v>
      </c>
      <c r="D321" s="1">
        <v>3.0</v>
      </c>
      <c r="E321" s="1">
        <v>15.0</v>
      </c>
      <c r="F321" s="1" t="s">
        <v>879</v>
      </c>
      <c r="G321" s="1" t="s">
        <v>880</v>
      </c>
      <c r="H321" s="1">
        <v>116.0</v>
      </c>
      <c r="I321" s="1">
        <v>1.0</v>
      </c>
      <c r="J321" s="1" t="s">
        <v>2180</v>
      </c>
      <c r="K321" s="1" t="s">
        <v>2181</v>
      </c>
      <c r="L321" s="2" t="s">
        <v>2182</v>
      </c>
      <c r="M321" s="1" t="s">
        <v>883</v>
      </c>
      <c r="O321" s="1" t="s">
        <v>884</v>
      </c>
      <c r="P321" s="1" t="s">
        <v>2183</v>
      </c>
      <c r="Q321" s="1" t="s">
        <v>937</v>
      </c>
      <c r="R321" s="1">
        <v>2.8063703E7</v>
      </c>
      <c r="T321">
        <f t="shared" si="2"/>
        <v>35</v>
      </c>
      <c r="U321" t="str">
        <f t="shared" si="3"/>
        <v>Excluded</v>
      </c>
      <c r="V321">
        <f t="shared" si="4"/>
        <v>68</v>
      </c>
      <c r="W321" t="str">
        <f t="shared" si="5"/>
        <v>Excluded</v>
      </c>
      <c r="X321" t="str">
        <f t="shared" ref="X321:Z321" si="329">IFERROR(IF(SEARCH(X$1,$Q321),"sim","não"),)</f>
        <v>sim</v>
      </c>
      <c r="Y321" t="str">
        <f t="shared" si="329"/>
        <v/>
      </c>
      <c r="Z321" t="str">
        <f t="shared" si="329"/>
        <v/>
      </c>
      <c r="AA321">
        <f t="shared" si="7"/>
        <v>1</v>
      </c>
      <c r="AB321" t="str">
        <f t="shared" si="8"/>
        <v/>
      </c>
      <c r="AF321" t="str">
        <f t="shared" si="9"/>
        <v>1 - Type of study</v>
      </c>
      <c r="AG321" t="str">
        <f t="shared" si="10"/>
        <v>1 - Type of study</v>
      </c>
      <c r="AH321" t="str">
        <f t="shared" si="11"/>
        <v/>
      </c>
    </row>
    <row r="322">
      <c r="A322" s="1" t="s">
        <v>2184</v>
      </c>
      <c r="B322" s="1" t="s">
        <v>2185</v>
      </c>
      <c r="C322" s="1">
        <v>2017.0</v>
      </c>
      <c r="D322" s="1">
        <v>1.0</v>
      </c>
      <c r="E322" s="1">
        <v>9.0</v>
      </c>
      <c r="F322" s="1" t="s">
        <v>827</v>
      </c>
      <c r="G322" s="1" t="s">
        <v>2186</v>
      </c>
      <c r="H322" s="1">
        <v>18.0</v>
      </c>
      <c r="I322" s="1">
        <v>1.0</v>
      </c>
      <c r="J322" s="1" t="s">
        <v>2187</v>
      </c>
      <c r="K322" s="1" t="s">
        <v>2188</v>
      </c>
      <c r="L322" s="2" t="s">
        <v>2189</v>
      </c>
      <c r="M322" s="1" t="s">
        <v>883</v>
      </c>
      <c r="O322" s="1" t="s">
        <v>1022</v>
      </c>
      <c r="P322" s="1" t="s">
        <v>2190</v>
      </c>
      <c r="Q322" s="1" t="s">
        <v>2191</v>
      </c>
      <c r="R322" s="1">
        <v>2.8009508E7</v>
      </c>
      <c r="T322">
        <f t="shared" si="2"/>
        <v>35</v>
      </c>
      <c r="U322" t="str">
        <f t="shared" si="3"/>
        <v>Maybe</v>
      </c>
      <c r="V322">
        <f t="shared" si="4"/>
        <v>65</v>
      </c>
      <c r="W322" t="str">
        <f t="shared" si="5"/>
        <v>Excluded</v>
      </c>
      <c r="X322" t="str">
        <f t="shared" ref="X322:Z322" si="330">IFERROR(IF(SEARCH(X$1,$Q322),"sim","não"),)</f>
        <v>sim</v>
      </c>
      <c r="Y322" t="str">
        <f t="shared" si="330"/>
        <v/>
      </c>
      <c r="Z322" t="str">
        <f t="shared" si="330"/>
        <v/>
      </c>
      <c r="AA322">
        <f t="shared" si="7"/>
        <v>1</v>
      </c>
      <c r="AB322" t="str">
        <f t="shared" si="8"/>
        <v>sim</v>
      </c>
      <c r="AF322" t="str">
        <f t="shared" si="9"/>
        <v>1 - Type of study</v>
      </c>
      <c r="AG322" t="str">
        <f t="shared" si="10"/>
        <v/>
      </c>
      <c r="AH322" t="str">
        <f t="shared" si="11"/>
        <v/>
      </c>
    </row>
    <row r="323">
      <c r="A323" s="1" t="s">
        <v>2192</v>
      </c>
      <c r="B323" s="1" t="s">
        <v>2193</v>
      </c>
      <c r="C323" s="1">
        <v>2016.0</v>
      </c>
      <c r="D323" s="1">
        <v>12.0</v>
      </c>
      <c r="E323" s="1">
        <v>14.0</v>
      </c>
      <c r="F323" s="1" t="s">
        <v>1682</v>
      </c>
      <c r="G323" s="1" t="s">
        <v>1683</v>
      </c>
      <c r="H323" s="1">
        <v>8.0</v>
      </c>
      <c r="I323" s="1">
        <v>49.0</v>
      </c>
      <c r="J323" s="1" t="s">
        <v>2194</v>
      </c>
      <c r="K323" s="1" t="s">
        <v>2195</v>
      </c>
      <c r="L323" s="2" t="s">
        <v>2196</v>
      </c>
      <c r="M323" s="1" t="s">
        <v>883</v>
      </c>
      <c r="O323" s="1" t="s">
        <v>1022</v>
      </c>
      <c r="P323" s="1" t="s">
        <v>2197</v>
      </c>
      <c r="Q323" s="1" t="s">
        <v>1580</v>
      </c>
      <c r="R323" s="1">
        <v>2.7960377E7</v>
      </c>
      <c r="T323">
        <f t="shared" si="2"/>
        <v>35</v>
      </c>
      <c r="U323" t="str">
        <f t="shared" si="3"/>
        <v>Maybe</v>
      </c>
      <c r="V323">
        <f t="shared" si="4"/>
        <v>65</v>
      </c>
      <c r="W323" t="str">
        <f t="shared" si="5"/>
        <v>Excluded</v>
      </c>
      <c r="X323" t="str">
        <f t="shared" ref="X323:Z323" si="331">IFERROR(IF(SEARCH(X$1,$Q323),"sim","não"),)</f>
        <v>sim</v>
      </c>
      <c r="Y323" t="str">
        <f t="shared" si="331"/>
        <v/>
      </c>
      <c r="Z323" t="str">
        <f t="shared" si="331"/>
        <v/>
      </c>
      <c r="AA323">
        <f t="shared" si="7"/>
        <v>1</v>
      </c>
      <c r="AB323" t="str">
        <f t="shared" si="8"/>
        <v>sim</v>
      </c>
      <c r="AF323" t="str">
        <f t="shared" si="9"/>
        <v>1 - Type of study</v>
      </c>
      <c r="AG323" t="str">
        <f t="shared" si="10"/>
        <v/>
      </c>
      <c r="AH323" t="str">
        <f t="shared" si="11"/>
        <v/>
      </c>
    </row>
    <row r="324">
      <c r="A324" s="1" t="s">
        <v>2198</v>
      </c>
      <c r="B324" s="1" t="s">
        <v>2199</v>
      </c>
      <c r="C324" s="1">
        <v>2016.0</v>
      </c>
      <c r="D324" s="1">
        <v>11.0</v>
      </c>
      <c r="E324" s="1">
        <v>10.0</v>
      </c>
      <c r="F324" s="1" t="s">
        <v>2200</v>
      </c>
      <c r="G324" s="1" t="s">
        <v>2201</v>
      </c>
      <c r="H324" s="1">
        <v>7.0</v>
      </c>
      <c r="I324" s="1">
        <v>11.0</v>
      </c>
      <c r="J324" s="1" t="s">
        <v>2202</v>
      </c>
      <c r="K324" s="1" t="s">
        <v>2203</v>
      </c>
      <c r="L324" s="2" t="s">
        <v>2204</v>
      </c>
      <c r="M324" s="1" t="s">
        <v>883</v>
      </c>
      <c r="P324" s="1" t="s">
        <v>2205</v>
      </c>
      <c r="Q324" s="1" t="s">
        <v>1562</v>
      </c>
      <c r="R324" s="1">
        <v>2.783156E7</v>
      </c>
      <c r="S324" s="1" t="s">
        <v>2206</v>
      </c>
      <c r="T324">
        <f t="shared" si="2"/>
        <v>35</v>
      </c>
      <c r="U324" t="str">
        <f t="shared" si="3"/>
        <v>Excluded</v>
      </c>
      <c r="V324">
        <f t="shared" si="4"/>
        <v>68</v>
      </c>
      <c r="W324" t="str">
        <f t="shared" si="5"/>
        <v>Excluded</v>
      </c>
      <c r="X324" t="str">
        <f t="shared" ref="X324:Z324" si="332">IFERROR(IF(SEARCH(X$1,$Q324),"sim","não"),)</f>
        <v/>
      </c>
      <c r="Y324" t="str">
        <f t="shared" si="332"/>
        <v/>
      </c>
      <c r="Z324" t="str">
        <f t="shared" si="332"/>
        <v>sim</v>
      </c>
      <c r="AA324">
        <f t="shared" si="7"/>
        <v>1</v>
      </c>
      <c r="AB324" t="str">
        <f t="shared" si="8"/>
        <v/>
      </c>
      <c r="AF324" t="str">
        <f t="shared" si="9"/>
        <v>3 - Intervention</v>
      </c>
      <c r="AG324" t="str">
        <f t="shared" si="10"/>
        <v>3 - Intervention</v>
      </c>
      <c r="AH324" t="str">
        <f t="shared" si="11"/>
        <v/>
      </c>
    </row>
    <row r="325">
      <c r="A325" s="1" t="s">
        <v>2207</v>
      </c>
      <c r="B325" s="1" t="s">
        <v>2208</v>
      </c>
      <c r="C325" s="1">
        <v>2016.0</v>
      </c>
      <c r="D325" s="1">
        <v>11.0</v>
      </c>
      <c r="E325" s="1">
        <v>15.0</v>
      </c>
      <c r="F325" s="1" t="s">
        <v>1017</v>
      </c>
      <c r="G325" s="1" t="s">
        <v>1018</v>
      </c>
      <c r="H325" s="1">
        <v>50.0</v>
      </c>
      <c r="I325" s="1">
        <v>22.0</v>
      </c>
      <c r="J325" s="1" t="s">
        <v>2209</v>
      </c>
      <c r="K325" s="1" t="s">
        <v>2210</v>
      </c>
      <c r="L325" s="2" t="s">
        <v>2211</v>
      </c>
      <c r="M325" s="1" t="s">
        <v>883</v>
      </c>
      <c r="O325" s="1" t="s">
        <v>1022</v>
      </c>
      <c r="Q325" s="1" t="s">
        <v>2212</v>
      </c>
      <c r="R325" s="1">
        <v>2.7808508E7</v>
      </c>
      <c r="T325">
        <f t="shared" si="2"/>
        <v>35</v>
      </c>
      <c r="U325" t="str">
        <f t="shared" si="3"/>
        <v>Excluded</v>
      </c>
      <c r="V325">
        <f t="shared" si="4"/>
        <v>68</v>
      </c>
      <c r="W325" t="str">
        <f t="shared" si="5"/>
        <v>Excluded</v>
      </c>
      <c r="X325" t="str">
        <f t="shared" ref="X325:Z325" si="333">IFERROR(IF(SEARCH(X$1,$Q325),"sim","não"),)</f>
        <v>sim</v>
      </c>
      <c r="Y325" t="str">
        <f t="shared" si="333"/>
        <v/>
      </c>
      <c r="Z325" t="str">
        <f t="shared" si="333"/>
        <v/>
      </c>
      <c r="AA325">
        <f t="shared" si="7"/>
        <v>1</v>
      </c>
      <c r="AB325" t="str">
        <f t="shared" si="8"/>
        <v/>
      </c>
      <c r="AF325" t="str">
        <f t="shared" si="9"/>
        <v>1 - Type of study</v>
      </c>
      <c r="AG325" t="str">
        <f t="shared" si="10"/>
        <v>1 - Type of study</v>
      </c>
      <c r="AH325" t="str">
        <f t="shared" si="11"/>
        <v/>
      </c>
    </row>
    <row r="326">
      <c r="A326" s="1" t="s">
        <v>2213</v>
      </c>
      <c r="B326" s="1" t="s">
        <v>2214</v>
      </c>
      <c r="C326" s="1">
        <v>2016.0</v>
      </c>
      <c r="D326" s="1">
        <v>10.0</v>
      </c>
      <c r="E326" s="1">
        <v>1.0</v>
      </c>
      <c r="F326" s="1" t="s">
        <v>2215</v>
      </c>
      <c r="G326" s="1" t="s">
        <v>2216</v>
      </c>
      <c r="H326" s="1">
        <v>5.0</v>
      </c>
      <c r="I326" s="1">
        <v>10.0</v>
      </c>
      <c r="J326" s="1" t="s">
        <v>2217</v>
      </c>
      <c r="K326" s="1" t="s">
        <v>2218</v>
      </c>
      <c r="L326" s="2" t="s">
        <v>2219</v>
      </c>
      <c r="M326" s="1" t="s">
        <v>883</v>
      </c>
      <c r="P326" s="1" t="s">
        <v>2220</v>
      </c>
      <c r="Q326" s="1" t="s">
        <v>923</v>
      </c>
      <c r="R326" s="1">
        <v>2.7666577E7</v>
      </c>
      <c r="S326" s="1" t="s">
        <v>2221</v>
      </c>
      <c r="T326">
        <f t="shared" si="2"/>
        <v>35</v>
      </c>
      <c r="U326" t="str">
        <f t="shared" si="3"/>
        <v>Excluded</v>
      </c>
      <c r="V326">
        <f t="shared" si="4"/>
        <v>68</v>
      </c>
      <c r="W326" t="str">
        <f t="shared" si="5"/>
        <v>Excluded</v>
      </c>
      <c r="X326" t="str">
        <f t="shared" ref="X326:Z326" si="334">IFERROR(IF(SEARCH(X$1,$Q326),"sim","não"),)</f>
        <v>sim</v>
      </c>
      <c r="Y326" t="str">
        <f t="shared" si="334"/>
        <v>sim</v>
      </c>
      <c r="Z326" t="str">
        <f t="shared" si="334"/>
        <v/>
      </c>
      <c r="AA326">
        <f t="shared" si="7"/>
        <v>2</v>
      </c>
      <c r="AB326" t="str">
        <f t="shared" si="8"/>
        <v/>
      </c>
      <c r="AF326" t="str">
        <f t="shared" si="9"/>
        <v>2 - Population,1 - Type of study</v>
      </c>
      <c r="AG326" t="str">
        <f t="shared" si="10"/>
        <v>2 - Population</v>
      </c>
      <c r="AH326" t="str">
        <f t="shared" si="11"/>
        <v>1 - Type of study</v>
      </c>
    </row>
    <row r="327">
      <c r="A327" s="1" t="s">
        <v>2222</v>
      </c>
      <c r="B327" s="1" t="s">
        <v>2223</v>
      </c>
      <c r="C327" s="1">
        <v>2016.0</v>
      </c>
      <c r="D327" s="1">
        <v>11.0</v>
      </c>
      <c r="E327" s="1">
        <v>1.0</v>
      </c>
      <c r="F327" s="1" t="s">
        <v>927</v>
      </c>
      <c r="G327" s="1" t="s">
        <v>928</v>
      </c>
      <c r="H327" s="1">
        <v>218.0</v>
      </c>
      <c r="J327" s="1" t="s">
        <v>2224</v>
      </c>
      <c r="K327" s="1" t="s">
        <v>2225</v>
      </c>
      <c r="L327" s="2" t="s">
        <v>2226</v>
      </c>
      <c r="M327" s="1" t="s">
        <v>883</v>
      </c>
      <c r="O327" s="1" t="s">
        <v>884</v>
      </c>
      <c r="P327" s="1" t="s">
        <v>2227</v>
      </c>
      <c r="Q327" s="1" t="s">
        <v>937</v>
      </c>
      <c r="R327" s="1">
        <v>2.7574803E7</v>
      </c>
      <c r="T327">
        <f t="shared" si="2"/>
        <v>35</v>
      </c>
      <c r="U327" t="str">
        <f t="shared" si="3"/>
        <v>Excluded</v>
      </c>
      <c r="V327">
        <f t="shared" si="4"/>
        <v>68</v>
      </c>
      <c r="W327" t="str">
        <f t="shared" si="5"/>
        <v>Excluded</v>
      </c>
      <c r="X327" t="str">
        <f t="shared" ref="X327:Z327" si="335">IFERROR(IF(SEARCH(X$1,$Q327),"sim","não"),)</f>
        <v>sim</v>
      </c>
      <c r="Y327" t="str">
        <f t="shared" si="335"/>
        <v/>
      </c>
      <c r="Z327" t="str">
        <f t="shared" si="335"/>
        <v/>
      </c>
      <c r="AA327">
        <f t="shared" si="7"/>
        <v>1</v>
      </c>
      <c r="AB327" t="str">
        <f t="shared" si="8"/>
        <v/>
      </c>
      <c r="AF327" t="str">
        <f t="shared" si="9"/>
        <v>1 - Type of study</v>
      </c>
      <c r="AG327" t="str">
        <f t="shared" si="10"/>
        <v>1 - Type of study</v>
      </c>
      <c r="AH327" t="str">
        <f t="shared" si="11"/>
        <v/>
      </c>
    </row>
    <row r="328">
      <c r="A328" s="1" t="s">
        <v>2228</v>
      </c>
      <c r="B328" s="1" t="s">
        <v>2229</v>
      </c>
      <c r="C328" s="1">
        <v>2016.0</v>
      </c>
      <c r="D328" s="1">
        <v>7.0</v>
      </c>
      <c r="E328" s="1">
        <v>20.0</v>
      </c>
      <c r="F328" s="1" t="s">
        <v>2230</v>
      </c>
      <c r="G328" s="1" t="s">
        <v>2231</v>
      </c>
      <c r="H328" s="1">
        <v>17.0</v>
      </c>
      <c r="J328" s="1">
        <v>487.0</v>
      </c>
      <c r="K328" s="1" t="s">
        <v>2232</v>
      </c>
      <c r="L328" s="2" t="s">
        <v>2233</v>
      </c>
      <c r="M328" s="1" t="s">
        <v>883</v>
      </c>
      <c r="Q328" s="1" t="s">
        <v>886</v>
      </c>
      <c r="T328">
        <f t="shared" si="2"/>
        <v>35</v>
      </c>
      <c r="U328" t="str">
        <f t="shared" si="3"/>
        <v>Excluded</v>
      </c>
      <c r="V328">
        <f t="shared" si="4"/>
        <v>68</v>
      </c>
      <c r="W328" t="str">
        <f t="shared" si="5"/>
        <v>Excluded</v>
      </c>
      <c r="X328" t="str">
        <f t="shared" ref="X328:Z328" si="336">IFERROR(IF(SEARCH(X$1,$Q328),"sim","não"),)</f>
        <v>sim</v>
      </c>
      <c r="Y328" t="str">
        <f t="shared" si="336"/>
        <v/>
      </c>
      <c r="Z328" t="str">
        <f t="shared" si="336"/>
        <v/>
      </c>
      <c r="AA328">
        <f t="shared" si="7"/>
        <v>1</v>
      </c>
      <c r="AB328" t="str">
        <f t="shared" si="8"/>
        <v/>
      </c>
      <c r="AF328" t="str">
        <f t="shared" si="9"/>
        <v>1 - Type of study</v>
      </c>
      <c r="AG328" t="str">
        <f t="shared" si="10"/>
        <v>1 - Type of study</v>
      </c>
      <c r="AH328" t="str">
        <f t="shared" si="11"/>
        <v/>
      </c>
    </row>
    <row r="329">
      <c r="A329" s="1" t="s">
        <v>2234</v>
      </c>
      <c r="B329" s="1" t="s">
        <v>2235</v>
      </c>
      <c r="C329" s="1">
        <v>2016.0</v>
      </c>
      <c r="D329" s="1">
        <v>8.0</v>
      </c>
      <c r="E329" s="1">
        <v>1.0</v>
      </c>
      <c r="F329" s="1" t="s">
        <v>2236</v>
      </c>
      <c r="G329" s="1" t="s">
        <v>2237</v>
      </c>
      <c r="H329" s="1">
        <v>89.0</v>
      </c>
      <c r="I329" s="1">
        <v>2.0</v>
      </c>
      <c r="J329" s="1" t="s">
        <v>2238</v>
      </c>
      <c r="K329" s="1" t="s">
        <v>2239</v>
      </c>
      <c r="L329" s="2" t="s">
        <v>2240</v>
      </c>
      <c r="M329" s="1" t="s">
        <v>883</v>
      </c>
      <c r="O329" s="1" t="s">
        <v>884</v>
      </c>
      <c r="P329" s="1" t="s">
        <v>2241</v>
      </c>
      <c r="Q329" s="1" t="s">
        <v>953</v>
      </c>
      <c r="R329" s="1">
        <v>2.7328827E7</v>
      </c>
      <c r="T329">
        <f t="shared" si="2"/>
        <v>35</v>
      </c>
      <c r="U329" t="str">
        <f t="shared" si="3"/>
        <v>Excluded</v>
      </c>
      <c r="V329">
        <f t="shared" si="4"/>
        <v>68</v>
      </c>
      <c r="W329" t="str">
        <f t="shared" si="5"/>
        <v>Excluded</v>
      </c>
      <c r="X329" t="str">
        <f t="shared" ref="X329:Z329" si="337">IFERROR(IF(SEARCH(X$1,$Q329),"sim","não"),)</f>
        <v>sim</v>
      </c>
      <c r="Y329" t="str">
        <f t="shared" si="337"/>
        <v/>
      </c>
      <c r="Z329" t="str">
        <f t="shared" si="337"/>
        <v/>
      </c>
      <c r="AA329">
        <f t="shared" si="7"/>
        <v>1</v>
      </c>
      <c r="AB329" t="str">
        <f t="shared" si="8"/>
        <v/>
      </c>
      <c r="AF329" t="str">
        <f t="shared" si="9"/>
        <v>1 - Type of study</v>
      </c>
      <c r="AG329" t="str">
        <f t="shared" si="10"/>
        <v>1 - Type of study</v>
      </c>
      <c r="AH329" t="str">
        <f t="shared" si="11"/>
        <v/>
      </c>
    </row>
    <row r="330">
      <c r="A330" s="1" t="s">
        <v>2242</v>
      </c>
      <c r="B330" s="1" t="s">
        <v>2243</v>
      </c>
      <c r="C330" s="1">
        <v>2016.0</v>
      </c>
      <c r="D330" s="1">
        <v>12.0</v>
      </c>
      <c r="E330" s="1">
        <v>1.0</v>
      </c>
      <c r="F330" s="1" t="s">
        <v>2244</v>
      </c>
      <c r="G330" s="1" t="s">
        <v>2245</v>
      </c>
      <c r="H330" s="1">
        <v>17.0</v>
      </c>
      <c r="I330" s="1">
        <v>9.0</v>
      </c>
      <c r="J330" s="1" t="s">
        <v>2246</v>
      </c>
      <c r="K330" s="1" t="s">
        <v>2247</v>
      </c>
      <c r="L330" s="2" t="s">
        <v>2248</v>
      </c>
      <c r="M330" s="1" t="s">
        <v>883</v>
      </c>
      <c r="P330" s="1" t="s">
        <v>2249</v>
      </c>
      <c r="Q330" s="1" t="s">
        <v>937</v>
      </c>
      <c r="R330" s="1">
        <v>2.7238249E7</v>
      </c>
      <c r="S330" s="1" t="s">
        <v>2250</v>
      </c>
      <c r="T330">
        <f t="shared" si="2"/>
        <v>35</v>
      </c>
      <c r="U330" t="str">
        <f t="shared" si="3"/>
        <v>Excluded</v>
      </c>
      <c r="V330">
        <f t="shared" si="4"/>
        <v>68</v>
      </c>
      <c r="W330" t="str">
        <f t="shared" si="5"/>
        <v>Excluded</v>
      </c>
      <c r="X330" t="str">
        <f t="shared" ref="X330:Z330" si="338">IFERROR(IF(SEARCH(X$1,$Q330),"sim","não"),)</f>
        <v>sim</v>
      </c>
      <c r="Y330" t="str">
        <f t="shared" si="338"/>
        <v/>
      </c>
      <c r="Z330" t="str">
        <f t="shared" si="338"/>
        <v/>
      </c>
      <c r="AA330">
        <f t="shared" si="7"/>
        <v>1</v>
      </c>
      <c r="AB330" t="str">
        <f t="shared" si="8"/>
        <v/>
      </c>
      <c r="AF330" t="str">
        <f t="shared" si="9"/>
        <v>1 - Type of study</v>
      </c>
      <c r="AG330" t="str">
        <f t="shared" si="10"/>
        <v>1 - Type of study</v>
      </c>
      <c r="AH330" t="str">
        <f t="shared" si="11"/>
        <v/>
      </c>
    </row>
    <row r="331">
      <c r="A331" s="1" t="s">
        <v>2251</v>
      </c>
      <c r="B331" s="1" t="s">
        <v>2252</v>
      </c>
      <c r="C331" s="1">
        <v>2016.0</v>
      </c>
      <c r="D331" s="1">
        <v>7.0</v>
      </c>
      <c r="E331" s="1">
        <v>1.0</v>
      </c>
      <c r="F331" s="1" t="s">
        <v>2236</v>
      </c>
      <c r="G331" s="1" t="s">
        <v>2237</v>
      </c>
      <c r="H331" s="1">
        <v>89.0</v>
      </c>
      <c r="I331" s="1">
        <v>1.0</v>
      </c>
      <c r="J331" s="4">
        <v>44504.0</v>
      </c>
      <c r="K331" s="1" t="s">
        <v>2253</v>
      </c>
      <c r="L331" s="2" t="s">
        <v>2254</v>
      </c>
      <c r="M331" s="1" t="s">
        <v>883</v>
      </c>
      <c r="O331" s="1" t="s">
        <v>884</v>
      </c>
      <c r="P331" s="1" t="s">
        <v>2255</v>
      </c>
      <c r="Q331" s="1" t="s">
        <v>937</v>
      </c>
      <c r="R331" s="1">
        <v>2.7225985E7</v>
      </c>
      <c r="T331">
        <f t="shared" si="2"/>
        <v>35</v>
      </c>
      <c r="U331" t="str">
        <f t="shared" si="3"/>
        <v>Excluded</v>
      </c>
      <c r="V331">
        <f t="shared" si="4"/>
        <v>68</v>
      </c>
      <c r="W331" t="str">
        <f t="shared" si="5"/>
        <v>Excluded</v>
      </c>
      <c r="X331" t="str">
        <f t="shared" ref="X331:Z331" si="339">IFERROR(IF(SEARCH(X$1,$Q331),"sim","não"),)</f>
        <v>sim</v>
      </c>
      <c r="Y331" t="str">
        <f t="shared" si="339"/>
        <v/>
      </c>
      <c r="Z331" t="str">
        <f t="shared" si="339"/>
        <v/>
      </c>
      <c r="AA331">
        <f t="shared" si="7"/>
        <v>1</v>
      </c>
      <c r="AB331" t="str">
        <f t="shared" si="8"/>
        <v/>
      </c>
      <c r="AF331" t="str">
        <f t="shared" si="9"/>
        <v>1 - Type of study</v>
      </c>
      <c r="AG331" t="str">
        <f t="shared" si="10"/>
        <v>1 - Type of study</v>
      </c>
      <c r="AH331" t="str">
        <f t="shared" si="11"/>
        <v/>
      </c>
    </row>
    <row r="332">
      <c r="A332" s="1" t="s">
        <v>2256</v>
      </c>
      <c r="B332" s="1" t="s">
        <v>2257</v>
      </c>
      <c r="C332" s="1">
        <v>2016.0</v>
      </c>
      <c r="D332" s="1">
        <v>7.0</v>
      </c>
      <c r="E332" s="1">
        <v>1.0</v>
      </c>
      <c r="F332" s="1" t="s">
        <v>1147</v>
      </c>
      <c r="G332" s="1" t="s">
        <v>1148</v>
      </c>
      <c r="H332" s="1">
        <v>148.0</v>
      </c>
      <c r="J332" s="1" t="s">
        <v>2258</v>
      </c>
      <c r="K332" s="1" t="s">
        <v>2259</v>
      </c>
      <c r="L332" s="2" t="s">
        <v>2260</v>
      </c>
      <c r="M332" s="1" t="s">
        <v>883</v>
      </c>
      <c r="O332" s="1" t="s">
        <v>913</v>
      </c>
      <c r="P332" s="1" t="s">
        <v>2261</v>
      </c>
      <c r="Q332" s="1" t="s">
        <v>937</v>
      </c>
      <c r="R332" s="1">
        <v>2.7198628E7</v>
      </c>
      <c r="T332">
        <f t="shared" si="2"/>
        <v>35</v>
      </c>
      <c r="U332" t="str">
        <f t="shared" si="3"/>
        <v>Excluded</v>
      </c>
      <c r="V332">
        <f t="shared" si="4"/>
        <v>68</v>
      </c>
      <c r="W332" t="str">
        <f t="shared" si="5"/>
        <v>Excluded</v>
      </c>
      <c r="X332" t="str">
        <f t="shared" ref="X332:Z332" si="340">IFERROR(IF(SEARCH(X$1,$Q332),"sim","não"),)</f>
        <v>sim</v>
      </c>
      <c r="Y332" t="str">
        <f t="shared" si="340"/>
        <v/>
      </c>
      <c r="Z332" t="str">
        <f t="shared" si="340"/>
        <v/>
      </c>
      <c r="AA332">
        <f t="shared" si="7"/>
        <v>1</v>
      </c>
      <c r="AB332" t="str">
        <f t="shared" si="8"/>
        <v/>
      </c>
      <c r="AF332" t="str">
        <f t="shared" si="9"/>
        <v>1 - Type of study</v>
      </c>
      <c r="AG332" t="str">
        <f t="shared" si="10"/>
        <v>1 - Type of study</v>
      </c>
      <c r="AH332" t="str">
        <f t="shared" si="11"/>
        <v/>
      </c>
    </row>
    <row r="333">
      <c r="A333" s="1" t="s">
        <v>2262</v>
      </c>
      <c r="B333" s="1" t="s">
        <v>2263</v>
      </c>
      <c r="C333" s="1">
        <v>2016.0</v>
      </c>
      <c r="D333" s="1">
        <v>7.0</v>
      </c>
      <c r="E333" s="1">
        <v>1.0</v>
      </c>
      <c r="F333" s="1" t="s">
        <v>927</v>
      </c>
      <c r="G333" s="1" t="s">
        <v>928</v>
      </c>
      <c r="H333" s="1">
        <v>214.0</v>
      </c>
      <c r="J333" s="1" t="s">
        <v>2264</v>
      </c>
      <c r="K333" s="1" t="s">
        <v>2265</v>
      </c>
      <c r="L333" s="2" t="s">
        <v>2266</v>
      </c>
      <c r="M333" s="1" t="s">
        <v>883</v>
      </c>
      <c r="O333" s="1" t="s">
        <v>884</v>
      </c>
      <c r="P333" s="1" t="s">
        <v>2267</v>
      </c>
      <c r="Q333" s="1" t="s">
        <v>937</v>
      </c>
      <c r="R333" s="1">
        <v>2.713181E7</v>
      </c>
      <c r="T333">
        <f t="shared" si="2"/>
        <v>35</v>
      </c>
      <c r="U333" t="str">
        <f t="shared" si="3"/>
        <v>Excluded</v>
      </c>
      <c r="V333">
        <f t="shared" si="4"/>
        <v>68</v>
      </c>
      <c r="W333" t="str">
        <f t="shared" si="5"/>
        <v>Excluded</v>
      </c>
      <c r="X333" t="str">
        <f t="shared" ref="X333:Z333" si="341">IFERROR(IF(SEARCH(X$1,$Q333),"sim","não"),)</f>
        <v>sim</v>
      </c>
      <c r="Y333" t="str">
        <f t="shared" si="341"/>
        <v/>
      </c>
      <c r="Z333" t="str">
        <f t="shared" si="341"/>
        <v/>
      </c>
      <c r="AA333">
        <f t="shared" si="7"/>
        <v>1</v>
      </c>
      <c r="AB333" t="str">
        <f t="shared" si="8"/>
        <v/>
      </c>
      <c r="AF333" t="str">
        <f t="shared" si="9"/>
        <v>1 - Type of study</v>
      </c>
      <c r="AG333" t="str">
        <f t="shared" si="10"/>
        <v>1 - Type of study</v>
      </c>
      <c r="AH333" t="str">
        <f t="shared" si="11"/>
        <v/>
      </c>
    </row>
    <row r="334">
      <c r="A334" s="1" t="s">
        <v>2268</v>
      </c>
      <c r="B334" s="1" t="s">
        <v>2269</v>
      </c>
      <c r="C334" s="1">
        <v>2016.0</v>
      </c>
      <c r="D334" s="1">
        <v>4.0</v>
      </c>
      <c r="E334" s="1">
        <v>28.0</v>
      </c>
      <c r="F334" s="1" t="s">
        <v>2270</v>
      </c>
      <c r="G334" s="1" t="s">
        <v>2271</v>
      </c>
      <c r="H334" s="1">
        <v>18.0</v>
      </c>
      <c r="I334" s="1">
        <v>17.0</v>
      </c>
      <c r="J334" s="1" t="s">
        <v>2272</v>
      </c>
      <c r="K334" s="1" t="s">
        <v>2273</v>
      </c>
      <c r="L334" s="2" t="s">
        <v>2274</v>
      </c>
      <c r="M334" s="1" t="s">
        <v>883</v>
      </c>
      <c r="O334" s="1" t="s">
        <v>884</v>
      </c>
      <c r="P334" s="1" t="s">
        <v>2275</v>
      </c>
      <c r="Q334" s="1" t="s">
        <v>2276</v>
      </c>
      <c r="R334" s="1">
        <v>2.7067001E7</v>
      </c>
      <c r="T334">
        <f t="shared" si="2"/>
        <v>35</v>
      </c>
      <c r="U334" t="str">
        <f t="shared" si="3"/>
        <v>Maybe</v>
      </c>
      <c r="V334">
        <f t="shared" si="4"/>
        <v>65</v>
      </c>
      <c r="W334" t="str">
        <f t="shared" si="5"/>
        <v>Maybe</v>
      </c>
      <c r="X334" t="str">
        <f t="shared" ref="X334:Z334" si="342">IFERROR(IF(SEARCH(X$1,$Q334),"sim","não"),)</f>
        <v/>
      </c>
      <c r="Y334" t="str">
        <f t="shared" si="342"/>
        <v/>
      </c>
      <c r="Z334" t="str">
        <f t="shared" si="342"/>
        <v/>
      </c>
      <c r="AA334">
        <f t="shared" si="7"/>
        <v>0</v>
      </c>
      <c r="AB334" t="str">
        <f t="shared" si="8"/>
        <v>sim</v>
      </c>
      <c r="AF334" t="str">
        <f t="shared" si="9"/>
        <v/>
      </c>
      <c r="AG334" t="str">
        <f t="shared" si="10"/>
        <v/>
      </c>
      <c r="AH334" t="str">
        <f t="shared" si="11"/>
        <v/>
      </c>
    </row>
    <row r="335">
      <c r="A335" s="1" t="s">
        <v>2277</v>
      </c>
      <c r="B335" s="1" t="s">
        <v>2278</v>
      </c>
      <c r="C335" s="1">
        <v>2016.0</v>
      </c>
      <c r="D335" s="1">
        <v>9.0</v>
      </c>
      <c r="E335" s="1">
        <v>1.0</v>
      </c>
      <c r="F335" s="1" t="s">
        <v>2279</v>
      </c>
      <c r="G335" s="1" t="s">
        <v>2280</v>
      </c>
      <c r="H335" s="1">
        <v>194.0</v>
      </c>
      <c r="I335" s="1">
        <v>5.0</v>
      </c>
      <c r="J335" s="1" t="s">
        <v>2281</v>
      </c>
      <c r="K335" s="1" t="s">
        <v>2282</v>
      </c>
      <c r="L335" s="2" t="s">
        <v>2283</v>
      </c>
      <c r="M335" s="1" t="s">
        <v>883</v>
      </c>
      <c r="P335" s="1" t="s">
        <v>2284</v>
      </c>
      <c r="Q335" s="1" t="s">
        <v>993</v>
      </c>
      <c r="R335" s="1">
        <v>2.7007171E7</v>
      </c>
      <c r="S335" s="1" t="s">
        <v>2285</v>
      </c>
      <c r="T335">
        <f t="shared" si="2"/>
        <v>35</v>
      </c>
      <c r="U335" t="str">
        <f t="shared" si="3"/>
        <v>Excluded</v>
      </c>
      <c r="V335">
        <f t="shared" si="4"/>
        <v>68</v>
      </c>
      <c r="W335" t="str">
        <f t="shared" si="5"/>
        <v>Excluded</v>
      </c>
      <c r="X335" t="str">
        <f t="shared" ref="X335:Z335" si="343">IFERROR(IF(SEARCH(X$1,$Q335),"sim","não"),)</f>
        <v/>
      </c>
      <c r="Y335" t="str">
        <f t="shared" si="343"/>
        <v>sim</v>
      </c>
      <c r="Z335" t="str">
        <f t="shared" si="343"/>
        <v/>
      </c>
      <c r="AA335">
        <f t="shared" si="7"/>
        <v>1</v>
      </c>
      <c r="AB335" t="str">
        <f t="shared" si="8"/>
        <v/>
      </c>
      <c r="AF335" t="str">
        <f t="shared" si="9"/>
        <v>2 - Population</v>
      </c>
      <c r="AG335" t="str">
        <f t="shared" si="10"/>
        <v>2 - Population</v>
      </c>
      <c r="AH335" t="str">
        <f t="shared" si="11"/>
        <v/>
      </c>
    </row>
    <row r="336">
      <c r="A336" s="1" t="s">
        <v>2286</v>
      </c>
      <c r="B336" s="1" t="s">
        <v>2287</v>
      </c>
      <c r="C336" s="1">
        <v>2016.0</v>
      </c>
      <c r="D336" s="1">
        <v>3.0</v>
      </c>
      <c r="E336" s="1">
        <v>1.0</v>
      </c>
      <c r="F336" s="1" t="s">
        <v>927</v>
      </c>
      <c r="G336" s="1" t="s">
        <v>928</v>
      </c>
      <c r="H336" s="1">
        <v>210.0</v>
      </c>
      <c r="J336" s="1" t="s">
        <v>2288</v>
      </c>
      <c r="K336" s="1" t="s">
        <v>2289</v>
      </c>
      <c r="L336" s="2" t="s">
        <v>2290</v>
      </c>
      <c r="M336" s="1" t="s">
        <v>883</v>
      </c>
      <c r="O336" s="1" t="s">
        <v>884</v>
      </c>
      <c r="P336" s="1" t="s">
        <v>2291</v>
      </c>
      <c r="Q336" s="1" t="s">
        <v>886</v>
      </c>
      <c r="R336" s="1">
        <v>2.6807984E7</v>
      </c>
      <c r="T336">
        <f t="shared" si="2"/>
        <v>35</v>
      </c>
      <c r="U336" t="str">
        <f t="shared" si="3"/>
        <v>Excluded</v>
      </c>
      <c r="V336">
        <f t="shared" si="4"/>
        <v>68</v>
      </c>
      <c r="W336" t="str">
        <f t="shared" si="5"/>
        <v>Excluded</v>
      </c>
      <c r="X336" t="str">
        <f t="shared" ref="X336:Z336" si="344">IFERROR(IF(SEARCH(X$1,$Q336),"sim","não"),)</f>
        <v>sim</v>
      </c>
      <c r="Y336" t="str">
        <f t="shared" si="344"/>
        <v/>
      </c>
      <c r="Z336" t="str">
        <f t="shared" si="344"/>
        <v/>
      </c>
      <c r="AA336">
        <f t="shared" si="7"/>
        <v>1</v>
      </c>
      <c r="AB336" t="str">
        <f t="shared" si="8"/>
        <v/>
      </c>
      <c r="AF336" t="str">
        <f t="shared" si="9"/>
        <v>1 - Type of study</v>
      </c>
      <c r="AG336" t="str">
        <f t="shared" si="10"/>
        <v>1 - Type of study</v>
      </c>
      <c r="AH336" t="str">
        <f t="shared" si="11"/>
        <v/>
      </c>
    </row>
    <row r="337">
      <c r="A337" s="1" t="s">
        <v>2292</v>
      </c>
      <c r="B337" s="1" t="s">
        <v>2293</v>
      </c>
      <c r="C337" s="1">
        <v>2016.0</v>
      </c>
      <c r="D337" s="1">
        <v>1.0</v>
      </c>
      <c r="E337" s="1">
        <v>1.0</v>
      </c>
      <c r="F337" s="1" t="s">
        <v>2294</v>
      </c>
      <c r="G337" s="1" t="s">
        <v>2295</v>
      </c>
      <c r="H337" s="1">
        <v>137.0</v>
      </c>
      <c r="I337" s="1">
        <v>1.0</v>
      </c>
      <c r="J337" s="1" t="s">
        <v>2296</v>
      </c>
      <c r="K337" s="1" t="s">
        <v>2297</v>
      </c>
      <c r="L337" s="2" t="s">
        <v>2298</v>
      </c>
      <c r="M337" s="1" t="s">
        <v>883</v>
      </c>
      <c r="O337" s="1" t="s">
        <v>1022</v>
      </c>
      <c r="P337" s="1" t="s">
        <v>2299</v>
      </c>
      <c r="Q337" s="1" t="s">
        <v>1112</v>
      </c>
      <c r="R337" s="1">
        <v>2.6710018E7</v>
      </c>
      <c r="T337">
        <f t="shared" si="2"/>
        <v>35</v>
      </c>
      <c r="U337" t="str">
        <f t="shared" si="3"/>
        <v>Excluded</v>
      </c>
      <c r="V337">
        <f t="shared" si="4"/>
        <v>68</v>
      </c>
      <c r="W337" t="str">
        <f t="shared" si="5"/>
        <v>Excluded</v>
      </c>
      <c r="X337" t="str">
        <f t="shared" ref="X337:Z337" si="345">IFERROR(IF(SEARCH(X$1,$Q337),"sim","não"),)</f>
        <v/>
      </c>
      <c r="Y337" t="str">
        <f t="shared" si="345"/>
        <v>sim</v>
      </c>
      <c r="Z337" t="str">
        <f t="shared" si="345"/>
        <v/>
      </c>
      <c r="AA337">
        <f t="shared" si="7"/>
        <v>1</v>
      </c>
      <c r="AB337" t="str">
        <f t="shared" si="8"/>
        <v/>
      </c>
      <c r="AF337" t="str">
        <f t="shared" si="9"/>
        <v>2 - Population</v>
      </c>
      <c r="AG337" t="str">
        <f t="shared" si="10"/>
        <v>2 - Population</v>
      </c>
      <c r="AH337" t="str">
        <f t="shared" si="11"/>
        <v/>
      </c>
    </row>
    <row r="338">
      <c r="A338" s="1" t="s">
        <v>2300</v>
      </c>
      <c r="B338" s="1" t="s">
        <v>2301</v>
      </c>
      <c r="C338" s="1">
        <v>2016.0</v>
      </c>
      <c r="D338" s="1">
        <v>1.0</v>
      </c>
      <c r="E338" s="1">
        <v>1.0</v>
      </c>
      <c r="F338" s="1" t="s">
        <v>909</v>
      </c>
      <c r="G338" s="1" t="s">
        <v>910</v>
      </c>
      <c r="H338" s="1">
        <v>170.0</v>
      </c>
      <c r="J338" s="1" t="s">
        <v>2302</v>
      </c>
      <c r="K338" s="1" t="s">
        <v>2303</v>
      </c>
      <c r="L338" s="2" t="s">
        <v>2304</v>
      </c>
      <c r="M338" s="1" t="s">
        <v>883</v>
      </c>
      <c r="O338" s="1" t="s">
        <v>913</v>
      </c>
      <c r="P338" s="1" t="s">
        <v>2305</v>
      </c>
      <c r="Q338" s="1" t="s">
        <v>915</v>
      </c>
      <c r="R338" s="1">
        <v>2.6642093E7</v>
      </c>
      <c r="T338">
        <f t="shared" si="2"/>
        <v>35</v>
      </c>
      <c r="U338" t="str">
        <f t="shared" si="3"/>
        <v>Maybe</v>
      </c>
      <c r="V338">
        <f t="shared" si="4"/>
        <v>65</v>
      </c>
      <c r="W338" t="str">
        <f t="shared" si="5"/>
        <v>Maybe</v>
      </c>
      <c r="X338" t="str">
        <f t="shared" ref="X338:Z338" si="346">IFERROR(IF(SEARCH(X$1,$Q338),"sim","não"),)</f>
        <v/>
      </c>
      <c r="Y338" t="str">
        <f t="shared" si="346"/>
        <v/>
      </c>
      <c r="Z338" t="str">
        <f t="shared" si="346"/>
        <v/>
      </c>
      <c r="AA338">
        <f t="shared" si="7"/>
        <v>0</v>
      </c>
      <c r="AB338" t="str">
        <f t="shared" si="8"/>
        <v>sim</v>
      </c>
      <c r="AF338" t="str">
        <f t="shared" si="9"/>
        <v/>
      </c>
      <c r="AG338" t="str">
        <f t="shared" si="10"/>
        <v/>
      </c>
      <c r="AH338" t="str">
        <f t="shared" si="11"/>
        <v/>
      </c>
    </row>
    <row r="339">
      <c r="A339" s="1" t="s">
        <v>2306</v>
      </c>
      <c r="B339" s="1" t="s">
        <v>2307</v>
      </c>
      <c r="C339" s="1">
        <v>2016.0</v>
      </c>
      <c r="D339" s="1">
        <v>1.0</v>
      </c>
      <c r="E339" s="1">
        <v>10.0</v>
      </c>
      <c r="F339" s="1" t="s">
        <v>2149</v>
      </c>
      <c r="G339" s="1" t="s">
        <v>2150</v>
      </c>
      <c r="H339" s="1">
        <v>221.0</v>
      </c>
      <c r="J339" s="1" t="s">
        <v>2308</v>
      </c>
      <c r="K339" s="1" t="s">
        <v>2309</v>
      </c>
      <c r="L339" s="2" t="s">
        <v>2310</v>
      </c>
      <c r="M339" s="1" t="s">
        <v>883</v>
      </c>
      <c r="P339" s="1" t="s">
        <v>2311</v>
      </c>
      <c r="Q339" s="1" t="s">
        <v>937</v>
      </c>
      <c r="R339" s="1">
        <v>2.6616761E7</v>
      </c>
      <c r="S339" s="1" t="s">
        <v>2312</v>
      </c>
      <c r="T339">
        <f t="shared" si="2"/>
        <v>35</v>
      </c>
      <c r="U339" t="str">
        <f t="shared" si="3"/>
        <v>Excluded</v>
      </c>
      <c r="V339">
        <f t="shared" si="4"/>
        <v>68</v>
      </c>
      <c r="W339" t="str">
        <f t="shared" si="5"/>
        <v>Excluded</v>
      </c>
      <c r="X339" t="str">
        <f t="shared" ref="X339:Z339" si="347">IFERROR(IF(SEARCH(X$1,$Q339),"sim","não"),)</f>
        <v>sim</v>
      </c>
      <c r="Y339" t="str">
        <f t="shared" si="347"/>
        <v/>
      </c>
      <c r="Z339" t="str">
        <f t="shared" si="347"/>
        <v/>
      </c>
      <c r="AA339">
        <f t="shared" si="7"/>
        <v>1</v>
      </c>
      <c r="AB339" t="str">
        <f t="shared" si="8"/>
        <v/>
      </c>
      <c r="AF339" t="str">
        <f t="shared" si="9"/>
        <v>1 - Type of study</v>
      </c>
      <c r="AG339" t="str">
        <f t="shared" si="10"/>
        <v>1 - Type of study</v>
      </c>
      <c r="AH339" t="str">
        <f t="shared" si="11"/>
        <v/>
      </c>
    </row>
    <row r="340">
      <c r="A340" s="1" t="s">
        <v>2313</v>
      </c>
      <c r="B340" s="1" t="s">
        <v>2314</v>
      </c>
      <c r="C340" s="1">
        <v>2015.0</v>
      </c>
      <c r="D340" s="1">
        <v>9.0</v>
      </c>
      <c r="E340" s="1">
        <v>1.0</v>
      </c>
      <c r="F340" s="1" t="s">
        <v>2315</v>
      </c>
      <c r="G340" s="1" t="s">
        <v>2316</v>
      </c>
      <c r="H340" s="1">
        <v>11.0</v>
      </c>
      <c r="I340" s="1">
        <v>9.0</v>
      </c>
      <c r="J340" s="1" t="s">
        <v>2317</v>
      </c>
      <c r="K340" s="1" t="s">
        <v>2318</v>
      </c>
      <c r="L340" s="2" t="s">
        <v>2319</v>
      </c>
      <c r="M340" s="1" t="s">
        <v>883</v>
      </c>
      <c r="P340" s="1" t="s">
        <v>2320</v>
      </c>
      <c r="Q340" s="1" t="s">
        <v>993</v>
      </c>
      <c r="R340" s="1">
        <v>2.648593E7</v>
      </c>
      <c r="S340" s="1" t="s">
        <v>2321</v>
      </c>
      <c r="T340">
        <f t="shared" si="2"/>
        <v>35</v>
      </c>
      <c r="U340" t="str">
        <f t="shared" si="3"/>
        <v>Excluded</v>
      </c>
      <c r="V340">
        <f t="shared" si="4"/>
        <v>68</v>
      </c>
      <c r="W340" t="str">
        <f t="shared" si="5"/>
        <v>Excluded</v>
      </c>
      <c r="X340" t="str">
        <f t="shared" ref="X340:Z340" si="348">IFERROR(IF(SEARCH(X$1,$Q340),"sim","não"),)</f>
        <v/>
      </c>
      <c r="Y340" t="str">
        <f t="shared" si="348"/>
        <v>sim</v>
      </c>
      <c r="Z340" t="str">
        <f t="shared" si="348"/>
        <v/>
      </c>
      <c r="AA340">
        <f t="shared" si="7"/>
        <v>1</v>
      </c>
      <c r="AB340" t="str">
        <f t="shared" si="8"/>
        <v/>
      </c>
      <c r="AF340" t="str">
        <f t="shared" si="9"/>
        <v>2 - Population</v>
      </c>
      <c r="AG340" t="str">
        <f t="shared" si="10"/>
        <v>2 - Population</v>
      </c>
      <c r="AH340" t="str">
        <f t="shared" si="11"/>
        <v/>
      </c>
    </row>
    <row r="341">
      <c r="A341" s="1" t="s">
        <v>2322</v>
      </c>
      <c r="B341" s="1" t="s">
        <v>2323</v>
      </c>
      <c r="C341" s="1">
        <v>2015.0</v>
      </c>
      <c r="D341" s="1">
        <v>1.0</v>
      </c>
      <c r="E341" s="1">
        <v>1.0</v>
      </c>
      <c r="F341" s="1" t="s">
        <v>2324</v>
      </c>
      <c r="G341" s="1" t="s">
        <v>2325</v>
      </c>
      <c r="H341" s="1">
        <v>13.0</v>
      </c>
      <c r="J341" s="1">
        <v>62.0</v>
      </c>
      <c r="K341" s="1" t="s">
        <v>2326</v>
      </c>
      <c r="L341" s="2" t="s">
        <v>2327</v>
      </c>
      <c r="M341" s="1" t="s">
        <v>883</v>
      </c>
      <c r="P341" s="1" t="s">
        <v>2328</v>
      </c>
      <c r="Q341" s="1" t="s">
        <v>1541</v>
      </c>
      <c r="R341" s="1">
        <v>2.6322234E7</v>
      </c>
      <c r="S341" s="1" t="s">
        <v>2329</v>
      </c>
      <c r="T341">
        <f t="shared" si="2"/>
        <v>35</v>
      </c>
      <c r="U341" t="str">
        <f t="shared" si="3"/>
        <v>Maybe</v>
      </c>
      <c r="V341">
        <f t="shared" si="4"/>
        <v>65</v>
      </c>
      <c r="W341" t="str">
        <f t="shared" si="5"/>
        <v>Excluded</v>
      </c>
      <c r="X341" t="str">
        <f t="shared" ref="X341:Z341" si="349">IFERROR(IF(SEARCH(X$1,$Q341),"sim","não"),)</f>
        <v/>
      </c>
      <c r="Y341" t="str">
        <f t="shared" si="349"/>
        <v/>
      </c>
      <c r="Z341" t="str">
        <f t="shared" si="349"/>
        <v>sim</v>
      </c>
      <c r="AA341">
        <f t="shared" si="7"/>
        <v>1</v>
      </c>
      <c r="AB341" t="str">
        <f t="shared" si="8"/>
        <v>sim</v>
      </c>
      <c r="AF341" t="str">
        <f t="shared" si="9"/>
        <v>3 - Intervention</v>
      </c>
      <c r="AG341" t="str">
        <f t="shared" si="10"/>
        <v/>
      </c>
      <c r="AH341" t="str">
        <f t="shared" si="11"/>
        <v/>
      </c>
    </row>
    <row r="342">
      <c r="A342" s="1" t="s">
        <v>2330</v>
      </c>
      <c r="B342" s="1" t="s">
        <v>2331</v>
      </c>
      <c r="C342" s="1">
        <v>2015.0</v>
      </c>
      <c r="D342" s="1">
        <v>9.0</v>
      </c>
      <c r="E342" s="1">
        <v>15.0</v>
      </c>
      <c r="F342" s="1" t="s">
        <v>1017</v>
      </c>
      <c r="G342" s="1" t="s">
        <v>1018</v>
      </c>
      <c r="H342" s="1">
        <v>49.0</v>
      </c>
      <c r="I342" s="1">
        <v>18.0</v>
      </c>
      <c r="J342" s="1" t="s">
        <v>2332</v>
      </c>
      <c r="K342" s="1" t="s">
        <v>2333</v>
      </c>
      <c r="L342" s="2" t="s">
        <v>2334</v>
      </c>
      <c r="M342" s="1" t="s">
        <v>883</v>
      </c>
      <c r="O342" s="1" t="s">
        <v>1022</v>
      </c>
      <c r="P342" s="1" t="s">
        <v>2335</v>
      </c>
      <c r="Q342" s="1" t="s">
        <v>937</v>
      </c>
      <c r="R342" s="1">
        <v>2.6301775E7</v>
      </c>
      <c r="T342">
        <f t="shared" si="2"/>
        <v>35</v>
      </c>
      <c r="U342" t="str">
        <f t="shared" si="3"/>
        <v>Excluded</v>
      </c>
      <c r="V342">
        <f t="shared" si="4"/>
        <v>68</v>
      </c>
      <c r="W342" t="str">
        <f t="shared" si="5"/>
        <v>Excluded</v>
      </c>
      <c r="X342" t="str">
        <f t="shared" ref="X342:Z342" si="350">IFERROR(IF(SEARCH(X$1,$Q342),"sim","não"),)</f>
        <v>sim</v>
      </c>
      <c r="Y342" t="str">
        <f t="shared" si="350"/>
        <v/>
      </c>
      <c r="Z342" t="str">
        <f t="shared" si="350"/>
        <v/>
      </c>
      <c r="AA342">
        <f t="shared" si="7"/>
        <v>1</v>
      </c>
      <c r="AB342" t="str">
        <f t="shared" si="8"/>
        <v/>
      </c>
      <c r="AF342" t="str">
        <f t="shared" si="9"/>
        <v>1 - Type of study</v>
      </c>
      <c r="AG342" t="str">
        <f t="shared" si="10"/>
        <v>1 - Type of study</v>
      </c>
      <c r="AH342" t="str">
        <f t="shared" si="11"/>
        <v/>
      </c>
    </row>
    <row r="343">
      <c r="A343" s="1" t="s">
        <v>2336</v>
      </c>
      <c r="B343" s="1" t="s">
        <v>2337</v>
      </c>
      <c r="C343" s="1">
        <v>2015.0</v>
      </c>
      <c r="D343" s="1">
        <v>10.0</v>
      </c>
      <c r="E343" s="1">
        <v>1.0</v>
      </c>
      <c r="F343" s="1" t="s">
        <v>1183</v>
      </c>
      <c r="G343" s="1" t="s">
        <v>1184</v>
      </c>
      <c r="H343" s="1">
        <v>111.0</v>
      </c>
      <c r="J343" s="1" t="s">
        <v>2338</v>
      </c>
      <c r="K343" s="1" t="s">
        <v>2339</v>
      </c>
      <c r="L343" s="2" t="s">
        <v>2340</v>
      </c>
      <c r="M343" s="1" t="s">
        <v>883</v>
      </c>
      <c r="O343" s="1" t="s">
        <v>884</v>
      </c>
      <c r="P343" s="1" t="s">
        <v>2341</v>
      </c>
      <c r="Q343" s="1" t="s">
        <v>900</v>
      </c>
      <c r="R343" s="1">
        <v>2.6210759E7</v>
      </c>
      <c r="T343">
        <f t="shared" si="2"/>
        <v>35</v>
      </c>
      <c r="U343" t="str">
        <f t="shared" si="3"/>
        <v>Excluded</v>
      </c>
      <c r="V343">
        <f t="shared" si="4"/>
        <v>68</v>
      </c>
      <c r="W343" t="str">
        <f t="shared" si="5"/>
        <v>Excluded</v>
      </c>
      <c r="X343" t="str">
        <f t="shared" ref="X343:Z343" si="351">IFERROR(IF(SEARCH(X$1,$Q343),"sim","não"),)</f>
        <v>sim</v>
      </c>
      <c r="Y343" t="str">
        <f t="shared" si="351"/>
        <v/>
      </c>
      <c r="Z343" t="str">
        <f t="shared" si="351"/>
        <v>sim</v>
      </c>
      <c r="AA343">
        <f t="shared" si="7"/>
        <v>2</v>
      </c>
      <c r="AB343" t="str">
        <f t="shared" si="8"/>
        <v/>
      </c>
      <c r="AF343" t="str">
        <f t="shared" si="9"/>
        <v>3 - Intervention,1 - Type of study</v>
      </c>
      <c r="AG343" t="str">
        <f t="shared" si="10"/>
        <v>3 - Intervention</v>
      </c>
      <c r="AH343" t="str">
        <f t="shared" si="11"/>
        <v>1 - Type of study</v>
      </c>
    </row>
    <row r="344">
      <c r="A344" s="1" t="s">
        <v>2342</v>
      </c>
      <c r="B344" s="1" t="s">
        <v>2343</v>
      </c>
      <c r="C344" s="1">
        <v>2015.0</v>
      </c>
      <c r="D344" s="1">
        <v>1.0</v>
      </c>
      <c r="E344" s="1">
        <v>1.0</v>
      </c>
      <c r="F344" s="1" t="s">
        <v>2344</v>
      </c>
      <c r="G344" s="1" t="s">
        <v>2345</v>
      </c>
      <c r="H344" s="1">
        <v>17.0</v>
      </c>
      <c r="I344" s="1">
        <v>6.0</v>
      </c>
      <c r="J344" s="1">
        <v>250.0</v>
      </c>
      <c r="K344" s="1" t="s">
        <v>2346</v>
      </c>
      <c r="L344" s="2" t="s">
        <v>2347</v>
      </c>
      <c r="M344" s="1" t="s">
        <v>883</v>
      </c>
      <c r="P344" s="1" t="s">
        <v>2348</v>
      </c>
      <c r="Q344" s="1" t="s">
        <v>2276</v>
      </c>
      <c r="R344" s="1">
        <v>2.6069453E7</v>
      </c>
      <c r="S344" s="1" t="s">
        <v>2349</v>
      </c>
      <c r="T344">
        <f t="shared" si="2"/>
        <v>35</v>
      </c>
      <c r="U344" t="str">
        <f t="shared" si="3"/>
        <v>Maybe</v>
      </c>
      <c r="V344">
        <f t="shared" si="4"/>
        <v>65</v>
      </c>
      <c r="W344" t="str">
        <f t="shared" si="5"/>
        <v>Maybe</v>
      </c>
      <c r="X344" t="str">
        <f t="shared" ref="X344:Z344" si="352">IFERROR(IF(SEARCH(X$1,$Q344),"sim","não"),)</f>
        <v/>
      </c>
      <c r="Y344" t="str">
        <f t="shared" si="352"/>
        <v/>
      </c>
      <c r="Z344" t="str">
        <f t="shared" si="352"/>
        <v/>
      </c>
      <c r="AA344">
        <f t="shared" si="7"/>
        <v>0</v>
      </c>
      <c r="AB344" t="str">
        <f t="shared" si="8"/>
        <v>sim</v>
      </c>
      <c r="AF344" t="str">
        <f t="shared" si="9"/>
        <v/>
      </c>
      <c r="AG344" t="str">
        <f t="shared" si="10"/>
        <v/>
      </c>
      <c r="AH344" t="str">
        <f t="shared" si="11"/>
        <v/>
      </c>
    </row>
    <row r="345">
      <c r="A345" s="1" t="s">
        <v>2350</v>
      </c>
      <c r="B345" s="1" t="s">
        <v>2351</v>
      </c>
      <c r="C345" s="1">
        <v>2015.0</v>
      </c>
      <c r="D345" s="1">
        <v>7.0</v>
      </c>
      <c r="E345" s="1">
        <v>1.0</v>
      </c>
      <c r="F345" s="1" t="s">
        <v>909</v>
      </c>
      <c r="G345" s="1" t="s">
        <v>910</v>
      </c>
      <c r="H345" s="1">
        <v>164.0</v>
      </c>
      <c r="J345" s="1" t="s">
        <v>2352</v>
      </c>
      <c r="K345" s="1" t="s">
        <v>2353</v>
      </c>
      <c r="L345" s="2" t="s">
        <v>2354</v>
      </c>
      <c r="M345" s="1" t="s">
        <v>883</v>
      </c>
      <c r="O345" s="1" t="s">
        <v>913</v>
      </c>
      <c r="P345" s="1" t="s">
        <v>2355</v>
      </c>
      <c r="Q345" s="1" t="s">
        <v>915</v>
      </c>
      <c r="R345" s="1">
        <v>2.600474E7</v>
      </c>
      <c r="T345">
        <f t="shared" si="2"/>
        <v>35</v>
      </c>
      <c r="U345" t="str">
        <f t="shared" si="3"/>
        <v>Maybe</v>
      </c>
      <c r="V345">
        <f t="shared" si="4"/>
        <v>65</v>
      </c>
      <c r="W345" t="str">
        <f t="shared" si="5"/>
        <v>Maybe</v>
      </c>
      <c r="X345" t="str">
        <f t="shared" ref="X345:Z345" si="353">IFERROR(IF(SEARCH(X$1,$Q345),"sim","não"),)</f>
        <v/>
      </c>
      <c r="Y345" t="str">
        <f t="shared" si="353"/>
        <v/>
      </c>
      <c r="Z345" t="str">
        <f t="shared" si="353"/>
        <v/>
      </c>
      <c r="AA345">
        <f t="shared" si="7"/>
        <v>0</v>
      </c>
      <c r="AB345" t="str">
        <f t="shared" si="8"/>
        <v>sim</v>
      </c>
      <c r="AF345" t="str">
        <f t="shared" si="9"/>
        <v/>
      </c>
      <c r="AG345" t="str">
        <f t="shared" si="10"/>
        <v/>
      </c>
      <c r="AH345" t="str">
        <f t="shared" si="11"/>
        <v/>
      </c>
    </row>
    <row r="346">
      <c r="A346" s="1" t="s">
        <v>2356</v>
      </c>
      <c r="B346" s="1" t="s">
        <v>2357</v>
      </c>
      <c r="C346" s="1">
        <v>2015.0</v>
      </c>
      <c r="D346" s="1">
        <v>1.0</v>
      </c>
      <c r="E346" s="1">
        <v>1.0</v>
      </c>
      <c r="F346" s="1" t="s">
        <v>2358</v>
      </c>
      <c r="G346" s="1" t="s">
        <v>2359</v>
      </c>
      <c r="H346" s="1">
        <v>78.0</v>
      </c>
      <c r="I346" s="1">
        <v>5.0</v>
      </c>
      <c r="J346" s="1" t="s">
        <v>2360</v>
      </c>
      <c r="K346" s="1" t="s">
        <v>2361</v>
      </c>
      <c r="L346" s="2" t="s">
        <v>2362</v>
      </c>
      <c r="M346" s="1" t="s">
        <v>883</v>
      </c>
      <c r="O346" s="1" t="s">
        <v>884</v>
      </c>
      <c r="P346" s="1" t="s">
        <v>2363</v>
      </c>
      <c r="Q346" s="1" t="s">
        <v>1695</v>
      </c>
      <c r="R346" s="1">
        <v>2.5734626E7</v>
      </c>
      <c r="T346">
        <f t="shared" si="2"/>
        <v>35</v>
      </c>
      <c r="U346" t="str">
        <f t="shared" si="3"/>
        <v>Excluded</v>
      </c>
      <c r="V346">
        <f t="shared" si="4"/>
        <v>68</v>
      </c>
      <c r="W346" t="str">
        <f t="shared" si="5"/>
        <v>Excluded</v>
      </c>
      <c r="X346" t="str">
        <f t="shared" ref="X346:Z346" si="354">IFERROR(IF(SEARCH(X$1,$Q346),"sim","não"),)</f>
        <v/>
      </c>
      <c r="Y346" t="str">
        <f t="shared" si="354"/>
        <v/>
      </c>
      <c r="Z346" t="str">
        <f t="shared" si="354"/>
        <v>sim</v>
      </c>
      <c r="AA346">
        <f t="shared" si="7"/>
        <v>1</v>
      </c>
      <c r="AB346" t="str">
        <f t="shared" si="8"/>
        <v/>
      </c>
      <c r="AF346" t="str">
        <f t="shared" si="9"/>
        <v>3 - Intervention</v>
      </c>
      <c r="AG346" t="str">
        <f t="shared" si="10"/>
        <v>3 - Intervention</v>
      </c>
      <c r="AH346" t="str">
        <f t="shared" si="11"/>
        <v/>
      </c>
    </row>
    <row r="347">
      <c r="A347" s="1" t="s">
        <v>2364</v>
      </c>
      <c r="B347" s="1" t="s">
        <v>2365</v>
      </c>
      <c r="C347" s="1">
        <v>2015.0</v>
      </c>
      <c r="D347" s="1">
        <v>1.0</v>
      </c>
      <c r="E347" s="1">
        <v>1.0</v>
      </c>
      <c r="F347" s="1" t="s">
        <v>2366</v>
      </c>
      <c r="G347" s="1" t="s">
        <v>2367</v>
      </c>
      <c r="H347" s="1">
        <v>132.0</v>
      </c>
      <c r="J347" s="1" t="s">
        <v>2368</v>
      </c>
      <c r="K347" s="1" t="s">
        <v>2369</v>
      </c>
      <c r="L347" s="2" t="s">
        <v>2370</v>
      </c>
      <c r="M347" s="1" t="s">
        <v>883</v>
      </c>
      <c r="O347" s="1" t="s">
        <v>913</v>
      </c>
      <c r="P347" s="1" t="s">
        <v>2371</v>
      </c>
      <c r="Q347" s="1" t="s">
        <v>923</v>
      </c>
      <c r="R347" s="1">
        <v>2.5476388E7</v>
      </c>
      <c r="T347">
        <f t="shared" si="2"/>
        <v>35</v>
      </c>
      <c r="U347" t="str">
        <f t="shared" si="3"/>
        <v>Excluded</v>
      </c>
      <c r="V347">
        <f t="shared" si="4"/>
        <v>68</v>
      </c>
      <c r="W347" t="str">
        <f t="shared" si="5"/>
        <v>Excluded</v>
      </c>
      <c r="X347" t="str">
        <f t="shared" ref="X347:Z347" si="355">IFERROR(IF(SEARCH(X$1,$Q347),"sim","não"),)</f>
        <v>sim</v>
      </c>
      <c r="Y347" t="str">
        <f t="shared" si="355"/>
        <v>sim</v>
      </c>
      <c r="Z347" t="str">
        <f t="shared" si="355"/>
        <v/>
      </c>
      <c r="AA347">
        <f t="shared" si="7"/>
        <v>2</v>
      </c>
      <c r="AB347" t="str">
        <f t="shared" si="8"/>
        <v/>
      </c>
      <c r="AF347" t="str">
        <f t="shared" si="9"/>
        <v>2 - Population,1 - Type of study</v>
      </c>
      <c r="AG347" t="str">
        <f t="shared" si="10"/>
        <v>2 - Population</v>
      </c>
      <c r="AH347" t="str">
        <f t="shared" si="11"/>
        <v>1 - Type of study</v>
      </c>
    </row>
    <row r="348">
      <c r="A348" s="1" t="s">
        <v>2372</v>
      </c>
      <c r="B348" s="1" t="s">
        <v>2373</v>
      </c>
      <c r="C348" s="1">
        <v>2014.0</v>
      </c>
      <c r="D348" s="1">
        <v>12.0</v>
      </c>
      <c r="E348" s="1">
        <v>1.0</v>
      </c>
      <c r="F348" s="1" t="s">
        <v>2374</v>
      </c>
      <c r="G348" s="1" t="s">
        <v>2375</v>
      </c>
      <c r="H348" s="1">
        <v>67.0</v>
      </c>
      <c r="J348" s="1" t="s">
        <v>2003</v>
      </c>
      <c r="K348" s="1" t="s">
        <v>2376</v>
      </c>
      <c r="L348" s="2" t="s">
        <v>2377</v>
      </c>
      <c r="M348" s="1" t="s">
        <v>883</v>
      </c>
      <c r="O348" s="1" t="s">
        <v>1022</v>
      </c>
      <c r="P348" s="1" t="s">
        <v>2378</v>
      </c>
      <c r="Q348" s="1" t="s">
        <v>900</v>
      </c>
      <c r="R348" s="1">
        <v>2.5442951E7</v>
      </c>
      <c r="T348">
        <f t="shared" si="2"/>
        <v>35</v>
      </c>
      <c r="U348" t="str">
        <f t="shared" si="3"/>
        <v>Excluded</v>
      </c>
      <c r="V348">
        <f t="shared" si="4"/>
        <v>68</v>
      </c>
      <c r="W348" t="str">
        <f t="shared" si="5"/>
        <v>Excluded</v>
      </c>
      <c r="X348" t="str">
        <f t="shared" ref="X348:Z348" si="356">IFERROR(IF(SEARCH(X$1,$Q348),"sim","não"),)</f>
        <v>sim</v>
      </c>
      <c r="Y348" t="str">
        <f t="shared" si="356"/>
        <v/>
      </c>
      <c r="Z348" t="str">
        <f t="shared" si="356"/>
        <v>sim</v>
      </c>
      <c r="AA348">
        <f t="shared" si="7"/>
        <v>2</v>
      </c>
      <c r="AB348" t="str">
        <f t="shared" si="8"/>
        <v/>
      </c>
      <c r="AF348" t="str">
        <f t="shared" si="9"/>
        <v>3 - Intervention,1 - Type of study</v>
      </c>
      <c r="AG348" t="str">
        <f t="shared" si="10"/>
        <v>3 - Intervention</v>
      </c>
      <c r="AH348" t="str">
        <f t="shared" si="11"/>
        <v>1 - Type of study</v>
      </c>
    </row>
    <row r="349">
      <c r="A349" s="1" t="s">
        <v>2379</v>
      </c>
      <c r="B349" s="1" t="s">
        <v>2380</v>
      </c>
      <c r="C349" s="1">
        <v>2015.0</v>
      </c>
      <c r="D349" s="1">
        <v>1.0</v>
      </c>
      <c r="E349" s="1">
        <v>6.0</v>
      </c>
      <c r="F349" s="1" t="s">
        <v>1017</v>
      </c>
      <c r="G349" s="1" t="s">
        <v>1018</v>
      </c>
      <c r="H349" s="1">
        <v>49.0</v>
      </c>
      <c r="I349" s="1">
        <v>1.0</v>
      </c>
      <c r="J349" s="1" t="s">
        <v>2381</v>
      </c>
      <c r="K349" s="1" t="s">
        <v>2382</v>
      </c>
      <c r="L349" s="2" t="s">
        <v>2383</v>
      </c>
      <c r="M349" s="1" t="s">
        <v>883</v>
      </c>
      <c r="O349" s="1" t="s">
        <v>1022</v>
      </c>
      <c r="P349" s="1" t="s">
        <v>2384</v>
      </c>
      <c r="Q349" s="1" t="s">
        <v>915</v>
      </c>
      <c r="R349" s="1">
        <v>2.5380515E7</v>
      </c>
      <c r="T349">
        <f t="shared" si="2"/>
        <v>35</v>
      </c>
      <c r="U349" t="str">
        <f t="shared" si="3"/>
        <v>Maybe</v>
      </c>
      <c r="V349">
        <f t="shared" si="4"/>
        <v>65</v>
      </c>
      <c r="W349" t="str">
        <f t="shared" si="5"/>
        <v>Maybe</v>
      </c>
      <c r="X349" t="str">
        <f t="shared" ref="X349:Z349" si="357">IFERROR(IF(SEARCH(X$1,$Q349),"sim","não"),)</f>
        <v/>
      </c>
      <c r="Y349" t="str">
        <f t="shared" si="357"/>
        <v/>
      </c>
      <c r="Z349" t="str">
        <f t="shared" si="357"/>
        <v/>
      </c>
      <c r="AA349">
        <f t="shared" si="7"/>
        <v>0</v>
      </c>
      <c r="AB349" t="str">
        <f t="shared" si="8"/>
        <v>sim</v>
      </c>
      <c r="AF349" t="str">
        <f t="shared" si="9"/>
        <v/>
      </c>
      <c r="AG349" t="str">
        <f t="shared" si="10"/>
        <v/>
      </c>
      <c r="AH349" t="str">
        <f t="shared" si="11"/>
        <v/>
      </c>
    </row>
    <row r="350">
      <c r="A350" s="1" t="s">
        <v>2385</v>
      </c>
      <c r="B350" s="1" t="s">
        <v>2386</v>
      </c>
      <c r="C350" s="1">
        <v>2016.0</v>
      </c>
      <c r="D350" s="1">
        <v>3.0</v>
      </c>
      <c r="E350" s="1">
        <v>1.0</v>
      </c>
      <c r="F350" s="1" t="s">
        <v>1765</v>
      </c>
      <c r="G350" s="1" t="s">
        <v>1766</v>
      </c>
      <c r="H350" s="1">
        <v>31.0</v>
      </c>
      <c r="I350" s="1">
        <v>3.0</v>
      </c>
      <c r="J350" s="1" t="s">
        <v>2387</v>
      </c>
      <c r="K350" s="1" t="s">
        <v>2388</v>
      </c>
      <c r="L350" s="2" t="s">
        <v>2389</v>
      </c>
      <c r="M350" s="1" t="s">
        <v>883</v>
      </c>
      <c r="O350" s="1" t="s">
        <v>1022</v>
      </c>
      <c r="P350" s="1" t="s">
        <v>2390</v>
      </c>
      <c r="Q350" s="1" t="s">
        <v>1509</v>
      </c>
      <c r="R350" s="1">
        <v>2.5258305E7</v>
      </c>
      <c r="T350">
        <f t="shared" si="2"/>
        <v>35</v>
      </c>
      <c r="U350" t="str">
        <f t="shared" si="3"/>
        <v>Excluded</v>
      </c>
      <c r="V350">
        <f t="shared" si="4"/>
        <v>68</v>
      </c>
      <c r="W350" t="str">
        <f t="shared" si="5"/>
        <v>Excluded</v>
      </c>
      <c r="X350" t="str">
        <f t="shared" ref="X350:Z350" si="358">IFERROR(IF(SEARCH(X$1,$Q350),"sim","não"),)</f>
        <v/>
      </c>
      <c r="Y350" t="str">
        <f t="shared" si="358"/>
        <v/>
      </c>
      <c r="Z350" t="str">
        <f t="shared" si="358"/>
        <v>sim</v>
      </c>
      <c r="AA350">
        <f t="shared" si="7"/>
        <v>1</v>
      </c>
      <c r="AB350" t="str">
        <f t="shared" si="8"/>
        <v/>
      </c>
      <c r="AF350" t="str">
        <f t="shared" si="9"/>
        <v>3 - Intervention</v>
      </c>
      <c r="AG350" t="str">
        <f t="shared" si="10"/>
        <v>3 - Intervention</v>
      </c>
      <c r="AH350" t="str">
        <f t="shared" si="11"/>
        <v/>
      </c>
    </row>
    <row r="351">
      <c r="A351" s="1" t="s">
        <v>2391</v>
      </c>
      <c r="B351" s="1" t="s">
        <v>2392</v>
      </c>
      <c r="C351" s="1">
        <v>2014.0</v>
      </c>
      <c r="D351" s="1">
        <v>9.0</v>
      </c>
      <c r="E351" s="1">
        <v>23.0</v>
      </c>
      <c r="F351" s="1" t="s">
        <v>2393</v>
      </c>
      <c r="G351" s="1" t="s">
        <v>2394</v>
      </c>
      <c r="H351" s="1">
        <v>14.0</v>
      </c>
      <c r="J351" s="1">
        <v>232.0</v>
      </c>
      <c r="K351" s="1" t="s">
        <v>2395</v>
      </c>
      <c r="L351" s="2" t="s">
        <v>2396</v>
      </c>
      <c r="M351" s="1" t="s">
        <v>883</v>
      </c>
      <c r="P351" s="1" t="s">
        <v>2397</v>
      </c>
      <c r="Q351" s="1" t="s">
        <v>993</v>
      </c>
      <c r="R351" s="1">
        <v>2.5245856E7</v>
      </c>
      <c r="S351" s="1" t="s">
        <v>2398</v>
      </c>
      <c r="T351">
        <f t="shared" si="2"/>
        <v>35</v>
      </c>
      <c r="U351" t="str">
        <f t="shared" si="3"/>
        <v>Excluded</v>
      </c>
      <c r="V351">
        <f t="shared" si="4"/>
        <v>68</v>
      </c>
      <c r="W351" t="str">
        <f t="shared" si="5"/>
        <v>Excluded</v>
      </c>
      <c r="X351" t="str">
        <f t="shared" ref="X351:Z351" si="359">IFERROR(IF(SEARCH(X$1,$Q351),"sim","não"),)</f>
        <v/>
      </c>
      <c r="Y351" t="str">
        <f t="shared" si="359"/>
        <v>sim</v>
      </c>
      <c r="Z351" t="str">
        <f t="shared" si="359"/>
        <v/>
      </c>
      <c r="AA351">
        <f t="shared" si="7"/>
        <v>1</v>
      </c>
      <c r="AB351" t="str">
        <f t="shared" si="8"/>
        <v/>
      </c>
      <c r="AF351" t="str">
        <f t="shared" si="9"/>
        <v>2 - Population</v>
      </c>
      <c r="AG351" t="str">
        <f t="shared" si="10"/>
        <v>2 - Population</v>
      </c>
      <c r="AH351" t="str">
        <f t="shared" si="11"/>
        <v/>
      </c>
    </row>
    <row r="352">
      <c r="A352" s="1" t="s">
        <v>2399</v>
      </c>
      <c r="B352" s="1" t="s">
        <v>2400</v>
      </c>
      <c r="C352" s="1">
        <v>2014.0</v>
      </c>
      <c r="D352" s="1">
        <v>11.0</v>
      </c>
      <c r="E352" s="1">
        <v>1.0</v>
      </c>
      <c r="F352" s="1" t="s">
        <v>2401</v>
      </c>
      <c r="G352" s="1" t="s">
        <v>2402</v>
      </c>
      <c r="H352" s="1">
        <v>280.0</v>
      </c>
      <c r="I352" s="1">
        <v>3.0</v>
      </c>
      <c r="J352" s="1" t="s">
        <v>2403</v>
      </c>
      <c r="K352" s="1" t="s">
        <v>2404</v>
      </c>
      <c r="L352" s="2" t="s">
        <v>2405</v>
      </c>
      <c r="M352" s="1" t="s">
        <v>883</v>
      </c>
      <c r="O352" s="1" t="s">
        <v>1022</v>
      </c>
      <c r="P352" s="1" t="s">
        <v>2406</v>
      </c>
      <c r="Q352" s="1" t="s">
        <v>1695</v>
      </c>
      <c r="R352" s="1">
        <v>2.5168427E7</v>
      </c>
      <c r="T352">
        <f t="shared" si="2"/>
        <v>35</v>
      </c>
      <c r="U352" t="str">
        <f t="shared" si="3"/>
        <v>Excluded</v>
      </c>
      <c r="V352">
        <f t="shared" si="4"/>
        <v>68</v>
      </c>
      <c r="W352" t="str">
        <f t="shared" si="5"/>
        <v>Excluded</v>
      </c>
      <c r="X352" t="str">
        <f t="shared" ref="X352:Z352" si="360">IFERROR(IF(SEARCH(X$1,$Q352),"sim","não"),)</f>
        <v/>
      </c>
      <c r="Y352" t="str">
        <f t="shared" si="360"/>
        <v/>
      </c>
      <c r="Z352" t="str">
        <f t="shared" si="360"/>
        <v>sim</v>
      </c>
      <c r="AA352">
        <f t="shared" si="7"/>
        <v>1</v>
      </c>
      <c r="AB352" t="str">
        <f t="shared" si="8"/>
        <v/>
      </c>
      <c r="AF352" t="str">
        <f t="shared" si="9"/>
        <v>3 - Intervention</v>
      </c>
      <c r="AG352" t="str">
        <f t="shared" si="10"/>
        <v>3 - Intervention</v>
      </c>
      <c r="AH352" t="str">
        <f t="shared" si="11"/>
        <v/>
      </c>
    </row>
    <row r="353">
      <c r="A353" s="1" t="s">
        <v>2407</v>
      </c>
      <c r="B353" s="1" t="s">
        <v>2408</v>
      </c>
      <c r="C353" s="1">
        <v>2014.0</v>
      </c>
      <c r="D353" s="1">
        <v>8.0</v>
      </c>
      <c r="E353" s="1">
        <v>27.0</v>
      </c>
      <c r="F353" s="1" t="s">
        <v>2409</v>
      </c>
      <c r="G353" s="1" t="s">
        <v>2410</v>
      </c>
      <c r="H353" s="1">
        <v>62.0</v>
      </c>
      <c r="I353" s="1">
        <v>34.0</v>
      </c>
      <c r="J353" s="6">
        <v>2459058.0</v>
      </c>
      <c r="K353" s="1" t="s">
        <v>2411</v>
      </c>
      <c r="L353" s="2" t="s">
        <v>2412</v>
      </c>
      <c r="M353" s="1" t="s">
        <v>883</v>
      </c>
      <c r="O353" s="1" t="s">
        <v>1022</v>
      </c>
      <c r="P353" s="1" t="s">
        <v>2413</v>
      </c>
      <c r="Q353" s="1" t="s">
        <v>993</v>
      </c>
      <c r="R353" s="1">
        <v>2.5074419E7</v>
      </c>
      <c r="T353">
        <f t="shared" si="2"/>
        <v>35</v>
      </c>
      <c r="U353" t="str">
        <f t="shared" si="3"/>
        <v>Excluded</v>
      </c>
      <c r="V353">
        <f t="shared" si="4"/>
        <v>68</v>
      </c>
      <c r="W353" t="str">
        <f t="shared" si="5"/>
        <v>Excluded</v>
      </c>
      <c r="X353" t="str">
        <f t="shared" ref="X353:Z353" si="361">IFERROR(IF(SEARCH(X$1,$Q353),"sim","não"),)</f>
        <v/>
      </c>
      <c r="Y353" t="str">
        <f t="shared" si="361"/>
        <v>sim</v>
      </c>
      <c r="Z353" t="str">
        <f t="shared" si="361"/>
        <v/>
      </c>
      <c r="AA353">
        <f t="shared" si="7"/>
        <v>1</v>
      </c>
      <c r="AB353" t="str">
        <f t="shared" si="8"/>
        <v/>
      </c>
      <c r="AF353" t="str">
        <f t="shared" si="9"/>
        <v>2 - Population</v>
      </c>
      <c r="AG353" t="str">
        <f t="shared" si="10"/>
        <v>2 - Population</v>
      </c>
      <c r="AH353" t="str">
        <f t="shared" si="11"/>
        <v/>
      </c>
    </row>
    <row r="354">
      <c r="A354" s="1" t="s">
        <v>2414</v>
      </c>
      <c r="B354" s="1" t="s">
        <v>2415</v>
      </c>
      <c r="C354" s="1">
        <v>2014.0</v>
      </c>
      <c r="D354" s="1">
        <v>11.0</v>
      </c>
      <c r="E354" s="1">
        <v>1.0</v>
      </c>
      <c r="F354" s="1" t="s">
        <v>2416</v>
      </c>
      <c r="G354" s="1" t="s">
        <v>2417</v>
      </c>
      <c r="H354" s="1">
        <v>10.0</v>
      </c>
      <c r="I354" s="1">
        <v>11.0</v>
      </c>
      <c r="J354" s="1" t="s">
        <v>2418</v>
      </c>
      <c r="K354" s="1" t="s">
        <v>2419</v>
      </c>
      <c r="L354" s="2" t="s">
        <v>2420</v>
      </c>
      <c r="M354" s="1" t="s">
        <v>883</v>
      </c>
      <c r="O354" s="1" t="s">
        <v>884</v>
      </c>
      <c r="P354" s="1" t="s">
        <v>2421</v>
      </c>
      <c r="Q354" s="1" t="s">
        <v>1541</v>
      </c>
      <c r="R354" s="1">
        <v>2.5050775E7</v>
      </c>
      <c r="T354">
        <f t="shared" si="2"/>
        <v>35</v>
      </c>
      <c r="U354" t="str">
        <f t="shared" si="3"/>
        <v>Maybe</v>
      </c>
      <c r="V354">
        <f t="shared" si="4"/>
        <v>65</v>
      </c>
      <c r="W354" t="str">
        <f t="shared" si="5"/>
        <v>Excluded</v>
      </c>
      <c r="X354" t="str">
        <f t="shared" ref="X354:Z354" si="362">IFERROR(IF(SEARCH(X$1,$Q354),"sim","não"),)</f>
        <v/>
      </c>
      <c r="Y354" t="str">
        <f t="shared" si="362"/>
        <v/>
      </c>
      <c r="Z354" t="str">
        <f t="shared" si="362"/>
        <v>sim</v>
      </c>
      <c r="AA354">
        <f t="shared" si="7"/>
        <v>1</v>
      </c>
      <c r="AB354" t="str">
        <f t="shared" si="8"/>
        <v>sim</v>
      </c>
      <c r="AF354" t="str">
        <f t="shared" si="9"/>
        <v>3 - Intervention</v>
      </c>
      <c r="AG354" t="str">
        <f t="shared" si="10"/>
        <v/>
      </c>
      <c r="AH354" t="str">
        <f t="shared" si="11"/>
        <v/>
      </c>
    </row>
    <row r="355">
      <c r="A355" s="1" t="s">
        <v>2422</v>
      </c>
      <c r="B355" s="1" t="s">
        <v>2423</v>
      </c>
      <c r="C355" s="1">
        <v>2014.0</v>
      </c>
      <c r="D355" s="1">
        <v>9.0</v>
      </c>
      <c r="E355" s="1">
        <v>15.0</v>
      </c>
      <c r="F355" s="1" t="s">
        <v>948</v>
      </c>
      <c r="G355" s="1" t="s">
        <v>949</v>
      </c>
      <c r="H355" s="1">
        <v>493.0</v>
      </c>
      <c r="J355" s="1" t="s">
        <v>2424</v>
      </c>
      <c r="K355" s="1" t="s">
        <v>2425</v>
      </c>
      <c r="L355" s="2" t="s">
        <v>2426</v>
      </c>
      <c r="M355" s="1" t="s">
        <v>883</v>
      </c>
      <c r="O355" s="1" t="s">
        <v>913</v>
      </c>
      <c r="P355" s="1" t="s">
        <v>2427</v>
      </c>
      <c r="Q355" s="1" t="s">
        <v>915</v>
      </c>
      <c r="R355" s="1">
        <v>2.4995635E7</v>
      </c>
      <c r="T355">
        <f t="shared" si="2"/>
        <v>35</v>
      </c>
      <c r="U355" t="str">
        <f t="shared" si="3"/>
        <v>Maybe</v>
      </c>
      <c r="V355">
        <f t="shared" si="4"/>
        <v>65</v>
      </c>
      <c r="W355" t="str">
        <f t="shared" si="5"/>
        <v>Maybe</v>
      </c>
      <c r="X355" t="str">
        <f t="shared" ref="X355:Z355" si="363">IFERROR(IF(SEARCH(X$1,$Q355),"sim","não"),)</f>
        <v/>
      </c>
      <c r="Y355" t="str">
        <f t="shared" si="363"/>
        <v/>
      </c>
      <c r="Z355" t="str">
        <f t="shared" si="363"/>
        <v/>
      </c>
      <c r="AA355">
        <f t="shared" si="7"/>
        <v>0</v>
      </c>
      <c r="AB355" t="str">
        <f t="shared" si="8"/>
        <v>sim</v>
      </c>
      <c r="AF355" t="str">
        <f t="shared" si="9"/>
        <v/>
      </c>
      <c r="AG355" t="str">
        <f t="shared" si="10"/>
        <v/>
      </c>
      <c r="AH355" t="str">
        <f t="shared" si="11"/>
        <v/>
      </c>
    </row>
    <row r="356">
      <c r="A356" s="1" t="s">
        <v>2428</v>
      </c>
      <c r="B356" s="1" t="s">
        <v>2429</v>
      </c>
      <c r="C356" s="1">
        <v>2014.0</v>
      </c>
      <c r="D356" s="1">
        <v>8.0</v>
      </c>
      <c r="E356" s="1">
        <v>15.0</v>
      </c>
      <c r="F356" s="1" t="s">
        <v>879</v>
      </c>
      <c r="G356" s="1" t="s">
        <v>880</v>
      </c>
      <c r="H356" s="1">
        <v>85.0</v>
      </c>
      <c r="I356" s="1">
        <v>1.0</v>
      </c>
      <c r="J356" s="1" t="s">
        <v>2430</v>
      </c>
      <c r="K356" s="1" t="s">
        <v>2431</v>
      </c>
      <c r="L356" s="2" t="s">
        <v>2432</v>
      </c>
      <c r="M356" s="1" t="s">
        <v>883</v>
      </c>
      <c r="O356" s="1" t="s">
        <v>884</v>
      </c>
      <c r="P356" s="1" t="s">
        <v>2433</v>
      </c>
      <c r="Q356" s="1" t="s">
        <v>937</v>
      </c>
      <c r="R356" s="1">
        <v>2.4973278E7</v>
      </c>
      <c r="T356">
        <f t="shared" si="2"/>
        <v>35</v>
      </c>
      <c r="U356" t="str">
        <f t="shared" si="3"/>
        <v>Excluded</v>
      </c>
      <c r="V356">
        <f t="shared" si="4"/>
        <v>68</v>
      </c>
      <c r="W356" t="str">
        <f t="shared" si="5"/>
        <v>Excluded</v>
      </c>
      <c r="X356" t="str">
        <f t="shared" ref="X356:Z356" si="364">IFERROR(IF(SEARCH(X$1,$Q356),"sim","não"),)</f>
        <v>sim</v>
      </c>
      <c r="Y356" t="str">
        <f t="shared" si="364"/>
        <v/>
      </c>
      <c r="Z356" t="str">
        <f t="shared" si="364"/>
        <v/>
      </c>
      <c r="AA356">
        <f t="shared" si="7"/>
        <v>1</v>
      </c>
      <c r="AB356" t="str">
        <f t="shared" si="8"/>
        <v/>
      </c>
      <c r="AF356" t="str">
        <f t="shared" si="9"/>
        <v>1 - Type of study</v>
      </c>
      <c r="AG356" t="str">
        <f t="shared" si="10"/>
        <v>1 - Type of study</v>
      </c>
      <c r="AH356" t="str">
        <f t="shared" si="11"/>
        <v/>
      </c>
    </row>
    <row r="357">
      <c r="A357" s="1" t="s">
        <v>2434</v>
      </c>
      <c r="B357" s="1" t="s">
        <v>2435</v>
      </c>
      <c r="C357" s="1">
        <v>2015.0</v>
      </c>
      <c r="D357" s="1">
        <v>3.0</v>
      </c>
      <c r="E357" s="1">
        <v>1.0</v>
      </c>
      <c r="F357" s="1" t="s">
        <v>2436</v>
      </c>
      <c r="G357" s="1" t="s">
        <v>2437</v>
      </c>
      <c r="H357" s="1">
        <v>9.0</v>
      </c>
      <c r="I357" s="1">
        <v>2.0</v>
      </c>
      <c r="J357" s="1" t="s">
        <v>2438</v>
      </c>
      <c r="K357" s="1" t="s">
        <v>2439</v>
      </c>
      <c r="L357" s="2" t="s">
        <v>2440</v>
      </c>
      <c r="M357" s="1" t="s">
        <v>883</v>
      </c>
      <c r="O357" s="1" t="s">
        <v>884</v>
      </c>
      <c r="P357" s="1" t="s">
        <v>2441</v>
      </c>
      <c r="Q357" s="1" t="s">
        <v>1562</v>
      </c>
      <c r="R357" s="1">
        <v>2.4787691E7</v>
      </c>
      <c r="T357">
        <f t="shared" si="2"/>
        <v>35</v>
      </c>
      <c r="U357" t="str">
        <f t="shared" si="3"/>
        <v>Excluded</v>
      </c>
      <c r="V357">
        <f t="shared" si="4"/>
        <v>68</v>
      </c>
      <c r="W357" t="str">
        <f t="shared" si="5"/>
        <v>Excluded</v>
      </c>
      <c r="X357" t="str">
        <f t="shared" ref="X357:Z357" si="365">IFERROR(IF(SEARCH(X$1,$Q357),"sim","não"),)</f>
        <v/>
      </c>
      <c r="Y357" t="str">
        <f t="shared" si="365"/>
        <v/>
      </c>
      <c r="Z357" t="str">
        <f t="shared" si="365"/>
        <v>sim</v>
      </c>
      <c r="AA357">
        <f t="shared" si="7"/>
        <v>1</v>
      </c>
      <c r="AB357" t="str">
        <f t="shared" si="8"/>
        <v/>
      </c>
      <c r="AF357" t="str">
        <f t="shared" si="9"/>
        <v>3 - Intervention</v>
      </c>
      <c r="AG357" t="str">
        <f t="shared" si="10"/>
        <v>3 - Intervention</v>
      </c>
      <c r="AH357" t="str">
        <f t="shared" si="11"/>
        <v/>
      </c>
    </row>
    <row r="358">
      <c r="A358" s="1" t="s">
        <v>2442</v>
      </c>
      <c r="B358" s="1" t="s">
        <v>2443</v>
      </c>
      <c r="C358" s="1">
        <v>2014.0</v>
      </c>
      <c r="D358" s="1">
        <v>5.0</v>
      </c>
      <c r="E358" s="1">
        <v>27.0</v>
      </c>
      <c r="F358" s="1" t="s">
        <v>2444</v>
      </c>
      <c r="G358" s="1" t="s">
        <v>2445</v>
      </c>
      <c r="H358" s="1">
        <v>8.0</v>
      </c>
      <c r="I358" s="1">
        <v>5.0</v>
      </c>
      <c r="J358" s="1" t="s">
        <v>2446</v>
      </c>
      <c r="K358" s="1" t="s">
        <v>2447</v>
      </c>
      <c r="L358" s="2" t="s">
        <v>2448</v>
      </c>
      <c r="M358" s="1" t="s">
        <v>883</v>
      </c>
      <c r="P358" s="1" t="s">
        <v>2449</v>
      </c>
      <c r="Q358" s="1" t="s">
        <v>2450</v>
      </c>
      <c r="R358" s="1">
        <v>2.472065E7</v>
      </c>
      <c r="S358" s="1" t="s">
        <v>2451</v>
      </c>
      <c r="T358">
        <f t="shared" si="2"/>
        <v>35</v>
      </c>
      <c r="U358" t="str">
        <f t="shared" si="3"/>
        <v>Excluded</v>
      </c>
      <c r="V358">
        <f t="shared" si="4"/>
        <v>68</v>
      </c>
      <c r="W358" t="str">
        <f t="shared" si="5"/>
        <v>Excluded</v>
      </c>
      <c r="X358" t="str">
        <f t="shared" ref="X358:Z358" si="366">IFERROR(IF(SEARCH(X$1,$Q358),"sim","não"),)</f>
        <v/>
      </c>
      <c r="Y358" t="str">
        <f t="shared" si="366"/>
        <v/>
      </c>
      <c r="Z358" t="str">
        <f t="shared" si="366"/>
        <v>sim</v>
      </c>
      <c r="AA358">
        <f t="shared" si="7"/>
        <v>1</v>
      </c>
      <c r="AB358" t="str">
        <f t="shared" si="8"/>
        <v/>
      </c>
      <c r="AF358" t="str">
        <f t="shared" si="9"/>
        <v>3 - Intervention</v>
      </c>
      <c r="AG358" t="str">
        <f t="shared" si="10"/>
        <v>3 - Intervention</v>
      </c>
      <c r="AH358" t="str">
        <f t="shared" si="11"/>
        <v/>
      </c>
    </row>
    <row r="359">
      <c r="A359" s="1" t="s">
        <v>2452</v>
      </c>
      <c r="B359" s="1" t="s">
        <v>2453</v>
      </c>
      <c r="C359" s="1">
        <v>2014.0</v>
      </c>
      <c r="D359" s="1">
        <v>5.0</v>
      </c>
      <c r="E359" s="1">
        <v>1.0</v>
      </c>
      <c r="F359" s="1" t="s">
        <v>1226</v>
      </c>
      <c r="G359" s="1" t="s">
        <v>1227</v>
      </c>
      <c r="H359" s="1">
        <v>162.0</v>
      </c>
      <c r="J359" s="1" t="s">
        <v>2454</v>
      </c>
      <c r="K359" s="1" t="s">
        <v>2455</v>
      </c>
      <c r="L359" s="2" t="s">
        <v>2456</v>
      </c>
      <c r="M359" s="1" t="s">
        <v>883</v>
      </c>
      <c r="O359" s="1" t="s">
        <v>1022</v>
      </c>
      <c r="P359" s="1" t="s">
        <v>2457</v>
      </c>
      <c r="Q359" s="1" t="s">
        <v>1509</v>
      </c>
      <c r="R359" s="1">
        <v>2.4704545E7</v>
      </c>
      <c r="T359">
        <f t="shared" si="2"/>
        <v>35</v>
      </c>
      <c r="U359" t="str">
        <f t="shared" si="3"/>
        <v>Excluded</v>
      </c>
      <c r="V359">
        <f t="shared" si="4"/>
        <v>68</v>
      </c>
      <c r="W359" t="str">
        <f t="shared" si="5"/>
        <v>Excluded</v>
      </c>
      <c r="X359" t="str">
        <f t="shared" ref="X359:Z359" si="367">IFERROR(IF(SEARCH(X$1,$Q359),"sim","não"),)</f>
        <v/>
      </c>
      <c r="Y359" t="str">
        <f t="shared" si="367"/>
        <v/>
      </c>
      <c r="Z359" t="str">
        <f t="shared" si="367"/>
        <v>sim</v>
      </c>
      <c r="AA359">
        <f t="shared" si="7"/>
        <v>1</v>
      </c>
      <c r="AB359" t="str">
        <f t="shared" si="8"/>
        <v/>
      </c>
      <c r="AF359" t="str">
        <f t="shared" si="9"/>
        <v>3 - Intervention</v>
      </c>
      <c r="AG359" t="str">
        <f t="shared" si="10"/>
        <v>3 - Intervention</v>
      </c>
      <c r="AH359" t="str">
        <f t="shared" si="11"/>
        <v/>
      </c>
    </row>
    <row r="360">
      <c r="A360" s="1" t="s">
        <v>2458</v>
      </c>
      <c r="B360" s="1" t="s">
        <v>2459</v>
      </c>
      <c r="C360" s="1">
        <v>2014.0</v>
      </c>
      <c r="D360" s="1">
        <v>9.0</v>
      </c>
      <c r="E360" s="1">
        <v>1.0</v>
      </c>
      <c r="F360" s="1" t="s">
        <v>1183</v>
      </c>
      <c r="G360" s="1" t="s">
        <v>1184</v>
      </c>
      <c r="H360" s="1">
        <v>100.0</v>
      </c>
      <c r="J360" s="4">
        <v>44442.0</v>
      </c>
      <c r="K360" s="1" t="s">
        <v>2460</v>
      </c>
      <c r="L360" s="2" t="s">
        <v>2461</v>
      </c>
      <c r="M360" s="1" t="s">
        <v>883</v>
      </c>
      <c r="O360" s="1" t="s">
        <v>884</v>
      </c>
      <c r="P360" s="1" t="s">
        <v>2462</v>
      </c>
      <c r="Q360" s="1" t="s">
        <v>937</v>
      </c>
      <c r="R360" s="1">
        <v>2.4612883E7</v>
      </c>
      <c r="T360">
        <f t="shared" si="2"/>
        <v>35</v>
      </c>
      <c r="U360" t="str">
        <f t="shared" si="3"/>
        <v>Excluded</v>
      </c>
      <c r="V360">
        <f t="shared" si="4"/>
        <v>68</v>
      </c>
      <c r="W360" t="str">
        <f t="shared" si="5"/>
        <v>Excluded</v>
      </c>
      <c r="X360" t="str">
        <f t="shared" ref="X360:Z360" si="368">IFERROR(IF(SEARCH(X$1,$Q360),"sim","não"),)</f>
        <v>sim</v>
      </c>
      <c r="Y360" t="str">
        <f t="shared" si="368"/>
        <v/>
      </c>
      <c r="Z360" t="str">
        <f t="shared" si="368"/>
        <v/>
      </c>
      <c r="AA360">
        <f t="shared" si="7"/>
        <v>1</v>
      </c>
      <c r="AB360" t="str">
        <f t="shared" si="8"/>
        <v/>
      </c>
      <c r="AF360" t="str">
        <f t="shared" si="9"/>
        <v>1 - Type of study</v>
      </c>
      <c r="AG360" t="str">
        <f t="shared" si="10"/>
        <v>1 - Type of study</v>
      </c>
      <c r="AH360" t="str">
        <f t="shared" si="11"/>
        <v/>
      </c>
    </row>
    <row r="361">
      <c r="A361" s="1" t="s">
        <v>2463</v>
      </c>
      <c r="B361" s="1" t="s">
        <v>2464</v>
      </c>
      <c r="C361" s="1">
        <v>2014.0</v>
      </c>
      <c r="D361" s="1">
        <v>5.0</v>
      </c>
      <c r="E361" s="1">
        <v>1.0</v>
      </c>
      <c r="F361" s="1" t="s">
        <v>1329</v>
      </c>
      <c r="G361" s="1" t="s">
        <v>1330</v>
      </c>
      <c r="H361" s="1">
        <v>66.0</v>
      </c>
      <c r="J361" s="1" t="s">
        <v>2465</v>
      </c>
      <c r="K361" s="1" t="s">
        <v>2466</v>
      </c>
      <c r="L361" s="2" t="s">
        <v>2467</v>
      </c>
      <c r="M361" s="1" t="s">
        <v>883</v>
      </c>
      <c r="O361" s="1" t="s">
        <v>913</v>
      </c>
      <c r="P361" s="1" t="s">
        <v>2468</v>
      </c>
      <c r="Q361" s="1" t="s">
        <v>886</v>
      </c>
      <c r="R361" s="1">
        <v>2.4509165E7</v>
      </c>
      <c r="T361">
        <f t="shared" si="2"/>
        <v>35</v>
      </c>
      <c r="U361" t="str">
        <f t="shared" si="3"/>
        <v>Excluded</v>
      </c>
      <c r="V361">
        <f t="shared" si="4"/>
        <v>68</v>
      </c>
      <c r="W361" t="str">
        <f t="shared" si="5"/>
        <v>Excluded</v>
      </c>
      <c r="X361" t="str">
        <f t="shared" ref="X361:Z361" si="369">IFERROR(IF(SEARCH(X$1,$Q361),"sim","não"),)</f>
        <v>sim</v>
      </c>
      <c r="Y361" t="str">
        <f t="shared" si="369"/>
        <v/>
      </c>
      <c r="Z361" t="str">
        <f t="shared" si="369"/>
        <v/>
      </c>
      <c r="AA361">
        <f t="shared" si="7"/>
        <v>1</v>
      </c>
      <c r="AB361" t="str">
        <f t="shared" si="8"/>
        <v/>
      </c>
      <c r="AF361" t="str">
        <f t="shared" si="9"/>
        <v>1 - Type of study</v>
      </c>
      <c r="AG361" t="str">
        <f t="shared" si="10"/>
        <v>1 - Type of study</v>
      </c>
      <c r="AH361" t="str">
        <f t="shared" si="11"/>
        <v/>
      </c>
    </row>
    <row r="362">
      <c r="A362" s="1" t="s">
        <v>2469</v>
      </c>
      <c r="B362" s="1" t="s">
        <v>2470</v>
      </c>
      <c r="C362" s="1">
        <v>2013.0</v>
      </c>
      <c r="D362" s="1">
        <v>10.0</v>
      </c>
      <c r="E362" s="1">
        <v>1.0</v>
      </c>
      <c r="F362" s="1" t="s">
        <v>2471</v>
      </c>
      <c r="G362" s="1" t="s">
        <v>2472</v>
      </c>
      <c r="H362" s="1">
        <v>24.0</v>
      </c>
      <c r="I362" s="1">
        <v>10.0</v>
      </c>
      <c r="J362" s="6">
        <v>390963.0</v>
      </c>
      <c r="K362" s="1" t="s">
        <v>2473</v>
      </c>
      <c r="L362" s="2" t="s">
        <v>2474</v>
      </c>
      <c r="M362" s="1" t="s">
        <v>2475</v>
      </c>
      <c r="O362" s="1" t="s">
        <v>2476</v>
      </c>
      <c r="P362" s="1" t="s">
        <v>2477</v>
      </c>
      <c r="Q362" s="1" t="s">
        <v>1695</v>
      </c>
      <c r="R362" s="1">
        <v>2.4483095E7</v>
      </c>
      <c r="T362">
        <f t="shared" si="2"/>
        <v>35</v>
      </c>
      <c r="U362" t="str">
        <f t="shared" si="3"/>
        <v>Excluded</v>
      </c>
      <c r="V362">
        <f t="shared" si="4"/>
        <v>68</v>
      </c>
      <c r="W362" t="str">
        <f t="shared" si="5"/>
        <v>Excluded</v>
      </c>
      <c r="X362" t="str">
        <f t="shared" ref="X362:Z362" si="370">IFERROR(IF(SEARCH(X$1,$Q362),"sim","não"),)</f>
        <v/>
      </c>
      <c r="Y362" t="str">
        <f t="shared" si="370"/>
        <v/>
      </c>
      <c r="Z362" t="str">
        <f t="shared" si="370"/>
        <v>sim</v>
      </c>
      <c r="AA362">
        <f t="shared" si="7"/>
        <v>1</v>
      </c>
      <c r="AB362" t="str">
        <f t="shared" si="8"/>
        <v/>
      </c>
      <c r="AF362" t="str">
        <f t="shared" si="9"/>
        <v>3 - Intervention</v>
      </c>
      <c r="AG362" t="str">
        <f t="shared" si="10"/>
        <v>3 - Intervention</v>
      </c>
      <c r="AH362" t="str">
        <f t="shared" si="11"/>
        <v/>
      </c>
    </row>
    <row r="363">
      <c r="A363" s="1" t="s">
        <v>2478</v>
      </c>
      <c r="B363" s="1" t="s">
        <v>2479</v>
      </c>
      <c r="C363" s="1">
        <v>2014.0</v>
      </c>
      <c r="D363" s="1">
        <v>4.0</v>
      </c>
      <c r="E363" s="1">
        <v>1.0</v>
      </c>
      <c r="F363" s="1" t="s">
        <v>927</v>
      </c>
      <c r="G363" s="1" t="s">
        <v>928</v>
      </c>
      <c r="H363" s="1">
        <v>187.0</v>
      </c>
      <c r="J363" s="1" t="s">
        <v>2480</v>
      </c>
      <c r="K363" s="1" t="s">
        <v>2481</v>
      </c>
      <c r="L363" s="2" t="s">
        <v>2482</v>
      </c>
      <c r="M363" s="1" t="s">
        <v>883</v>
      </c>
      <c r="O363" s="1" t="s">
        <v>884</v>
      </c>
      <c r="P363" s="1" t="s">
        <v>2483</v>
      </c>
      <c r="Q363" s="1" t="s">
        <v>953</v>
      </c>
      <c r="R363" s="1">
        <v>2.4440692E7</v>
      </c>
      <c r="T363">
        <f t="shared" si="2"/>
        <v>35</v>
      </c>
      <c r="U363" t="str">
        <f t="shared" si="3"/>
        <v>Excluded</v>
      </c>
      <c r="V363">
        <f t="shared" si="4"/>
        <v>68</v>
      </c>
      <c r="W363" t="str">
        <f t="shared" si="5"/>
        <v>Excluded</v>
      </c>
      <c r="X363" t="str">
        <f t="shared" ref="X363:Z363" si="371">IFERROR(IF(SEARCH(X$1,$Q363),"sim","não"),)</f>
        <v>sim</v>
      </c>
      <c r="Y363" t="str">
        <f t="shared" si="371"/>
        <v/>
      </c>
      <c r="Z363" t="str">
        <f t="shared" si="371"/>
        <v/>
      </c>
      <c r="AA363">
        <f t="shared" si="7"/>
        <v>1</v>
      </c>
      <c r="AB363" t="str">
        <f t="shared" si="8"/>
        <v/>
      </c>
      <c r="AF363" t="str">
        <f t="shared" si="9"/>
        <v>1 - Type of study</v>
      </c>
      <c r="AG363" t="str">
        <f t="shared" si="10"/>
        <v>1 - Type of study</v>
      </c>
      <c r="AH363" t="str">
        <f t="shared" si="11"/>
        <v/>
      </c>
    </row>
    <row r="364">
      <c r="A364" s="1" t="s">
        <v>2484</v>
      </c>
      <c r="B364" s="1" t="s">
        <v>2485</v>
      </c>
      <c r="C364" s="1">
        <v>2013.0</v>
      </c>
      <c r="D364" s="1">
        <v>1.0</v>
      </c>
      <c r="E364" s="1">
        <v>1.0</v>
      </c>
      <c r="F364" s="1" t="s">
        <v>1374</v>
      </c>
      <c r="G364" s="1" t="s">
        <v>1375</v>
      </c>
      <c r="H364" s="1">
        <v>8.0</v>
      </c>
      <c r="I364" s="1">
        <v>11.0</v>
      </c>
      <c r="J364" s="1" t="s">
        <v>2486</v>
      </c>
      <c r="K364" s="1" t="s">
        <v>2487</v>
      </c>
      <c r="L364" s="2" t="s">
        <v>2488</v>
      </c>
      <c r="M364" s="1" t="s">
        <v>883</v>
      </c>
      <c r="P364" s="1" t="s">
        <v>2489</v>
      </c>
      <c r="Q364" s="1" t="s">
        <v>937</v>
      </c>
      <c r="R364" s="1">
        <v>2.4312224E7</v>
      </c>
      <c r="S364" s="1" t="s">
        <v>2490</v>
      </c>
      <c r="T364">
        <f t="shared" si="2"/>
        <v>35</v>
      </c>
      <c r="U364" t="str">
        <f t="shared" si="3"/>
        <v>Excluded</v>
      </c>
      <c r="V364">
        <f t="shared" si="4"/>
        <v>68</v>
      </c>
      <c r="W364" t="str">
        <f t="shared" si="5"/>
        <v>Excluded</v>
      </c>
      <c r="X364" t="str">
        <f t="shared" ref="X364:Z364" si="372">IFERROR(IF(SEARCH(X$1,$Q364),"sim","não"),)</f>
        <v>sim</v>
      </c>
      <c r="Y364" t="str">
        <f t="shared" si="372"/>
        <v/>
      </c>
      <c r="Z364" t="str">
        <f t="shared" si="372"/>
        <v/>
      </c>
      <c r="AA364">
        <f t="shared" si="7"/>
        <v>1</v>
      </c>
      <c r="AB364" t="str">
        <f t="shared" si="8"/>
        <v/>
      </c>
      <c r="AF364" t="str">
        <f t="shared" si="9"/>
        <v>1 - Type of study</v>
      </c>
      <c r="AG364" t="str">
        <f t="shared" si="10"/>
        <v>1 - Type of study</v>
      </c>
      <c r="AH364" t="str">
        <f t="shared" si="11"/>
        <v/>
      </c>
    </row>
    <row r="365">
      <c r="A365" s="1" t="s">
        <v>2491</v>
      </c>
      <c r="B365" s="1" t="s">
        <v>2492</v>
      </c>
      <c r="C365" s="1">
        <v>2013.0</v>
      </c>
      <c r="D365" s="1">
        <v>12.0</v>
      </c>
      <c r="E365" s="1">
        <v>1.0</v>
      </c>
      <c r="F365" s="1" t="s">
        <v>2493</v>
      </c>
      <c r="G365" s="1" t="s">
        <v>2494</v>
      </c>
      <c r="H365" s="1">
        <v>20.0</v>
      </c>
      <c r="I365" s="1">
        <v>12.0</v>
      </c>
      <c r="J365" s="6" t="s">
        <v>2495</v>
      </c>
      <c r="K365" s="1" t="s">
        <v>2496</v>
      </c>
      <c r="L365" s="2" t="s">
        <v>2497</v>
      </c>
      <c r="M365" s="1" t="s">
        <v>883</v>
      </c>
      <c r="O365" s="1" t="s">
        <v>1022</v>
      </c>
      <c r="P365" s="1" t="s">
        <v>2498</v>
      </c>
      <c r="Q365" s="1" t="s">
        <v>993</v>
      </c>
      <c r="R365" s="1">
        <v>2.4200489E7</v>
      </c>
      <c r="T365">
        <f t="shared" si="2"/>
        <v>35</v>
      </c>
      <c r="U365" t="str">
        <f t="shared" si="3"/>
        <v>Excluded</v>
      </c>
      <c r="V365">
        <f t="shared" si="4"/>
        <v>68</v>
      </c>
      <c r="W365" t="str">
        <f t="shared" si="5"/>
        <v>Excluded</v>
      </c>
      <c r="X365" t="str">
        <f t="shared" ref="X365:Z365" si="373">IFERROR(IF(SEARCH(X$1,$Q365),"sim","não"),)</f>
        <v/>
      </c>
      <c r="Y365" t="str">
        <f t="shared" si="373"/>
        <v>sim</v>
      </c>
      <c r="Z365" t="str">
        <f t="shared" si="373"/>
        <v/>
      </c>
      <c r="AA365">
        <f t="shared" si="7"/>
        <v>1</v>
      </c>
      <c r="AB365" t="str">
        <f t="shared" si="8"/>
        <v/>
      </c>
      <c r="AF365" t="str">
        <f t="shared" si="9"/>
        <v>2 - Population</v>
      </c>
      <c r="AG365" t="str">
        <f t="shared" si="10"/>
        <v>2 - Population</v>
      </c>
      <c r="AH365" t="str">
        <f t="shared" si="11"/>
        <v/>
      </c>
    </row>
    <row r="366">
      <c r="A366" s="1" t="s">
        <v>2499</v>
      </c>
      <c r="B366" s="1" t="s">
        <v>2500</v>
      </c>
      <c r="C366" s="1">
        <v>2013.0</v>
      </c>
      <c r="D366" s="1">
        <v>12.0</v>
      </c>
      <c r="E366" s="1">
        <v>15.0</v>
      </c>
      <c r="F366" s="1" t="s">
        <v>1410</v>
      </c>
      <c r="G366" s="1" t="s">
        <v>1411</v>
      </c>
      <c r="H366" s="1">
        <v>458.0</v>
      </c>
      <c r="I366" s="1">
        <v>1.0</v>
      </c>
      <c r="J366" s="4">
        <v>44409.0</v>
      </c>
      <c r="K366" s="1" t="s">
        <v>2501</v>
      </c>
      <c r="L366" s="2" t="s">
        <v>2502</v>
      </c>
      <c r="M366" s="1" t="s">
        <v>883</v>
      </c>
      <c r="O366" s="1" t="s">
        <v>913</v>
      </c>
      <c r="P366" s="1" t="s">
        <v>2503</v>
      </c>
      <c r="Q366" s="1" t="s">
        <v>1246</v>
      </c>
      <c r="R366" s="1">
        <v>2.4157344E7</v>
      </c>
      <c r="T366">
        <f t="shared" si="2"/>
        <v>35</v>
      </c>
      <c r="U366" t="str">
        <f t="shared" si="3"/>
        <v>Excluded</v>
      </c>
      <c r="V366">
        <f t="shared" si="4"/>
        <v>68</v>
      </c>
      <c r="W366" t="str">
        <f t="shared" si="5"/>
        <v>Excluded</v>
      </c>
      <c r="X366" t="str">
        <f t="shared" ref="X366:Z366" si="374">IFERROR(IF(SEARCH(X$1,$Q366),"sim","não"),)</f>
        <v>sim</v>
      </c>
      <c r="Y366" t="str">
        <f t="shared" si="374"/>
        <v/>
      </c>
      <c r="Z366" t="str">
        <f t="shared" si="374"/>
        <v/>
      </c>
      <c r="AA366">
        <f t="shared" si="7"/>
        <v>1</v>
      </c>
      <c r="AB366" t="str">
        <f t="shared" si="8"/>
        <v/>
      </c>
      <c r="AF366" t="str">
        <f t="shared" si="9"/>
        <v>1 - Type of study</v>
      </c>
      <c r="AG366" t="str">
        <f t="shared" si="10"/>
        <v>1 - Type of study</v>
      </c>
      <c r="AH366" t="str">
        <f t="shared" si="11"/>
        <v/>
      </c>
    </row>
    <row r="367">
      <c r="A367" s="1" t="s">
        <v>2504</v>
      </c>
      <c r="B367" s="1" t="s">
        <v>2505</v>
      </c>
      <c r="C367" s="1">
        <v>2013.0</v>
      </c>
      <c r="D367" s="1">
        <v>10.0</v>
      </c>
      <c r="E367" s="1">
        <v>15.0</v>
      </c>
      <c r="F367" s="1" t="s">
        <v>2401</v>
      </c>
      <c r="G367" s="1" t="s">
        <v>2402</v>
      </c>
      <c r="H367" s="1">
        <v>272.0</v>
      </c>
      <c r="I367" s="1">
        <v>2.0</v>
      </c>
      <c r="J367" s="1" t="s">
        <v>2506</v>
      </c>
      <c r="K367" s="1" t="s">
        <v>2507</v>
      </c>
      <c r="L367" s="2" t="s">
        <v>2508</v>
      </c>
      <c r="M367" s="1" t="s">
        <v>883</v>
      </c>
      <c r="O367" s="1" t="s">
        <v>1022</v>
      </c>
      <c r="P367" s="1" t="s">
        <v>2509</v>
      </c>
      <c r="Q367" s="1" t="s">
        <v>1562</v>
      </c>
      <c r="R367" s="1">
        <v>2.3800688E7</v>
      </c>
      <c r="T367">
        <f t="shared" si="2"/>
        <v>35</v>
      </c>
      <c r="U367" t="str">
        <f t="shared" si="3"/>
        <v>Excluded</v>
      </c>
      <c r="V367">
        <f t="shared" si="4"/>
        <v>68</v>
      </c>
      <c r="W367" t="str">
        <f t="shared" si="5"/>
        <v>Excluded</v>
      </c>
      <c r="X367" t="str">
        <f t="shared" ref="X367:Z367" si="375">IFERROR(IF(SEARCH(X$1,$Q367),"sim","não"),)</f>
        <v/>
      </c>
      <c r="Y367" t="str">
        <f t="shared" si="375"/>
        <v/>
      </c>
      <c r="Z367" t="str">
        <f t="shared" si="375"/>
        <v>sim</v>
      </c>
      <c r="AA367">
        <f t="shared" si="7"/>
        <v>1</v>
      </c>
      <c r="AB367" t="str">
        <f t="shared" si="8"/>
        <v/>
      </c>
      <c r="AF367" t="str">
        <f t="shared" si="9"/>
        <v>3 - Intervention</v>
      </c>
      <c r="AG367" t="str">
        <f t="shared" si="10"/>
        <v>3 - Intervention</v>
      </c>
      <c r="AH367" t="str">
        <f t="shared" si="11"/>
        <v/>
      </c>
    </row>
    <row r="368">
      <c r="A368" s="1" t="s">
        <v>2510</v>
      </c>
      <c r="B368" s="1" t="s">
        <v>2511</v>
      </c>
      <c r="C368" s="1">
        <v>2013.0</v>
      </c>
      <c r="D368" s="1">
        <v>2.0</v>
      </c>
      <c r="E368" s="1">
        <v>15.0</v>
      </c>
      <c r="F368" s="1" t="s">
        <v>879</v>
      </c>
      <c r="G368" s="1" t="s">
        <v>880</v>
      </c>
      <c r="H368" s="1">
        <v>67.0</v>
      </c>
      <c r="I368" s="1">
        <v>1.0</v>
      </c>
      <c r="J368" s="1" t="s">
        <v>2512</v>
      </c>
      <c r="K368" s="1" t="s">
        <v>2513</v>
      </c>
      <c r="L368" s="2" t="s">
        <v>2514</v>
      </c>
      <c r="M368" s="1" t="s">
        <v>883</v>
      </c>
      <c r="O368" s="1" t="s">
        <v>884</v>
      </c>
      <c r="P368" s="1" t="s">
        <v>2515</v>
      </c>
      <c r="Q368" s="1" t="s">
        <v>937</v>
      </c>
      <c r="R368" s="1">
        <v>2.3273934E7</v>
      </c>
      <c r="T368">
        <f t="shared" si="2"/>
        <v>35</v>
      </c>
      <c r="U368" t="str">
        <f t="shared" si="3"/>
        <v>Excluded</v>
      </c>
      <c r="V368">
        <f t="shared" si="4"/>
        <v>68</v>
      </c>
      <c r="W368" t="str">
        <f t="shared" si="5"/>
        <v>Excluded</v>
      </c>
      <c r="X368" t="str">
        <f t="shared" ref="X368:Z368" si="376">IFERROR(IF(SEARCH(X$1,$Q368),"sim","não"),)</f>
        <v>sim</v>
      </c>
      <c r="Y368" t="str">
        <f t="shared" si="376"/>
        <v/>
      </c>
      <c r="Z368" t="str">
        <f t="shared" si="376"/>
        <v/>
      </c>
      <c r="AA368">
        <f t="shared" si="7"/>
        <v>1</v>
      </c>
      <c r="AB368" t="str">
        <f t="shared" si="8"/>
        <v/>
      </c>
      <c r="AF368" t="str">
        <f t="shared" si="9"/>
        <v>1 - Type of study</v>
      </c>
      <c r="AG368" t="str">
        <f t="shared" si="10"/>
        <v>1 - Type of study</v>
      </c>
      <c r="AH368" t="str">
        <f t="shared" si="11"/>
        <v/>
      </c>
    </row>
    <row r="369">
      <c r="A369" s="1" t="s">
        <v>2516</v>
      </c>
      <c r="B369" s="1" t="s">
        <v>2517</v>
      </c>
      <c r="C369" s="1">
        <v>2013.0</v>
      </c>
      <c r="D369" s="1">
        <v>1.0</v>
      </c>
      <c r="E369" s="1">
        <v>15.0</v>
      </c>
      <c r="F369" s="1" t="s">
        <v>909</v>
      </c>
      <c r="G369" s="1" t="s">
        <v>910</v>
      </c>
      <c r="H369" s="1">
        <v>126.0</v>
      </c>
      <c r="J369" s="1" t="s">
        <v>2518</v>
      </c>
      <c r="K369" s="1" t="s">
        <v>2519</v>
      </c>
      <c r="L369" s="2" t="s">
        <v>2520</v>
      </c>
      <c r="M369" s="1" t="s">
        <v>883</v>
      </c>
      <c r="O369" s="1" t="s">
        <v>913</v>
      </c>
      <c r="P369" s="1" t="s">
        <v>2521</v>
      </c>
      <c r="Q369" s="1" t="s">
        <v>1509</v>
      </c>
      <c r="R369" s="1">
        <v>2.3174144E7</v>
      </c>
      <c r="T369">
        <f t="shared" si="2"/>
        <v>35</v>
      </c>
      <c r="U369" t="str">
        <f t="shared" si="3"/>
        <v>Excluded</v>
      </c>
      <c r="V369">
        <f t="shared" si="4"/>
        <v>68</v>
      </c>
      <c r="W369" t="str">
        <f t="shared" si="5"/>
        <v>Excluded</v>
      </c>
      <c r="X369" t="str">
        <f t="shared" ref="X369:Z369" si="377">IFERROR(IF(SEARCH(X$1,$Q369),"sim","não"),)</f>
        <v/>
      </c>
      <c r="Y369" t="str">
        <f t="shared" si="377"/>
        <v/>
      </c>
      <c r="Z369" t="str">
        <f t="shared" si="377"/>
        <v>sim</v>
      </c>
      <c r="AA369">
        <f t="shared" si="7"/>
        <v>1</v>
      </c>
      <c r="AB369" t="str">
        <f t="shared" si="8"/>
        <v/>
      </c>
      <c r="AF369" t="str">
        <f t="shared" si="9"/>
        <v>3 - Intervention</v>
      </c>
      <c r="AG369" t="str">
        <f t="shared" si="10"/>
        <v>3 - Intervention</v>
      </c>
      <c r="AH369" t="str">
        <f t="shared" si="11"/>
        <v/>
      </c>
    </row>
    <row r="370">
      <c r="A370" s="1" t="s">
        <v>2522</v>
      </c>
      <c r="B370" s="1" t="s">
        <v>2523</v>
      </c>
      <c r="C370" s="1">
        <v>2013.0</v>
      </c>
      <c r="D370" s="1">
        <v>1.0</v>
      </c>
      <c r="E370" s="1">
        <v>1.0</v>
      </c>
      <c r="F370" s="1" t="s">
        <v>2524</v>
      </c>
      <c r="G370" s="1" t="s">
        <v>2525</v>
      </c>
      <c r="H370" s="1">
        <v>34.0</v>
      </c>
      <c r="I370" s="1">
        <v>4.0</v>
      </c>
      <c r="J370" s="1" t="s">
        <v>2526</v>
      </c>
      <c r="K370" s="1" t="s">
        <v>2527</v>
      </c>
      <c r="L370" s="2" t="s">
        <v>2528</v>
      </c>
      <c r="M370" s="1" t="s">
        <v>883</v>
      </c>
      <c r="O370" s="1" t="s">
        <v>913</v>
      </c>
      <c r="P370" s="1" t="s">
        <v>2529</v>
      </c>
      <c r="Q370" s="1" t="s">
        <v>1509</v>
      </c>
      <c r="R370" s="1">
        <v>2.3164423E7</v>
      </c>
      <c r="T370">
        <f t="shared" si="2"/>
        <v>35</v>
      </c>
      <c r="U370" t="str">
        <f t="shared" si="3"/>
        <v>Excluded</v>
      </c>
      <c r="V370">
        <f t="shared" si="4"/>
        <v>68</v>
      </c>
      <c r="W370" t="str">
        <f t="shared" si="5"/>
        <v>Excluded</v>
      </c>
      <c r="X370" t="str">
        <f t="shared" ref="X370:Z370" si="378">IFERROR(IF(SEARCH(X$1,$Q370),"sim","não"),)</f>
        <v/>
      </c>
      <c r="Y370" t="str">
        <f t="shared" si="378"/>
        <v/>
      </c>
      <c r="Z370" t="str">
        <f t="shared" si="378"/>
        <v>sim</v>
      </c>
      <c r="AA370">
        <f t="shared" si="7"/>
        <v>1</v>
      </c>
      <c r="AB370" t="str">
        <f t="shared" si="8"/>
        <v/>
      </c>
      <c r="AF370" t="str">
        <f t="shared" si="9"/>
        <v>3 - Intervention</v>
      </c>
      <c r="AG370" t="str">
        <f t="shared" si="10"/>
        <v>3 - Intervention</v>
      </c>
      <c r="AH370" t="str">
        <f t="shared" si="11"/>
        <v/>
      </c>
    </row>
    <row r="371">
      <c r="A371" s="1" t="s">
        <v>2530</v>
      </c>
      <c r="B371" s="1" t="s">
        <v>2531</v>
      </c>
      <c r="C371" s="1">
        <v>2012.0</v>
      </c>
      <c r="D371" s="1">
        <v>9.0</v>
      </c>
      <c r="E371" s="1">
        <v>1.0</v>
      </c>
      <c r="F371" s="1" t="s">
        <v>2532</v>
      </c>
      <c r="G371" s="1" t="s">
        <v>2533</v>
      </c>
      <c r="H371" s="1">
        <v>7.0</v>
      </c>
      <c r="I371" s="1">
        <v>9.0</v>
      </c>
      <c r="J371" s="1" t="s">
        <v>2534</v>
      </c>
      <c r="K371" s="1" t="s">
        <v>2535</v>
      </c>
      <c r="L371" s="2" t="s">
        <v>2536</v>
      </c>
      <c r="M371" s="1" t="s">
        <v>883</v>
      </c>
      <c r="O371" s="1" t="s">
        <v>884</v>
      </c>
      <c r="P371" s="1" t="s">
        <v>2537</v>
      </c>
      <c r="Q371" s="1" t="s">
        <v>1562</v>
      </c>
      <c r="R371" s="1">
        <v>2.2899331E7</v>
      </c>
      <c r="T371">
        <f t="shared" si="2"/>
        <v>35</v>
      </c>
      <c r="U371" t="str">
        <f t="shared" si="3"/>
        <v>Excluded</v>
      </c>
      <c r="V371">
        <f t="shared" si="4"/>
        <v>68</v>
      </c>
      <c r="W371" t="str">
        <f t="shared" si="5"/>
        <v>Excluded</v>
      </c>
      <c r="X371" t="str">
        <f t="shared" ref="X371:Z371" si="379">IFERROR(IF(SEARCH(X$1,$Q371),"sim","não"),)</f>
        <v/>
      </c>
      <c r="Y371" t="str">
        <f t="shared" si="379"/>
        <v/>
      </c>
      <c r="Z371" t="str">
        <f t="shared" si="379"/>
        <v>sim</v>
      </c>
      <c r="AA371">
        <f t="shared" si="7"/>
        <v>1</v>
      </c>
      <c r="AB371" t="str">
        <f t="shared" si="8"/>
        <v/>
      </c>
      <c r="AF371" t="str">
        <f t="shared" si="9"/>
        <v>3 - Intervention</v>
      </c>
      <c r="AG371" t="str">
        <f t="shared" si="10"/>
        <v>3 - Intervention</v>
      </c>
      <c r="AH371" t="str">
        <f t="shared" si="11"/>
        <v/>
      </c>
    </row>
    <row r="372">
      <c r="A372" s="1" t="s">
        <v>2538</v>
      </c>
      <c r="B372" s="1" t="s">
        <v>2539</v>
      </c>
      <c r="C372" s="1">
        <v>2012.0</v>
      </c>
      <c r="D372" s="1">
        <v>8.0</v>
      </c>
      <c r="E372" s="1">
        <v>15.0</v>
      </c>
      <c r="F372" s="1" t="s">
        <v>2366</v>
      </c>
      <c r="G372" s="1" t="s">
        <v>2367</v>
      </c>
      <c r="H372" s="1">
        <v>97.0</v>
      </c>
      <c r="J372" s="1" t="s">
        <v>2540</v>
      </c>
      <c r="K372" s="1" t="s">
        <v>2541</v>
      </c>
      <c r="L372" s="2" t="s">
        <v>2542</v>
      </c>
      <c r="M372" s="1" t="s">
        <v>883</v>
      </c>
      <c r="O372" s="1" t="s">
        <v>913</v>
      </c>
      <c r="P372" s="1" t="s">
        <v>2543</v>
      </c>
      <c r="Q372" s="1" t="s">
        <v>900</v>
      </c>
      <c r="R372" s="1">
        <v>2.2841089E7</v>
      </c>
      <c r="T372">
        <f t="shared" si="2"/>
        <v>35</v>
      </c>
      <c r="U372" t="str">
        <f t="shared" si="3"/>
        <v>Excluded</v>
      </c>
      <c r="V372">
        <f t="shared" si="4"/>
        <v>68</v>
      </c>
      <c r="W372" t="str">
        <f t="shared" si="5"/>
        <v>Excluded</v>
      </c>
      <c r="X372" t="str">
        <f t="shared" ref="X372:Z372" si="380">IFERROR(IF(SEARCH(X$1,$Q372),"sim","não"),)</f>
        <v>sim</v>
      </c>
      <c r="Y372" t="str">
        <f t="shared" si="380"/>
        <v/>
      </c>
      <c r="Z372" t="str">
        <f t="shared" si="380"/>
        <v>sim</v>
      </c>
      <c r="AA372">
        <f t="shared" si="7"/>
        <v>2</v>
      </c>
      <c r="AB372" t="str">
        <f t="shared" si="8"/>
        <v/>
      </c>
      <c r="AF372" t="str">
        <f t="shared" si="9"/>
        <v>3 - Intervention,1 - Type of study</v>
      </c>
      <c r="AG372" t="str">
        <f t="shared" si="10"/>
        <v>3 - Intervention</v>
      </c>
      <c r="AH372" t="str">
        <f t="shared" si="11"/>
        <v>1 - Type of study</v>
      </c>
    </row>
    <row r="373">
      <c r="A373" s="1" t="s">
        <v>2544</v>
      </c>
      <c r="B373" s="1" t="s">
        <v>2545</v>
      </c>
      <c r="C373" s="1">
        <v>2012.0</v>
      </c>
      <c r="D373" s="1">
        <v>9.0</v>
      </c>
      <c r="E373" s="1">
        <v>1.0</v>
      </c>
      <c r="F373" s="1" t="s">
        <v>879</v>
      </c>
      <c r="G373" s="1" t="s">
        <v>880</v>
      </c>
      <c r="H373" s="1">
        <v>64.0</v>
      </c>
      <c r="I373" s="1">
        <v>9.0</v>
      </c>
      <c r="J373" s="6" t="s">
        <v>2546</v>
      </c>
      <c r="K373" s="1" t="s">
        <v>2547</v>
      </c>
      <c r="L373" s="2" t="s">
        <v>2548</v>
      </c>
      <c r="M373" s="1" t="s">
        <v>883</v>
      </c>
      <c r="O373" s="1" t="s">
        <v>884</v>
      </c>
      <c r="P373" s="1" t="s">
        <v>2549</v>
      </c>
      <c r="Q373" s="1" t="s">
        <v>1961</v>
      </c>
      <c r="R373" s="1">
        <v>2.2763283E7</v>
      </c>
      <c r="T373">
        <f t="shared" si="2"/>
        <v>35</v>
      </c>
      <c r="U373" t="str">
        <f t="shared" si="3"/>
        <v>Excluded</v>
      </c>
      <c r="V373">
        <f t="shared" si="4"/>
        <v>68</v>
      </c>
      <c r="W373" t="str">
        <f t="shared" si="5"/>
        <v>Excluded</v>
      </c>
      <c r="X373" t="str">
        <f t="shared" ref="X373:Z373" si="381">IFERROR(IF(SEARCH(X$1,$Q373),"sim","não"),)</f>
        <v/>
      </c>
      <c r="Y373" t="str">
        <f t="shared" si="381"/>
        <v>sim</v>
      </c>
      <c r="Z373" t="str">
        <f t="shared" si="381"/>
        <v/>
      </c>
      <c r="AA373">
        <f t="shared" si="7"/>
        <v>1</v>
      </c>
      <c r="AB373" t="str">
        <f t="shared" si="8"/>
        <v/>
      </c>
      <c r="AF373" t="str">
        <f t="shared" si="9"/>
        <v>2 - Population</v>
      </c>
      <c r="AG373" t="str">
        <f t="shared" si="10"/>
        <v>2 - Population</v>
      </c>
      <c r="AH373" t="str">
        <f t="shared" si="11"/>
        <v/>
      </c>
    </row>
    <row r="374">
      <c r="A374" s="1" t="s">
        <v>2550</v>
      </c>
      <c r="B374" s="1" t="s">
        <v>2551</v>
      </c>
      <c r="C374" s="1">
        <v>2012.0</v>
      </c>
      <c r="D374" s="1">
        <v>8.0</v>
      </c>
      <c r="E374" s="1">
        <v>1.0</v>
      </c>
      <c r="F374" s="1" t="s">
        <v>2552</v>
      </c>
      <c r="G374" s="1" t="s">
        <v>2553</v>
      </c>
      <c r="H374" s="1">
        <v>23.0</v>
      </c>
      <c r="I374" s="1">
        <v>8.0</v>
      </c>
      <c r="J374" s="1" t="s">
        <v>2554</v>
      </c>
      <c r="K374" s="1" t="s">
        <v>2555</v>
      </c>
      <c r="L374" s="2" t="s">
        <v>2556</v>
      </c>
      <c r="M374" s="1" t="s">
        <v>883</v>
      </c>
      <c r="O374" s="1" t="s">
        <v>1022</v>
      </c>
      <c r="P374" s="1" t="s">
        <v>2557</v>
      </c>
      <c r="Q374" s="1" t="s">
        <v>2073</v>
      </c>
      <c r="R374" s="1">
        <v>2.2548488E7</v>
      </c>
      <c r="T374">
        <f t="shared" si="2"/>
        <v>35</v>
      </c>
      <c r="U374" t="str">
        <f t="shared" si="3"/>
        <v>Excluded</v>
      </c>
      <c r="V374">
        <f t="shared" si="4"/>
        <v>68</v>
      </c>
      <c r="W374" t="str">
        <f t="shared" si="5"/>
        <v>Excluded</v>
      </c>
      <c r="X374" t="str">
        <f t="shared" ref="X374:Z374" si="382">IFERROR(IF(SEARCH(X$1,$Q374),"sim","não"),)</f>
        <v/>
      </c>
      <c r="Y374" t="str">
        <f t="shared" si="382"/>
        <v>sim</v>
      </c>
      <c r="Z374" t="str">
        <f t="shared" si="382"/>
        <v>sim</v>
      </c>
      <c r="AA374">
        <f t="shared" si="7"/>
        <v>2</v>
      </c>
      <c r="AB374" t="str">
        <f t="shared" si="8"/>
        <v/>
      </c>
      <c r="AF374" t="str">
        <f t="shared" si="9"/>
        <v>2 - Population,3 - Intervention</v>
      </c>
      <c r="AG374" t="str">
        <f t="shared" si="10"/>
        <v>2 - Population</v>
      </c>
      <c r="AH374" t="str">
        <f t="shared" si="11"/>
        <v>3 - Intervention</v>
      </c>
    </row>
    <row r="375">
      <c r="A375" s="1" t="s">
        <v>2558</v>
      </c>
      <c r="B375" s="1" t="s">
        <v>2559</v>
      </c>
      <c r="C375" s="1">
        <v>2013.0</v>
      </c>
      <c r="D375" s="1">
        <v>5.0</v>
      </c>
      <c r="E375" s="1">
        <v>1.0</v>
      </c>
      <c r="F375" s="1" t="s">
        <v>2560</v>
      </c>
      <c r="G375" s="1" t="s">
        <v>2561</v>
      </c>
      <c r="H375" s="1">
        <v>31.0</v>
      </c>
      <c r="I375" s="1">
        <v>3.0</v>
      </c>
      <c r="J375" s="1" t="s">
        <v>2562</v>
      </c>
      <c r="K375" s="1" t="s">
        <v>2563</v>
      </c>
      <c r="L375" s="2" t="s">
        <v>2564</v>
      </c>
      <c r="M375" s="1" t="s">
        <v>883</v>
      </c>
      <c r="O375" s="1" t="s">
        <v>884</v>
      </c>
      <c r="P375" s="1" t="s">
        <v>2565</v>
      </c>
      <c r="Q375" s="1" t="s">
        <v>1152</v>
      </c>
      <c r="R375" s="1">
        <v>2.2546483E7</v>
      </c>
      <c r="T375">
        <f t="shared" si="2"/>
        <v>35</v>
      </c>
      <c r="U375" t="str">
        <f t="shared" si="3"/>
        <v>Excluded</v>
      </c>
      <c r="V375">
        <f t="shared" si="4"/>
        <v>68</v>
      </c>
      <c r="W375" t="str">
        <f t="shared" si="5"/>
        <v>Excluded</v>
      </c>
      <c r="X375" t="str">
        <f t="shared" ref="X375:Z375" si="383">IFERROR(IF(SEARCH(X$1,$Q375),"sim","não"),)</f>
        <v>sim</v>
      </c>
      <c r="Y375" t="str">
        <f t="shared" si="383"/>
        <v>sim</v>
      </c>
      <c r="Z375" t="str">
        <f t="shared" si="383"/>
        <v/>
      </c>
      <c r="AA375">
        <f t="shared" si="7"/>
        <v>2</v>
      </c>
      <c r="AB375" t="str">
        <f t="shared" si="8"/>
        <v/>
      </c>
      <c r="AF375" t="str">
        <f t="shared" si="9"/>
        <v>2 - Population,1 - Type of study</v>
      </c>
      <c r="AG375" t="str">
        <f t="shared" si="10"/>
        <v>2 - Population</v>
      </c>
      <c r="AH375" t="str">
        <f t="shared" si="11"/>
        <v>1 - Type of study</v>
      </c>
    </row>
    <row r="376">
      <c r="A376" s="1" t="s">
        <v>2566</v>
      </c>
      <c r="B376" s="1" t="s">
        <v>2567</v>
      </c>
      <c r="C376" s="1">
        <v>2012.0</v>
      </c>
      <c r="D376" s="1">
        <v>1.0</v>
      </c>
      <c r="E376" s="1">
        <v>1.0</v>
      </c>
      <c r="F376" s="1" t="s">
        <v>2568</v>
      </c>
      <c r="G376" s="1" t="s">
        <v>2569</v>
      </c>
      <c r="H376" s="1">
        <v>48.0</v>
      </c>
      <c r="I376" s="1">
        <v>3.0</v>
      </c>
      <c r="J376" s="1" t="s">
        <v>2570</v>
      </c>
      <c r="K376" s="1" t="s">
        <v>2571</v>
      </c>
      <c r="L376" s="2" t="s">
        <v>2572</v>
      </c>
      <c r="M376" s="1" t="s">
        <v>883</v>
      </c>
      <c r="O376" s="1" t="s">
        <v>1991</v>
      </c>
      <c r="P376" s="1" t="s">
        <v>2573</v>
      </c>
      <c r="Q376" s="1" t="s">
        <v>1112</v>
      </c>
      <c r="R376" s="1">
        <v>2.2538548E7</v>
      </c>
      <c r="T376">
        <f t="shared" si="2"/>
        <v>35</v>
      </c>
      <c r="U376" t="str">
        <f t="shared" si="3"/>
        <v>Excluded</v>
      </c>
      <c r="V376">
        <f t="shared" si="4"/>
        <v>68</v>
      </c>
      <c r="W376" t="str">
        <f t="shared" si="5"/>
        <v>Excluded</v>
      </c>
      <c r="X376" t="str">
        <f t="shared" ref="X376:Z376" si="384">IFERROR(IF(SEARCH(X$1,$Q376),"sim","não"),)</f>
        <v/>
      </c>
      <c r="Y376" t="str">
        <f t="shared" si="384"/>
        <v>sim</v>
      </c>
      <c r="Z376" t="str">
        <f t="shared" si="384"/>
        <v/>
      </c>
      <c r="AA376">
        <f t="shared" si="7"/>
        <v>1</v>
      </c>
      <c r="AB376" t="str">
        <f t="shared" si="8"/>
        <v/>
      </c>
      <c r="AF376" t="str">
        <f t="shared" si="9"/>
        <v>2 - Population</v>
      </c>
      <c r="AG376" t="str">
        <f t="shared" si="10"/>
        <v>2 - Population</v>
      </c>
      <c r="AH376" t="str">
        <f t="shared" si="11"/>
        <v/>
      </c>
    </row>
    <row r="377">
      <c r="A377" s="1" t="s">
        <v>2574</v>
      </c>
      <c r="B377" s="1" t="s">
        <v>2575</v>
      </c>
      <c r="C377" s="1">
        <v>2012.0</v>
      </c>
      <c r="D377" s="1">
        <v>4.0</v>
      </c>
      <c r="E377" s="1">
        <v>1.0</v>
      </c>
      <c r="F377" s="1" t="s">
        <v>2576</v>
      </c>
      <c r="G377" s="1" t="s">
        <v>2577</v>
      </c>
      <c r="H377" s="1">
        <v>12.0</v>
      </c>
      <c r="I377" s="1">
        <v>4.0</v>
      </c>
      <c r="J377" s="1" t="s">
        <v>2578</v>
      </c>
      <c r="K377" s="1" t="s">
        <v>2579</v>
      </c>
      <c r="L377" s="2" t="s">
        <v>2580</v>
      </c>
      <c r="M377" s="1" t="s">
        <v>883</v>
      </c>
      <c r="O377" s="1" t="s">
        <v>1051</v>
      </c>
      <c r="P377" s="1" t="s">
        <v>2581</v>
      </c>
      <c r="Q377" s="1" t="s">
        <v>886</v>
      </c>
      <c r="R377" s="1">
        <v>2.2351521E7</v>
      </c>
      <c r="T377">
        <f t="shared" si="2"/>
        <v>35</v>
      </c>
      <c r="U377" t="str">
        <f t="shared" si="3"/>
        <v>Excluded</v>
      </c>
      <c r="V377">
        <f t="shared" si="4"/>
        <v>68</v>
      </c>
      <c r="W377" t="str">
        <f t="shared" si="5"/>
        <v>Excluded</v>
      </c>
      <c r="X377" t="str">
        <f t="shared" ref="X377:Z377" si="385">IFERROR(IF(SEARCH(X$1,$Q377),"sim","não"),)</f>
        <v>sim</v>
      </c>
      <c r="Y377" t="str">
        <f t="shared" si="385"/>
        <v/>
      </c>
      <c r="Z377" t="str">
        <f t="shared" si="385"/>
        <v/>
      </c>
      <c r="AA377">
        <f t="shared" si="7"/>
        <v>1</v>
      </c>
      <c r="AB377" t="str">
        <f t="shared" si="8"/>
        <v/>
      </c>
      <c r="AF377" t="str">
        <f t="shared" si="9"/>
        <v>1 - Type of study</v>
      </c>
      <c r="AG377" t="str">
        <f t="shared" si="10"/>
        <v>1 - Type of study</v>
      </c>
      <c r="AH377" t="str">
        <f t="shared" si="11"/>
        <v/>
      </c>
    </row>
    <row r="378">
      <c r="A378" s="1" t="s">
        <v>2582</v>
      </c>
      <c r="B378" s="1" t="s">
        <v>2583</v>
      </c>
      <c r="C378" s="1">
        <v>2012.0</v>
      </c>
      <c r="D378" s="1">
        <v>1.0</v>
      </c>
      <c r="E378" s="1">
        <v>1.0</v>
      </c>
      <c r="F378" s="1" t="s">
        <v>2584</v>
      </c>
      <c r="G378" s="1" t="s">
        <v>2585</v>
      </c>
      <c r="H378" s="1">
        <v>24.0</v>
      </c>
      <c r="I378" s="1">
        <v>6.0</v>
      </c>
      <c r="J378" s="6" t="s">
        <v>2586</v>
      </c>
      <c r="K378" s="1" t="s">
        <v>2587</v>
      </c>
      <c r="L378" s="2" t="s">
        <v>2588</v>
      </c>
      <c r="M378" s="1" t="s">
        <v>883</v>
      </c>
      <c r="O378" s="1" t="s">
        <v>913</v>
      </c>
      <c r="P378" s="1" t="s">
        <v>2589</v>
      </c>
      <c r="Q378" s="1" t="s">
        <v>1695</v>
      </c>
      <c r="R378" s="1">
        <v>2.3505877E7</v>
      </c>
      <c r="T378">
        <f t="shared" si="2"/>
        <v>35</v>
      </c>
      <c r="U378" t="str">
        <f t="shared" si="3"/>
        <v>Excluded</v>
      </c>
      <c r="V378">
        <f t="shared" si="4"/>
        <v>68</v>
      </c>
      <c r="W378" t="str">
        <f t="shared" si="5"/>
        <v>Excluded</v>
      </c>
      <c r="X378" t="str">
        <f t="shared" ref="X378:Z378" si="386">IFERROR(IF(SEARCH(X$1,$Q378),"sim","não"),)</f>
        <v/>
      </c>
      <c r="Y378" t="str">
        <f t="shared" si="386"/>
        <v/>
      </c>
      <c r="Z378" t="str">
        <f t="shared" si="386"/>
        <v>sim</v>
      </c>
      <c r="AA378">
        <f t="shared" si="7"/>
        <v>1</v>
      </c>
      <c r="AB378" t="str">
        <f t="shared" si="8"/>
        <v/>
      </c>
      <c r="AF378" t="str">
        <f t="shared" si="9"/>
        <v>3 - Intervention</v>
      </c>
      <c r="AG378" t="str">
        <f t="shared" si="10"/>
        <v>3 - Intervention</v>
      </c>
      <c r="AH378" t="str">
        <f t="shared" si="11"/>
        <v/>
      </c>
    </row>
    <row r="379">
      <c r="A379" s="1" t="s">
        <v>2590</v>
      </c>
      <c r="B379" s="1" t="s">
        <v>2591</v>
      </c>
      <c r="C379" s="1">
        <v>2011.0</v>
      </c>
      <c r="D379" s="1">
        <v>9.0</v>
      </c>
      <c r="E379" s="1">
        <v>1.0</v>
      </c>
      <c r="F379" s="1" t="s">
        <v>2592</v>
      </c>
      <c r="G379" s="1" t="s">
        <v>2593</v>
      </c>
      <c r="H379" s="1">
        <v>6.0</v>
      </c>
      <c r="I379" s="1">
        <v>5.0</v>
      </c>
      <c r="J379" s="1" t="s">
        <v>2594</v>
      </c>
      <c r="K379" s="1" t="s">
        <v>2595</v>
      </c>
      <c r="L379" s="2" t="s">
        <v>2596</v>
      </c>
      <c r="M379" s="1" t="s">
        <v>883</v>
      </c>
      <c r="P379" s="1" t="s">
        <v>2597</v>
      </c>
      <c r="Q379" s="1" t="s">
        <v>937</v>
      </c>
      <c r="R379" s="1">
        <v>2.2025336E7</v>
      </c>
      <c r="S379" s="1" t="s">
        <v>2598</v>
      </c>
      <c r="T379">
        <f t="shared" si="2"/>
        <v>35</v>
      </c>
      <c r="U379" t="str">
        <f t="shared" si="3"/>
        <v>Excluded</v>
      </c>
      <c r="V379">
        <f t="shared" si="4"/>
        <v>68</v>
      </c>
      <c r="W379" t="str">
        <f t="shared" si="5"/>
        <v>Excluded</v>
      </c>
      <c r="X379" t="str">
        <f t="shared" ref="X379:Z379" si="387">IFERROR(IF(SEARCH(X$1,$Q379),"sim","não"),)</f>
        <v>sim</v>
      </c>
      <c r="Y379" t="str">
        <f t="shared" si="387"/>
        <v/>
      </c>
      <c r="Z379" t="str">
        <f t="shared" si="387"/>
        <v/>
      </c>
      <c r="AA379">
        <f t="shared" si="7"/>
        <v>1</v>
      </c>
      <c r="AB379" t="str">
        <f t="shared" si="8"/>
        <v/>
      </c>
      <c r="AF379" t="str">
        <f t="shared" si="9"/>
        <v>1 - Type of study</v>
      </c>
      <c r="AG379" t="str">
        <f t="shared" si="10"/>
        <v>1 - Type of study</v>
      </c>
      <c r="AH379" t="str">
        <f t="shared" si="11"/>
        <v/>
      </c>
    </row>
    <row r="380">
      <c r="A380" s="1" t="s">
        <v>2599</v>
      </c>
      <c r="B380" s="1" t="s">
        <v>2600</v>
      </c>
      <c r="C380" s="1">
        <v>2012.0</v>
      </c>
      <c r="D380" s="1">
        <v>11.0</v>
      </c>
      <c r="E380" s="1">
        <v>1.0</v>
      </c>
      <c r="F380" s="1" t="s">
        <v>2436</v>
      </c>
      <c r="G380" s="1" t="s">
        <v>2437</v>
      </c>
      <c r="H380" s="1">
        <v>6.0</v>
      </c>
      <c r="I380" s="1">
        <v>7.0</v>
      </c>
      <c r="J380" s="1" t="s">
        <v>2601</v>
      </c>
      <c r="K380" s="1" t="s">
        <v>2602</v>
      </c>
      <c r="L380" s="2" t="s">
        <v>2603</v>
      </c>
      <c r="M380" s="1" t="s">
        <v>883</v>
      </c>
      <c r="P380" s="1" t="s">
        <v>2604</v>
      </c>
      <c r="Q380" s="1" t="s">
        <v>1562</v>
      </c>
      <c r="R380" s="1">
        <v>2.1809903E7</v>
      </c>
      <c r="S380" s="1" t="s">
        <v>2605</v>
      </c>
      <c r="T380">
        <f t="shared" si="2"/>
        <v>35</v>
      </c>
      <c r="U380" t="str">
        <f t="shared" si="3"/>
        <v>Excluded</v>
      </c>
      <c r="V380">
        <f t="shared" si="4"/>
        <v>68</v>
      </c>
      <c r="W380" t="str">
        <f t="shared" si="5"/>
        <v>Excluded</v>
      </c>
      <c r="X380" t="str">
        <f t="shared" ref="X380:Z380" si="388">IFERROR(IF(SEARCH(X$1,$Q380),"sim","não"),)</f>
        <v/>
      </c>
      <c r="Y380" t="str">
        <f t="shared" si="388"/>
        <v/>
      </c>
      <c r="Z380" t="str">
        <f t="shared" si="388"/>
        <v>sim</v>
      </c>
      <c r="AA380">
        <f t="shared" si="7"/>
        <v>1</v>
      </c>
      <c r="AB380" t="str">
        <f t="shared" si="8"/>
        <v/>
      </c>
      <c r="AF380" t="str">
        <f t="shared" si="9"/>
        <v>3 - Intervention</v>
      </c>
      <c r="AG380" t="str">
        <f t="shared" si="10"/>
        <v>3 - Intervention</v>
      </c>
      <c r="AH380" t="str">
        <f t="shared" si="11"/>
        <v/>
      </c>
    </row>
    <row r="381">
      <c r="A381" s="1" t="s">
        <v>2606</v>
      </c>
      <c r="B381" s="1" t="s">
        <v>2607</v>
      </c>
      <c r="C381" s="1">
        <v>2011.0</v>
      </c>
      <c r="D381" s="1">
        <v>8.0</v>
      </c>
      <c r="E381" s="1">
        <v>1.0</v>
      </c>
      <c r="F381" s="1" t="s">
        <v>1329</v>
      </c>
      <c r="G381" s="1" t="s">
        <v>1330</v>
      </c>
      <c r="H381" s="1">
        <v>37.0</v>
      </c>
      <c r="I381" s="1">
        <v>6.0</v>
      </c>
      <c r="J381" s="1" t="s">
        <v>2608</v>
      </c>
      <c r="K381" s="1" t="s">
        <v>2609</v>
      </c>
      <c r="L381" s="2" t="s">
        <v>2610</v>
      </c>
      <c r="M381" s="1" t="s">
        <v>883</v>
      </c>
      <c r="O381" s="1" t="s">
        <v>913</v>
      </c>
      <c r="P381" s="1" t="s">
        <v>2611</v>
      </c>
      <c r="Q381" s="1" t="s">
        <v>937</v>
      </c>
      <c r="R381" s="1">
        <v>2.1474182E7</v>
      </c>
      <c r="T381">
        <f t="shared" si="2"/>
        <v>35</v>
      </c>
      <c r="U381" t="str">
        <f t="shared" si="3"/>
        <v>Excluded</v>
      </c>
      <c r="V381">
        <f t="shared" si="4"/>
        <v>68</v>
      </c>
      <c r="W381" t="str">
        <f t="shared" si="5"/>
        <v>Excluded</v>
      </c>
      <c r="X381" t="str">
        <f t="shared" ref="X381:Z381" si="389">IFERROR(IF(SEARCH(X$1,$Q381),"sim","não"),)</f>
        <v>sim</v>
      </c>
      <c r="Y381" t="str">
        <f t="shared" si="389"/>
        <v/>
      </c>
      <c r="Z381" t="str">
        <f t="shared" si="389"/>
        <v/>
      </c>
      <c r="AA381">
        <f t="shared" si="7"/>
        <v>1</v>
      </c>
      <c r="AB381" t="str">
        <f t="shared" si="8"/>
        <v/>
      </c>
      <c r="AF381" t="str">
        <f t="shared" si="9"/>
        <v>1 - Type of study</v>
      </c>
      <c r="AG381" t="str">
        <f t="shared" si="10"/>
        <v>1 - Type of study</v>
      </c>
      <c r="AH381" t="str">
        <f t="shared" si="11"/>
        <v/>
      </c>
    </row>
    <row r="382">
      <c r="A382" s="1" t="s">
        <v>2612</v>
      </c>
      <c r="B382" s="1" t="s">
        <v>2613</v>
      </c>
      <c r="C382" s="1">
        <v>2011.0</v>
      </c>
      <c r="D382" s="1">
        <v>12.0</v>
      </c>
      <c r="E382" s="1">
        <v>1.0</v>
      </c>
      <c r="F382" s="1" t="s">
        <v>2436</v>
      </c>
      <c r="G382" s="1" t="s">
        <v>2437</v>
      </c>
      <c r="H382" s="1">
        <v>5.0</v>
      </c>
      <c r="I382" s="1">
        <v>4.0</v>
      </c>
      <c r="J382" s="1" t="s">
        <v>2614</v>
      </c>
      <c r="K382" s="1" t="s">
        <v>2615</v>
      </c>
      <c r="L382" s="2" t="s">
        <v>2616</v>
      </c>
      <c r="M382" s="1" t="s">
        <v>883</v>
      </c>
      <c r="P382" s="1" t="s">
        <v>2617</v>
      </c>
      <c r="Q382" s="1" t="s">
        <v>2618</v>
      </c>
      <c r="R382" s="1">
        <v>2.085419E7</v>
      </c>
      <c r="S382" s="1" t="s">
        <v>2619</v>
      </c>
      <c r="T382">
        <f t="shared" si="2"/>
        <v>35</v>
      </c>
      <c r="U382" t="str">
        <f t="shared" si="3"/>
        <v>Excluded</v>
      </c>
      <c r="V382">
        <f t="shared" si="4"/>
        <v>68</v>
      </c>
      <c r="W382" t="str">
        <f t="shared" si="5"/>
        <v>Excluded</v>
      </c>
      <c r="X382" t="str">
        <f t="shared" ref="X382:Z382" si="390">IFERROR(IF(SEARCH(X$1,$Q382),"sim","não"),)</f>
        <v>sim</v>
      </c>
      <c r="Y382" t="str">
        <f t="shared" si="390"/>
        <v>sim</v>
      </c>
      <c r="Z382" t="str">
        <f t="shared" si="390"/>
        <v/>
      </c>
      <c r="AA382">
        <f t="shared" si="7"/>
        <v>2</v>
      </c>
      <c r="AB382" t="str">
        <f t="shared" si="8"/>
        <v/>
      </c>
      <c r="AF382" t="str">
        <f t="shared" si="9"/>
        <v>2 - Population,1 - Type of study</v>
      </c>
      <c r="AG382" t="str">
        <f t="shared" si="10"/>
        <v>2 - Population</v>
      </c>
      <c r="AH382" t="str">
        <f t="shared" si="11"/>
        <v>1 - Type of study</v>
      </c>
    </row>
    <row r="383">
      <c r="A383" s="1" t="s">
        <v>2620</v>
      </c>
      <c r="B383" s="1" t="s">
        <v>2621</v>
      </c>
      <c r="C383" s="1">
        <v>2010.0</v>
      </c>
      <c r="D383" s="1">
        <v>11.0</v>
      </c>
      <c r="E383" s="1">
        <v>1.0</v>
      </c>
      <c r="F383" s="1" t="s">
        <v>2622</v>
      </c>
      <c r="G383" s="1" t="s">
        <v>2623</v>
      </c>
      <c r="H383" s="1">
        <v>48.0</v>
      </c>
      <c r="I383" s="1">
        <v>11.0</v>
      </c>
      <c r="J383" s="1" t="s">
        <v>2624</v>
      </c>
      <c r="K383" s="1" t="s">
        <v>2625</v>
      </c>
      <c r="L383" s="2" t="s">
        <v>2626</v>
      </c>
      <c r="M383" s="1" t="s">
        <v>883</v>
      </c>
      <c r="P383" s="1" t="s">
        <v>2627</v>
      </c>
      <c r="Q383" s="1" t="s">
        <v>937</v>
      </c>
      <c r="R383" s="1">
        <v>2.0826644E7</v>
      </c>
      <c r="S383" s="1" t="s">
        <v>2628</v>
      </c>
      <c r="T383">
        <f t="shared" si="2"/>
        <v>35</v>
      </c>
      <c r="U383" t="str">
        <f t="shared" si="3"/>
        <v>Excluded</v>
      </c>
      <c r="V383">
        <f t="shared" si="4"/>
        <v>68</v>
      </c>
      <c r="W383" t="str">
        <f t="shared" si="5"/>
        <v>Excluded</v>
      </c>
      <c r="X383" t="str">
        <f t="shared" ref="X383:Z383" si="391">IFERROR(IF(SEARCH(X$1,$Q383),"sim","não"),)</f>
        <v>sim</v>
      </c>
      <c r="Y383" t="str">
        <f t="shared" si="391"/>
        <v/>
      </c>
      <c r="Z383" t="str">
        <f t="shared" si="391"/>
        <v/>
      </c>
      <c r="AA383">
        <f t="shared" si="7"/>
        <v>1</v>
      </c>
      <c r="AB383" t="str">
        <f t="shared" si="8"/>
        <v/>
      </c>
      <c r="AF383" t="str">
        <f t="shared" si="9"/>
        <v>1 - Type of study</v>
      </c>
      <c r="AG383" t="str">
        <f t="shared" si="10"/>
        <v>1 - Type of study</v>
      </c>
      <c r="AH383" t="str">
        <f t="shared" si="11"/>
        <v/>
      </c>
    </row>
    <row r="384">
      <c r="A384" s="1" t="s">
        <v>2629</v>
      </c>
      <c r="B384" s="1" t="s">
        <v>2630</v>
      </c>
      <c r="C384" s="1">
        <v>2010.0</v>
      </c>
      <c r="D384" s="1">
        <v>8.0</v>
      </c>
      <c r="E384" s="1">
        <v>3.0</v>
      </c>
      <c r="F384" s="1" t="s">
        <v>2631</v>
      </c>
      <c r="G384" s="1" t="s">
        <v>2632</v>
      </c>
      <c r="H384" s="1">
        <v>107.0</v>
      </c>
      <c r="I384" s="1">
        <v>31.0</v>
      </c>
      <c r="J384" s="1" t="s">
        <v>2633</v>
      </c>
      <c r="K384" s="1" t="s">
        <v>2634</v>
      </c>
      <c r="L384" s="2" t="s">
        <v>2635</v>
      </c>
      <c r="M384" s="1" t="s">
        <v>883</v>
      </c>
      <c r="P384" s="1" t="s">
        <v>2636</v>
      </c>
      <c r="Q384" s="1" t="s">
        <v>1562</v>
      </c>
      <c r="R384" s="1">
        <v>2.0639469E7</v>
      </c>
      <c r="S384" s="1" t="s">
        <v>2637</v>
      </c>
      <c r="T384">
        <f t="shared" si="2"/>
        <v>35</v>
      </c>
      <c r="U384" t="str">
        <f t="shared" si="3"/>
        <v>Excluded</v>
      </c>
      <c r="V384">
        <f t="shared" si="4"/>
        <v>68</v>
      </c>
      <c r="W384" t="str">
        <f t="shared" si="5"/>
        <v>Excluded</v>
      </c>
      <c r="X384" t="str">
        <f t="shared" ref="X384:Z384" si="392">IFERROR(IF(SEARCH(X$1,$Q384),"sim","não"),)</f>
        <v/>
      </c>
      <c r="Y384" t="str">
        <f t="shared" si="392"/>
        <v/>
      </c>
      <c r="Z384" t="str">
        <f t="shared" si="392"/>
        <v>sim</v>
      </c>
      <c r="AA384">
        <f t="shared" si="7"/>
        <v>1</v>
      </c>
      <c r="AB384" t="str">
        <f t="shared" si="8"/>
        <v/>
      </c>
      <c r="AF384" t="str">
        <f t="shared" si="9"/>
        <v>3 - Intervention</v>
      </c>
      <c r="AG384" t="str">
        <f t="shared" si="10"/>
        <v>3 - Intervention</v>
      </c>
      <c r="AH384" t="str">
        <f t="shared" si="11"/>
        <v/>
      </c>
    </row>
    <row r="385">
      <c r="A385" s="1" t="s">
        <v>2638</v>
      </c>
      <c r="B385" s="1" t="s">
        <v>2639</v>
      </c>
      <c r="C385" s="1">
        <v>2010.0</v>
      </c>
      <c r="D385" s="1">
        <v>2.0</v>
      </c>
      <c r="E385" s="1">
        <v>1.0</v>
      </c>
      <c r="F385" s="1" t="s">
        <v>2640</v>
      </c>
      <c r="G385" s="1" t="s">
        <v>2641</v>
      </c>
      <c r="H385" s="1">
        <v>30.0</v>
      </c>
      <c r="I385" s="1">
        <v>2.0</v>
      </c>
      <c r="J385" s="1" t="s">
        <v>2642</v>
      </c>
      <c r="K385" s="1" t="s">
        <v>2643</v>
      </c>
      <c r="L385" s="2" t="s">
        <v>2644</v>
      </c>
      <c r="M385" s="1" t="s">
        <v>2475</v>
      </c>
      <c r="O385" s="1" t="s">
        <v>2476</v>
      </c>
      <c r="P385" s="1" t="s">
        <v>2645</v>
      </c>
      <c r="Q385" s="1" t="s">
        <v>937</v>
      </c>
      <c r="R385" s="1">
        <v>2.0384151E7</v>
      </c>
      <c r="T385">
        <f t="shared" si="2"/>
        <v>35</v>
      </c>
      <c r="U385" t="str">
        <f t="shared" si="3"/>
        <v>Excluded</v>
      </c>
      <c r="V385">
        <f t="shared" si="4"/>
        <v>68</v>
      </c>
      <c r="W385" t="str">
        <f t="shared" si="5"/>
        <v>Excluded</v>
      </c>
      <c r="X385" t="str">
        <f t="shared" ref="X385:Z385" si="393">IFERROR(IF(SEARCH(X$1,$Q385),"sim","não"),)</f>
        <v>sim</v>
      </c>
      <c r="Y385" t="str">
        <f t="shared" si="393"/>
        <v/>
      </c>
      <c r="Z385" t="str">
        <f t="shared" si="393"/>
        <v/>
      </c>
      <c r="AA385">
        <f t="shared" si="7"/>
        <v>1</v>
      </c>
      <c r="AB385" t="str">
        <f t="shared" si="8"/>
        <v/>
      </c>
      <c r="AF385" t="str">
        <f t="shared" si="9"/>
        <v>1 - Type of study</v>
      </c>
      <c r="AG385" t="str">
        <f t="shared" si="10"/>
        <v>1 - Type of study</v>
      </c>
      <c r="AH385" t="str">
        <f t="shared" si="11"/>
        <v/>
      </c>
    </row>
    <row r="386">
      <c r="A386" s="1" t="s">
        <v>2646</v>
      </c>
      <c r="B386" s="1" t="s">
        <v>2647</v>
      </c>
      <c r="C386" s="1">
        <v>2009.0</v>
      </c>
      <c r="D386" s="1">
        <v>8.0</v>
      </c>
      <c r="E386" s="1">
        <v>1.0</v>
      </c>
      <c r="F386" s="1" t="s">
        <v>2648</v>
      </c>
      <c r="G386" s="1" t="s">
        <v>2649</v>
      </c>
      <c r="H386" s="1">
        <v>252.0</v>
      </c>
      <c r="I386" s="1">
        <v>2.0</v>
      </c>
      <c r="J386" s="1" t="s">
        <v>2650</v>
      </c>
      <c r="K386" s="1" t="s">
        <v>2651</v>
      </c>
      <c r="L386" s="2" t="s">
        <v>2652</v>
      </c>
      <c r="M386" s="1" t="s">
        <v>883</v>
      </c>
      <c r="O386" s="1" t="s">
        <v>1022</v>
      </c>
      <c r="P386" s="1" t="s">
        <v>2653</v>
      </c>
      <c r="Q386" s="1" t="s">
        <v>993</v>
      </c>
      <c r="R386" s="1">
        <v>1.9703881E7</v>
      </c>
      <c r="T386">
        <f t="shared" si="2"/>
        <v>35</v>
      </c>
      <c r="U386" t="str">
        <f t="shared" si="3"/>
        <v>Excluded</v>
      </c>
      <c r="V386">
        <f t="shared" si="4"/>
        <v>68</v>
      </c>
      <c r="W386" t="str">
        <f t="shared" si="5"/>
        <v>Excluded</v>
      </c>
      <c r="X386" t="str">
        <f t="shared" ref="X386:Z386" si="394">IFERROR(IF(SEARCH(X$1,$Q386),"sim","não"),)</f>
        <v/>
      </c>
      <c r="Y386" t="str">
        <f t="shared" si="394"/>
        <v>sim</v>
      </c>
      <c r="Z386" t="str">
        <f t="shared" si="394"/>
        <v/>
      </c>
      <c r="AA386">
        <f t="shared" si="7"/>
        <v>1</v>
      </c>
      <c r="AB386" t="str">
        <f t="shared" si="8"/>
        <v/>
      </c>
      <c r="AF386" t="str">
        <f t="shared" si="9"/>
        <v>2 - Population</v>
      </c>
      <c r="AG386" t="str">
        <f t="shared" si="10"/>
        <v>2 - Population</v>
      </c>
      <c r="AH386" t="str">
        <f t="shared" si="11"/>
        <v/>
      </c>
    </row>
    <row r="387">
      <c r="A387" s="1" t="s">
        <v>2654</v>
      </c>
      <c r="B387" s="1" t="s">
        <v>2655</v>
      </c>
      <c r="C387" s="1">
        <v>2009.0</v>
      </c>
      <c r="D387" s="1">
        <v>3.0</v>
      </c>
      <c r="E387" s="1">
        <v>1.0</v>
      </c>
      <c r="F387" s="1" t="s">
        <v>981</v>
      </c>
      <c r="G387" s="1" t="s">
        <v>982</v>
      </c>
      <c r="H387" s="1">
        <v>72.0</v>
      </c>
      <c r="I387" s="1">
        <v>3.0</v>
      </c>
      <c r="J387" s="1" t="s">
        <v>2656</v>
      </c>
      <c r="K387" s="1" t="s">
        <v>2657</v>
      </c>
      <c r="L387" s="2" t="s">
        <v>2658</v>
      </c>
      <c r="M387" s="1" t="s">
        <v>883</v>
      </c>
      <c r="O387" s="1" t="s">
        <v>913</v>
      </c>
      <c r="P387" s="1" t="s">
        <v>2659</v>
      </c>
      <c r="Q387" s="1" t="s">
        <v>900</v>
      </c>
      <c r="R387" s="1">
        <v>1.9058851E7</v>
      </c>
      <c r="T387">
        <f t="shared" si="2"/>
        <v>35</v>
      </c>
      <c r="U387" t="str">
        <f t="shared" si="3"/>
        <v>Excluded</v>
      </c>
      <c r="V387">
        <f t="shared" si="4"/>
        <v>68</v>
      </c>
      <c r="W387" t="str">
        <f t="shared" si="5"/>
        <v>Excluded</v>
      </c>
      <c r="X387" t="str">
        <f t="shared" ref="X387:Z387" si="395">IFERROR(IF(SEARCH(X$1,$Q387),"sim","não"),)</f>
        <v>sim</v>
      </c>
      <c r="Y387" t="str">
        <f t="shared" si="395"/>
        <v/>
      </c>
      <c r="Z387" t="str">
        <f t="shared" si="395"/>
        <v>sim</v>
      </c>
      <c r="AA387">
        <f t="shared" si="7"/>
        <v>2</v>
      </c>
      <c r="AB387" t="str">
        <f t="shared" si="8"/>
        <v/>
      </c>
      <c r="AF387" t="str">
        <f t="shared" si="9"/>
        <v>3 - Intervention,1 - Type of study</v>
      </c>
      <c r="AG387" t="str">
        <f t="shared" si="10"/>
        <v>3 - Intervention</v>
      </c>
      <c r="AH387" t="str">
        <f t="shared" si="11"/>
        <v>1 - Type of study</v>
      </c>
    </row>
    <row r="388">
      <c r="A388" s="1" t="s">
        <v>2660</v>
      </c>
      <c r="B388" s="1" t="s">
        <v>2661</v>
      </c>
      <c r="C388" s="1">
        <v>2008.0</v>
      </c>
      <c r="D388" s="1">
        <v>5.0</v>
      </c>
      <c r="E388" s="1">
        <v>1.0</v>
      </c>
      <c r="F388" s="1" t="s">
        <v>2662</v>
      </c>
      <c r="G388" s="1" t="s">
        <v>2663</v>
      </c>
      <c r="H388" s="1">
        <v>46.0</v>
      </c>
      <c r="I388" s="1">
        <v>5.0</v>
      </c>
      <c r="J388" s="6" t="s">
        <v>2664</v>
      </c>
      <c r="K388" s="1" t="s">
        <v>2665</v>
      </c>
      <c r="L388" s="2" t="s">
        <v>2666</v>
      </c>
      <c r="M388" s="1" t="s">
        <v>883</v>
      </c>
      <c r="O388" s="1" t="s">
        <v>884</v>
      </c>
      <c r="P388" s="1" t="s">
        <v>2667</v>
      </c>
      <c r="Q388" s="1" t="s">
        <v>1112</v>
      </c>
      <c r="R388" s="1">
        <v>1.8308443E7</v>
      </c>
      <c r="T388">
        <f t="shared" si="2"/>
        <v>35</v>
      </c>
      <c r="U388" t="str">
        <f t="shared" si="3"/>
        <v>Excluded</v>
      </c>
      <c r="V388">
        <f t="shared" si="4"/>
        <v>68</v>
      </c>
      <c r="W388" t="str">
        <f t="shared" si="5"/>
        <v>Excluded</v>
      </c>
      <c r="X388" t="str">
        <f t="shared" ref="X388:Z388" si="396">IFERROR(IF(SEARCH(X$1,$Q388),"sim","não"),)</f>
        <v/>
      </c>
      <c r="Y388" t="str">
        <f t="shared" si="396"/>
        <v>sim</v>
      </c>
      <c r="Z388" t="str">
        <f t="shared" si="396"/>
        <v/>
      </c>
      <c r="AA388">
        <f t="shared" si="7"/>
        <v>1</v>
      </c>
      <c r="AB388" t="str">
        <f t="shared" si="8"/>
        <v/>
      </c>
      <c r="AF388" t="str">
        <f t="shared" si="9"/>
        <v>2 - Population</v>
      </c>
      <c r="AG388" t="str">
        <f t="shared" si="10"/>
        <v>2 - Population</v>
      </c>
      <c r="AH388" t="str">
        <f t="shared" si="11"/>
        <v/>
      </c>
    </row>
    <row r="389">
      <c r="A389" s="1" t="s">
        <v>2668</v>
      </c>
      <c r="B389" s="1" t="s">
        <v>2669</v>
      </c>
      <c r="C389" s="1">
        <v>2005.0</v>
      </c>
      <c r="D389" s="1">
        <v>9.0</v>
      </c>
      <c r="E389" s="1">
        <v>29.0</v>
      </c>
      <c r="F389" s="1" t="s">
        <v>2670</v>
      </c>
      <c r="G389" s="1" t="s">
        <v>2671</v>
      </c>
      <c r="H389" s="1">
        <v>437.0</v>
      </c>
      <c r="I389" s="1">
        <v>7059.0</v>
      </c>
      <c r="J389" s="1" t="s">
        <v>2672</v>
      </c>
      <c r="K389" s="1" t="s">
        <v>2673</v>
      </c>
      <c r="L389" s="2" t="s">
        <v>2674</v>
      </c>
      <c r="M389" s="1" t="s">
        <v>883</v>
      </c>
      <c r="O389" s="1" t="s">
        <v>884</v>
      </c>
      <c r="Q389" s="1" t="s">
        <v>937</v>
      </c>
      <c r="R389" s="1">
        <v>1.6193058E7</v>
      </c>
      <c r="T389">
        <f t="shared" si="2"/>
        <v>35</v>
      </c>
      <c r="U389" t="str">
        <f t="shared" si="3"/>
        <v>Excluded</v>
      </c>
      <c r="V389">
        <f t="shared" si="4"/>
        <v>68</v>
      </c>
      <c r="W389" t="str">
        <f t="shared" si="5"/>
        <v>Excluded</v>
      </c>
      <c r="X389" t="str">
        <f t="shared" ref="X389:Z389" si="397">IFERROR(IF(SEARCH(X$1,$Q389),"sim","não"),)</f>
        <v>sim</v>
      </c>
      <c r="Y389" t="str">
        <f t="shared" si="397"/>
        <v/>
      </c>
      <c r="Z389" t="str">
        <f t="shared" si="397"/>
        <v/>
      </c>
      <c r="AA389">
        <f t="shared" si="7"/>
        <v>1</v>
      </c>
      <c r="AB389" t="str">
        <f t="shared" si="8"/>
        <v/>
      </c>
      <c r="AF389" t="str">
        <f t="shared" si="9"/>
        <v>1 - Type of study</v>
      </c>
      <c r="AG389" t="str">
        <f t="shared" si="10"/>
        <v>1 - Type of study</v>
      </c>
      <c r="AH389" t="str">
        <f t="shared" si="11"/>
        <v/>
      </c>
    </row>
    <row r="390">
      <c r="A390" s="1" t="s">
        <v>2675</v>
      </c>
      <c r="B390" s="1" t="s">
        <v>2676</v>
      </c>
      <c r="C390" s="1">
        <v>2001.0</v>
      </c>
      <c r="D390" s="1">
        <v>1.0</v>
      </c>
      <c r="E390" s="1">
        <v>23.0</v>
      </c>
      <c r="F390" s="1" t="s">
        <v>2677</v>
      </c>
      <c r="G390" s="1" t="s">
        <v>2678</v>
      </c>
      <c r="H390" s="1">
        <v>103.0</v>
      </c>
      <c r="I390" s="1">
        <v>3.0</v>
      </c>
      <c r="J390" s="1" t="s">
        <v>2679</v>
      </c>
      <c r="K390" s="1" t="s">
        <v>2680</v>
      </c>
      <c r="L390" s="2" t="s">
        <v>2681</v>
      </c>
      <c r="M390" s="1" t="s">
        <v>883</v>
      </c>
      <c r="O390" s="1" t="s">
        <v>1022</v>
      </c>
      <c r="P390" s="1" t="s">
        <v>2682</v>
      </c>
      <c r="Q390" s="1" t="s">
        <v>1961</v>
      </c>
      <c r="R390" s="1">
        <v>1.1157694E7</v>
      </c>
      <c r="T390">
        <f t="shared" si="2"/>
        <v>35</v>
      </c>
      <c r="U390" t="str">
        <f t="shared" si="3"/>
        <v>Excluded</v>
      </c>
      <c r="V390">
        <f t="shared" si="4"/>
        <v>68</v>
      </c>
      <c r="W390" t="str">
        <f t="shared" si="5"/>
        <v>Excluded</v>
      </c>
      <c r="X390" t="str">
        <f t="shared" ref="X390:Z390" si="398">IFERROR(IF(SEARCH(X$1,$Q390),"sim","não"),)</f>
        <v/>
      </c>
      <c r="Y390" t="str">
        <f t="shared" si="398"/>
        <v>sim</v>
      </c>
      <c r="Z390" t="str">
        <f t="shared" si="398"/>
        <v/>
      </c>
      <c r="AA390">
        <f t="shared" si="7"/>
        <v>1</v>
      </c>
      <c r="AB390" t="str">
        <f t="shared" si="8"/>
        <v/>
      </c>
      <c r="AF390" t="str">
        <f t="shared" si="9"/>
        <v>2 - Population</v>
      </c>
      <c r="AG390" t="str">
        <f t="shared" si="10"/>
        <v>2 - Population</v>
      </c>
      <c r="AH390" t="str">
        <f t="shared" si="11"/>
        <v/>
      </c>
    </row>
    <row r="391">
      <c r="A391" s="1" t="s">
        <v>2683</v>
      </c>
      <c r="B391" s="1" t="s">
        <v>2684</v>
      </c>
      <c r="C391" s="1">
        <v>1999.0</v>
      </c>
      <c r="D391" s="1">
        <v>5.0</v>
      </c>
      <c r="E391" s="1">
        <v>1.0</v>
      </c>
      <c r="F391" s="1" t="s">
        <v>2685</v>
      </c>
      <c r="G391" s="1" t="s">
        <v>2686</v>
      </c>
      <c r="H391" s="1">
        <v>9.0</v>
      </c>
      <c r="I391" s="1">
        <v>5.0</v>
      </c>
      <c r="J391" s="1" t="s">
        <v>2687</v>
      </c>
      <c r="K391" s="1" t="s">
        <v>2688</v>
      </c>
      <c r="L391" s="2" t="s">
        <v>2689</v>
      </c>
      <c r="M391" s="1" t="s">
        <v>883</v>
      </c>
      <c r="O391" s="1" t="s">
        <v>1022</v>
      </c>
      <c r="P391" s="1" t="s">
        <v>2690</v>
      </c>
      <c r="Q391" s="1" t="s">
        <v>923</v>
      </c>
      <c r="R391" s="1">
        <v>1.0331759E7</v>
      </c>
      <c r="T391">
        <f t="shared" si="2"/>
        <v>35</v>
      </c>
      <c r="U391" t="str">
        <f t="shared" si="3"/>
        <v>Excluded</v>
      </c>
      <c r="V391">
        <f t="shared" si="4"/>
        <v>68</v>
      </c>
      <c r="W391" t="str">
        <f t="shared" si="5"/>
        <v>Excluded</v>
      </c>
      <c r="X391" t="str">
        <f t="shared" ref="X391:Z391" si="399">IFERROR(IF(SEARCH(X$1,$Q391),"sim","não"),)</f>
        <v>sim</v>
      </c>
      <c r="Y391" t="str">
        <f t="shared" si="399"/>
        <v>sim</v>
      </c>
      <c r="Z391" t="str">
        <f t="shared" si="399"/>
        <v/>
      </c>
      <c r="AA391">
        <f t="shared" si="7"/>
        <v>2</v>
      </c>
      <c r="AB391" t="str">
        <f t="shared" si="8"/>
        <v/>
      </c>
      <c r="AF391" t="str">
        <f t="shared" si="9"/>
        <v>2 - Population,1 - Type of study</v>
      </c>
      <c r="AG391" t="str">
        <f t="shared" si="10"/>
        <v>2 - Population</v>
      </c>
      <c r="AH391" t="str">
        <f t="shared" si="11"/>
        <v>1 - Type of study</v>
      </c>
    </row>
    <row r="392">
      <c r="A392" s="1" t="s">
        <v>2691</v>
      </c>
      <c r="B392" s="1" t="s">
        <v>2692</v>
      </c>
      <c r="C392" s="1">
        <v>2017.0</v>
      </c>
      <c r="D392" s="1">
        <v>11.0</v>
      </c>
      <c r="E392" s="1">
        <v>30.0</v>
      </c>
      <c r="F392" s="1" t="s">
        <v>2693</v>
      </c>
      <c r="G392" s="1" t="s">
        <v>2694</v>
      </c>
      <c r="H392" s="1">
        <v>124.0</v>
      </c>
      <c r="I392" s="1">
        <v>2.0</v>
      </c>
      <c r="J392" s="1" t="s">
        <v>2695</v>
      </c>
      <c r="K392" s="1" t="s">
        <v>2696</v>
      </c>
      <c r="P392" s="1" t="s">
        <v>2697</v>
      </c>
      <c r="Q392" s="1" t="s">
        <v>937</v>
      </c>
      <c r="T392">
        <f t="shared" si="2"/>
        <v>35</v>
      </c>
      <c r="U392" t="str">
        <f t="shared" si="3"/>
        <v>Excluded</v>
      </c>
      <c r="V392">
        <f t="shared" si="4"/>
        <v>68</v>
      </c>
      <c r="W392" t="str">
        <f t="shared" si="5"/>
        <v>Excluded</v>
      </c>
      <c r="X392" t="str">
        <f t="shared" ref="X392:Z392" si="400">IFERROR(IF(SEARCH(X$1,$Q392),"sim","não"),)</f>
        <v>sim</v>
      </c>
      <c r="Y392" t="str">
        <f t="shared" si="400"/>
        <v/>
      </c>
      <c r="Z392" t="str">
        <f t="shared" si="400"/>
        <v/>
      </c>
      <c r="AA392">
        <f t="shared" si="7"/>
        <v>1</v>
      </c>
      <c r="AB392" t="str">
        <f t="shared" si="8"/>
        <v/>
      </c>
      <c r="AF392" t="str">
        <f t="shared" si="9"/>
        <v>1 - Type of study</v>
      </c>
      <c r="AG392" t="str">
        <f t="shared" si="10"/>
        <v>1 - Type of study</v>
      </c>
      <c r="AH392" t="str">
        <f t="shared" si="11"/>
        <v/>
      </c>
    </row>
    <row r="393">
      <c r="A393" s="1" t="s">
        <v>2698</v>
      </c>
      <c r="B393" s="1" t="s">
        <v>2699</v>
      </c>
      <c r="C393" s="1">
        <v>2017.0</v>
      </c>
      <c r="D393" s="1">
        <v>8.0</v>
      </c>
      <c r="E393" s="1">
        <v>17.0</v>
      </c>
      <c r="F393" s="1" t="s">
        <v>2700</v>
      </c>
      <c r="G393" s="1" t="s">
        <v>2701</v>
      </c>
      <c r="H393" s="1">
        <v>7.0</v>
      </c>
      <c r="K393" s="1" t="s">
        <v>2702</v>
      </c>
      <c r="P393" s="1" t="s">
        <v>2703</v>
      </c>
      <c r="Q393" s="1" t="s">
        <v>937</v>
      </c>
      <c r="T393">
        <f t="shared" si="2"/>
        <v>35</v>
      </c>
      <c r="U393" t="str">
        <f t="shared" si="3"/>
        <v>Excluded</v>
      </c>
      <c r="V393">
        <f t="shared" si="4"/>
        <v>68</v>
      </c>
      <c r="W393" t="str">
        <f t="shared" si="5"/>
        <v>Excluded</v>
      </c>
      <c r="X393" t="str">
        <f t="shared" ref="X393:Z393" si="401">IFERROR(IF(SEARCH(X$1,$Q393),"sim","não"),)</f>
        <v>sim</v>
      </c>
      <c r="Y393" t="str">
        <f t="shared" si="401"/>
        <v/>
      </c>
      <c r="Z393" t="str">
        <f t="shared" si="401"/>
        <v/>
      </c>
      <c r="AA393">
        <f t="shared" si="7"/>
        <v>1</v>
      </c>
      <c r="AB393" t="str">
        <f t="shared" si="8"/>
        <v/>
      </c>
      <c r="AF393" t="str">
        <f t="shared" si="9"/>
        <v>1 - Type of study</v>
      </c>
      <c r="AG393" t="str">
        <f t="shared" si="10"/>
        <v>1 - Type of study</v>
      </c>
      <c r="AH393" t="str">
        <f t="shared" si="11"/>
        <v/>
      </c>
    </row>
    <row r="394">
      <c r="A394" s="1" t="s">
        <v>2704</v>
      </c>
      <c r="B394" s="1" t="s">
        <v>2705</v>
      </c>
      <c r="C394" s="1">
        <v>2015.0</v>
      </c>
      <c r="D394" s="1">
        <v>9.0</v>
      </c>
      <c r="E394" s="1">
        <v>1.0</v>
      </c>
      <c r="F394" s="1" t="s">
        <v>2706</v>
      </c>
      <c r="G394" s="1" t="s">
        <v>2707</v>
      </c>
      <c r="H394" s="1">
        <v>407.0</v>
      </c>
      <c r="I394" s="1">
        <v>22.0</v>
      </c>
      <c r="J394" s="1" t="s">
        <v>2708</v>
      </c>
      <c r="K394" s="1" t="s">
        <v>2709</v>
      </c>
      <c r="P394" s="1" t="s">
        <v>2710</v>
      </c>
      <c r="Q394" s="1" t="s">
        <v>937</v>
      </c>
      <c r="T394">
        <f t="shared" si="2"/>
        <v>35</v>
      </c>
      <c r="U394" t="str">
        <f t="shared" si="3"/>
        <v>Excluded</v>
      </c>
      <c r="V394">
        <f t="shared" si="4"/>
        <v>68</v>
      </c>
      <c r="W394" t="str">
        <f t="shared" si="5"/>
        <v>Excluded</v>
      </c>
      <c r="X394" t="str">
        <f t="shared" ref="X394:Z394" si="402">IFERROR(IF(SEARCH(X$1,$Q394),"sim","não"),)</f>
        <v>sim</v>
      </c>
      <c r="Y394" t="str">
        <f t="shared" si="402"/>
        <v/>
      </c>
      <c r="Z394" t="str">
        <f t="shared" si="402"/>
        <v/>
      </c>
      <c r="AA394">
        <f t="shared" si="7"/>
        <v>1</v>
      </c>
      <c r="AB394" t="str">
        <f t="shared" si="8"/>
        <v/>
      </c>
      <c r="AF394" t="str">
        <f t="shared" si="9"/>
        <v>1 - Type of study</v>
      </c>
      <c r="AG394" t="str">
        <f t="shared" si="10"/>
        <v>1 - Type of study</v>
      </c>
      <c r="AH394" t="str">
        <f t="shared" si="11"/>
        <v/>
      </c>
    </row>
    <row r="395">
      <c r="A395" s="1" t="s">
        <v>2711</v>
      </c>
      <c r="B395" s="1" t="s">
        <v>2712</v>
      </c>
      <c r="C395" s="1">
        <v>2019.0</v>
      </c>
      <c r="D395" s="1">
        <v>5.0</v>
      </c>
      <c r="E395" s="1">
        <v>15.0</v>
      </c>
      <c r="F395" s="1" t="s">
        <v>2713</v>
      </c>
      <c r="G395" s="1" t="s">
        <v>2714</v>
      </c>
      <c r="H395" s="1">
        <v>155.0</v>
      </c>
      <c r="J395" s="1" t="s">
        <v>2715</v>
      </c>
      <c r="K395" s="1" t="s">
        <v>2716</v>
      </c>
      <c r="P395" s="1" t="s">
        <v>2717</v>
      </c>
      <c r="Q395" s="1" t="s">
        <v>937</v>
      </c>
      <c r="T395">
        <f t="shared" si="2"/>
        <v>35</v>
      </c>
      <c r="U395" t="str">
        <f t="shared" si="3"/>
        <v>Excluded</v>
      </c>
      <c r="V395">
        <f t="shared" si="4"/>
        <v>68</v>
      </c>
      <c r="W395" t="str">
        <f t="shared" si="5"/>
        <v>Excluded</v>
      </c>
      <c r="X395" t="str">
        <f t="shared" ref="X395:Z395" si="403">IFERROR(IF(SEARCH(X$1,$Q395),"sim","não"),)</f>
        <v>sim</v>
      </c>
      <c r="Y395" t="str">
        <f t="shared" si="403"/>
        <v/>
      </c>
      <c r="Z395" t="str">
        <f t="shared" si="403"/>
        <v/>
      </c>
      <c r="AA395">
        <f t="shared" si="7"/>
        <v>1</v>
      </c>
      <c r="AB395" t="str">
        <f t="shared" si="8"/>
        <v/>
      </c>
      <c r="AF395" t="str">
        <f t="shared" si="9"/>
        <v>1 - Type of study</v>
      </c>
      <c r="AG395" t="str">
        <f t="shared" si="10"/>
        <v>1 - Type of study</v>
      </c>
      <c r="AH395" t="str">
        <f t="shared" si="11"/>
        <v/>
      </c>
    </row>
    <row r="396">
      <c r="A396" s="1" t="s">
        <v>2718</v>
      </c>
      <c r="B396" s="1" t="s">
        <v>2719</v>
      </c>
      <c r="D396" s="1">
        <v>1.0</v>
      </c>
      <c r="E396" s="1">
        <v>1.0</v>
      </c>
      <c r="F396" s="1" t="s">
        <v>2720</v>
      </c>
      <c r="G396" s="1" t="s">
        <v>2721</v>
      </c>
      <c r="K396" s="1" t="s">
        <v>2722</v>
      </c>
      <c r="P396" s="1" t="s">
        <v>2723</v>
      </c>
      <c r="Q396" s="1" t="s">
        <v>1112</v>
      </c>
      <c r="T396">
        <f t="shared" si="2"/>
        <v>35</v>
      </c>
      <c r="U396" t="str">
        <f t="shared" si="3"/>
        <v>Excluded</v>
      </c>
      <c r="V396">
        <f t="shared" si="4"/>
        <v>68</v>
      </c>
      <c r="W396" t="str">
        <f t="shared" si="5"/>
        <v>Excluded</v>
      </c>
      <c r="X396" t="str">
        <f t="shared" ref="X396:Z396" si="404">IFERROR(IF(SEARCH(X$1,$Q396),"sim","não"),)</f>
        <v/>
      </c>
      <c r="Y396" t="str">
        <f t="shared" si="404"/>
        <v>sim</v>
      </c>
      <c r="Z396" t="str">
        <f t="shared" si="404"/>
        <v/>
      </c>
      <c r="AA396">
        <f t="shared" si="7"/>
        <v>1</v>
      </c>
      <c r="AB396" t="str">
        <f t="shared" si="8"/>
        <v/>
      </c>
      <c r="AF396" t="str">
        <f t="shared" si="9"/>
        <v>2 - Population</v>
      </c>
      <c r="AG396" t="str">
        <f t="shared" si="10"/>
        <v>2 - Population</v>
      </c>
      <c r="AH396" t="str">
        <f t="shared" si="11"/>
        <v/>
      </c>
    </row>
    <row r="397">
      <c r="A397" s="1" t="s">
        <v>2724</v>
      </c>
      <c r="B397" s="1" t="s">
        <v>2725</v>
      </c>
      <c r="C397" s="1">
        <v>2011.0</v>
      </c>
      <c r="D397" s="1">
        <v>8.0</v>
      </c>
      <c r="E397" s="1">
        <v>1.0</v>
      </c>
      <c r="F397" s="1" t="s">
        <v>2693</v>
      </c>
      <c r="G397" s="1" t="s">
        <v>2694</v>
      </c>
      <c r="H397" s="1">
        <v>62.0</v>
      </c>
      <c r="I397" s="1">
        <v>8.0</v>
      </c>
      <c r="J397" s="1" t="s">
        <v>2726</v>
      </c>
      <c r="K397" s="1" t="s">
        <v>2727</v>
      </c>
      <c r="P397" s="1" t="s">
        <v>2728</v>
      </c>
      <c r="Q397" s="1" t="s">
        <v>937</v>
      </c>
      <c r="T397">
        <f t="shared" si="2"/>
        <v>35</v>
      </c>
      <c r="U397" t="str">
        <f t="shared" si="3"/>
        <v>Excluded</v>
      </c>
      <c r="V397">
        <f t="shared" si="4"/>
        <v>68</v>
      </c>
      <c r="W397" t="str">
        <f t="shared" si="5"/>
        <v>Excluded</v>
      </c>
      <c r="X397" t="str">
        <f t="shared" ref="X397:Z397" si="405">IFERROR(IF(SEARCH(X$1,$Q397),"sim","não"),)</f>
        <v>sim</v>
      </c>
      <c r="Y397" t="str">
        <f t="shared" si="405"/>
        <v/>
      </c>
      <c r="Z397" t="str">
        <f t="shared" si="405"/>
        <v/>
      </c>
      <c r="AA397">
        <f t="shared" si="7"/>
        <v>1</v>
      </c>
      <c r="AB397" t="str">
        <f t="shared" si="8"/>
        <v/>
      </c>
      <c r="AF397" t="str">
        <f t="shared" si="9"/>
        <v>1 - Type of study</v>
      </c>
      <c r="AG397" t="str">
        <f t="shared" si="10"/>
        <v>1 - Type of study</v>
      </c>
      <c r="AH397" t="str">
        <f t="shared" si="11"/>
        <v/>
      </c>
    </row>
    <row r="398">
      <c r="A398" s="1" t="s">
        <v>2729</v>
      </c>
      <c r="B398" s="1" t="s">
        <v>2730</v>
      </c>
      <c r="C398" s="1">
        <v>2020.0</v>
      </c>
      <c r="D398" s="1">
        <v>3.0</v>
      </c>
      <c r="E398" s="1">
        <v>20.0</v>
      </c>
      <c r="F398" s="1" t="s">
        <v>2731</v>
      </c>
      <c r="G398" s="1" t="s">
        <v>2732</v>
      </c>
      <c r="H398" s="1">
        <v>709.0</v>
      </c>
      <c r="K398" s="1" t="s">
        <v>2733</v>
      </c>
      <c r="P398" s="1" t="s">
        <v>2734</v>
      </c>
      <c r="Q398" s="1" t="s">
        <v>2735</v>
      </c>
      <c r="T398">
        <f t="shared" si="2"/>
        <v>35</v>
      </c>
      <c r="U398" t="str">
        <f t="shared" si="3"/>
        <v>Excluded</v>
      </c>
      <c r="V398">
        <f t="shared" si="4"/>
        <v>68</v>
      </c>
      <c r="W398" t="str">
        <f t="shared" si="5"/>
        <v>Excluded</v>
      </c>
      <c r="X398" t="str">
        <f t="shared" ref="X398:Z398" si="406">IFERROR(IF(SEARCH(X$1,$Q398),"sim","não"),)</f>
        <v>sim</v>
      </c>
      <c r="Y398" t="str">
        <f t="shared" si="406"/>
        <v/>
      </c>
      <c r="Z398" t="str">
        <f t="shared" si="406"/>
        <v/>
      </c>
      <c r="AA398">
        <f t="shared" si="7"/>
        <v>1</v>
      </c>
      <c r="AB398" t="str">
        <f t="shared" si="8"/>
        <v/>
      </c>
      <c r="AF398" t="str">
        <f t="shared" si="9"/>
        <v>1 - Type of study</v>
      </c>
      <c r="AG398" t="str">
        <f t="shared" si="10"/>
        <v>1 - Type of study</v>
      </c>
      <c r="AH398" t="str">
        <f t="shared" si="11"/>
        <v/>
      </c>
    </row>
    <row r="399">
      <c r="A399" s="1" t="s">
        <v>2736</v>
      </c>
      <c r="B399" s="1" t="s">
        <v>2737</v>
      </c>
      <c r="C399" s="1">
        <v>2020.0</v>
      </c>
      <c r="D399" s="1">
        <v>2.0</v>
      </c>
      <c r="E399" s="1">
        <v>1.0</v>
      </c>
      <c r="F399" s="1" t="s">
        <v>2738</v>
      </c>
      <c r="G399" s="1" t="s">
        <v>2739</v>
      </c>
      <c r="H399" s="1">
        <v>257.0</v>
      </c>
      <c r="K399" s="1" t="s">
        <v>2740</v>
      </c>
      <c r="P399" s="1" t="s">
        <v>2741</v>
      </c>
      <c r="Q399" s="1" t="s">
        <v>1112</v>
      </c>
      <c r="T399">
        <f t="shared" si="2"/>
        <v>35</v>
      </c>
      <c r="U399" t="str">
        <f t="shared" si="3"/>
        <v>Excluded</v>
      </c>
      <c r="V399">
        <f t="shared" si="4"/>
        <v>68</v>
      </c>
      <c r="W399" t="str">
        <f t="shared" si="5"/>
        <v>Excluded</v>
      </c>
      <c r="X399" t="str">
        <f t="shared" ref="X399:Z399" si="407">IFERROR(IF(SEARCH(X$1,$Q399),"sim","não"),)</f>
        <v/>
      </c>
      <c r="Y399" t="str">
        <f t="shared" si="407"/>
        <v>sim</v>
      </c>
      <c r="Z399" t="str">
        <f t="shared" si="407"/>
        <v/>
      </c>
      <c r="AA399">
        <f t="shared" si="7"/>
        <v>1</v>
      </c>
      <c r="AB399" t="str">
        <f t="shared" si="8"/>
        <v/>
      </c>
      <c r="AF399" t="str">
        <f t="shared" si="9"/>
        <v>2 - Population</v>
      </c>
      <c r="AG399" t="str">
        <f t="shared" si="10"/>
        <v>2 - Population</v>
      </c>
      <c r="AH399" t="str">
        <f t="shared" si="11"/>
        <v/>
      </c>
    </row>
    <row r="400">
      <c r="A400" s="1" t="s">
        <v>2742</v>
      </c>
      <c r="B400" s="1" t="s">
        <v>2743</v>
      </c>
      <c r="C400" s="1">
        <v>2019.0</v>
      </c>
      <c r="D400" s="1">
        <v>9.0</v>
      </c>
      <c r="E400" s="1">
        <v>1.0</v>
      </c>
      <c r="F400" s="1" t="s">
        <v>2744</v>
      </c>
      <c r="H400" s="1">
        <v>7.0</v>
      </c>
      <c r="I400" s="1">
        <v>9.0</v>
      </c>
      <c r="K400" s="1" t="s">
        <v>2745</v>
      </c>
      <c r="P400" s="1" t="s">
        <v>2746</v>
      </c>
      <c r="Q400" s="1" t="s">
        <v>886</v>
      </c>
      <c r="T400">
        <f t="shared" si="2"/>
        <v>35</v>
      </c>
      <c r="U400" t="str">
        <f t="shared" si="3"/>
        <v>Excluded</v>
      </c>
      <c r="V400">
        <f t="shared" si="4"/>
        <v>68</v>
      </c>
      <c r="W400" t="str">
        <f t="shared" si="5"/>
        <v>Excluded</v>
      </c>
      <c r="X400" t="str">
        <f t="shared" ref="X400:Z400" si="408">IFERROR(IF(SEARCH(X$1,$Q400),"sim","não"),)</f>
        <v>sim</v>
      </c>
      <c r="Y400" t="str">
        <f t="shared" si="408"/>
        <v/>
      </c>
      <c r="Z400" t="str">
        <f t="shared" si="408"/>
        <v/>
      </c>
      <c r="AA400">
        <f t="shared" si="7"/>
        <v>1</v>
      </c>
      <c r="AB400" t="str">
        <f t="shared" si="8"/>
        <v/>
      </c>
      <c r="AF400" t="str">
        <f t="shared" si="9"/>
        <v>1 - Type of study</v>
      </c>
      <c r="AG400" t="str">
        <f t="shared" si="10"/>
        <v>1 - Type of study</v>
      </c>
      <c r="AH400" t="str">
        <f t="shared" si="11"/>
        <v/>
      </c>
    </row>
    <row r="401">
      <c r="A401" s="1" t="s">
        <v>2747</v>
      </c>
      <c r="B401" s="1" t="s">
        <v>2748</v>
      </c>
      <c r="C401" s="1">
        <v>2019.0</v>
      </c>
      <c r="D401" s="1">
        <v>1.0</v>
      </c>
      <c r="E401" s="1">
        <v>1.0</v>
      </c>
      <c r="F401" s="1" t="s">
        <v>2749</v>
      </c>
      <c r="G401" s="1" t="s">
        <v>2750</v>
      </c>
      <c r="H401" s="1">
        <v>47.0</v>
      </c>
      <c r="I401" s="1">
        <v>2.0</v>
      </c>
      <c r="J401" s="1" t="s">
        <v>2751</v>
      </c>
      <c r="K401" s="1" t="s">
        <v>2752</v>
      </c>
      <c r="P401" s="1" t="s">
        <v>2753</v>
      </c>
      <c r="Q401" s="1" t="s">
        <v>923</v>
      </c>
      <c r="T401">
        <f t="shared" si="2"/>
        <v>35</v>
      </c>
      <c r="U401" t="str">
        <f t="shared" si="3"/>
        <v>Excluded</v>
      </c>
      <c r="V401">
        <f t="shared" si="4"/>
        <v>68</v>
      </c>
      <c r="W401" t="str">
        <f t="shared" si="5"/>
        <v>Excluded</v>
      </c>
      <c r="X401" t="str">
        <f t="shared" ref="X401:Z401" si="409">IFERROR(IF(SEARCH(X$1,$Q401),"sim","não"),)</f>
        <v>sim</v>
      </c>
      <c r="Y401" t="str">
        <f t="shared" si="409"/>
        <v>sim</v>
      </c>
      <c r="Z401" t="str">
        <f t="shared" si="409"/>
        <v/>
      </c>
      <c r="AA401">
        <f t="shared" si="7"/>
        <v>2</v>
      </c>
      <c r="AB401" t="str">
        <f t="shared" si="8"/>
        <v/>
      </c>
      <c r="AF401" t="str">
        <f t="shared" si="9"/>
        <v>2 - Population,1 - Type of study</v>
      </c>
      <c r="AG401" t="str">
        <f t="shared" si="10"/>
        <v>2 - Population</v>
      </c>
      <c r="AH401" t="str">
        <f t="shared" si="11"/>
        <v>1 - Type of study</v>
      </c>
    </row>
    <row r="402">
      <c r="A402" s="1" t="s">
        <v>2754</v>
      </c>
      <c r="B402" s="1" t="s">
        <v>2755</v>
      </c>
      <c r="C402" s="1">
        <v>2019.0</v>
      </c>
      <c r="D402" s="1">
        <v>9.0</v>
      </c>
      <c r="E402" s="1">
        <v>1.0</v>
      </c>
      <c r="F402" s="1" t="s">
        <v>2756</v>
      </c>
      <c r="G402" s="1" t="s">
        <v>2757</v>
      </c>
      <c r="H402" s="1">
        <v>231.0</v>
      </c>
      <c r="J402" s="1" t="s">
        <v>2758</v>
      </c>
      <c r="K402" s="1" t="s">
        <v>2759</v>
      </c>
      <c r="P402" s="1" t="s">
        <v>2760</v>
      </c>
      <c r="Q402" s="1" t="s">
        <v>2761</v>
      </c>
      <c r="T402">
        <f t="shared" si="2"/>
        <v>35</v>
      </c>
      <c r="U402" t="str">
        <f t="shared" si="3"/>
        <v>Excluded</v>
      </c>
      <c r="V402">
        <f t="shared" si="4"/>
        <v>68</v>
      </c>
      <c r="W402" t="str">
        <f t="shared" si="5"/>
        <v>Excluded</v>
      </c>
      <c r="X402" t="str">
        <f t="shared" ref="X402:Z402" si="410">IFERROR(IF(SEARCH(X$1,$Q402),"sim","não"),)</f>
        <v>sim</v>
      </c>
      <c r="Y402" t="str">
        <f t="shared" si="410"/>
        <v/>
      </c>
      <c r="Z402" t="str">
        <f t="shared" si="410"/>
        <v/>
      </c>
      <c r="AA402">
        <f t="shared" si="7"/>
        <v>1</v>
      </c>
      <c r="AB402" t="str">
        <f t="shared" si="8"/>
        <v/>
      </c>
      <c r="AF402" t="str">
        <f t="shared" si="9"/>
        <v>1 - Type of study</v>
      </c>
      <c r="AG402" t="str">
        <f t="shared" si="10"/>
        <v>1 - Type of study</v>
      </c>
      <c r="AH402" t="str">
        <f t="shared" si="11"/>
        <v/>
      </c>
    </row>
    <row r="403">
      <c r="A403" s="1" t="s">
        <v>2762</v>
      </c>
      <c r="B403" s="1" t="s">
        <v>2763</v>
      </c>
      <c r="C403" s="1">
        <v>2017.0</v>
      </c>
      <c r="D403" s="1">
        <v>9.0</v>
      </c>
      <c r="E403" s="1">
        <v>1.0</v>
      </c>
      <c r="F403" s="1" t="s">
        <v>2738</v>
      </c>
      <c r="G403" s="1" t="s">
        <v>2739</v>
      </c>
      <c r="H403" s="1">
        <v>228.0</v>
      </c>
      <c r="J403" s="1" t="s">
        <v>2764</v>
      </c>
      <c r="K403" s="1" t="s">
        <v>2765</v>
      </c>
      <c r="P403" s="1" t="s">
        <v>2766</v>
      </c>
      <c r="Q403" s="1" t="s">
        <v>1961</v>
      </c>
      <c r="T403">
        <f t="shared" si="2"/>
        <v>35</v>
      </c>
      <c r="U403" t="str">
        <f t="shared" si="3"/>
        <v>Excluded</v>
      </c>
      <c r="V403">
        <f t="shared" si="4"/>
        <v>68</v>
      </c>
      <c r="W403" t="str">
        <f t="shared" si="5"/>
        <v>Excluded</v>
      </c>
      <c r="X403" t="str">
        <f t="shared" ref="X403:Z403" si="411">IFERROR(IF(SEARCH(X$1,$Q403),"sim","não"),)</f>
        <v/>
      </c>
      <c r="Y403" t="str">
        <f t="shared" si="411"/>
        <v>sim</v>
      </c>
      <c r="Z403" t="str">
        <f t="shared" si="411"/>
        <v/>
      </c>
      <c r="AA403">
        <f t="shared" si="7"/>
        <v>1</v>
      </c>
      <c r="AB403" t="str">
        <f t="shared" si="8"/>
        <v/>
      </c>
      <c r="AF403" t="str">
        <f t="shared" si="9"/>
        <v>2 - Population</v>
      </c>
      <c r="AG403" t="str">
        <f t="shared" si="10"/>
        <v>2 - Population</v>
      </c>
      <c r="AH403" t="str">
        <f t="shared" si="11"/>
        <v/>
      </c>
    </row>
    <row r="404">
      <c r="A404" s="1" t="s">
        <v>2767</v>
      </c>
      <c r="B404" s="1" t="s">
        <v>2768</v>
      </c>
      <c r="C404" s="1">
        <v>2020.0</v>
      </c>
      <c r="D404" s="1">
        <v>11.0</v>
      </c>
      <c r="E404" s="1">
        <v>1.0</v>
      </c>
      <c r="F404" s="1" t="s">
        <v>2738</v>
      </c>
      <c r="G404" s="1" t="s">
        <v>2739</v>
      </c>
      <c r="H404" s="1">
        <v>266.0</v>
      </c>
      <c r="K404" s="1" t="s">
        <v>2769</v>
      </c>
      <c r="P404" s="1" t="s">
        <v>2770</v>
      </c>
      <c r="Q404" s="1" t="s">
        <v>937</v>
      </c>
      <c r="T404">
        <f t="shared" si="2"/>
        <v>35</v>
      </c>
      <c r="U404" t="str">
        <f t="shared" si="3"/>
        <v>Excluded</v>
      </c>
      <c r="V404">
        <f t="shared" si="4"/>
        <v>68</v>
      </c>
      <c r="W404" t="str">
        <f t="shared" si="5"/>
        <v>Excluded</v>
      </c>
      <c r="X404" t="str">
        <f t="shared" ref="X404:Z404" si="412">IFERROR(IF(SEARCH(X$1,$Q404),"sim","não"),)</f>
        <v>sim</v>
      </c>
      <c r="Y404" t="str">
        <f t="shared" si="412"/>
        <v/>
      </c>
      <c r="Z404" t="str">
        <f t="shared" si="412"/>
        <v/>
      </c>
      <c r="AA404">
        <f t="shared" si="7"/>
        <v>1</v>
      </c>
      <c r="AB404" t="str">
        <f t="shared" si="8"/>
        <v/>
      </c>
      <c r="AF404" t="str">
        <f t="shared" si="9"/>
        <v>1 - Type of study</v>
      </c>
      <c r="AG404" t="str">
        <f t="shared" si="10"/>
        <v>1 - Type of study</v>
      </c>
      <c r="AH404" t="str">
        <f t="shared" si="11"/>
        <v/>
      </c>
    </row>
    <row r="405">
      <c r="A405" s="1" t="s">
        <v>2771</v>
      </c>
      <c r="B405" s="1" t="s">
        <v>2772</v>
      </c>
      <c r="C405" s="1">
        <v>2020.0</v>
      </c>
      <c r="D405" s="1">
        <v>11.0</v>
      </c>
      <c r="E405" s="1">
        <v>1.0</v>
      </c>
      <c r="F405" s="1" t="s">
        <v>2773</v>
      </c>
      <c r="G405" s="1" t="s">
        <v>2774</v>
      </c>
      <c r="H405" s="1">
        <v>18.0</v>
      </c>
      <c r="I405" s="1">
        <v>6.0</v>
      </c>
      <c r="J405" s="1" t="s">
        <v>2775</v>
      </c>
      <c r="K405" s="1" t="s">
        <v>2776</v>
      </c>
      <c r="P405" s="1" t="s">
        <v>2777</v>
      </c>
      <c r="Q405" s="1" t="s">
        <v>886</v>
      </c>
      <c r="T405">
        <f t="shared" si="2"/>
        <v>35</v>
      </c>
      <c r="U405" t="str">
        <f t="shared" si="3"/>
        <v>Excluded</v>
      </c>
      <c r="V405">
        <f t="shared" si="4"/>
        <v>68</v>
      </c>
      <c r="W405" t="str">
        <f t="shared" si="5"/>
        <v>Excluded</v>
      </c>
      <c r="X405" t="str">
        <f t="shared" ref="X405:Z405" si="413">IFERROR(IF(SEARCH(X$1,$Q405),"sim","não"),)</f>
        <v>sim</v>
      </c>
      <c r="Y405" t="str">
        <f t="shared" si="413"/>
        <v/>
      </c>
      <c r="Z405" t="str">
        <f t="shared" si="413"/>
        <v/>
      </c>
      <c r="AA405">
        <f t="shared" si="7"/>
        <v>1</v>
      </c>
      <c r="AB405" t="str">
        <f t="shared" si="8"/>
        <v/>
      </c>
      <c r="AF405" t="str">
        <f t="shared" si="9"/>
        <v>1 - Type of study</v>
      </c>
      <c r="AG405" t="str">
        <f t="shared" si="10"/>
        <v>1 - Type of study</v>
      </c>
      <c r="AH405" t="str">
        <f t="shared" si="11"/>
        <v/>
      </c>
    </row>
    <row r="406">
      <c r="A406" s="1" t="s">
        <v>2778</v>
      </c>
      <c r="B406" s="1" t="s">
        <v>2779</v>
      </c>
      <c r="C406" s="1">
        <v>2018.0</v>
      </c>
      <c r="D406" s="1">
        <v>11.0</v>
      </c>
      <c r="E406" s="1">
        <v>1.0</v>
      </c>
      <c r="F406" s="1" t="s">
        <v>2780</v>
      </c>
      <c r="G406" s="1" t="s">
        <v>2781</v>
      </c>
      <c r="H406" s="1">
        <v>10.0</v>
      </c>
      <c r="I406" s="1">
        <v>11.0</v>
      </c>
      <c r="K406" s="1" t="s">
        <v>2782</v>
      </c>
      <c r="P406" s="1" t="s">
        <v>2783</v>
      </c>
      <c r="Q406" s="1" t="s">
        <v>937</v>
      </c>
      <c r="T406">
        <f t="shared" si="2"/>
        <v>35</v>
      </c>
      <c r="U406" t="str">
        <f t="shared" si="3"/>
        <v>Excluded</v>
      </c>
      <c r="V406">
        <f t="shared" si="4"/>
        <v>68</v>
      </c>
      <c r="W406" t="str">
        <f t="shared" si="5"/>
        <v>Excluded</v>
      </c>
      <c r="X406" t="str">
        <f t="shared" ref="X406:Z406" si="414">IFERROR(IF(SEARCH(X$1,$Q406),"sim","não"),)</f>
        <v>sim</v>
      </c>
      <c r="Y406" t="str">
        <f t="shared" si="414"/>
        <v/>
      </c>
      <c r="Z406" t="str">
        <f t="shared" si="414"/>
        <v/>
      </c>
      <c r="AA406">
        <f t="shared" si="7"/>
        <v>1</v>
      </c>
      <c r="AB406" t="str">
        <f t="shared" si="8"/>
        <v/>
      </c>
      <c r="AF406" t="str">
        <f t="shared" si="9"/>
        <v>1 - Type of study</v>
      </c>
      <c r="AG406" t="str">
        <f t="shared" si="10"/>
        <v>1 - Type of study</v>
      </c>
      <c r="AH406" t="str">
        <f t="shared" si="11"/>
        <v/>
      </c>
    </row>
    <row r="407">
      <c r="A407" s="1" t="s">
        <v>2784</v>
      </c>
      <c r="B407" s="1" t="s">
        <v>2785</v>
      </c>
      <c r="C407" s="1">
        <v>2018.0</v>
      </c>
      <c r="D407" s="1">
        <v>10.0</v>
      </c>
      <c r="E407" s="1">
        <v>1.0</v>
      </c>
      <c r="F407" s="1" t="s">
        <v>2738</v>
      </c>
      <c r="G407" s="1" t="s">
        <v>2739</v>
      </c>
      <c r="H407" s="1">
        <v>241.0</v>
      </c>
      <c r="J407" s="1" t="s">
        <v>2786</v>
      </c>
      <c r="K407" s="1" t="s">
        <v>2787</v>
      </c>
      <c r="P407" s="1" t="s">
        <v>2788</v>
      </c>
      <c r="Q407" s="1" t="s">
        <v>937</v>
      </c>
      <c r="T407">
        <f t="shared" si="2"/>
        <v>35</v>
      </c>
      <c r="U407" t="str">
        <f t="shared" si="3"/>
        <v>Excluded</v>
      </c>
      <c r="V407">
        <f t="shared" si="4"/>
        <v>68</v>
      </c>
      <c r="W407" t="str">
        <f t="shared" si="5"/>
        <v>Excluded</v>
      </c>
      <c r="X407" t="str">
        <f t="shared" ref="X407:Z407" si="415">IFERROR(IF(SEARCH(X$1,$Q407),"sim","não"),)</f>
        <v>sim</v>
      </c>
      <c r="Y407" t="str">
        <f t="shared" si="415"/>
        <v/>
      </c>
      <c r="Z407" t="str">
        <f t="shared" si="415"/>
        <v/>
      </c>
      <c r="AA407">
        <f t="shared" si="7"/>
        <v>1</v>
      </c>
      <c r="AB407" t="str">
        <f t="shared" si="8"/>
        <v/>
      </c>
      <c r="AF407" t="str">
        <f t="shared" si="9"/>
        <v>1 - Type of study</v>
      </c>
      <c r="AG407" t="str">
        <f t="shared" si="10"/>
        <v>1 - Type of study</v>
      </c>
      <c r="AH407" t="str">
        <f t="shared" si="11"/>
        <v/>
      </c>
    </row>
    <row r="408">
      <c r="A408" s="1" t="s">
        <v>2789</v>
      </c>
      <c r="B408" s="1" t="s">
        <v>2790</v>
      </c>
      <c r="C408" s="1">
        <v>2018.0</v>
      </c>
      <c r="D408" s="1">
        <v>1.0</v>
      </c>
      <c r="E408" s="1">
        <v>1.0</v>
      </c>
      <c r="F408" s="1" t="s">
        <v>2791</v>
      </c>
      <c r="J408" s="1" t="s">
        <v>2792</v>
      </c>
      <c r="K408" s="1" t="s">
        <v>2793</v>
      </c>
      <c r="P408" s="1" t="s">
        <v>2794</v>
      </c>
      <c r="Q408" s="1" t="s">
        <v>886</v>
      </c>
      <c r="T408">
        <f t="shared" si="2"/>
        <v>35</v>
      </c>
      <c r="U408" t="str">
        <f t="shared" si="3"/>
        <v>Excluded</v>
      </c>
      <c r="V408">
        <f t="shared" si="4"/>
        <v>68</v>
      </c>
      <c r="W408" t="str">
        <f t="shared" si="5"/>
        <v>Excluded</v>
      </c>
      <c r="X408" t="str">
        <f t="shared" ref="X408:Z408" si="416">IFERROR(IF(SEARCH(X$1,$Q408),"sim","não"),)</f>
        <v>sim</v>
      </c>
      <c r="Y408" t="str">
        <f t="shared" si="416"/>
        <v/>
      </c>
      <c r="Z408" t="str">
        <f t="shared" si="416"/>
        <v/>
      </c>
      <c r="AA408">
        <f t="shared" si="7"/>
        <v>1</v>
      </c>
      <c r="AB408" t="str">
        <f t="shared" si="8"/>
        <v/>
      </c>
      <c r="AF408" t="str">
        <f t="shared" si="9"/>
        <v>1 - Type of study</v>
      </c>
      <c r="AG408" t="str">
        <f t="shared" si="10"/>
        <v>1 - Type of study</v>
      </c>
      <c r="AH408" t="str">
        <f t="shared" si="11"/>
        <v/>
      </c>
    </row>
    <row r="409">
      <c r="A409" s="1" t="s">
        <v>2795</v>
      </c>
      <c r="B409" s="1" t="s">
        <v>2796</v>
      </c>
      <c r="C409" s="1">
        <v>2016.0</v>
      </c>
      <c r="D409" s="1">
        <v>4.0</v>
      </c>
      <c r="E409" s="1">
        <v>1.0</v>
      </c>
      <c r="F409" s="1" t="s">
        <v>2797</v>
      </c>
      <c r="G409" s="1" t="s">
        <v>2798</v>
      </c>
      <c r="H409" s="1">
        <v>115.0</v>
      </c>
      <c r="J409" s="4">
        <v>44470.0</v>
      </c>
      <c r="K409" s="1" t="s">
        <v>2799</v>
      </c>
      <c r="P409" s="1" t="s">
        <v>2800</v>
      </c>
      <c r="Q409" s="1" t="s">
        <v>937</v>
      </c>
      <c r="T409">
        <f t="shared" si="2"/>
        <v>35</v>
      </c>
      <c r="U409" t="str">
        <f t="shared" si="3"/>
        <v>Excluded</v>
      </c>
      <c r="V409">
        <f t="shared" si="4"/>
        <v>68</v>
      </c>
      <c r="W409" t="str">
        <f t="shared" si="5"/>
        <v>Excluded</v>
      </c>
      <c r="X409" t="str">
        <f t="shared" ref="X409:Z409" si="417">IFERROR(IF(SEARCH(X$1,$Q409),"sim","não"),)</f>
        <v>sim</v>
      </c>
      <c r="Y409" t="str">
        <f t="shared" si="417"/>
        <v/>
      </c>
      <c r="Z409" t="str">
        <f t="shared" si="417"/>
        <v/>
      </c>
      <c r="AA409">
        <f t="shared" si="7"/>
        <v>1</v>
      </c>
      <c r="AB409" t="str">
        <f t="shared" si="8"/>
        <v/>
      </c>
      <c r="AF409" t="str">
        <f t="shared" si="9"/>
        <v>1 - Type of study</v>
      </c>
      <c r="AG409" t="str">
        <f t="shared" si="10"/>
        <v>1 - Type of study</v>
      </c>
      <c r="AH409" t="str">
        <f t="shared" si="11"/>
        <v/>
      </c>
    </row>
    <row r="410">
      <c r="A410" s="1" t="s">
        <v>2801</v>
      </c>
      <c r="B410" s="1" t="s">
        <v>2802</v>
      </c>
      <c r="C410" s="1">
        <v>2021.0</v>
      </c>
      <c r="D410" s="1">
        <v>1.0</v>
      </c>
      <c r="E410" s="1">
        <v>1.0</v>
      </c>
      <c r="F410" s="1" t="s">
        <v>2738</v>
      </c>
      <c r="G410" s="1" t="s">
        <v>2739</v>
      </c>
      <c r="H410" s="1">
        <v>268.0</v>
      </c>
      <c r="K410" s="1" t="s">
        <v>2803</v>
      </c>
      <c r="P410" s="1" t="s">
        <v>2804</v>
      </c>
      <c r="Q410" s="1" t="s">
        <v>953</v>
      </c>
      <c r="T410">
        <f t="shared" si="2"/>
        <v>35</v>
      </c>
      <c r="U410" t="str">
        <f t="shared" si="3"/>
        <v>Excluded</v>
      </c>
      <c r="V410">
        <f t="shared" si="4"/>
        <v>68</v>
      </c>
      <c r="W410" t="str">
        <f t="shared" si="5"/>
        <v>Excluded</v>
      </c>
      <c r="X410" t="str">
        <f t="shared" ref="X410:Z410" si="418">IFERROR(IF(SEARCH(X$1,$Q410),"sim","não"),)</f>
        <v>sim</v>
      </c>
      <c r="Y410" t="str">
        <f t="shared" si="418"/>
        <v/>
      </c>
      <c r="Z410" t="str">
        <f t="shared" si="418"/>
        <v/>
      </c>
      <c r="AA410">
        <f t="shared" si="7"/>
        <v>1</v>
      </c>
      <c r="AB410" t="str">
        <f t="shared" si="8"/>
        <v/>
      </c>
      <c r="AF410" t="str">
        <f t="shared" si="9"/>
        <v>1 - Type of study</v>
      </c>
      <c r="AG410" t="str">
        <f t="shared" si="10"/>
        <v>1 - Type of study</v>
      </c>
      <c r="AH410" t="str">
        <f t="shared" si="11"/>
        <v/>
      </c>
    </row>
    <row r="411">
      <c r="A411" s="1" t="s">
        <v>2805</v>
      </c>
      <c r="B411" s="1" t="s">
        <v>2806</v>
      </c>
      <c r="D411" s="1">
        <v>1.0</v>
      </c>
      <c r="E411" s="1">
        <v>1.0</v>
      </c>
      <c r="F411" s="1" t="s">
        <v>2807</v>
      </c>
      <c r="G411" s="1" t="s">
        <v>2808</v>
      </c>
      <c r="K411" s="1" t="s">
        <v>2809</v>
      </c>
      <c r="P411" s="1" t="s">
        <v>2810</v>
      </c>
      <c r="Q411" s="1" t="s">
        <v>937</v>
      </c>
      <c r="T411">
        <f t="shared" si="2"/>
        <v>35</v>
      </c>
      <c r="U411" t="str">
        <f t="shared" si="3"/>
        <v>Excluded</v>
      </c>
      <c r="V411">
        <f t="shared" si="4"/>
        <v>68</v>
      </c>
      <c r="W411" t="str">
        <f t="shared" si="5"/>
        <v>Excluded</v>
      </c>
      <c r="X411" t="str">
        <f t="shared" ref="X411:Z411" si="419">IFERROR(IF(SEARCH(X$1,$Q411),"sim","não"),)</f>
        <v>sim</v>
      </c>
      <c r="Y411" t="str">
        <f t="shared" si="419"/>
        <v/>
      </c>
      <c r="Z411" t="str">
        <f t="shared" si="419"/>
        <v/>
      </c>
      <c r="AA411">
        <f t="shared" si="7"/>
        <v>1</v>
      </c>
      <c r="AB411" t="str">
        <f t="shared" si="8"/>
        <v/>
      </c>
      <c r="AF411" t="str">
        <f t="shared" si="9"/>
        <v>1 - Type of study</v>
      </c>
      <c r="AG411" t="str">
        <f t="shared" si="10"/>
        <v>1 - Type of study</v>
      </c>
      <c r="AH411" t="str">
        <f t="shared" si="11"/>
        <v/>
      </c>
    </row>
    <row r="412">
      <c r="A412" s="1" t="s">
        <v>2811</v>
      </c>
      <c r="B412" s="1" t="s">
        <v>2812</v>
      </c>
      <c r="C412" s="1">
        <v>2017.0</v>
      </c>
      <c r="D412" s="1">
        <v>3.0</v>
      </c>
      <c r="E412" s="1">
        <v>7.0</v>
      </c>
      <c r="F412" s="1" t="s">
        <v>2813</v>
      </c>
      <c r="G412" s="1" t="s">
        <v>2814</v>
      </c>
      <c r="H412" s="1">
        <v>9.0</v>
      </c>
      <c r="I412" s="1">
        <v>9.0</v>
      </c>
      <c r="J412" s="1" t="s">
        <v>2815</v>
      </c>
      <c r="K412" s="1" t="s">
        <v>2816</v>
      </c>
      <c r="P412" s="1" t="s">
        <v>2817</v>
      </c>
      <c r="Q412" s="1" t="s">
        <v>953</v>
      </c>
      <c r="T412">
        <f t="shared" si="2"/>
        <v>35</v>
      </c>
      <c r="U412" t="str">
        <f t="shared" si="3"/>
        <v>Excluded</v>
      </c>
      <c r="V412">
        <f t="shared" si="4"/>
        <v>68</v>
      </c>
      <c r="W412" t="str">
        <f t="shared" si="5"/>
        <v>Excluded</v>
      </c>
      <c r="X412" t="str">
        <f t="shared" ref="X412:Z412" si="420">IFERROR(IF(SEARCH(X$1,$Q412),"sim","não"),)</f>
        <v>sim</v>
      </c>
      <c r="Y412" t="str">
        <f t="shared" si="420"/>
        <v/>
      </c>
      <c r="Z412" t="str">
        <f t="shared" si="420"/>
        <v/>
      </c>
      <c r="AA412">
        <f t="shared" si="7"/>
        <v>1</v>
      </c>
      <c r="AB412" t="str">
        <f t="shared" si="8"/>
        <v/>
      </c>
      <c r="AF412" t="str">
        <f t="shared" si="9"/>
        <v>1 - Type of study</v>
      </c>
      <c r="AG412" t="str">
        <f t="shared" si="10"/>
        <v>1 - Type of study</v>
      </c>
      <c r="AH412" t="str">
        <f t="shared" si="11"/>
        <v/>
      </c>
    </row>
    <row r="413">
      <c r="A413" s="1" t="s">
        <v>2818</v>
      </c>
      <c r="B413" s="1" t="s">
        <v>2819</v>
      </c>
      <c r="C413" s="1">
        <v>2020.0</v>
      </c>
      <c r="D413" s="1">
        <v>4.0</v>
      </c>
      <c r="E413" s="1">
        <v>1.0</v>
      </c>
      <c r="F413" s="1" t="s">
        <v>2756</v>
      </c>
      <c r="G413" s="1" t="s">
        <v>2757</v>
      </c>
      <c r="H413" s="1">
        <v>245.0</v>
      </c>
      <c r="K413" s="1" t="s">
        <v>2820</v>
      </c>
      <c r="P413" s="1" t="s">
        <v>2821</v>
      </c>
      <c r="Q413" s="1" t="s">
        <v>1112</v>
      </c>
      <c r="T413">
        <f t="shared" si="2"/>
        <v>35</v>
      </c>
      <c r="U413" t="str">
        <f t="shared" si="3"/>
        <v>Excluded</v>
      </c>
      <c r="V413">
        <f t="shared" si="4"/>
        <v>68</v>
      </c>
      <c r="W413" t="str">
        <f t="shared" si="5"/>
        <v>Excluded</v>
      </c>
      <c r="X413" t="str">
        <f t="shared" ref="X413:Z413" si="421">IFERROR(IF(SEARCH(X$1,$Q413),"sim","não"),)</f>
        <v/>
      </c>
      <c r="Y413" t="str">
        <f t="shared" si="421"/>
        <v>sim</v>
      </c>
      <c r="Z413" t="str">
        <f t="shared" si="421"/>
        <v/>
      </c>
      <c r="AA413">
        <f t="shared" si="7"/>
        <v>1</v>
      </c>
      <c r="AB413" t="str">
        <f t="shared" si="8"/>
        <v/>
      </c>
      <c r="AF413" t="str">
        <f t="shared" si="9"/>
        <v>2 - Population</v>
      </c>
      <c r="AG413" t="str">
        <f t="shared" si="10"/>
        <v>2 - Population</v>
      </c>
      <c r="AH413" t="str">
        <f t="shared" si="11"/>
        <v/>
      </c>
    </row>
    <row r="414">
      <c r="A414" s="1" t="s">
        <v>2822</v>
      </c>
      <c r="B414" s="1" t="s">
        <v>2823</v>
      </c>
      <c r="C414" s="1">
        <v>2021.0</v>
      </c>
      <c r="D414" s="1">
        <v>1.0</v>
      </c>
      <c r="E414" s="1">
        <v>1.0</v>
      </c>
      <c r="F414" s="1" t="s">
        <v>2824</v>
      </c>
      <c r="G414" s="1" t="s">
        <v>2825</v>
      </c>
      <c r="H414" s="1">
        <v>19.0</v>
      </c>
      <c r="I414" s="1">
        <v>2.0</v>
      </c>
      <c r="J414" s="1" t="s">
        <v>2826</v>
      </c>
      <c r="K414" s="1" t="s">
        <v>2827</v>
      </c>
      <c r="P414" s="1" t="s">
        <v>2828</v>
      </c>
      <c r="Q414" s="1" t="s">
        <v>886</v>
      </c>
      <c r="T414">
        <f t="shared" si="2"/>
        <v>35</v>
      </c>
      <c r="U414" t="str">
        <f t="shared" si="3"/>
        <v>Excluded</v>
      </c>
      <c r="V414">
        <f t="shared" si="4"/>
        <v>68</v>
      </c>
      <c r="W414" t="str">
        <f t="shared" si="5"/>
        <v>Excluded</v>
      </c>
      <c r="X414" t="str">
        <f t="shared" ref="X414:Z414" si="422">IFERROR(IF(SEARCH(X$1,$Q414),"sim","não"),)</f>
        <v>sim</v>
      </c>
      <c r="Y414" t="str">
        <f t="shared" si="422"/>
        <v/>
      </c>
      <c r="Z414" t="str">
        <f t="shared" si="422"/>
        <v/>
      </c>
      <c r="AA414">
        <f t="shared" si="7"/>
        <v>1</v>
      </c>
      <c r="AB414" t="str">
        <f t="shared" si="8"/>
        <v/>
      </c>
      <c r="AF414" t="str">
        <f t="shared" si="9"/>
        <v>1 - Type of study</v>
      </c>
      <c r="AG414" t="str">
        <f t="shared" si="10"/>
        <v>1 - Type of study</v>
      </c>
      <c r="AH414" t="str">
        <f t="shared" si="11"/>
        <v/>
      </c>
    </row>
    <row r="415">
      <c r="A415" s="1" t="s">
        <v>2829</v>
      </c>
      <c r="B415" s="1" t="s">
        <v>2830</v>
      </c>
      <c r="C415" s="1">
        <v>2020.0</v>
      </c>
      <c r="D415" s="1">
        <v>10.0</v>
      </c>
      <c r="E415" s="1">
        <v>17.0</v>
      </c>
      <c r="F415" s="1" t="s">
        <v>2831</v>
      </c>
      <c r="G415" s="1" t="s">
        <v>2832</v>
      </c>
      <c r="H415" s="1">
        <v>50.0</v>
      </c>
      <c r="I415" s="1">
        <v>20.0</v>
      </c>
      <c r="J415" s="1" t="s">
        <v>2833</v>
      </c>
      <c r="K415" s="1" t="s">
        <v>2834</v>
      </c>
      <c r="P415" s="1" t="s">
        <v>2835</v>
      </c>
      <c r="Q415" s="1" t="s">
        <v>886</v>
      </c>
      <c r="T415">
        <f t="shared" si="2"/>
        <v>35</v>
      </c>
      <c r="U415" t="str">
        <f t="shared" si="3"/>
        <v>Excluded</v>
      </c>
      <c r="V415">
        <f t="shared" si="4"/>
        <v>68</v>
      </c>
      <c r="W415" t="str">
        <f t="shared" si="5"/>
        <v>Excluded</v>
      </c>
      <c r="X415" t="str">
        <f t="shared" ref="X415:Z415" si="423">IFERROR(IF(SEARCH(X$1,$Q415),"sim","não"),)</f>
        <v>sim</v>
      </c>
      <c r="Y415" t="str">
        <f t="shared" si="423"/>
        <v/>
      </c>
      <c r="Z415" t="str">
        <f t="shared" si="423"/>
        <v/>
      </c>
      <c r="AA415">
        <f t="shared" si="7"/>
        <v>1</v>
      </c>
      <c r="AB415" t="str">
        <f t="shared" si="8"/>
        <v/>
      </c>
      <c r="AF415" t="str">
        <f t="shared" si="9"/>
        <v>1 - Type of study</v>
      </c>
      <c r="AG415" t="str">
        <f t="shared" si="10"/>
        <v>1 - Type of study</v>
      </c>
      <c r="AH415" t="str">
        <f t="shared" si="11"/>
        <v/>
      </c>
    </row>
    <row r="416">
      <c r="A416" s="1" t="s">
        <v>2836</v>
      </c>
      <c r="B416" s="1" t="s">
        <v>2837</v>
      </c>
      <c r="C416" s="1">
        <v>2019.0</v>
      </c>
      <c r="D416" s="1">
        <v>2.0</v>
      </c>
      <c r="E416" s="1">
        <v>25.0</v>
      </c>
      <c r="F416" s="1" t="s">
        <v>2731</v>
      </c>
      <c r="G416" s="1" t="s">
        <v>2732</v>
      </c>
      <c r="H416" s="1">
        <v>653.0</v>
      </c>
      <c r="J416" s="1" t="s">
        <v>2838</v>
      </c>
      <c r="K416" s="1" t="s">
        <v>2839</v>
      </c>
      <c r="P416" s="1" t="s">
        <v>2840</v>
      </c>
      <c r="Q416" s="1" t="s">
        <v>937</v>
      </c>
      <c r="T416">
        <f t="shared" si="2"/>
        <v>35</v>
      </c>
      <c r="U416" t="str">
        <f t="shared" si="3"/>
        <v>Excluded</v>
      </c>
      <c r="V416">
        <f t="shared" si="4"/>
        <v>68</v>
      </c>
      <c r="W416" t="str">
        <f t="shared" si="5"/>
        <v>Excluded</v>
      </c>
      <c r="X416" t="str">
        <f t="shared" ref="X416:Z416" si="424">IFERROR(IF(SEARCH(X$1,$Q416),"sim","não"),)</f>
        <v>sim</v>
      </c>
      <c r="Y416" t="str">
        <f t="shared" si="424"/>
        <v/>
      </c>
      <c r="Z416" t="str">
        <f t="shared" si="424"/>
        <v/>
      </c>
      <c r="AA416">
        <f t="shared" si="7"/>
        <v>1</v>
      </c>
      <c r="AB416" t="str">
        <f t="shared" si="8"/>
        <v/>
      </c>
      <c r="AF416" t="str">
        <f t="shared" si="9"/>
        <v>1 - Type of study</v>
      </c>
      <c r="AG416" t="str">
        <f t="shared" si="10"/>
        <v>1 - Type of study</v>
      </c>
      <c r="AH416" t="str">
        <f t="shared" si="11"/>
        <v/>
      </c>
    </row>
    <row r="417">
      <c r="A417" s="1" t="s">
        <v>2841</v>
      </c>
      <c r="B417" s="1" t="s">
        <v>2842</v>
      </c>
      <c r="C417" s="1">
        <v>2020.0</v>
      </c>
      <c r="D417" s="1">
        <v>11.0</v>
      </c>
      <c r="E417" s="1">
        <v>1.0</v>
      </c>
      <c r="F417" s="1" t="s">
        <v>2738</v>
      </c>
      <c r="G417" s="1" t="s">
        <v>2739</v>
      </c>
      <c r="H417" s="1">
        <v>266.0</v>
      </c>
      <c r="K417" s="1" t="s">
        <v>2843</v>
      </c>
      <c r="P417" s="1" t="s">
        <v>2844</v>
      </c>
      <c r="Q417" s="1" t="s">
        <v>1112</v>
      </c>
      <c r="T417">
        <f t="shared" si="2"/>
        <v>35</v>
      </c>
      <c r="U417" t="str">
        <f t="shared" si="3"/>
        <v>Excluded</v>
      </c>
      <c r="V417">
        <f t="shared" si="4"/>
        <v>68</v>
      </c>
      <c r="W417" t="str">
        <f t="shared" si="5"/>
        <v>Excluded</v>
      </c>
      <c r="X417" t="str">
        <f t="shared" ref="X417:Z417" si="425">IFERROR(IF(SEARCH(X$1,$Q417),"sim","não"),)</f>
        <v/>
      </c>
      <c r="Y417" t="str">
        <f t="shared" si="425"/>
        <v>sim</v>
      </c>
      <c r="Z417" t="str">
        <f t="shared" si="425"/>
        <v/>
      </c>
      <c r="AA417">
        <f t="shared" si="7"/>
        <v>1</v>
      </c>
      <c r="AB417" t="str">
        <f t="shared" si="8"/>
        <v/>
      </c>
      <c r="AF417" t="str">
        <f t="shared" si="9"/>
        <v>2 - Population</v>
      </c>
      <c r="AG417" t="str">
        <f t="shared" si="10"/>
        <v>2 - Population</v>
      </c>
      <c r="AH417" t="str">
        <f t="shared" si="11"/>
        <v/>
      </c>
    </row>
    <row r="418">
      <c r="A418" s="1" t="s">
        <v>2845</v>
      </c>
      <c r="B418" s="1" t="s">
        <v>2846</v>
      </c>
      <c r="C418" s="1">
        <v>2018.0</v>
      </c>
      <c r="D418" s="1">
        <v>1.0</v>
      </c>
      <c r="E418" s="1">
        <v>1.0</v>
      </c>
      <c r="F418" s="1" t="s">
        <v>2847</v>
      </c>
      <c r="G418" s="1" t="s">
        <v>2848</v>
      </c>
      <c r="H418" s="1">
        <v>67.0</v>
      </c>
      <c r="I418" s="1">
        <v>11.0</v>
      </c>
      <c r="J418" s="1" t="s">
        <v>2849</v>
      </c>
      <c r="K418" s="1" t="s">
        <v>2850</v>
      </c>
      <c r="P418" s="1" t="s">
        <v>2851</v>
      </c>
      <c r="Q418" s="1" t="s">
        <v>886</v>
      </c>
      <c r="T418">
        <f t="shared" si="2"/>
        <v>35</v>
      </c>
      <c r="U418" t="str">
        <f t="shared" si="3"/>
        <v>Excluded</v>
      </c>
      <c r="V418">
        <f t="shared" si="4"/>
        <v>68</v>
      </c>
      <c r="W418" t="str">
        <f t="shared" si="5"/>
        <v>Excluded</v>
      </c>
      <c r="X418" t="str">
        <f t="shared" ref="X418:Z418" si="426">IFERROR(IF(SEARCH(X$1,$Q418),"sim","não"),)</f>
        <v>sim</v>
      </c>
      <c r="Y418" t="str">
        <f t="shared" si="426"/>
        <v/>
      </c>
      <c r="Z418" t="str">
        <f t="shared" si="426"/>
        <v/>
      </c>
      <c r="AA418">
        <f t="shared" si="7"/>
        <v>1</v>
      </c>
      <c r="AB418" t="str">
        <f t="shared" si="8"/>
        <v/>
      </c>
      <c r="AF418" t="str">
        <f t="shared" si="9"/>
        <v>1 - Type of study</v>
      </c>
      <c r="AG418" t="str">
        <f t="shared" si="10"/>
        <v>1 - Type of study</v>
      </c>
      <c r="AH418" t="str">
        <f t="shared" si="11"/>
        <v/>
      </c>
    </row>
    <row r="419">
      <c r="A419" s="1" t="s">
        <v>2852</v>
      </c>
      <c r="B419" s="1" t="s">
        <v>2853</v>
      </c>
      <c r="C419" s="1">
        <v>2020.0</v>
      </c>
      <c r="D419" s="1">
        <v>10.0</v>
      </c>
      <c r="E419" s="1">
        <v>1.0</v>
      </c>
      <c r="F419" s="1" t="s">
        <v>2854</v>
      </c>
      <c r="G419" s="1" t="s">
        <v>2855</v>
      </c>
      <c r="H419" s="1">
        <v>7.0</v>
      </c>
      <c r="I419" s="1">
        <v>10.0</v>
      </c>
      <c r="J419" s="1" t="s">
        <v>2856</v>
      </c>
      <c r="K419" s="1" t="s">
        <v>2857</v>
      </c>
      <c r="P419" s="1" t="s">
        <v>2858</v>
      </c>
      <c r="Q419" s="1" t="s">
        <v>1112</v>
      </c>
      <c r="T419">
        <f t="shared" si="2"/>
        <v>35</v>
      </c>
      <c r="U419" t="str">
        <f t="shared" si="3"/>
        <v>Excluded</v>
      </c>
      <c r="V419">
        <f t="shared" si="4"/>
        <v>68</v>
      </c>
      <c r="W419" t="str">
        <f t="shared" si="5"/>
        <v>Excluded</v>
      </c>
      <c r="X419" t="str">
        <f t="shared" ref="X419:Z419" si="427">IFERROR(IF(SEARCH(X$1,$Q419),"sim","não"),)</f>
        <v/>
      </c>
      <c r="Y419" t="str">
        <f t="shared" si="427"/>
        <v>sim</v>
      </c>
      <c r="Z419" t="str">
        <f t="shared" si="427"/>
        <v/>
      </c>
      <c r="AA419">
        <f t="shared" si="7"/>
        <v>1</v>
      </c>
      <c r="AB419" t="str">
        <f t="shared" si="8"/>
        <v/>
      </c>
      <c r="AF419" t="str">
        <f t="shared" si="9"/>
        <v>2 - Population</v>
      </c>
      <c r="AG419" t="str">
        <f t="shared" si="10"/>
        <v>2 - Population</v>
      </c>
      <c r="AH419" t="str">
        <f t="shared" si="11"/>
        <v/>
      </c>
    </row>
    <row r="420">
      <c r="A420" s="1" t="s">
        <v>2859</v>
      </c>
      <c r="B420" s="1" t="s">
        <v>2860</v>
      </c>
      <c r="C420" s="1">
        <v>2020.0</v>
      </c>
      <c r="D420" s="1">
        <v>3.0</v>
      </c>
      <c r="E420" s="1">
        <v>1.0</v>
      </c>
      <c r="F420" s="1" t="s">
        <v>2744</v>
      </c>
      <c r="H420" s="1">
        <v>8.0</v>
      </c>
      <c r="I420" s="1">
        <v>3.0</v>
      </c>
      <c r="K420" s="1" t="s">
        <v>2861</v>
      </c>
      <c r="P420" s="1" t="s">
        <v>2862</v>
      </c>
      <c r="Q420" s="1" t="s">
        <v>886</v>
      </c>
      <c r="T420">
        <f t="shared" si="2"/>
        <v>35</v>
      </c>
      <c r="U420" t="str">
        <f t="shared" si="3"/>
        <v>Excluded</v>
      </c>
      <c r="V420">
        <f t="shared" si="4"/>
        <v>68</v>
      </c>
      <c r="W420" t="str">
        <f t="shared" si="5"/>
        <v>Excluded</v>
      </c>
      <c r="X420" t="str">
        <f t="shared" ref="X420:Z420" si="428">IFERROR(IF(SEARCH(X$1,$Q420),"sim","não"),)</f>
        <v>sim</v>
      </c>
      <c r="Y420" t="str">
        <f t="shared" si="428"/>
        <v/>
      </c>
      <c r="Z420" t="str">
        <f t="shared" si="428"/>
        <v/>
      </c>
      <c r="AA420">
        <f t="shared" si="7"/>
        <v>1</v>
      </c>
      <c r="AB420" t="str">
        <f t="shared" si="8"/>
        <v/>
      </c>
      <c r="AF420" t="str">
        <f t="shared" si="9"/>
        <v>1 - Type of study</v>
      </c>
      <c r="AG420" t="str">
        <f t="shared" si="10"/>
        <v>1 - Type of study</v>
      </c>
      <c r="AH420" t="str">
        <f t="shared" si="11"/>
        <v/>
      </c>
    </row>
    <row r="421">
      <c r="A421" s="1" t="s">
        <v>2863</v>
      </c>
      <c r="B421" s="1" t="s">
        <v>2864</v>
      </c>
      <c r="C421" s="1">
        <v>2020.0</v>
      </c>
      <c r="D421" s="1">
        <v>2.0</v>
      </c>
      <c r="E421" s="1">
        <v>1.0</v>
      </c>
      <c r="F421" s="1" t="s">
        <v>2865</v>
      </c>
      <c r="H421" s="1">
        <v>5.0</v>
      </c>
      <c r="I421" s="1">
        <v>1.0</v>
      </c>
      <c r="J421" s="1" t="s">
        <v>2866</v>
      </c>
      <c r="K421" s="1" t="s">
        <v>2867</v>
      </c>
      <c r="P421" s="1" t="s">
        <v>2868</v>
      </c>
      <c r="Q421" s="1" t="s">
        <v>1580</v>
      </c>
      <c r="T421">
        <f t="shared" si="2"/>
        <v>35</v>
      </c>
      <c r="U421" t="str">
        <f t="shared" si="3"/>
        <v>Maybe</v>
      </c>
      <c r="V421">
        <f t="shared" si="4"/>
        <v>65</v>
      </c>
      <c r="W421" t="str">
        <f t="shared" si="5"/>
        <v>Excluded</v>
      </c>
      <c r="X421" t="str">
        <f t="shared" ref="X421:Z421" si="429">IFERROR(IF(SEARCH(X$1,$Q421),"sim","não"),)</f>
        <v>sim</v>
      </c>
      <c r="Y421" t="str">
        <f t="shared" si="429"/>
        <v/>
      </c>
      <c r="Z421" t="str">
        <f t="shared" si="429"/>
        <v/>
      </c>
      <c r="AA421">
        <f t="shared" si="7"/>
        <v>1</v>
      </c>
      <c r="AB421" t="str">
        <f t="shared" si="8"/>
        <v>sim</v>
      </c>
      <c r="AF421" t="str">
        <f t="shared" si="9"/>
        <v>1 - Type of study</v>
      </c>
      <c r="AG421" t="str">
        <f t="shared" si="10"/>
        <v/>
      </c>
      <c r="AH421" t="str">
        <f t="shared" si="11"/>
        <v/>
      </c>
    </row>
    <row r="422">
      <c r="A422" s="1" t="s">
        <v>2869</v>
      </c>
      <c r="B422" s="1" t="s">
        <v>2870</v>
      </c>
      <c r="C422" s="1">
        <v>2017.0</v>
      </c>
      <c r="D422" s="1">
        <v>8.0</v>
      </c>
      <c r="E422" s="1">
        <v>1.0</v>
      </c>
      <c r="F422" s="1" t="s">
        <v>2871</v>
      </c>
      <c r="G422" s="1" t="s">
        <v>2872</v>
      </c>
      <c r="H422" s="1">
        <v>73.0</v>
      </c>
      <c r="I422" s="1">
        <v>2.0</v>
      </c>
      <c r="J422" s="1" t="s">
        <v>2873</v>
      </c>
      <c r="K422" s="1" t="s">
        <v>2874</v>
      </c>
      <c r="P422" s="1" t="s">
        <v>2875</v>
      </c>
      <c r="Q422" s="1" t="s">
        <v>886</v>
      </c>
      <c r="T422">
        <f t="shared" si="2"/>
        <v>35</v>
      </c>
      <c r="U422" t="str">
        <f t="shared" si="3"/>
        <v>Excluded</v>
      </c>
      <c r="V422">
        <f t="shared" si="4"/>
        <v>68</v>
      </c>
      <c r="W422" t="str">
        <f t="shared" si="5"/>
        <v>Excluded</v>
      </c>
      <c r="X422" t="str">
        <f t="shared" ref="X422:Z422" si="430">IFERROR(IF(SEARCH(X$1,$Q422),"sim","não"),)</f>
        <v>sim</v>
      </c>
      <c r="Y422" t="str">
        <f t="shared" si="430"/>
        <v/>
      </c>
      <c r="Z422" t="str">
        <f t="shared" si="430"/>
        <v/>
      </c>
      <c r="AA422">
        <f t="shared" si="7"/>
        <v>1</v>
      </c>
      <c r="AB422" t="str">
        <f t="shared" si="8"/>
        <v/>
      </c>
      <c r="AF422" t="str">
        <f t="shared" si="9"/>
        <v>1 - Type of study</v>
      </c>
      <c r="AG422" t="str">
        <f t="shared" si="10"/>
        <v>1 - Type of study</v>
      </c>
      <c r="AH422" t="str">
        <f t="shared" si="11"/>
        <v/>
      </c>
    </row>
    <row r="423">
      <c r="A423" s="1" t="s">
        <v>2876</v>
      </c>
      <c r="B423" s="1" t="s">
        <v>2877</v>
      </c>
      <c r="C423" s="1">
        <v>2018.0</v>
      </c>
      <c r="D423" s="1">
        <v>9.0</v>
      </c>
      <c r="E423" s="1">
        <v>18.0</v>
      </c>
      <c r="F423" s="1" t="s">
        <v>2878</v>
      </c>
      <c r="G423" s="1" t="s">
        <v>2879</v>
      </c>
      <c r="H423" s="1">
        <v>52.0</v>
      </c>
      <c r="I423" s="1">
        <v>18.0</v>
      </c>
      <c r="J423" s="1" t="s">
        <v>2880</v>
      </c>
      <c r="K423" s="1" t="s">
        <v>2881</v>
      </c>
      <c r="P423" s="1" t="s">
        <v>2882</v>
      </c>
      <c r="Q423" s="1" t="s">
        <v>886</v>
      </c>
      <c r="T423">
        <f t="shared" si="2"/>
        <v>35</v>
      </c>
      <c r="U423" t="str">
        <f t="shared" si="3"/>
        <v>Excluded</v>
      </c>
      <c r="V423">
        <f t="shared" si="4"/>
        <v>68</v>
      </c>
      <c r="W423" t="str">
        <f t="shared" si="5"/>
        <v>Excluded</v>
      </c>
      <c r="X423" t="str">
        <f t="shared" ref="X423:Z423" si="431">IFERROR(IF(SEARCH(X$1,$Q423),"sim","não"),)</f>
        <v>sim</v>
      </c>
      <c r="Y423" t="str">
        <f t="shared" si="431"/>
        <v/>
      </c>
      <c r="Z423" t="str">
        <f t="shared" si="431"/>
        <v/>
      </c>
      <c r="AA423">
        <f t="shared" si="7"/>
        <v>1</v>
      </c>
      <c r="AB423" t="str">
        <f t="shared" si="8"/>
        <v/>
      </c>
      <c r="AF423" t="str">
        <f t="shared" si="9"/>
        <v>1 - Type of study</v>
      </c>
      <c r="AG423" t="str">
        <f t="shared" si="10"/>
        <v>1 - Type of study</v>
      </c>
      <c r="AH423" t="str">
        <f t="shared" si="11"/>
        <v/>
      </c>
    </row>
    <row r="424">
      <c r="A424" s="1" t="s">
        <v>2883</v>
      </c>
      <c r="B424" s="1" t="s">
        <v>2884</v>
      </c>
      <c r="C424" s="1">
        <v>2019.0</v>
      </c>
      <c r="D424" s="1">
        <v>10.0</v>
      </c>
      <c r="E424" s="1">
        <v>1.0</v>
      </c>
      <c r="F424" s="1" t="s">
        <v>2885</v>
      </c>
      <c r="G424" s="1" t="s">
        <v>2886</v>
      </c>
      <c r="H424" s="1">
        <v>519.0</v>
      </c>
      <c r="K424" s="1" t="s">
        <v>2887</v>
      </c>
      <c r="P424" s="1" t="s">
        <v>2888</v>
      </c>
      <c r="Q424" s="1" t="s">
        <v>1112</v>
      </c>
      <c r="T424">
        <f t="shared" si="2"/>
        <v>35</v>
      </c>
      <c r="U424" t="str">
        <f t="shared" si="3"/>
        <v>Excluded</v>
      </c>
      <c r="V424">
        <f t="shared" si="4"/>
        <v>68</v>
      </c>
      <c r="W424" t="str">
        <f t="shared" si="5"/>
        <v>Excluded</v>
      </c>
      <c r="X424" t="str">
        <f t="shared" ref="X424:Z424" si="432">IFERROR(IF(SEARCH(X$1,$Q424),"sim","não"),)</f>
        <v/>
      </c>
      <c r="Y424" t="str">
        <f t="shared" si="432"/>
        <v>sim</v>
      </c>
      <c r="Z424" t="str">
        <f t="shared" si="432"/>
        <v/>
      </c>
      <c r="AA424">
        <f t="shared" si="7"/>
        <v>1</v>
      </c>
      <c r="AB424" t="str">
        <f t="shared" si="8"/>
        <v/>
      </c>
      <c r="AF424" t="str">
        <f t="shared" si="9"/>
        <v>2 - Population</v>
      </c>
      <c r="AG424" t="str">
        <f t="shared" si="10"/>
        <v>2 - Population</v>
      </c>
      <c r="AH424" t="str">
        <f t="shared" si="11"/>
        <v/>
      </c>
    </row>
    <row r="425">
      <c r="A425" s="1" t="s">
        <v>2889</v>
      </c>
      <c r="B425" s="1" t="s">
        <v>2890</v>
      </c>
      <c r="C425" s="1">
        <v>2021.0</v>
      </c>
      <c r="D425" s="1">
        <v>2.0</v>
      </c>
      <c r="E425" s="1">
        <v>20.0</v>
      </c>
      <c r="F425" s="1" t="s">
        <v>2731</v>
      </c>
      <c r="G425" s="1" t="s">
        <v>2732</v>
      </c>
      <c r="H425" s="1">
        <v>756.0</v>
      </c>
      <c r="K425" s="1" t="s">
        <v>2891</v>
      </c>
      <c r="P425" s="1" t="s">
        <v>2892</v>
      </c>
      <c r="Q425" s="1" t="s">
        <v>886</v>
      </c>
      <c r="T425">
        <f t="shared" si="2"/>
        <v>35</v>
      </c>
      <c r="U425" t="str">
        <f t="shared" si="3"/>
        <v>Excluded</v>
      </c>
      <c r="V425">
        <f t="shared" si="4"/>
        <v>68</v>
      </c>
      <c r="W425" t="str">
        <f t="shared" si="5"/>
        <v>Excluded</v>
      </c>
      <c r="X425" t="str">
        <f t="shared" ref="X425:Z425" si="433">IFERROR(IF(SEARCH(X$1,$Q425),"sim","não"),)</f>
        <v>sim</v>
      </c>
      <c r="Y425" t="str">
        <f t="shared" si="433"/>
        <v/>
      </c>
      <c r="Z425" t="str">
        <f t="shared" si="433"/>
        <v/>
      </c>
      <c r="AA425">
        <f t="shared" si="7"/>
        <v>1</v>
      </c>
      <c r="AB425" t="str">
        <f t="shared" si="8"/>
        <v/>
      </c>
      <c r="AF425" t="str">
        <f t="shared" si="9"/>
        <v>1 - Type of study</v>
      </c>
      <c r="AG425" t="str">
        <f t="shared" si="10"/>
        <v>1 - Type of study</v>
      </c>
      <c r="AH425" t="str">
        <f t="shared" si="11"/>
        <v/>
      </c>
    </row>
    <row r="426">
      <c r="A426" s="1" t="s">
        <v>2893</v>
      </c>
      <c r="B426" s="1" t="s">
        <v>2894</v>
      </c>
      <c r="C426" s="1">
        <v>2019.0</v>
      </c>
      <c r="D426" s="1">
        <v>9.0</v>
      </c>
      <c r="E426" s="1">
        <v>1.0</v>
      </c>
      <c r="F426" s="1" t="s">
        <v>2693</v>
      </c>
      <c r="G426" s="1" t="s">
        <v>2694</v>
      </c>
      <c r="H426" s="1">
        <v>146.0</v>
      </c>
      <c r="J426" s="1" t="s">
        <v>2895</v>
      </c>
      <c r="K426" s="1" t="s">
        <v>2896</v>
      </c>
      <c r="P426" s="1" t="s">
        <v>2897</v>
      </c>
      <c r="Q426" s="1" t="s">
        <v>886</v>
      </c>
      <c r="T426">
        <f t="shared" si="2"/>
        <v>35</v>
      </c>
      <c r="U426" t="str">
        <f t="shared" si="3"/>
        <v>Excluded</v>
      </c>
      <c r="V426">
        <f t="shared" si="4"/>
        <v>68</v>
      </c>
      <c r="W426" t="str">
        <f t="shared" si="5"/>
        <v>Excluded</v>
      </c>
      <c r="X426" t="str">
        <f t="shared" ref="X426:Z426" si="434">IFERROR(IF(SEARCH(X$1,$Q426),"sim","não"),)</f>
        <v>sim</v>
      </c>
      <c r="Y426" t="str">
        <f t="shared" si="434"/>
        <v/>
      </c>
      <c r="Z426" t="str">
        <f t="shared" si="434"/>
        <v/>
      </c>
      <c r="AA426">
        <f t="shared" si="7"/>
        <v>1</v>
      </c>
      <c r="AB426" t="str">
        <f t="shared" si="8"/>
        <v/>
      </c>
      <c r="AF426" t="str">
        <f t="shared" si="9"/>
        <v>1 - Type of study</v>
      </c>
      <c r="AG426" t="str">
        <f t="shared" si="10"/>
        <v>1 - Type of study</v>
      </c>
      <c r="AH426" t="str">
        <f t="shared" si="11"/>
        <v/>
      </c>
    </row>
    <row r="427">
      <c r="A427" s="1" t="s">
        <v>2898</v>
      </c>
      <c r="B427" s="1" t="s">
        <v>2899</v>
      </c>
      <c r="C427" s="1">
        <v>2019.0</v>
      </c>
      <c r="D427" s="1">
        <v>6.0</v>
      </c>
      <c r="E427" s="1">
        <v>1.0</v>
      </c>
      <c r="F427" s="1" t="s">
        <v>2900</v>
      </c>
      <c r="G427" s="1" t="s">
        <v>2901</v>
      </c>
      <c r="H427" s="1">
        <v>104.0</v>
      </c>
      <c r="J427" s="1" t="s">
        <v>2902</v>
      </c>
      <c r="K427" s="1" t="s">
        <v>2903</v>
      </c>
      <c r="P427" s="1" t="s">
        <v>2904</v>
      </c>
      <c r="Q427" s="1" t="s">
        <v>937</v>
      </c>
      <c r="T427">
        <f t="shared" si="2"/>
        <v>35</v>
      </c>
      <c r="U427" t="str">
        <f t="shared" si="3"/>
        <v>Excluded</v>
      </c>
      <c r="V427">
        <f t="shared" si="4"/>
        <v>68</v>
      </c>
      <c r="W427" t="str">
        <f t="shared" si="5"/>
        <v>Excluded</v>
      </c>
      <c r="X427" t="str">
        <f t="shared" ref="X427:Z427" si="435">IFERROR(IF(SEARCH(X$1,$Q427),"sim","não"),)</f>
        <v>sim</v>
      </c>
      <c r="Y427" t="str">
        <f t="shared" si="435"/>
        <v/>
      </c>
      <c r="Z427" t="str">
        <f t="shared" si="435"/>
        <v/>
      </c>
      <c r="AA427">
        <f t="shared" si="7"/>
        <v>1</v>
      </c>
      <c r="AB427" t="str">
        <f t="shared" si="8"/>
        <v/>
      </c>
      <c r="AF427" t="str">
        <f t="shared" si="9"/>
        <v>1 - Type of study</v>
      </c>
      <c r="AG427" t="str">
        <f t="shared" si="10"/>
        <v>1 - Type of study</v>
      </c>
      <c r="AH427" t="str">
        <f t="shared" si="11"/>
        <v/>
      </c>
    </row>
    <row r="428">
      <c r="A428" s="1" t="s">
        <v>2905</v>
      </c>
      <c r="B428" s="1" t="s">
        <v>2906</v>
      </c>
      <c r="C428" s="1">
        <v>2019.0</v>
      </c>
      <c r="D428" s="1">
        <v>1.0</v>
      </c>
      <c r="E428" s="1">
        <v>1.0</v>
      </c>
      <c r="F428" s="1" t="s">
        <v>2907</v>
      </c>
      <c r="G428" s="1" t="s">
        <v>2908</v>
      </c>
      <c r="H428" s="1">
        <v>6.0</v>
      </c>
      <c r="I428" s="1">
        <v>5.0</v>
      </c>
      <c r="J428" s="1" t="s">
        <v>2909</v>
      </c>
      <c r="K428" s="1" t="s">
        <v>2910</v>
      </c>
      <c r="P428" s="1" t="s">
        <v>2911</v>
      </c>
      <c r="Q428" s="1" t="s">
        <v>937</v>
      </c>
      <c r="T428">
        <f t="shared" si="2"/>
        <v>35</v>
      </c>
      <c r="U428" t="str">
        <f t="shared" si="3"/>
        <v>Excluded</v>
      </c>
      <c r="V428">
        <f t="shared" si="4"/>
        <v>68</v>
      </c>
      <c r="W428" t="str">
        <f t="shared" si="5"/>
        <v>Excluded</v>
      </c>
      <c r="X428" t="str">
        <f t="shared" ref="X428:Z428" si="436">IFERROR(IF(SEARCH(X$1,$Q428),"sim","não"),)</f>
        <v>sim</v>
      </c>
      <c r="Y428" t="str">
        <f t="shared" si="436"/>
        <v/>
      </c>
      <c r="Z428" t="str">
        <f t="shared" si="436"/>
        <v/>
      </c>
      <c r="AA428">
        <f t="shared" si="7"/>
        <v>1</v>
      </c>
      <c r="AB428" t="str">
        <f t="shared" si="8"/>
        <v/>
      </c>
      <c r="AF428" t="str">
        <f t="shared" si="9"/>
        <v>1 - Type of study</v>
      </c>
      <c r="AG428" t="str">
        <f t="shared" si="10"/>
        <v>1 - Type of study</v>
      </c>
      <c r="AH428" t="str">
        <f t="shared" si="11"/>
        <v/>
      </c>
    </row>
    <row r="429">
      <c r="A429" s="1" t="s">
        <v>2912</v>
      </c>
      <c r="B429" s="1" t="s">
        <v>2913</v>
      </c>
      <c r="C429" s="1">
        <v>2020.0</v>
      </c>
      <c r="D429" s="1">
        <v>2.0</v>
      </c>
      <c r="E429" s="1">
        <v>25.0</v>
      </c>
      <c r="F429" s="1" t="s">
        <v>2731</v>
      </c>
      <c r="G429" s="1" t="s">
        <v>2732</v>
      </c>
      <c r="H429" s="1">
        <v>705.0</v>
      </c>
      <c r="K429" s="1" t="s">
        <v>2914</v>
      </c>
      <c r="P429" s="1" t="s">
        <v>2915</v>
      </c>
      <c r="Q429" s="1" t="s">
        <v>1112</v>
      </c>
      <c r="T429">
        <f t="shared" si="2"/>
        <v>35</v>
      </c>
      <c r="U429" t="str">
        <f t="shared" si="3"/>
        <v>Excluded</v>
      </c>
      <c r="V429">
        <f t="shared" si="4"/>
        <v>68</v>
      </c>
      <c r="W429" t="str">
        <f t="shared" si="5"/>
        <v>Excluded</v>
      </c>
      <c r="X429" t="str">
        <f t="shared" ref="X429:Z429" si="437">IFERROR(IF(SEARCH(X$1,$Q429),"sim","não"),)</f>
        <v/>
      </c>
      <c r="Y429" t="str">
        <f t="shared" si="437"/>
        <v>sim</v>
      </c>
      <c r="Z429" t="str">
        <f t="shared" si="437"/>
        <v/>
      </c>
      <c r="AA429">
        <f t="shared" si="7"/>
        <v>1</v>
      </c>
      <c r="AB429" t="str">
        <f t="shared" si="8"/>
        <v/>
      </c>
      <c r="AF429" t="str">
        <f t="shared" si="9"/>
        <v>2 - Population</v>
      </c>
      <c r="AG429" t="str">
        <f t="shared" si="10"/>
        <v>2 - Population</v>
      </c>
      <c r="AH429" t="str">
        <f t="shared" si="11"/>
        <v/>
      </c>
    </row>
    <row r="430">
      <c r="A430" s="1" t="s">
        <v>2916</v>
      </c>
      <c r="B430" s="1" t="s">
        <v>2917</v>
      </c>
      <c r="C430" s="1">
        <v>2020.0</v>
      </c>
      <c r="D430" s="1">
        <v>1.0</v>
      </c>
      <c r="E430" s="1">
        <v>1.0</v>
      </c>
      <c r="F430" s="1" t="s">
        <v>2918</v>
      </c>
      <c r="G430" s="1" t="s">
        <v>2919</v>
      </c>
      <c r="H430" s="1">
        <v>37.0</v>
      </c>
      <c r="I430" s="1">
        <v>4.0</v>
      </c>
      <c r="J430" s="1" t="s">
        <v>2920</v>
      </c>
      <c r="K430" s="1" t="s">
        <v>2921</v>
      </c>
      <c r="P430" s="1" t="s">
        <v>2922</v>
      </c>
      <c r="Q430" s="1" t="s">
        <v>2761</v>
      </c>
      <c r="T430">
        <f t="shared" si="2"/>
        <v>35</v>
      </c>
      <c r="U430" t="str">
        <f t="shared" si="3"/>
        <v>Excluded</v>
      </c>
      <c r="V430">
        <f t="shared" si="4"/>
        <v>68</v>
      </c>
      <c r="W430" t="str">
        <f t="shared" si="5"/>
        <v>Excluded</v>
      </c>
      <c r="X430" t="str">
        <f t="shared" ref="X430:Z430" si="438">IFERROR(IF(SEARCH(X$1,$Q430),"sim","não"),)</f>
        <v>sim</v>
      </c>
      <c r="Y430" t="str">
        <f t="shared" si="438"/>
        <v/>
      </c>
      <c r="Z430" t="str">
        <f t="shared" si="438"/>
        <v/>
      </c>
      <c r="AA430">
        <f t="shared" si="7"/>
        <v>1</v>
      </c>
      <c r="AB430" t="str">
        <f t="shared" si="8"/>
        <v/>
      </c>
      <c r="AF430" t="str">
        <f t="shared" si="9"/>
        <v>1 - Type of study</v>
      </c>
      <c r="AG430" t="str">
        <f t="shared" si="10"/>
        <v>1 - Type of study</v>
      </c>
      <c r="AH430" t="str">
        <f t="shared" si="11"/>
        <v/>
      </c>
    </row>
    <row r="431">
      <c r="A431" s="1" t="s">
        <v>2923</v>
      </c>
      <c r="B431" s="1" t="s">
        <v>2924</v>
      </c>
      <c r="C431" s="1">
        <v>2020.0</v>
      </c>
      <c r="D431" s="1">
        <v>2.0</v>
      </c>
      <c r="E431" s="1">
        <v>1.0</v>
      </c>
      <c r="F431" s="1" t="s">
        <v>2780</v>
      </c>
      <c r="H431" s="1">
        <v>12.0</v>
      </c>
      <c r="I431" s="1">
        <v>2.0</v>
      </c>
      <c r="K431" s="1" t="s">
        <v>2925</v>
      </c>
      <c r="P431" s="1" t="s">
        <v>2926</v>
      </c>
      <c r="Q431" s="1" t="s">
        <v>886</v>
      </c>
      <c r="T431">
        <f t="shared" si="2"/>
        <v>35</v>
      </c>
      <c r="U431" t="str">
        <f t="shared" si="3"/>
        <v>Excluded</v>
      </c>
      <c r="V431">
        <f t="shared" si="4"/>
        <v>68</v>
      </c>
      <c r="W431" t="str">
        <f t="shared" si="5"/>
        <v>Excluded</v>
      </c>
      <c r="X431" t="str">
        <f t="shared" ref="X431:Z431" si="439">IFERROR(IF(SEARCH(X$1,$Q431),"sim","não"),)</f>
        <v>sim</v>
      </c>
      <c r="Y431" t="str">
        <f t="shared" si="439"/>
        <v/>
      </c>
      <c r="Z431" t="str">
        <f t="shared" si="439"/>
        <v/>
      </c>
      <c r="AA431">
        <f t="shared" si="7"/>
        <v>1</v>
      </c>
      <c r="AB431" t="str">
        <f t="shared" si="8"/>
        <v/>
      </c>
      <c r="AF431" t="str">
        <f t="shared" si="9"/>
        <v>1 - Type of study</v>
      </c>
      <c r="AG431" t="str">
        <f t="shared" si="10"/>
        <v>1 - Type of study</v>
      </c>
      <c r="AH431" t="str">
        <f t="shared" si="11"/>
        <v/>
      </c>
    </row>
    <row r="432">
      <c r="A432" s="1" t="s">
        <v>2927</v>
      </c>
      <c r="B432" s="1" t="s">
        <v>2928</v>
      </c>
      <c r="C432" s="1">
        <v>2017.0</v>
      </c>
      <c r="D432" s="1">
        <v>1.0</v>
      </c>
      <c r="E432" s="1">
        <v>1.0</v>
      </c>
      <c r="F432" s="1" t="s">
        <v>2907</v>
      </c>
      <c r="G432" s="1" t="s">
        <v>2908</v>
      </c>
      <c r="H432" s="1">
        <v>4.0</v>
      </c>
      <c r="I432" s="1">
        <v>6.0</v>
      </c>
      <c r="J432" s="1" t="s">
        <v>2929</v>
      </c>
      <c r="K432" s="1" t="s">
        <v>2930</v>
      </c>
      <c r="P432" s="1" t="s">
        <v>2931</v>
      </c>
      <c r="Q432" s="1" t="s">
        <v>886</v>
      </c>
      <c r="T432">
        <f t="shared" si="2"/>
        <v>35</v>
      </c>
      <c r="U432" t="str">
        <f t="shared" si="3"/>
        <v>Excluded</v>
      </c>
      <c r="V432">
        <f t="shared" si="4"/>
        <v>68</v>
      </c>
      <c r="W432" t="str">
        <f t="shared" si="5"/>
        <v>Excluded</v>
      </c>
      <c r="X432" t="str">
        <f t="shared" ref="X432:Z432" si="440">IFERROR(IF(SEARCH(X$1,$Q432),"sim","não"),)</f>
        <v>sim</v>
      </c>
      <c r="Y432" t="str">
        <f t="shared" si="440"/>
        <v/>
      </c>
      <c r="Z432" t="str">
        <f t="shared" si="440"/>
        <v/>
      </c>
      <c r="AA432">
        <f t="shared" si="7"/>
        <v>1</v>
      </c>
      <c r="AB432" t="str">
        <f t="shared" si="8"/>
        <v/>
      </c>
      <c r="AF432" t="str">
        <f t="shared" si="9"/>
        <v>1 - Type of study</v>
      </c>
      <c r="AG432" t="str">
        <f t="shared" si="10"/>
        <v>1 - Type of study</v>
      </c>
      <c r="AH432" t="str">
        <f t="shared" si="11"/>
        <v/>
      </c>
    </row>
    <row r="433">
      <c r="A433" s="1" t="s">
        <v>2932</v>
      </c>
      <c r="B433" s="1" t="s">
        <v>2933</v>
      </c>
      <c r="C433" s="1">
        <v>2019.0</v>
      </c>
      <c r="D433" s="1">
        <v>5.0</v>
      </c>
      <c r="E433" s="1">
        <v>1.0</v>
      </c>
      <c r="F433" s="1" t="s">
        <v>2934</v>
      </c>
      <c r="G433" s="1" t="s">
        <v>2935</v>
      </c>
      <c r="H433" s="1">
        <v>68.0</v>
      </c>
      <c r="J433" s="1" t="s">
        <v>2936</v>
      </c>
      <c r="K433" s="1" t="s">
        <v>2937</v>
      </c>
      <c r="P433" s="1" t="s">
        <v>2938</v>
      </c>
      <c r="Q433" s="1" t="s">
        <v>2735</v>
      </c>
      <c r="T433">
        <f t="shared" si="2"/>
        <v>35</v>
      </c>
      <c r="U433" t="str">
        <f t="shared" si="3"/>
        <v>Excluded</v>
      </c>
      <c r="V433">
        <f t="shared" si="4"/>
        <v>68</v>
      </c>
      <c r="W433" t="str">
        <f t="shared" si="5"/>
        <v>Excluded</v>
      </c>
      <c r="X433" t="str">
        <f t="shared" ref="X433:Z433" si="441">IFERROR(IF(SEARCH(X$1,$Q433),"sim","não"),)</f>
        <v>sim</v>
      </c>
      <c r="Y433" t="str">
        <f t="shared" si="441"/>
        <v/>
      </c>
      <c r="Z433" t="str">
        <f t="shared" si="441"/>
        <v/>
      </c>
      <c r="AA433">
        <f t="shared" si="7"/>
        <v>1</v>
      </c>
      <c r="AB433" t="str">
        <f t="shared" si="8"/>
        <v/>
      </c>
      <c r="AF433" t="str">
        <f t="shared" si="9"/>
        <v>1 - Type of study</v>
      </c>
      <c r="AG433" t="str">
        <f t="shared" si="10"/>
        <v>1 - Type of study</v>
      </c>
      <c r="AH433" t="str">
        <f t="shared" si="11"/>
        <v/>
      </c>
    </row>
    <row r="434">
      <c r="A434" s="1" t="s">
        <v>2939</v>
      </c>
      <c r="B434" s="1" t="s">
        <v>2940</v>
      </c>
      <c r="C434" s="1">
        <v>2019.0</v>
      </c>
      <c r="D434" s="1">
        <v>11.0</v>
      </c>
      <c r="E434" s="1">
        <v>1.0</v>
      </c>
      <c r="F434" s="1" t="s">
        <v>2941</v>
      </c>
      <c r="H434" s="1">
        <v>24.0</v>
      </c>
      <c r="I434" s="1">
        <v>22.0</v>
      </c>
      <c r="K434" s="1" t="s">
        <v>2942</v>
      </c>
      <c r="P434" s="1" t="s">
        <v>2943</v>
      </c>
      <c r="Q434" s="1" t="s">
        <v>953</v>
      </c>
      <c r="T434">
        <f t="shared" si="2"/>
        <v>35</v>
      </c>
      <c r="U434" t="str">
        <f t="shared" si="3"/>
        <v>Excluded</v>
      </c>
      <c r="V434">
        <f t="shared" si="4"/>
        <v>68</v>
      </c>
      <c r="W434" t="str">
        <f t="shared" si="5"/>
        <v>Excluded</v>
      </c>
      <c r="X434" t="str">
        <f t="shared" ref="X434:Z434" si="442">IFERROR(IF(SEARCH(X$1,$Q434),"sim","não"),)</f>
        <v>sim</v>
      </c>
      <c r="Y434" t="str">
        <f t="shared" si="442"/>
        <v/>
      </c>
      <c r="Z434" t="str">
        <f t="shared" si="442"/>
        <v/>
      </c>
      <c r="AA434">
        <f t="shared" si="7"/>
        <v>1</v>
      </c>
      <c r="AB434" t="str">
        <f t="shared" si="8"/>
        <v/>
      </c>
      <c r="AF434" t="str">
        <f t="shared" si="9"/>
        <v>1 - Type of study</v>
      </c>
      <c r="AG434" t="str">
        <f t="shared" si="10"/>
        <v>1 - Type of study</v>
      </c>
      <c r="AH434" t="str">
        <f t="shared" si="11"/>
        <v/>
      </c>
    </row>
    <row r="435">
      <c r="A435" s="1" t="s">
        <v>2944</v>
      </c>
      <c r="B435" s="1" t="s">
        <v>2945</v>
      </c>
      <c r="D435" s="1">
        <v>1.0</v>
      </c>
      <c r="E435" s="1">
        <v>1.0</v>
      </c>
      <c r="F435" s="1" t="s">
        <v>2946</v>
      </c>
      <c r="G435" s="1" t="s">
        <v>2947</v>
      </c>
      <c r="K435" s="1" t="s">
        <v>2948</v>
      </c>
      <c r="P435" s="1" t="s">
        <v>2949</v>
      </c>
      <c r="Q435" s="1" t="s">
        <v>1112</v>
      </c>
      <c r="T435">
        <f t="shared" si="2"/>
        <v>35</v>
      </c>
      <c r="U435" t="str">
        <f t="shared" si="3"/>
        <v>Excluded</v>
      </c>
      <c r="V435">
        <f t="shared" si="4"/>
        <v>68</v>
      </c>
      <c r="W435" t="str">
        <f t="shared" si="5"/>
        <v>Excluded</v>
      </c>
      <c r="X435" t="str">
        <f t="shared" ref="X435:Z435" si="443">IFERROR(IF(SEARCH(X$1,$Q435),"sim","não"),)</f>
        <v/>
      </c>
      <c r="Y435" t="str">
        <f t="shared" si="443"/>
        <v>sim</v>
      </c>
      <c r="Z435" t="str">
        <f t="shared" si="443"/>
        <v/>
      </c>
      <c r="AA435">
        <f t="shared" si="7"/>
        <v>1</v>
      </c>
      <c r="AB435" t="str">
        <f t="shared" si="8"/>
        <v/>
      </c>
      <c r="AF435" t="str">
        <f t="shared" si="9"/>
        <v>2 - Population</v>
      </c>
      <c r="AG435" t="str">
        <f t="shared" si="10"/>
        <v>2 - Population</v>
      </c>
      <c r="AH435" t="str">
        <f t="shared" si="11"/>
        <v/>
      </c>
    </row>
    <row r="436">
      <c r="A436" s="1" t="s">
        <v>2950</v>
      </c>
      <c r="B436" s="1" t="s">
        <v>2951</v>
      </c>
      <c r="C436" s="1">
        <v>2020.0</v>
      </c>
      <c r="D436" s="1">
        <v>5.0</v>
      </c>
      <c r="E436" s="1">
        <v>1.0</v>
      </c>
      <c r="F436" s="1" t="s">
        <v>2952</v>
      </c>
      <c r="G436" s="1" t="s">
        <v>2953</v>
      </c>
      <c r="H436" s="1">
        <v>13.0</v>
      </c>
      <c r="K436" s="1" t="s">
        <v>2954</v>
      </c>
      <c r="P436" s="1" t="s">
        <v>2955</v>
      </c>
      <c r="Q436" s="1" t="s">
        <v>886</v>
      </c>
      <c r="T436">
        <f t="shared" si="2"/>
        <v>35</v>
      </c>
      <c r="U436" t="str">
        <f t="shared" si="3"/>
        <v>Excluded</v>
      </c>
      <c r="V436">
        <f t="shared" si="4"/>
        <v>68</v>
      </c>
      <c r="W436" t="str">
        <f t="shared" si="5"/>
        <v>Excluded</v>
      </c>
      <c r="X436" t="str">
        <f t="shared" ref="X436:Z436" si="444">IFERROR(IF(SEARCH(X$1,$Q436),"sim","não"),)</f>
        <v>sim</v>
      </c>
      <c r="Y436" t="str">
        <f t="shared" si="444"/>
        <v/>
      </c>
      <c r="Z436" t="str">
        <f t="shared" si="444"/>
        <v/>
      </c>
      <c r="AA436">
        <f t="shared" si="7"/>
        <v>1</v>
      </c>
      <c r="AB436" t="str">
        <f t="shared" si="8"/>
        <v/>
      </c>
      <c r="AF436" t="str">
        <f t="shared" si="9"/>
        <v>1 - Type of study</v>
      </c>
      <c r="AG436" t="str">
        <f t="shared" si="10"/>
        <v>1 - Type of study</v>
      </c>
      <c r="AH436" t="str">
        <f t="shared" si="11"/>
        <v/>
      </c>
    </row>
    <row r="437">
      <c r="A437" s="1" t="s">
        <v>2956</v>
      </c>
      <c r="B437" s="1" t="s">
        <v>2957</v>
      </c>
      <c r="C437" s="1">
        <v>2017.0</v>
      </c>
      <c r="D437" s="1">
        <v>6.0</v>
      </c>
      <c r="E437" s="1">
        <v>1.0</v>
      </c>
      <c r="F437" s="1" t="s">
        <v>2958</v>
      </c>
      <c r="G437" s="1" t="s">
        <v>2959</v>
      </c>
      <c r="H437" s="1">
        <v>82.0</v>
      </c>
      <c r="I437" s="1">
        <v>6.0</v>
      </c>
      <c r="J437" s="1" t="s">
        <v>2960</v>
      </c>
      <c r="K437" s="1" t="s">
        <v>2961</v>
      </c>
      <c r="P437" s="1" t="s">
        <v>2962</v>
      </c>
      <c r="Q437" s="1" t="s">
        <v>937</v>
      </c>
      <c r="T437">
        <f t="shared" si="2"/>
        <v>35</v>
      </c>
      <c r="U437" t="str">
        <f t="shared" si="3"/>
        <v>Excluded</v>
      </c>
      <c r="V437">
        <f t="shared" si="4"/>
        <v>68</v>
      </c>
      <c r="W437" t="str">
        <f t="shared" si="5"/>
        <v>Excluded</v>
      </c>
      <c r="X437" t="str">
        <f t="shared" ref="X437:Z437" si="445">IFERROR(IF(SEARCH(X$1,$Q437),"sim","não"),)</f>
        <v>sim</v>
      </c>
      <c r="Y437" t="str">
        <f t="shared" si="445"/>
        <v/>
      </c>
      <c r="Z437" t="str">
        <f t="shared" si="445"/>
        <v/>
      </c>
      <c r="AA437">
        <f t="shared" si="7"/>
        <v>1</v>
      </c>
      <c r="AB437" t="str">
        <f t="shared" si="8"/>
        <v/>
      </c>
      <c r="AF437" t="str">
        <f t="shared" si="9"/>
        <v>1 - Type of study</v>
      </c>
      <c r="AG437" t="str">
        <f t="shared" si="10"/>
        <v>1 - Type of study</v>
      </c>
      <c r="AH437" t="str">
        <f t="shared" si="11"/>
        <v/>
      </c>
    </row>
    <row r="438">
      <c r="A438" s="1" t="s">
        <v>2963</v>
      </c>
      <c r="B438" s="1" t="s">
        <v>2964</v>
      </c>
      <c r="C438" s="1">
        <v>2019.0</v>
      </c>
      <c r="D438" s="1">
        <v>1.0</v>
      </c>
      <c r="E438" s="1">
        <v>31.0</v>
      </c>
      <c r="F438" s="1" t="s">
        <v>2700</v>
      </c>
      <c r="G438" s="1" t="s">
        <v>2701</v>
      </c>
      <c r="H438" s="1">
        <v>9.0</v>
      </c>
      <c r="K438" s="1" t="s">
        <v>2965</v>
      </c>
      <c r="P438" s="1" t="s">
        <v>2966</v>
      </c>
      <c r="Q438" s="1" t="s">
        <v>886</v>
      </c>
      <c r="T438">
        <f t="shared" si="2"/>
        <v>35</v>
      </c>
      <c r="U438" t="str">
        <f t="shared" si="3"/>
        <v>Excluded</v>
      </c>
      <c r="V438">
        <f t="shared" si="4"/>
        <v>68</v>
      </c>
      <c r="W438" t="str">
        <f t="shared" si="5"/>
        <v>Excluded</v>
      </c>
      <c r="X438" t="str">
        <f t="shared" ref="X438:Z438" si="446">IFERROR(IF(SEARCH(X$1,$Q438),"sim","não"),)</f>
        <v>sim</v>
      </c>
      <c r="Y438" t="str">
        <f t="shared" si="446"/>
        <v/>
      </c>
      <c r="Z438" t="str">
        <f t="shared" si="446"/>
        <v/>
      </c>
      <c r="AA438">
        <f t="shared" si="7"/>
        <v>1</v>
      </c>
      <c r="AB438" t="str">
        <f t="shared" si="8"/>
        <v/>
      </c>
      <c r="AF438" t="str">
        <f t="shared" si="9"/>
        <v>1 - Type of study</v>
      </c>
      <c r="AG438" t="str">
        <f t="shared" si="10"/>
        <v>1 - Type of study</v>
      </c>
      <c r="AH438" t="str">
        <f t="shared" si="11"/>
        <v/>
      </c>
    </row>
    <row r="439">
      <c r="A439" s="1" t="s">
        <v>2967</v>
      </c>
      <c r="B439" s="1" t="s">
        <v>2968</v>
      </c>
      <c r="C439" s="1">
        <v>2020.0</v>
      </c>
      <c r="D439" s="1">
        <v>7.0</v>
      </c>
      <c r="E439" s="1">
        <v>22.0</v>
      </c>
      <c r="F439" s="1" t="s">
        <v>2700</v>
      </c>
      <c r="G439" s="1" t="s">
        <v>2701</v>
      </c>
      <c r="H439" s="1">
        <v>10.0</v>
      </c>
      <c r="I439" s="1">
        <v>1.0</v>
      </c>
      <c r="K439" s="1" t="s">
        <v>2969</v>
      </c>
      <c r="P439" s="1" t="s">
        <v>2970</v>
      </c>
      <c r="Q439" s="1" t="s">
        <v>886</v>
      </c>
      <c r="T439">
        <f t="shared" si="2"/>
        <v>35</v>
      </c>
      <c r="U439" t="str">
        <f t="shared" si="3"/>
        <v>Excluded</v>
      </c>
      <c r="V439">
        <f t="shared" si="4"/>
        <v>68</v>
      </c>
      <c r="W439" t="str">
        <f t="shared" si="5"/>
        <v>Excluded</v>
      </c>
      <c r="X439" t="str">
        <f t="shared" ref="X439:Z439" si="447">IFERROR(IF(SEARCH(X$1,$Q439),"sim","não"),)</f>
        <v>sim</v>
      </c>
      <c r="Y439" t="str">
        <f t="shared" si="447"/>
        <v/>
      </c>
      <c r="Z439" t="str">
        <f t="shared" si="447"/>
        <v/>
      </c>
      <c r="AA439">
        <f t="shared" si="7"/>
        <v>1</v>
      </c>
      <c r="AB439" t="str">
        <f t="shared" si="8"/>
        <v/>
      </c>
      <c r="AF439" t="str">
        <f t="shared" si="9"/>
        <v>1 - Type of study</v>
      </c>
      <c r="AG439" t="str">
        <f t="shared" si="10"/>
        <v>1 - Type of study</v>
      </c>
      <c r="AH439" t="str">
        <f t="shared" si="11"/>
        <v/>
      </c>
    </row>
    <row r="440">
      <c r="A440" s="1" t="s">
        <v>2971</v>
      </c>
      <c r="B440" s="1" t="s">
        <v>2972</v>
      </c>
      <c r="C440" s="1">
        <v>2021.0</v>
      </c>
      <c r="D440" s="1">
        <v>2.0</v>
      </c>
      <c r="E440" s="1">
        <v>5.0</v>
      </c>
      <c r="F440" s="1" t="s">
        <v>2973</v>
      </c>
      <c r="G440" s="1" t="s">
        <v>2974</v>
      </c>
      <c r="H440" s="1">
        <v>403.0</v>
      </c>
      <c r="K440" s="1" t="s">
        <v>2975</v>
      </c>
      <c r="P440" s="1" t="s">
        <v>2976</v>
      </c>
      <c r="Q440" s="1" t="s">
        <v>937</v>
      </c>
      <c r="T440">
        <f t="shared" si="2"/>
        <v>35</v>
      </c>
      <c r="U440" t="str">
        <f t="shared" si="3"/>
        <v>Excluded</v>
      </c>
      <c r="V440">
        <f t="shared" si="4"/>
        <v>68</v>
      </c>
      <c r="W440" t="str">
        <f t="shared" si="5"/>
        <v>Excluded</v>
      </c>
      <c r="X440" t="str">
        <f t="shared" ref="X440:Z440" si="448">IFERROR(IF(SEARCH(X$1,$Q440),"sim","não"),)</f>
        <v>sim</v>
      </c>
      <c r="Y440" t="str">
        <f t="shared" si="448"/>
        <v/>
      </c>
      <c r="Z440" t="str">
        <f t="shared" si="448"/>
        <v/>
      </c>
      <c r="AA440">
        <f t="shared" si="7"/>
        <v>1</v>
      </c>
      <c r="AB440" t="str">
        <f t="shared" si="8"/>
        <v/>
      </c>
      <c r="AF440" t="str">
        <f t="shared" si="9"/>
        <v>1 - Type of study</v>
      </c>
      <c r="AG440" t="str">
        <f t="shared" si="10"/>
        <v>1 - Type of study</v>
      </c>
      <c r="AH440" t="str">
        <f t="shared" si="11"/>
        <v/>
      </c>
    </row>
    <row r="441">
      <c r="A441" s="1" t="s">
        <v>2977</v>
      </c>
      <c r="B441" s="1" t="s">
        <v>2978</v>
      </c>
      <c r="C441" s="1">
        <v>2019.0</v>
      </c>
      <c r="D441" s="1">
        <v>1.0</v>
      </c>
      <c r="E441" s="1">
        <v>1.0</v>
      </c>
      <c r="F441" s="1" t="s">
        <v>2979</v>
      </c>
      <c r="G441" s="1" t="s">
        <v>2980</v>
      </c>
      <c r="H441" s="1">
        <v>28.0</v>
      </c>
      <c r="I441" s="1">
        <v>6.0</v>
      </c>
      <c r="J441" s="1" t="s">
        <v>2981</v>
      </c>
      <c r="K441" s="1" t="s">
        <v>2982</v>
      </c>
      <c r="P441" s="1" t="s">
        <v>2983</v>
      </c>
      <c r="Q441" s="1" t="s">
        <v>886</v>
      </c>
      <c r="T441">
        <f t="shared" si="2"/>
        <v>35</v>
      </c>
      <c r="U441" t="str">
        <f t="shared" si="3"/>
        <v>Excluded</v>
      </c>
      <c r="V441">
        <f t="shared" si="4"/>
        <v>68</v>
      </c>
      <c r="W441" t="str">
        <f t="shared" si="5"/>
        <v>Excluded</v>
      </c>
      <c r="X441" t="str">
        <f t="shared" ref="X441:Z441" si="449">IFERROR(IF(SEARCH(X$1,$Q441),"sim","não"),)</f>
        <v>sim</v>
      </c>
      <c r="Y441" t="str">
        <f t="shared" si="449"/>
        <v/>
      </c>
      <c r="Z441" t="str">
        <f t="shared" si="449"/>
        <v/>
      </c>
      <c r="AA441">
        <f t="shared" si="7"/>
        <v>1</v>
      </c>
      <c r="AB441" t="str">
        <f t="shared" si="8"/>
        <v/>
      </c>
      <c r="AF441" t="str">
        <f t="shared" si="9"/>
        <v>1 - Type of study</v>
      </c>
      <c r="AG441" t="str">
        <f t="shared" si="10"/>
        <v>1 - Type of study</v>
      </c>
      <c r="AH441" t="str">
        <f t="shared" si="11"/>
        <v/>
      </c>
    </row>
    <row r="442">
      <c r="A442" s="1" t="s">
        <v>2984</v>
      </c>
      <c r="B442" s="1" t="s">
        <v>2985</v>
      </c>
      <c r="C442" s="1">
        <v>2018.0</v>
      </c>
      <c r="D442" s="1">
        <v>4.0</v>
      </c>
      <c r="E442" s="1">
        <v>1.0</v>
      </c>
      <c r="F442" s="1" t="s">
        <v>2986</v>
      </c>
      <c r="G442" s="1" t="s">
        <v>2987</v>
      </c>
      <c r="H442" s="1">
        <v>197.0</v>
      </c>
      <c r="J442" s="1" t="s">
        <v>2988</v>
      </c>
      <c r="K442" s="1" t="s">
        <v>2989</v>
      </c>
      <c r="P442" s="1" t="s">
        <v>2990</v>
      </c>
      <c r="Q442" s="1" t="s">
        <v>1112</v>
      </c>
      <c r="T442">
        <f t="shared" si="2"/>
        <v>35</v>
      </c>
      <c r="U442" t="str">
        <f t="shared" si="3"/>
        <v>Excluded</v>
      </c>
      <c r="V442">
        <f t="shared" si="4"/>
        <v>68</v>
      </c>
      <c r="W442" t="str">
        <f t="shared" si="5"/>
        <v>Excluded</v>
      </c>
      <c r="X442" t="str">
        <f t="shared" ref="X442:Z442" si="450">IFERROR(IF(SEARCH(X$1,$Q442),"sim","não"),)</f>
        <v/>
      </c>
      <c r="Y442" t="str">
        <f t="shared" si="450"/>
        <v>sim</v>
      </c>
      <c r="Z442" t="str">
        <f t="shared" si="450"/>
        <v/>
      </c>
      <c r="AA442">
        <f t="shared" si="7"/>
        <v>1</v>
      </c>
      <c r="AB442" t="str">
        <f t="shared" si="8"/>
        <v/>
      </c>
      <c r="AF442" t="str">
        <f t="shared" si="9"/>
        <v>2 - Population</v>
      </c>
      <c r="AG442" t="str">
        <f t="shared" si="10"/>
        <v>2 - Population</v>
      </c>
      <c r="AH442" t="str">
        <f t="shared" si="11"/>
        <v/>
      </c>
    </row>
    <row r="443">
      <c r="A443" s="1" t="s">
        <v>2991</v>
      </c>
      <c r="B443" s="1" t="s">
        <v>2992</v>
      </c>
      <c r="C443" s="1">
        <v>2018.0</v>
      </c>
      <c r="D443" s="1">
        <v>8.0</v>
      </c>
      <c r="E443" s="1">
        <v>1.0</v>
      </c>
      <c r="F443" s="1" t="s">
        <v>2693</v>
      </c>
      <c r="G443" s="1" t="s">
        <v>2694</v>
      </c>
      <c r="H443" s="1">
        <v>133.0</v>
      </c>
      <c r="J443" s="1" t="s">
        <v>2993</v>
      </c>
      <c r="K443" s="1" t="s">
        <v>2994</v>
      </c>
      <c r="P443" s="1" t="s">
        <v>2995</v>
      </c>
      <c r="Q443" s="1" t="s">
        <v>886</v>
      </c>
      <c r="T443">
        <f t="shared" si="2"/>
        <v>35</v>
      </c>
      <c r="U443" t="str">
        <f t="shared" si="3"/>
        <v>Excluded</v>
      </c>
      <c r="V443">
        <f t="shared" si="4"/>
        <v>68</v>
      </c>
      <c r="W443" t="str">
        <f t="shared" si="5"/>
        <v>Excluded</v>
      </c>
      <c r="X443" t="str">
        <f t="shared" ref="X443:Z443" si="451">IFERROR(IF(SEARCH(X$1,$Q443),"sim","não"),)</f>
        <v>sim</v>
      </c>
      <c r="Y443" t="str">
        <f t="shared" si="451"/>
        <v/>
      </c>
      <c r="Z443" t="str">
        <f t="shared" si="451"/>
        <v/>
      </c>
      <c r="AA443">
        <f t="shared" si="7"/>
        <v>1</v>
      </c>
      <c r="AB443" t="str">
        <f t="shared" si="8"/>
        <v/>
      </c>
      <c r="AF443" t="str">
        <f t="shared" si="9"/>
        <v>1 - Type of study</v>
      </c>
      <c r="AG443" t="str">
        <f t="shared" si="10"/>
        <v>1 - Type of study</v>
      </c>
      <c r="AH443" t="str">
        <f t="shared" si="11"/>
        <v/>
      </c>
    </row>
    <row r="444">
      <c r="A444" s="1" t="s">
        <v>2996</v>
      </c>
      <c r="B444" s="1" t="s">
        <v>2997</v>
      </c>
      <c r="C444" s="1">
        <v>2020.0</v>
      </c>
      <c r="D444" s="1">
        <v>3.0</v>
      </c>
      <c r="E444" s="1">
        <v>1.0</v>
      </c>
      <c r="F444" s="1" t="s">
        <v>2998</v>
      </c>
      <c r="G444" s="1" t="s">
        <v>2999</v>
      </c>
      <c r="H444" s="1">
        <v>30.0</v>
      </c>
      <c r="I444" s="1">
        <v>2.0</v>
      </c>
      <c r="K444" s="1" t="s">
        <v>3000</v>
      </c>
      <c r="P444" s="1" t="s">
        <v>3001</v>
      </c>
      <c r="Q444" s="1" t="s">
        <v>886</v>
      </c>
      <c r="T444">
        <f t="shared" si="2"/>
        <v>35</v>
      </c>
      <c r="U444" t="str">
        <f t="shared" si="3"/>
        <v>Excluded</v>
      </c>
      <c r="V444">
        <f t="shared" si="4"/>
        <v>68</v>
      </c>
      <c r="W444" t="str">
        <f t="shared" si="5"/>
        <v>Excluded</v>
      </c>
      <c r="X444" t="str">
        <f t="shared" ref="X444:Z444" si="452">IFERROR(IF(SEARCH(X$1,$Q444),"sim","não"),)</f>
        <v>sim</v>
      </c>
      <c r="Y444" t="str">
        <f t="shared" si="452"/>
        <v/>
      </c>
      <c r="Z444" t="str">
        <f t="shared" si="452"/>
        <v/>
      </c>
      <c r="AA444">
        <f t="shared" si="7"/>
        <v>1</v>
      </c>
      <c r="AB444" t="str">
        <f t="shared" si="8"/>
        <v/>
      </c>
      <c r="AF444" t="str">
        <f t="shared" si="9"/>
        <v>1 - Type of study</v>
      </c>
      <c r="AG444" t="str">
        <f t="shared" si="10"/>
        <v>1 - Type of study</v>
      </c>
      <c r="AH444" t="str">
        <f t="shared" si="11"/>
        <v/>
      </c>
    </row>
    <row r="445">
      <c r="A445" s="1" t="s">
        <v>3002</v>
      </c>
      <c r="B445" s="1" t="s">
        <v>3003</v>
      </c>
      <c r="C445" s="1">
        <v>2020.0</v>
      </c>
      <c r="D445" s="1">
        <v>7.0</v>
      </c>
      <c r="E445" s="1">
        <v>1.0</v>
      </c>
      <c r="F445" s="1" t="s">
        <v>2986</v>
      </c>
      <c r="G445" s="1" t="s">
        <v>2987</v>
      </c>
      <c r="H445" s="1">
        <v>224.0</v>
      </c>
      <c r="K445" s="1" t="s">
        <v>3004</v>
      </c>
      <c r="P445" s="1" t="s">
        <v>3005</v>
      </c>
      <c r="Q445" s="1" t="s">
        <v>1961</v>
      </c>
      <c r="T445">
        <f t="shared" si="2"/>
        <v>35</v>
      </c>
      <c r="U445" t="str">
        <f t="shared" si="3"/>
        <v>Excluded</v>
      </c>
      <c r="V445">
        <f t="shared" si="4"/>
        <v>68</v>
      </c>
      <c r="W445" t="str">
        <f t="shared" si="5"/>
        <v>Excluded</v>
      </c>
      <c r="X445" t="str">
        <f t="shared" ref="X445:Z445" si="453">IFERROR(IF(SEARCH(X$1,$Q445),"sim","não"),)</f>
        <v/>
      </c>
      <c r="Y445" t="str">
        <f t="shared" si="453"/>
        <v>sim</v>
      </c>
      <c r="Z445" t="str">
        <f t="shared" si="453"/>
        <v/>
      </c>
      <c r="AA445">
        <f t="shared" si="7"/>
        <v>1</v>
      </c>
      <c r="AB445" t="str">
        <f t="shared" si="8"/>
        <v/>
      </c>
      <c r="AF445" t="str">
        <f t="shared" si="9"/>
        <v>2 - Population</v>
      </c>
      <c r="AG445" t="str">
        <f t="shared" si="10"/>
        <v>2 - Population</v>
      </c>
      <c r="AH445" t="str">
        <f t="shared" si="11"/>
        <v/>
      </c>
    </row>
    <row r="446">
      <c r="A446" s="1" t="s">
        <v>3006</v>
      </c>
      <c r="B446" s="1" t="s">
        <v>3007</v>
      </c>
      <c r="C446" s="1">
        <v>2020.0</v>
      </c>
      <c r="D446" s="1">
        <v>2.0</v>
      </c>
      <c r="E446" s="1">
        <v>25.0</v>
      </c>
      <c r="F446" s="1" t="s">
        <v>2731</v>
      </c>
      <c r="G446" s="1" t="s">
        <v>2732</v>
      </c>
      <c r="H446" s="1">
        <v>705.0</v>
      </c>
      <c r="K446" s="1" t="s">
        <v>3008</v>
      </c>
      <c r="P446" s="1" t="s">
        <v>3009</v>
      </c>
      <c r="Q446" s="1" t="s">
        <v>886</v>
      </c>
      <c r="T446">
        <f t="shared" si="2"/>
        <v>35</v>
      </c>
      <c r="U446" t="str">
        <f t="shared" si="3"/>
        <v>Excluded</v>
      </c>
      <c r="V446">
        <f t="shared" si="4"/>
        <v>68</v>
      </c>
      <c r="W446" t="str">
        <f t="shared" si="5"/>
        <v>Excluded</v>
      </c>
      <c r="X446" t="str">
        <f t="shared" ref="X446:Z446" si="454">IFERROR(IF(SEARCH(X$1,$Q446),"sim","não"),)</f>
        <v>sim</v>
      </c>
      <c r="Y446" t="str">
        <f t="shared" si="454"/>
        <v/>
      </c>
      <c r="Z446" t="str">
        <f t="shared" si="454"/>
        <v/>
      </c>
      <c r="AA446">
        <f t="shared" si="7"/>
        <v>1</v>
      </c>
      <c r="AB446" t="str">
        <f t="shared" si="8"/>
        <v/>
      </c>
      <c r="AF446" t="str">
        <f t="shared" si="9"/>
        <v>1 - Type of study</v>
      </c>
      <c r="AG446" t="str">
        <f t="shared" si="10"/>
        <v>1 - Type of study</v>
      </c>
      <c r="AH446" t="str">
        <f t="shared" si="11"/>
        <v/>
      </c>
    </row>
    <row r="447">
      <c r="A447" s="1" t="s">
        <v>3010</v>
      </c>
      <c r="B447" s="1" t="s">
        <v>3011</v>
      </c>
      <c r="C447" s="1">
        <v>2019.0</v>
      </c>
      <c r="D447" s="1">
        <v>5.0</v>
      </c>
      <c r="E447" s="1">
        <v>1.0</v>
      </c>
      <c r="F447" s="1" t="s">
        <v>2693</v>
      </c>
      <c r="G447" s="1" t="s">
        <v>2694</v>
      </c>
      <c r="H447" s="1">
        <v>142.0</v>
      </c>
      <c r="J447" s="1" t="s">
        <v>3012</v>
      </c>
      <c r="K447" s="1" t="s">
        <v>3013</v>
      </c>
      <c r="P447" s="1" t="s">
        <v>3014</v>
      </c>
      <c r="Q447" s="1" t="s">
        <v>937</v>
      </c>
      <c r="T447">
        <f t="shared" si="2"/>
        <v>35</v>
      </c>
      <c r="U447" t="str">
        <f t="shared" si="3"/>
        <v>Excluded</v>
      </c>
      <c r="V447">
        <f t="shared" si="4"/>
        <v>68</v>
      </c>
      <c r="W447" t="str">
        <f t="shared" si="5"/>
        <v>Excluded</v>
      </c>
      <c r="X447" t="str">
        <f t="shared" ref="X447:Z447" si="455">IFERROR(IF(SEARCH(X$1,$Q447),"sim","não"),)</f>
        <v>sim</v>
      </c>
      <c r="Y447" t="str">
        <f t="shared" si="455"/>
        <v/>
      </c>
      <c r="Z447" t="str">
        <f t="shared" si="455"/>
        <v/>
      </c>
      <c r="AA447">
        <f t="shared" si="7"/>
        <v>1</v>
      </c>
      <c r="AB447" t="str">
        <f t="shared" si="8"/>
        <v/>
      </c>
      <c r="AF447" t="str">
        <f t="shared" si="9"/>
        <v>1 - Type of study</v>
      </c>
      <c r="AG447" t="str">
        <f t="shared" si="10"/>
        <v>1 - Type of study</v>
      </c>
      <c r="AH447" t="str">
        <f t="shared" si="11"/>
        <v/>
      </c>
    </row>
    <row r="448">
      <c r="A448" s="1" t="s">
        <v>3015</v>
      </c>
      <c r="B448" s="1" t="s">
        <v>3016</v>
      </c>
      <c r="C448" s="1">
        <v>2018.0</v>
      </c>
      <c r="D448" s="1">
        <v>11.0</v>
      </c>
      <c r="E448" s="1">
        <v>1.0</v>
      </c>
      <c r="F448" s="1" t="s">
        <v>3017</v>
      </c>
      <c r="G448" s="1" t="s">
        <v>3018</v>
      </c>
      <c r="H448" s="1">
        <v>167.0</v>
      </c>
      <c r="J448" s="1" t="s">
        <v>3019</v>
      </c>
      <c r="K448" s="1" t="s">
        <v>3020</v>
      </c>
      <c r="P448" s="1" t="s">
        <v>3021</v>
      </c>
      <c r="Q448" s="1" t="s">
        <v>1112</v>
      </c>
      <c r="T448">
        <f t="shared" si="2"/>
        <v>35</v>
      </c>
      <c r="U448" t="str">
        <f t="shared" si="3"/>
        <v>Excluded</v>
      </c>
      <c r="V448">
        <f t="shared" si="4"/>
        <v>68</v>
      </c>
      <c r="W448" t="str">
        <f t="shared" si="5"/>
        <v>Excluded</v>
      </c>
      <c r="X448" t="str">
        <f t="shared" ref="X448:Z448" si="456">IFERROR(IF(SEARCH(X$1,$Q448),"sim","não"),)</f>
        <v/>
      </c>
      <c r="Y448" t="str">
        <f t="shared" si="456"/>
        <v>sim</v>
      </c>
      <c r="Z448" t="str">
        <f t="shared" si="456"/>
        <v/>
      </c>
      <c r="AA448">
        <f t="shared" si="7"/>
        <v>1</v>
      </c>
      <c r="AB448" t="str">
        <f t="shared" si="8"/>
        <v/>
      </c>
      <c r="AF448" t="str">
        <f t="shared" si="9"/>
        <v>2 - Population</v>
      </c>
      <c r="AG448" t="str">
        <f t="shared" si="10"/>
        <v>2 - Population</v>
      </c>
      <c r="AH448" t="str">
        <f t="shared" si="11"/>
        <v/>
      </c>
    </row>
    <row r="449">
      <c r="A449" s="1" t="s">
        <v>3022</v>
      </c>
      <c r="B449" s="1" t="s">
        <v>3023</v>
      </c>
      <c r="C449" s="1">
        <v>2016.0</v>
      </c>
      <c r="D449" s="1">
        <v>11.0</v>
      </c>
      <c r="E449" s="1">
        <v>1.0</v>
      </c>
      <c r="F449" s="1" t="s">
        <v>3024</v>
      </c>
      <c r="G449" s="1" t="s">
        <v>3025</v>
      </c>
      <c r="H449" s="1">
        <v>74.0</v>
      </c>
      <c r="I449" s="1">
        <v>10.0</v>
      </c>
      <c r="J449" s="1" t="s">
        <v>3026</v>
      </c>
      <c r="K449" s="1" t="s">
        <v>3027</v>
      </c>
      <c r="P449" s="1" t="s">
        <v>3028</v>
      </c>
      <c r="Q449" s="1" t="s">
        <v>886</v>
      </c>
      <c r="T449">
        <f t="shared" si="2"/>
        <v>35</v>
      </c>
      <c r="U449" t="str">
        <f t="shared" si="3"/>
        <v>Excluded</v>
      </c>
      <c r="V449">
        <f t="shared" si="4"/>
        <v>68</v>
      </c>
      <c r="W449" t="str">
        <f t="shared" si="5"/>
        <v>Excluded</v>
      </c>
      <c r="X449" t="str">
        <f t="shared" ref="X449:Z449" si="457">IFERROR(IF(SEARCH(X$1,$Q449),"sim","não"),)</f>
        <v>sim</v>
      </c>
      <c r="Y449" t="str">
        <f t="shared" si="457"/>
        <v/>
      </c>
      <c r="Z449" t="str">
        <f t="shared" si="457"/>
        <v/>
      </c>
      <c r="AA449">
        <f t="shared" si="7"/>
        <v>1</v>
      </c>
      <c r="AB449" t="str">
        <f t="shared" si="8"/>
        <v/>
      </c>
      <c r="AF449" t="str">
        <f t="shared" si="9"/>
        <v>1 - Type of study</v>
      </c>
      <c r="AG449" t="str">
        <f t="shared" si="10"/>
        <v>1 - Type of study</v>
      </c>
      <c r="AH449" t="str">
        <f t="shared" si="11"/>
        <v/>
      </c>
    </row>
    <row r="450">
      <c r="A450" s="1" t="s">
        <v>3029</v>
      </c>
      <c r="B450" s="1" t="s">
        <v>3030</v>
      </c>
      <c r="C450" s="1">
        <v>2020.0</v>
      </c>
      <c r="D450" s="1">
        <v>12.0</v>
      </c>
      <c r="E450" s="1">
        <v>20.0</v>
      </c>
      <c r="F450" s="1" t="s">
        <v>2731</v>
      </c>
      <c r="G450" s="1" t="s">
        <v>2732</v>
      </c>
      <c r="H450" s="1">
        <v>749.0</v>
      </c>
      <c r="K450" s="1" t="s">
        <v>3031</v>
      </c>
      <c r="P450" s="1" t="s">
        <v>3032</v>
      </c>
      <c r="Q450" s="1" t="s">
        <v>886</v>
      </c>
      <c r="T450">
        <f t="shared" si="2"/>
        <v>35</v>
      </c>
      <c r="U450" t="str">
        <f t="shared" si="3"/>
        <v>Excluded</v>
      </c>
      <c r="V450">
        <f t="shared" si="4"/>
        <v>68</v>
      </c>
      <c r="W450" t="str">
        <f t="shared" si="5"/>
        <v>Excluded</v>
      </c>
      <c r="X450" t="str">
        <f t="shared" ref="X450:Z450" si="458">IFERROR(IF(SEARCH(X$1,$Q450),"sim","não"),)</f>
        <v>sim</v>
      </c>
      <c r="Y450" t="str">
        <f t="shared" si="458"/>
        <v/>
      </c>
      <c r="Z450" t="str">
        <f t="shared" si="458"/>
        <v/>
      </c>
      <c r="AA450">
        <f t="shared" si="7"/>
        <v>1</v>
      </c>
      <c r="AB450" t="str">
        <f t="shared" si="8"/>
        <v/>
      </c>
      <c r="AF450" t="str">
        <f t="shared" si="9"/>
        <v>1 - Type of study</v>
      </c>
      <c r="AG450" t="str">
        <f t="shared" si="10"/>
        <v>1 - Type of study</v>
      </c>
      <c r="AH450" t="str">
        <f t="shared" si="11"/>
        <v/>
      </c>
    </row>
    <row r="451">
      <c r="A451" s="1" t="s">
        <v>3033</v>
      </c>
      <c r="B451" s="1" t="s">
        <v>3034</v>
      </c>
      <c r="C451" s="1">
        <v>2018.0</v>
      </c>
      <c r="D451" s="1">
        <v>12.0</v>
      </c>
      <c r="E451" s="1">
        <v>1.0</v>
      </c>
      <c r="F451" s="1" t="s">
        <v>2693</v>
      </c>
      <c r="G451" s="1" t="s">
        <v>2694</v>
      </c>
      <c r="H451" s="1">
        <v>137.0</v>
      </c>
      <c r="J451" s="1" t="s">
        <v>3035</v>
      </c>
      <c r="K451" s="1" t="s">
        <v>3036</v>
      </c>
      <c r="P451" s="1" t="s">
        <v>3037</v>
      </c>
      <c r="Q451" s="1" t="s">
        <v>886</v>
      </c>
      <c r="T451">
        <f t="shared" si="2"/>
        <v>35</v>
      </c>
      <c r="U451" t="str">
        <f t="shared" si="3"/>
        <v>Excluded</v>
      </c>
      <c r="V451">
        <f t="shared" si="4"/>
        <v>68</v>
      </c>
      <c r="W451" t="str">
        <f t="shared" si="5"/>
        <v>Excluded</v>
      </c>
      <c r="X451" t="str">
        <f t="shared" ref="X451:Z451" si="459">IFERROR(IF(SEARCH(X$1,$Q451),"sim","não"),)</f>
        <v>sim</v>
      </c>
      <c r="Y451" t="str">
        <f t="shared" si="459"/>
        <v/>
      </c>
      <c r="Z451" t="str">
        <f t="shared" si="459"/>
        <v/>
      </c>
      <c r="AA451">
        <f t="shared" si="7"/>
        <v>1</v>
      </c>
      <c r="AB451" t="str">
        <f t="shared" si="8"/>
        <v/>
      </c>
      <c r="AF451" t="str">
        <f t="shared" si="9"/>
        <v>1 - Type of study</v>
      </c>
      <c r="AG451" t="str">
        <f t="shared" si="10"/>
        <v>1 - Type of study</v>
      </c>
      <c r="AH451" t="str">
        <f t="shared" si="11"/>
        <v/>
      </c>
    </row>
    <row r="452">
      <c r="A452" s="1" t="s">
        <v>3038</v>
      </c>
      <c r="B452" s="1" t="s">
        <v>3039</v>
      </c>
      <c r="C452" s="1">
        <v>2020.0</v>
      </c>
      <c r="D452" s="1">
        <v>4.0</v>
      </c>
      <c r="E452" s="1">
        <v>20.0</v>
      </c>
      <c r="F452" s="1" t="s">
        <v>2731</v>
      </c>
      <c r="G452" s="1" t="s">
        <v>2732</v>
      </c>
      <c r="H452" s="1">
        <v>714.0</v>
      </c>
      <c r="K452" s="1" t="s">
        <v>3040</v>
      </c>
      <c r="P452" s="1" t="s">
        <v>3041</v>
      </c>
      <c r="Q452" s="1" t="s">
        <v>1112</v>
      </c>
      <c r="T452">
        <f t="shared" si="2"/>
        <v>35</v>
      </c>
      <c r="U452" t="str">
        <f t="shared" si="3"/>
        <v>Excluded</v>
      </c>
      <c r="V452">
        <f t="shared" si="4"/>
        <v>68</v>
      </c>
      <c r="W452" t="str">
        <f t="shared" si="5"/>
        <v>Excluded</v>
      </c>
      <c r="X452" t="str">
        <f t="shared" ref="X452:Z452" si="460">IFERROR(IF(SEARCH(X$1,$Q452),"sim","não"),)</f>
        <v/>
      </c>
      <c r="Y452" t="str">
        <f t="shared" si="460"/>
        <v>sim</v>
      </c>
      <c r="Z452" t="str">
        <f t="shared" si="460"/>
        <v/>
      </c>
      <c r="AA452">
        <f t="shared" si="7"/>
        <v>1</v>
      </c>
      <c r="AB452" t="str">
        <f t="shared" si="8"/>
        <v/>
      </c>
      <c r="AF452" t="str">
        <f t="shared" si="9"/>
        <v>2 - Population</v>
      </c>
      <c r="AG452" t="str">
        <f t="shared" si="10"/>
        <v>2 - Population</v>
      </c>
      <c r="AH452" t="str">
        <f t="shared" si="11"/>
        <v/>
      </c>
    </row>
    <row r="453">
      <c r="A453" s="1" t="s">
        <v>3042</v>
      </c>
      <c r="B453" s="1" t="s">
        <v>3043</v>
      </c>
      <c r="C453" s="1">
        <v>2020.0</v>
      </c>
      <c r="D453" s="1">
        <v>10.0</v>
      </c>
      <c r="E453" s="1">
        <v>20.0</v>
      </c>
      <c r="F453" s="1" t="s">
        <v>2731</v>
      </c>
      <c r="G453" s="1" t="s">
        <v>2732</v>
      </c>
      <c r="H453" s="1">
        <v>740.0</v>
      </c>
      <c r="K453" s="1" t="s">
        <v>3044</v>
      </c>
      <c r="P453" s="1" t="s">
        <v>3045</v>
      </c>
      <c r="Q453" s="1" t="s">
        <v>886</v>
      </c>
      <c r="T453">
        <f t="shared" si="2"/>
        <v>35</v>
      </c>
      <c r="U453" t="str">
        <f t="shared" si="3"/>
        <v>Excluded</v>
      </c>
      <c r="V453">
        <f t="shared" si="4"/>
        <v>68</v>
      </c>
      <c r="W453" t="str">
        <f t="shared" si="5"/>
        <v>Excluded</v>
      </c>
      <c r="X453" t="str">
        <f t="shared" ref="X453:Z453" si="461">IFERROR(IF(SEARCH(X$1,$Q453),"sim","não"),)</f>
        <v>sim</v>
      </c>
      <c r="Y453" t="str">
        <f t="shared" si="461"/>
        <v/>
      </c>
      <c r="Z453" t="str">
        <f t="shared" si="461"/>
        <v/>
      </c>
      <c r="AA453">
        <f t="shared" si="7"/>
        <v>1</v>
      </c>
      <c r="AB453" t="str">
        <f t="shared" si="8"/>
        <v/>
      </c>
      <c r="AF453" t="str">
        <f t="shared" si="9"/>
        <v>1 - Type of study</v>
      </c>
      <c r="AG453" t="str">
        <f t="shared" si="10"/>
        <v>1 - Type of study</v>
      </c>
      <c r="AH453" t="str">
        <f t="shared" si="11"/>
        <v/>
      </c>
    </row>
    <row r="454">
      <c r="A454" s="1" t="s">
        <v>3046</v>
      </c>
      <c r="B454" s="1" t="s">
        <v>3047</v>
      </c>
      <c r="C454" s="1">
        <v>2018.0</v>
      </c>
      <c r="D454" s="1">
        <v>12.0</v>
      </c>
      <c r="E454" s="1">
        <v>1.0</v>
      </c>
      <c r="F454" s="1" t="s">
        <v>2693</v>
      </c>
      <c r="G454" s="1" t="s">
        <v>2694</v>
      </c>
      <c r="H454" s="1">
        <v>137.0</v>
      </c>
      <c r="J454" s="1" t="s">
        <v>3048</v>
      </c>
      <c r="K454" s="1" t="s">
        <v>3049</v>
      </c>
      <c r="P454" s="1" t="s">
        <v>3050</v>
      </c>
      <c r="Q454" s="1" t="s">
        <v>1112</v>
      </c>
      <c r="T454">
        <f t="shared" si="2"/>
        <v>35</v>
      </c>
      <c r="U454" t="str">
        <f t="shared" si="3"/>
        <v>Excluded</v>
      </c>
      <c r="V454">
        <f t="shared" si="4"/>
        <v>68</v>
      </c>
      <c r="W454" t="str">
        <f t="shared" si="5"/>
        <v>Excluded</v>
      </c>
      <c r="X454" t="str">
        <f t="shared" ref="X454:Z454" si="462">IFERROR(IF(SEARCH(X$1,$Q454),"sim","não"),)</f>
        <v/>
      </c>
      <c r="Y454" t="str">
        <f t="shared" si="462"/>
        <v>sim</v>
      </c>
      <c r="Z454" t="str">
        <f t="shared" si="462"/>
        <v/>
      </c>
      <c r="AA454">
        <f t="shared" si="7"/>
        <v>1</v>
      </c>
      <c r="AB454" t="str">
        <f t="shared" si="8"/>
        <v/>
      </c>
      <c r="AF454" t="str">
        <f t="shared" si="9"/>
        <v>2 - Population</v>
      </c>
      <c r="AG454" t="str">
        <f t="shared" si="10"/>
        <v>2 - Population</v>
      </c>
      <c r="AH454" t="str">
        <f t="shared" si="11"/>
        <v/>
      </c>
    </row>
    <row r="455">
      <c r="A455" s="1" t="s">
        <v>3051</v>
      </c>
      <c r="B455" s="1" t="s">
        <v>3052</v>
      </c>
      <c r="C455" s="1">
        <v>2019.0</v>
      </c>
      <c r="D455" s="1">
        <v>8.0</v>
      </c>
      <c r="E455" s="1">
        <v>1.0</v>
      </c>
      <c r="F455" s="1" t="s">
        <v>2693</v>
      </c>
      <c r="G455" s="1" t="s">
        <v>2694</v>
      </c>
      <c r="H455" s="1">
        <v>145.0</v>
      </c>
      <c r="J455" s="1" t="s">
        <v>3053</v>
      </c>
      <c r="K455" s="1" t="s">
        <v>3054</v>
      </c>
      <c r="P455" s="1" t="s">
        <v>3055</v>
      </c>
      <c r="Q455" s="1" t="s">
        <v>886</v>
      </c>
      <c r="T455">
        <f t="shared" si="2"/>
        <v>35</v>
      </c>
      <c r="U455" t="str">
        <f t="shared" si="3"/>
        <v>Excluded</v>
      </c>
      <c r="V455">
        <f t="shared" si="4"/>
        <v>68</v>
      </c>
      <c r="W455" t="str">
        <f t="shared" si="5"/>
        <v>Excluded</v>
      </c>
      <c r="X455" t="str">
        <f t="shared" ref="X455:Z455" si="463">IFERROR(IF(SEARCH(X$1,$Q455),"sim","não"),)</f>
        <v>sim</v>
      </c>
      <c r="Y455" t="str">
        <f t="shared" si="463"/>
        <v/>
      </c>
      <c r="Z455" t="str">
        <f t="shared" si="463"/>
        <v/>
      </c>
      <c r="AA455">
        <f t="shared" si="7"/>
        <v>1</v>
      </c>
      <c r="AB455" t="str">
        <f t="shared" si="8"/>
        <v/>
      </c>
      <c r="AF455" t="str">
        <f t="shared" si="9"/>
        <v>1 - Type of study</v>
      </c>
      <c r="AG455" t="str">
        <f t="shared" si="10"/>
        <v>1 - Type of study</v>
      </c>
      <c r="AH455" t="str">
        <f t="shared" si="11"/>
        <v/>
      </c>
    </row>
    <row r="456">
      <c r="A456" s="1" t="s">
        <v>3056</v>
      </c>
      <c r="B456" s="1" t="s">
        <v>3057</v>
      </c>
      <c r="C456" s="1">
        <v>2020.0</v>
      </c>
      <c r="D456" s="1">
        <v>5.0</v>
      </c>
      <c r="E456" s="1">
        <v>1.0</v>
      </c>
      <c r="F456" s="1" t="s">
        <v>2693</v>
      </c>
      <c r="G456" s="1" t="s">
        <v>2694</v>
      </c>
      <c r="H456" s="1">
        <v>154.0</v>
      </c>
      <c r="K456" s="1" t="s">
        <v>3058</v>
      </c>
      <c r="Q456" s="1" t="s">
        <v>937</v>
      </c>
      <c r="T456">
        <f t="shared" si="2"/>
        <v>35</v>
      </c>
      <c r="U456" t="str">
        <f t="shared" si="3"/>
        <v>Excluded</v>
      </c>
      <c r="V456">
        <f t="shared" si="4"/>
        <v>68</v>
      </c>
      <c r="W456" t="str">
        <f t="shared" si="5"/>
        <v>Excluded</v>
      </c>
      <c r="X456" t="str">
        <f t="shared" ref="X456:Z456" si="464">IFERROR(IF(SEARCH(X$1,$Q456),"sim","não"),)</f>
        <v>sim</v>
      </c>
      <c r="Y456" t="str">
        <f t="shared" si="464"/>
        <v/>
      </c>
      <c r="Z456" t="str">
        <f t="shared" si="464"/>
        <v/>
      </c>
      <c r="AA456">
        <f t="shared" si="7"/>
        <v>1</v>
      </c>
      <c r="AB456" t="str">
        <f t="shared" si="8"/>
        <v/>
      </c>
      <c r="AF456" t="str">
        <f t="shared" si="9"/>
        <v>1 - Type of study</v>
      </c>
      <c r="AG456" t="str">
        <f t="shared" si="10"/>
        <v>1 - Type of study</v>
      </c>
      <c r="AH456" t="str">
        <f t="shared" si="11"/>
        <v/>
      </c>
    </row>
    <row r="457">
      <c r="A457" s="1" t="s">
        <v>3059</v>
      </c>
      <c r="B457" s="1" t="s">
        <v>3060</v>
      </c>
      <c r="C457" s="1">
        <v>2020.0</v>
      </c>
      <c r="D457" s="1">
        <v>4.0</v>
      </c>
      <c r="E457" s="1">
        <v>15.0</v>
      </c>
      <c r="F457" s="1" t="s">
        <v>2731</v>
      </c>
      <c r="G457" s="1" t="s">
        <v>2732</v>
      </c>
      <c r="H457" s="1">
        <v>713.0</v>
      </c>
      <c r="K457" s="1" t="s">
        <v>3061</v>
      </c>
      <c r="P457" s="1" t="s">
        <v>3062</v>
      </c>
      <c r="Q457" s="1" t="s">
        <v>886</v>
      </c>
      <c r="T457">
        <f t="shared" si="2"/>
        <v>35</v>
      </c>
      <c r="U457" t="str">
        <f t="shared" si="3"/>
        <v>Excluded</v>
      </c>
      <c r="V457">
        <f t="shared" si="4"/>
        <v>68</v>
      </c>
      <c r="W457" t="str">
        <f t="shared" si="5"/>
        <v>Excluded</v>
      </c>
      <c r="X457" t="str">
        <f t="shared" ref="X457:Z457" si="465">IFERROR(IF(SEARCH(X$1,$Q457),"sim","não"),)</f>
        <v>sim</v>
      </c>
      <c r="Y457" t="str">
        <f t="shared" si="465"/>
        <v/>
      </c>
      <c r="Z457" t="str">
        <f t="shared" si="465"/>
        <v/>
      </c>
      <c r="AA457">
        <f t="shared" si="7"/>
        <v>1</v>
      </c>
      <c r="AB457" t="str">
        <f t="shared" si="8"/>
        <v/>
      </c>
      <c r="AF457" t="str">
        <f t="shared" si="9"/>
        <v>1 - Type of study</v>
      </c>
      <c r="AG457" t="str">
        <f t="shared" si="10"/>
        <v>1 - Type of study</v>
      </c>
      <c r="AH457" t="str">
        <f t="shared" si="11"/>
        <v/>
      </c>
    </row>
    <row r="458">
      <c r="A458" s="1" t="s">
        <v>3063</v>
      </c>
      <c r="B458" s="1" t="s">
        <v>3064</v>
      </c>
      <c r="C458" s="1">
        <v>2018.0</v>
      </c>
      <c r="D458" s="1">
        <v>10.0</v>
      </c>
      <c r="E458" s="1">
        <v>1.0</v>
      </c>
      <c r="F458" s="1" t="s">
        <v>2720</v>
      </c>
      <c r="G458" s="1" t="s">
        <v>2721</v>
      </c>
      <c r="H458" s="1">
        <v>25.0</v>
      </c>
      <c r="I458" s="1">
        <v>28.0</v>
      </c>
      <c r="J458" s="1" t="s">
        <v>3065</v>
      </c>
      <c r="K458" s="1" t="s">
        <v>3066</v>
      </c>
      <c r="P458" s="1" t="s">
        <v>3067</v>
      </c>
      <c r="Q458" s="1" t="s">
        <v>937</v>
      </c>
      <c r="T458">
        <f t="shared" si="2"/>
        <v>35</v>
      </c>
      <c r="U458" t="str">
        <f t="shared" si="3"/>
        <v>Excluded</v>
      </c>
      <c r="V458">
        <f t="shared" si="4"/>
        <v>68</v>
      </c>
      <c r="W458" t="str">
        <f t="shared" si="5"/>
        <v>Excluded</v>
      </c>
      <c r="X458" t="str">
        <f t="shared" ref="X458:Z458" si="466">IFERROR(IF(SEARCH(X$1,$Q458),"sim","não"),)</f>
        <v>sim</v>
      </c>
      <c r="Y458" t="str">
        <f t="shared" si="466"/>
        <v/>
      </c>
      <c r="Z458" t="str">
        <f t="shared" si="466"/>
        <v/>
      </c>
      <c r="AA458">
        <f t="shared" si="7"/>
        <v>1</v>
      </c>
      <c r="AB458" t="str">
        <f t="shared" si="8"/>
        <v/>
      </c>
      <c r="AF458" t="str">
        <f t="shared" si="9"/>
        <v>1 - Type of study</v>
      </c>
      <c r="AG458" t="str">
        <f t="shared" si="10"/>
        <v>1 - Type of study</v>
      </c>
      <c r="AH458" t="str">
        <f t="shared" si="11"/>
        <v/>
      </c>
    </row>
    <row r="459">
      <c r="A459" s="1" t="s">
        <v>3068</v>
      </c>
      <c r="B459" s="1" t="s">
        <v>3069</v>
      </c>
      <c r="C459" s="1">
        <v>2021.0</v>
      </c>
      <c r="D459" s="1">
        <v>5.0</v>
      </c>
      <c r="E459" s="1">
        <v>1.0</v>
      </c>
      <c r="F459" s="1" t="s">
        <v>3070</v>
      </c>
      <c r="H459" s="1">
        <v>9.0</v>
      </c>
      <c r="I459" s="1">
        <v>5.0</v>
      </c>
      <c r="K459" s="1" t="s">
        <v>3071</v>
      </c>
      <c r="P459" s="1" t="s">
        <v>3072</v>
      </c>
      <c r="Q459" s="1" t="s">
        <v>1246</v>
      </c>
      <c r="T459">
        <f t="shared" si="2"/>
        <v>35</v>
      </c>
      <c r="U459" t="str">
        <f t="shared" si="3"/>
        <v>Excluded</v>
      </c>
      <c r="V459">
        <f t="shared" si="4"/>
        <v>68</v>
      </c>
      <c r="W459" t="str">
        <f t="shared" si="5"/>
        <v>Excluded</v>
      </c>
      <c r="X459" t="str">
        <f t="shared" ref="X459:Z459" si="467">IFERROR(IF(SEARCH(X$1,$Q459),"sim","não"),)</f>
        <v>sim</v>
      </c>
      <c r="Y459" t="str">
        <f t="shared" si="467"/>
        <v/>
      </c>
      <c r="Z459" t="str">
        <f t="shared" si="467"/>
        <v/>
      </c>
      <c r="AA459">
        <f t="shared" si="7"/>
        <v>1</v>
      </c>
      <c r="AB459" t="str">
        <f t="shared" si="8"/>
        <v/>
      </c>
      <c r="AF459" t="str">
        <f t="shared" si="9"/>
        <v>1 - Type of study</v>
      </c>
      <c r="AG459" t="str">
        <f t="shared" si="10"/>
        <v>1 - Type of study</v>
      </c>
      <c r="AH459" t="str">
        <f t="shared" si="11"/>
        <v/>
      </c>
    </row>
    <row r="460">
      <c r="A460" s="1" t="s">
        <v>3073</v>
      </c>
      <c r="B460" s="1" t="s">
        <v>3074</v>
      </c>
      <c r="C460" s="1">
        <v>2018.0</v>
      </c>
      <c r="D460" s="1">
        <v>11.0</v>
      </c>
      <c r="E460" s="1">
        <v>30.0</v>
      </c>
      <c r="F460" s="1" t="s">
        <v>3075</v>
      </c>
      <c r="G460" s="1" t="s">
        <v>3076</v>
      </c>
      <c r="H460" s="1">
        <v>164.0</v>
      </c>
      <c r="J460" s="1" t="s">
        <v>3077</v>
      </c>
      <c r="K460" s="1" t="s">
        <v>3078</v>
      </c>
      <c r="P460" s="1" t="s">
        <v>3079</v>
      </c>
      <c r="Q460" s="1" t="s">
        <v>1152</v>
      </c>
      <c r="T460">
        <f t="shared" si="2"/>
        <v>35</v>
      </c>
      <c r="U460" t="str">
        <f t="shared" si="3"/>
        <v>Excluded</v>
      </c>
      <c r="V460">
        <f t="shared" si="4"/>
        <v>68</v>
      </c>
      <c r="W460" t="str">
        <f t="shared" si="5"/>
        <v>Excluded</v>
      </c>
      <c r="X460" t="str">
        <f t="shared" ref="X460:Z460" si="468">IFERROR(IF(SEARCH(X$1,$Q460),"sim","não"),)</f>
        <v>sim</v>
      </c>
      <c r="Y460" t="str">
        <f t="shared" si="468"/>
        <v>sim</v>
      </c>
      <c r="Z460" t="str">
        <f t="shared" si="468"/>
        <v/>
      </c>
      <c r="AA460">
        <f t="shared" si="7"/>
        <v>2</v>
      </c>
      <c r="AB460" t="str">
        <f t="shared" si="8"/>
        <v/>
      </c>
      <c r="AF460" t="str">
        <f t="shared" si="9"/>
        <v>2 - Population,1 - Type of study</v>
      </c>
      <c r="AG460" t="str">
        <f t="shared" si="10"/>
        <v>2 - Population</v>
      </c>
      <c r="AH460" t="str">
        <f t="shared" si="11"/>
        <v>1 - Type of study</v>
      </c>
    </row>
    <row r="461">
      <c r="A461" s="1" t="s">
        <v>3080</v>
      </c>
      <c r="B461" s="1" t="s">
        <v>3081</v>
      </c>
      <c r="C461" s="1">
        <v>2018.0</v>
      </c>
      <c r="D461" s="1">
        <v>11.0</v>
      </c>
      <c r="E461" s="1">
        <v>1.0</v>
      </c>
      <c r="F461" s="1" t="s">
        <v>2756</v>
      </c>
      <c r="G461" s="1" t="s">
        <v>2757</v>
      </c>
      <c r="H461" s="1">
        <v>210.0</v>
      </c>
      <c r="J461" s="1" t="s">
        <v>3082</v>
      </c>
      <c r="K461" s="1" t="s">
        <v>3083</v>
      </c>
      <c r="P461" s="1" t="s">
        <v>3084</v>
      </c>
      <c r="Q461" s="1" t="s">
        <v>937</v>
      </c>
      <c r="T461">
        <f t="shared" si="2"/>
        <v>35</v>
      </c>
      <c r="U461" t="str">
        <f t="shared" si="3"/>
        <v>Excluded</v>
      </c>
      <c r="V461">
        <f t="shared" si="4"/>
        <v>68</v>
      </c>
      <c r="W461" t="str">
        <f t="shared" si="5"/>
        <v>Excluded</v>
      </c>
      <c r="X461" t="str">
        <f t="shared" ref="X461:Z461" si="469">IFERROR(IF(SEARCH(X$1,$Q461),"sim","não"),)</f>
        <v>sim</v>
      </c>
      <c r="Y461" t="str">
        <f t="shared" si="469"/>
        <v/>
      </c>
      <c r="Z461" t="str">
        <f t="shared" si="469"/>
        <v/>
      </c>
      <c r="AA461">
        <f t="shared" si="7"/>
        <v>1</v>
      </c>
      <c r="AB461" t="str">
        <f t="shared" si="8"/>
        <v/>
      </c>
      <c r="AF461" t="str">
        <f t="shared" si="9"/>
        <v>1 - Type of study</v>
      </c>
      <c r="AG461" t="str">
        <f t="shared" si="10"/>
        <v>1 - Type of study</v>
      </c>
      <c r="AH461" t="str">
        <f t="shared" si="11"/>
        <v/>
      </c>
    </row>
    <row r="462">
      <c r="A462" s="1" t="s">
        <v>3085</v>
      </c>
      <c r="B462" s="1" t="s">
        <v>3086</v>
      </c>
      <c r="C462" s="1">
        <v>2018.0</v>
      </c>
      <c r="D462" s="1">
        <v>11.0</v>
      </c>
      <c r="E462" s="1">
        <v>1.0</v>
      </c>
      <c r="F462" s="1" t="s">
        <v>3087</v>
      </c>
      <c r="G462" s="1" t="s">
        <v>3088</v>
      </c>
      <c r="H462" s="1">
        <v>2.0</v>
      </c>
      <c r="I462" s="1">
        <v>11.0</v>
      </c>
      <c r="J462" s="1" t="s">
        <v>3089</v>
      </c>
      <c r="K462" s="1" t="s">
        <v>3090</v>
      </c>
      <c r="P462" s="1" t="s">
        <v>3091</v>
      </c>
      <c r="Q462" s="1" t="s">
        <v>993</v>
      </c>
      <c r="T462">
        <f t="shared" si="2"/>
        <v>35</v>
      </c>
      <c r="U462" t="str">
        <f t="shared" si="3"/>
        <v>Excluded</v>
      </c>
      <c r="V462">
        <f t="shared" si="4"/>
        <v>68</v>
      </c>
      <c r="W462" t="str">
        <f t="shared" si="5"/>
        <v>Excluded</v>
      </c>
      <c r="X462" t="str">
        <f t="shared" ref="X462:Z462" si="470">IFERROR(IF(SEARCH(X$1,$Q462),"sim","não"),)</f>
        <v/>
      </c>
      <c r="Y462" t="str">
        <f t="shared" si="470"/>
        <v>sim</v>
      </c>
      <c r="Z462" t="str">
        <f t="shared" si="470"/>
        <v/>
      </c>
      <c r="AA462">
        <f t="shared" si="7"/>
        <v>1</v>
      </c>
      <c r="AB462" t="str">
        <f t="shared" si="8"/>
        <v/>
      </c>
      <c r="AF462" t="str">
        <f t="shared" si="9"/>
        <v>2 - Population</v>
      </c>
      <c r="AG462" t="str">
        <f t="shared" si="10"/>
        <v>2 - Population</v>
      </c>
      <c r="AH462" t="str">
        <f t="shared" si="11"/>
        <v/>
      </c>
    </row>
    <row r="463">
      <c r="A463" s="1" t="s">
        <v>3092</v>
      </c>
      <c r="B463" s="1" t="s">
        <v>3093</v>
      </c>
      <c r="C463" s="1">
        <v>2020.0</v>
      </c>
      <c r="D463" s="1">
        <v>7.0</v>
      </c>
      <c r="E463" s="1">
        <v>1.0</v>
      </c>
      <c r="F463" s="1" t="s">
        <v>2738</v>
      </c>
      <c r="G463" s="1" t="s">
        <v>2739</v>
      </c>
      <c r="H463" s="1">
        <v>262.0</v>
      </c>
      <c r="K463" s="1" t="s">
        <v>3094</v>
      </c>
      <c r="P463" s="1" t="s">
        <v>3095</v>
      </c>
      <c r="Q463" s="1" t="s">
        <v>1961</v>
      </c>
      <c r="T463">
        <f t="shared" si="2"/>
        <v>35</v>
      </c>
      <c r="U463" t="str">
        <f t="shared" si="3"/>
        <v>Excluded</v>
      </c>
      <c r="V463">
        <f t="shared" si="4"/>
        <v>68</v>
      </c>
      <c r="W463" t="str">
        <f t="shared" si="5"/>
        <v>Excluded</v>
      </c>
      <c r="X463" t="str">
        <f t="shared" ref="X463:Z463" si="471">IFERROR(IF(SEARCH(X$1,$Q463),"sim","não"),)</f>
        <v/>
      </c>
      <c r="Y463" t="str">
        <f t="shared" si="471"/>
        <v>sim</v>
      </c>
      <c r="Z463" t="str">
        <f t="shared" si="471"/>
        <v/>
      </c>
      <c r="AA463">
        <f t="shared" si="7"/>
        <v>1</v>
      </c>
      <c r="AB463" t="str">
        <f t="shared" si="8"/>
        <v/>
      </c>
      <c r="AF463" t="str">
        <f t="shared" si="9"/>
        <v>2 - Population</v>
      </c>
      <c r="AG463" t="str">
        <f t="shared" si="10"/>
        <v>2 - Population</v>
      </c>
      <c r="AH463" t="str">
        <f t="shared" si="11"/>
        <v/>
      </c>
    </row>
    <row r="464">
      <c r="A464" s="1" t="s">
        <v>3096</v>
      </c>
      <c r="B464" s="1" t="s">
        <v>3097</v>
      </c>
      <c r="C464" s="1">
        <v>2019.0</v>
      </c>
      <c r="D464" s="1">
        <v>1.0</v>
      </c>
      <c r="E464" s="1">
        <v>1.0</v>
      </c>
      <c r="F464" s="1" t="s">
        <v>3098</v>
      </c>
      <c r="G464" s="1" t="s">
        <v>3099</v>
      </c>
      <c r="K464" s="1" t="s">
        <v>3100</v>
      </c>
      <c r="P464" s="1" t="s">
        <v>3101</v>
      </c>
      <c r="Q464" s="1" t="s">
        <v>886</v>
      </c>
      <c r="T464">
        <f t="shared" si="2"/>
        <v>35</v>
      </c>
      <c r="U464" t="str">
        <f t="shared" si="3"/>
        <v>Excluded</v>
      </c>
      <c r="V464">
        <f t="shared" si="4"/>
        <v>68</v>
      </c>
      <c r="W464" t="str">
        <f t="shared" si="5"/>
        <v>Excluded</v>
      </c>
      <c r="X464" t="str">
        <f t="shared" ref="X464:Z464" si="472">IFERROR(IF(SEARCH(X$1,$Q464),"sim","não"),)</f>
        <v>sim</v>
      </c>
      <c r="Y464" t="str">
        <f t="shared" si="472"/>
        <v/>
      </c>
      <c r="Z464" t="str">
        <f t="shared" si="472"/>
        <v/>
      </c>
      <c r="AA464">
        <f t="shared" si="7"/>
        <v>1</v>
      </c>
      <c r="AB464" t="str">
        <f t="shared" si="8"/>
        <v/>
      </c>
      <c r="AF464" t="str">
        <f t="shared" si="9"/>
        <v>1 - Type of study</v>
      </c>
      <c r="AG464" t="str">
        <f t="shared" si="10"/>
        <v>1 - Type of study</v>
      </c>
      <c r="AH464" t="str">
        <f t="shared" si="11"/>
        <v/>
      </c>
    </row>
    <row r="465">
      <c r="A465" s="1" t="s">
        <v>3102</v>
      </c>
      <c r="B465" s="1" t="s">
        <v>3103</v>
      </c>
      <c r="C465" s="1">
        <v>2020.0</v>
      </c>
      <c r="D465" s="1">
        <v>2.0</v>
      </c>
      <c r="E465" s="1">
        <v>1.0</v>
      </c>
      <c r="F465" s="1" t="s">
        <v>2693</v>
      </c>
      <c r="G465" s="1" t="s">
        <v>2694</v>
      </c>
      <c r="H465" s="1">
        <v>151.0</v>
      </c>
      <c r="K465" s="1" t="s">
        <v>3104</v>
      </c>
      <c r="P465" s="1" t="s">
        <v>3105</v>
      </c>
      <c r="Q465" s="1" t="s">
        <v>886</v>
      </c>
      <c r="T465">
        <f t="shared" si="2"/>
        <v>35</v>
      </c>
      <c r="U465" t="str">
        <f t="shared" si="3"/>
        <v>Excluded</v>
      </c>
      <c r="V465">
        <f t="shared" si="4"/>
        <v>68</v>
      </c>
      <c r="W465" t="str">
        <f t="shared" si="5"/>
        <v>Excluded</v>
      </c>
      <c r="X465" t="str">
        <f t="shared" ref="X465:Z465" si="473">IFERROR(IF(SEARCH(X$1,$Q465),"sim","não"),)</f>
        <v>sim</v>
      </c>
      <c r="Y465" t="str">
        <f t="shared" si="473"/>
        <v/>
      </c>
      <c r="Z465" t="str">
        <f t="shared" si="473"/>
        <v/>
      </c>
      <c r="AA465">
        <f t="shared" si="7"/>
        <v>1</v>
      </c>
      <c r="AB465" t="str">
        <f t="shared" si="8"/>
        <v/>
      </c>
      <c r="AF465" t="str">
        <f t="shared" si="9"/>
        <v>1 - Type of study</v>
      </c>
      <c r="AG465" t="str">
        <f t="shared" si="10"/>
        <v>1 - Type of study</v>
      </c>
      <c r="AH465" t="str">
        <f t="shared" si="11"/>
        <v/>
      </c>
    </row>
    <row r="466">
      <c r="A466" s="1" t="s">
        <v>3106</v>
      </c>
      <c r="B466" s="1" t="s">
        <v>3107</v>
      </c>
      <c r="C466" s="1">
        <v>2018.0</v>
      </c>
      <c r="D466" s="1">
        <v>1.0</v>
      </c>
      <c r="E466" s="1">
        <v>1.0</v>
      </c>
      <c r="F466" s="1" t="s">
        <v>3108</v>
      </c>
      <c r="G466" s="1" t="s">
        <v>3109</v>
      </c>
      <c r="K466" s="1" t="s">
        <v>3110</v>
      </c>
      <c r="Q466" s="1" t="s">
        <v>886</v>
      </c>
      <c r="T466">
        <f t="shared" si="2"/>
        <v>35</v>
      </c>
      <c r="U466" t="str">
        <f t="shared" si="3"/>
        <v>Excluded</v>
      </c>
      <c r="V466">
        <f t="shared" si="4"/>
        <v>68</v>
      </c>
      <c r="W466" t="str">
        <f t="shared" si="5"/>
        <v>Excluded</v>
      </c>
      <c r="X466" t="str">
        <f t="shared" ref="X466:Z466" si="474">IFERROR(IF(SEARCH(X$1,$Q466),"sim","não"),)</f>
        <v>sim</v>
      </c>
      <c r="Y466" t="str">
        <f t="shared" si="474"/>
        <v/>
      </c>
      <c r="Z466" t="str">
        <f t="shared" si="474"/>
        <v/>
      </c>
      <c r="AA466">
        <f t="shared" si="7"/>
        <v>1</v>
      </c>
      <c r="AB466" t="str">
        <f t="shared" si="8"/>
        <v/>
      </c>
      <c r="AF466" t="str">
        <f t="shared" si="9"/>
        <v>1 - Type of study</v>
      </c>
      <c r="AG466" t="str">
        <f t="shared" si="10"/>
        <v>1 - Type of study</v>
      </c>
      <c r="AH466" t="str">
        <f t="shared" si="11"/>
        <v/>
      </c>
    </row>
    <row r="467">
      <c r="A467" s="7" t="s">
        <v>3111</v>
      </c>
      <c r="B467" s="7" t="s">
        <v>3112</v>
      </c>
      <c r="C467" s="7">
        <v>2017.0</v>
      </c>
      <c r="D467" s="7">
        <v>12.0</v>
      </c>
      <c r="E467" s="7">
        <v>22.0</v>
      </c>
      <c r="F467" s="7" t="s">
        <v>3113</v>
      </c>
      <c r="G467" s="7" t="s">
        <v>3114</v>
      </c>
      <c r="H467" s="7">
        <v>358.0</v>
      </c>
      <c r="I467" s="7">
        <v>6370.0</v>
      </c>
      <c r="J467" s="7" t="s">
        <v>3115</v>
      </c>
      <c r="K467" s="7" t="s">
        <v>3116</v>
      </c>
      <c r="L467" s="8"/>
      <c r="M467" s="8"/>
      <c r="N467" s="8"/>
      <c r="O467" s="8"/>
      <c r="P467" s="8"/>
      <c r="Q467" s="7" t="s">
        <v>2212</v>
      </c>
      <c r="R467" s="8"/>
      <c r="S467" s="8"/>
      <c r="T467" s="8">
        <f t="shared" si="2"/>
        <v>35</v>
      </c>
      <c r="U467" s="8" t="str">
        <f t="shared" si="3"/>
        <v>Excluded</v>
      </c>
      <c r="V467" s="8">
        <f t="shared" si="4"/>
        <v>68</v>
      </c>
      <c r="W467" s="8" t="str">
        <f t="shared" si="5"/>
        <v>Excluded</v>
      </c>
      <c r="X467" s="8" t="str">
        <f t="shared" ref="X467:Z467" si="475">IFERROR(IF(SEARCH(X$1,$Q467),"sim","não"),)</f>
        <v>sim</v>
      </c>
      <c r="Y467" s="8" t="str">
        <f t="shared" si="475"/>
        <v/>
      </c>
      <c r="Z467" s="8" t="str">
        <f t="shared" si="475"/>
        <v/>
      </c>
      <c r="AA467" s="8">
        <f t="shared" si="7"/>
        <v>1</v>
      </c>
      <c r="AB467" s="8" t="str">
        <f t="shared" si="8"/>
        <v/>
      </c>
      <c r="AC467" s="8"/>
      <c r="AD467" s="8"/>
      <c r="AE467" s="8"/>
      <c r="AF467" s="8" t="str">
        <f t="shared" si="9"/>
        <v>1 - Type of study</v>
      </c>
      <c r="AG467" s="8" t="str">
        <f t="shared" si="10"/>
        <v>1 - Type of study</v>
      </c>
      <c r="AH467" s="8" t="str">
        <f t="shared" si="11"/>
        <v/>
      </c>
    </row>
    <row r="468">
      <c r="A468" s="1" t="s">
        <v>3117</v>
      </c>
      <c r="B468" s="1" t="s">
        <v>3118</v>
      </c>
      <c r="C468" s="1">
        <v>2020.0</v>
      </c>
      <c r="D468" s="1">
        <v>3.0</v>
      </c>
      <c r="E468" s="1">
        <v>1.0</v>
      </c>
      <c r="F468" s="1" t="s">
        <v>3075</v>
      </c>
      <c r="G468" s="1" t="s">
        <v>3076</v>
      </c>
      <c r="H468" s="1">
        <v>190.0</v>
      </c>
      <c r="K468" s="1" t="s">
        <v>3119</v>
      </c>
      <c r="P468" s="1" t="s">
        <v>3120</v>
      </c>
      <c r="Q468" s="1" t="s">
        <v>993</v>
      </c>
      <c r="T468">
        <f t="shared" si="2"/>
        <v>35</v>
      </c>
      <c r="U468" t="str">
        <f t="shared" si="3"/>
        <v>Excluded</v>
      </c>
      <c r="V468">
        <f t="shared" si="4"/>
        <v>68</v>
      </c>
      <c r="W468" t="str">
        <f t="shared" si="5"/>
        <v>Excluded</v>
      </c>
      <c r="X468" t="str">
        <f t="shared" ref="X468:Z468" si="476">IFERROR(IF(SEARCH(X$1,$Q468),"sim","não"),)</f>
        <v/>
      </c>
      <c r="Y468" t="str">
        <f t="shared" si="476"/>
        <v>sim</v>
      </c>
      <c r="Z468" t="str">
        <f t="shared" si="476"/>
        <v/>
      </c>
      <c r="AA468">
        <f t="shared" si="7"/>
        <v>1</v>
      </c>
      <c r="AB468" t="str">
        <f t="shared" si="8"/>
        <v/>
      </c>
      <c r="AF468" t="str">
        <f t="shared" si="9"/>
        <v>2 - Population</v>
      </c>
      <c r="AG468" t="str">
        <f t="shared" si="10"/>
        <v>2 - Population</v>
      </c>
      <c r="AH468" t="str">
        <f t="shared" si="11"/>
        <v/>
      </c>
    </row>
    <row r="469">
      <c r="A469" s="1" t="s">
        <v>3121</v>
      </c>
      <c r="B469" s="1" t="s">
        <v>3122</v>
      </c>
      <c r="C469" s="1">
        <v>2012.0</v>
      </c>
      <c r="D469" s="1">
        <v>9.0</v>
      </c>
      <c r="E469" s="1">
        <v>1.0</v>
      </c>
      <c r="F469" s="1" t="s">
        <v>3123</v>
      </c>
      <c r="G469" s="1" t="s">
        <v>3124</v>
      </c>
      <c r="H469" s="1">
        <v>163.0</v>
      </c>
      <c r="I469" s="1">
        <v>1.0</v>
      </c>
      <c r="J469" s="1" t="s">
        <v>3125</v>
      </c>
      <c r="K469" s="1" t="s">
        <v>3126</v>
      </c>
      <c r="Q469" s="1" t="s">
        <v>3127</v>
      </c>
      <c r="T469">
        <f t="shared" si="2"/>
        <v>35</v>
      </c>
      <c r="U469" t="str">
        <f t="shared" si="3"/>
        <v>Maybe</v>
      </c>
      <c r="V469">
        <f t="shared" si="4"/>
        <v>65</v>
      </c>
      <c r="W469" t="str">
        <f t="shared" si="5"/>
        <v>Excluded</v>
      </c>
      <c r="X469" t="str">
        <f t="shared" ref="X469:Z469" si="477">IFERROR(IF(SEARCH(X$1,$Q469),"sim","não"),)</f>
        <v>sim</v>
      </c>
      <c r="Y469" t="str">
        <f t="shared" si="477"/>
        <v/>
      </c>
      <c r="Z469" t="str">
        <f t="shared" si="477"/>
        <v/>
      </c>
      <c r="AA469">
        <f t="shared" si="7"/>
        <v>1</v>
      </c>
      <c r="AB469" t="str">
        <f t="shared" si="8"/>
        <v>sim</v>
      </c>
      <c r="AF469" t="str">
        <f t="shared" si="9"/>
        <v>1 - Type of study</v>
      </c>
      <c r="AG469" t="str">
        <f t="shared" si="10"/>
        <v/>
      </c>
      <c r="AH469" t="str">
        <f t="shared" si="11"/>
        <v/>
      </c>
    </row>
    <row r="470">
      <c r="A470" s="1" t="s">
        <v>3128</v>
      </c>
      <c r="B470" s="1" t="s">
        <v>3129</v>
      </c>
      <c r="C470" s="1">
        <v>2021.0</v>
      </c>
      <c r="D470" s="1">
        <v>5.0</v>
      </c>
      <c r="E470" s="1">
        <v>8.0</v>
      </c>
      <c r="F470" s="1" t="s">
        <v>3130</v>
      </c>
      <c r="H470" s="1">
        <v>11.0</v>
      </c>
      <c r="I470" s="1">
        <v>26.0</v>
      </c>
      <c r="J470" s="1" t="s">
        <v>3131</v>
      </c>
      <c r="K470" s="1" t="s">
        <v>3132</v>
      </c>
      <c r="P470" s="1" t="s">
        <v>3133</v>
      </c>
      <c r="Q470" s="1" t="s">
        <v>886</v>
      </c>
      <c r="T470">
        <f t="shared" si="2"/>
        <v>35</v>
      </c>
      <c r="U470" t="str">
        <f t="shared" si="3"/>
        <v>Excluded</v>
      </c>
      <c r="V470">
        <f t="shared" si="4"/>
        <v>68</v>
      </c>
      <c r="W470" t="str">
        <f t="shared" si="5"/>
        <v>Excluded</v>
      </c>
      <c r="X470" t="str">
        <f t="shared" ref="X470:Z470" si="478">IFERROR(IF(SEARCH(X$1,$Q470),"sim","não"),)</f>
        <v>sim</v>
      </c>
      <c r="Y470" t="str">
        <f t="shared" si="478"/>
        <v/>
      </c>
      <c r="Z470" t="str">
        <f t="shared" si="478"/>
        <v/>
      </c>
      <c r="AA470">
        <f t="shared" si="7"/>
        <v>1</v>
      </c>
      <c r="AB470" t="str">
        <f t="shared" si="8"/>
        <v/>
      </c>
      <c r="AF470" t="str">
        <f t="shared" si="9"/>
        <v>1 - Type of study</v>
      </c>
      <c r="AG470" t="str">
        <f t="shared" si="10"/>
        <v>1 - Type of study</v>
      </c>
      <c r="AH470" t="str">
        <f t="shared" si="11"/>
        <v/>
      </c>
    </row>
    <row r="471">
      <c r="A471" s="1" t="s">
        <v>3134</v>
      </c>
      <c r="B471" s="1" t="s">
        <v>3135</v>
      </c>
      <c r="C471" s="1">
        <v>2020.0</v>
      </c>
      <c r="D471" s="1">
        <v>12.0</v>
      </c>
      <c r="E471" s="1">
        <v>1.0</v>
      </c>
      <c r="F471" s="1" t="s">
        <v>2878</v>
      </c>
      <c r="G471" s="1" t="s">
        <v>2879</v>
      </c>
      <c r="H471" s="1">
        <v>54.0</v>
      </c>
      <c r="I471" s="1">
        <v>23.0</v>
      </c>
      <c r="J471" s="1" t="s">
        <v>3136</v>
      </c>
      <c r="K471" s="1" t="s">
        <v>3137</v>
      </c>
      <c r="Q471" s="1" t="s">
        <v>2212</v>
      </c>
      <c r="T471">
        <f t="shared" si="2"/>
        <v>35</v>
      </c>
      <c r="U471" t="str">
        <f t="shared" si="3"/>
        <v>Excluded</v>
      </c>
      <c r="V471">
        <f t="shared" si="4"/>
        <v>68</v>
      </c>
      <c r="W471" t="str">
        <f t="shared" si="5"/>
        <v>Excluded</v>
      </c>
      <c r="X471" t="str">
        <f t="shared" ref="X471:Z471" si="479">IFERROR(IF(SEARCH(X$1,$Q471),"sim","não"),)</f>
        <v>sim</v>
      </c>
      <c r="Y471" t="str">
        <f t="shared" si="479"/>
        <v/>
      </c>
      <c r="Z471" t="str">
        <f t="shared" si="479"/>
        <v/>
      </c>
      <c r="AA471">
        <f t="shared" si="7"/>
        <v>1</v>
      </c>
      <c r="AB471" t="str">
        <f t="shared" si="8"/>
        <v/>
      </c>
      <c r="AF471" t="str">
        <f t="shared" si="9"/>
        <v>1 - Type of study</v>
      </c>
      <c r="AG471" t="str">
        <f t="shared" si="10"/>
        <v>1 - Type of study</v>
      </c>
      <c r="AH471" t="str">
        <f t="shared" si="11"/>
        <v/>
      </c>
    </row>
    <row r="472">
      <c r="A472" s="1" t="s">
        <v>3138</v>
      </c>
      <c r="B472" s="1" t="s">
        <v>3139</v>
      </c>
      <c r="C472" s="1">
        <v>2020.0</v>
      </c>
      <c r="D472" s="1">
        <v>6.0</v>
      </c>
      <c r="E472" s="1">
        <v>1.0</v>
      </c>
      <c r="F472" s="1" t="s">
        <v>3140</v>
      </c>
      <c r="G472" s="1" t="s">
        <v>3141</v>
      </c>
      <c r="H472" s="1">
        <v>96.0</v>
      </c>
      <c r="I472" s="1">
        <v>6.0</v>
      </c>
      <c r="J472" s="1" t="s">
        <v>3142</v>
      </c>
      <c r="K472" s="1" t="s">
        <v>3143</v>
      </c>
      <c r="Q472" s="1" t="s">
        <v>2761</v>
      </c>
      <c r="T472">
        <f t="shared" si="2"/>
        <v>35</v>
      </c>
      <c r="U472" t="str">
        <f t="shared" si="3"/>
        <v>Excluded</v>
      </c>
      <c r="V472">
        <f t="shared" si="4"/>
        <v>68</v>
      </c>
      <c r="W472" t="str">
        <f t="shared" si="5"/>
        <v>Excluded</v>
      </c>
      <c r="X472" t="str">
        <f t="shared" ref="X472:Z472" si="480">IFERROR(IF(SEARCH(X$1,$Q472),"sim","não"),)</f>
        <v>sim</v>
      </c>
      <c r="Y472" t="str">
        <f t="shared" si="480"/>
        <v/>
      </c>
      <c r="Z472" t="str">
        <f t="shared" si="480"/>
        <v/>
      </c>
      <c r="AA472">
        <f t="shared" si="7"/>
        <v>1</v>
      </c>
      <c r="AB472" t="str">
        <f t="shared" si="8"/>
        <v/>
      </c>
      <c r="AF472" t="str">
        <f t="shared" si="9"/>
        <v>1 - Type of study</v>
      </c>
      <c r="AG472" t="str">
        <f t="shared" si="10"/>
        <v>1 - Type of study</v>
      </c>
      <c r="AH472" t="str">
        <f t="shared" si="11"/>
        <v/>
      </c>
    </row>
    <row r="473">
      <c r="A473" s="1" t="s">
        <v>3144</v>
      </c>
      <c r="B473" s="1" t="s">
        <v>3145</v>
      </c>
      <c r="C473" s="1">
        <v>2018.0</v>
      </c>
      <c r="D473" s="1">
        <v>3.0</v>
      </c>
      <c r="E473" s="1">
        <v>15.0</v>
      </c>
      <c r="F473" s="1" t="s">
        <v>2731</v>
      </c>
      <c r="G473" s="1" t="s">
        <v>2732</v>
      </c>
      <c r="H473" s="1">
        <v>618.0</v>
      </c>
      <c r="J473" s="1" t="s">
        <v>3146</v>
      </c>
      <c r="K473" s="1" t="s">
        <v>3147</v>
      </c>
      <c r="P473" s="1" t="s">
        <v>3148</v>
      </c>
      <c r="Q473" s="1" t="s">
        <v>937</v>
      </c>
      <c r="T473">
        <f t="shared" si="2"/>
        <v>35</v>
      </c>
      <c r="U473" t="str">
        <f t="shared" si="3"/>
        <v>Excluded</v>
      </c>
      <c r="V473">
        <f t="shared" si="4"/>
        <v>68</v>
      </c>
      <c r="W473" t="str">
        <f t="shared" si="5"/>
        <v>Excluded</v>
      </c>
      <c r="X473" t="str">
        <f t="shared" ref="X473:Z473" si="481">IFERROR(IF(SEARCH(X$1,$Q473),"sim","não"),)</f>
        <v>sim</v>
      </c>
      <c r="Y473" t="str">
        <f t="shared" si="481"/>
        <v/>
      </c>
      <c r="Z473" t="str">
        <f t="shared" si="481"/>
        <v/>
      </c>
      <c r="AA473">
        <f t="shared" si="7"/>
        <v>1</v>
      </c>
      <c r="AB473" t="str">
        <f t="shared" si="8"/>
        <v/>
      </c>
      <c r="AF473" t="str">
        <f t="shared" si="9"/>
        <v>1 - Type of study</v>
      </c>
      <c r="AG473" t="str">
        <f t="shared" si="10"/>
        <v>1 - Type of study</v>
      </c>
      <c r="AH473" t="str">
        <f t="shared" si="11"/>
        <v/>
      </c>
    </row>
    <row r="474">
      <c r="A474" s="1" t="s">
        <v>3149</v>
      </c>
      <c r="B474" s="1" t="s">
        <v>3150</v>
      </c>
      <c r="C474" s="1">
        <v>2019.0</v>
      </c>
      <c r="D474" s="1">
        <v>7.0</v>
      </c>
      <c r="E474" s="1">
        <v>15.0</v>
      </c>
      <c r="F474" s="1" t="s">
        <v>2731</v>
      </c>
      <c r="G474" s="1" t="s">
        <v>2732</v>
      </c>
      <c r="H474" s="1">
        <v>674.0</v>
      </c>
      <c r="J474" s="1" t="s">
        <v>3151</v>
      </c>
      <c r="K474" s="1" t="s">
        <v>3152</v>
      </c>
      <c r="P474" s="1" t="s">
        <v>3153</v>
      </c>
      <c r="Q474" s="1" t="s">
        <v>1112</v>
      </c>
      <c r="T474">
        <f t="shared" si="2"/>
        <v>35</v>
      </c>
      <c r="U474" t="str">
        <f t="shared" si="3"/>
        <v>Excluded</v>
      </c>
      <c r="V474">
        <f t="shared" si="4"/>
        <v>68</v>
      </c>
      <c r="W474" t="str">
        <f t="shared" si="5"/>
        <v>Excluded</v>
      </c>
      <c r="X474" t="str">
        <f t="shared" ref="X474:Z474" si="482">IFERROR(IF(SEARCH(X$1,$Q474),"sim","não"),)</f>
        <v/>
      </c>
      <c r="Y474" t="str">
        <f t="shared" si="482"/>
        <v>sim</v>
      </c>
      <c r="Z474" t="str">
        <f t="shared" si="482"/>
        <v/>
      </c>
      <c r="AA474">
        <f t="shared" si="7"/>
        <v>1</v>
      </c>
      <c r="AB474" t="str">
        <f t="shared" si="8"/>
        <v/>
      </c>
      <c r="AF474" t="str">
        <f t="shared" si="9"/>
        <v>2 - Population</v>
      </c>
      <c r="AG474" t="str">
        <f t="shared" si="10"/>
        <v>2 - Population</v>
      </c>
      <c r="AH474" t="str">
        <f t="shared" si="11"/>
        <v/>
      </c>
    </row>
    <row r="475">
      <c r="A475" s="1" t="s">
        <v>3154</v>
      </c>
      <c r="B475" s="1" t="s">
        <v>3155</v>
      </c>
      <c r="C475" s="1">
        <v>2020.0</v>
      </c>
      <c r="D475" s="1">
        <v>1.0</v>
      </c>
      <c r="E475" s="1">
        <v>15.0</v>
      </c>
      <c r="F475" s="1" t="s">
        <v>2973</v>
      </c>
      <c r="G475" s="1" t="s">
        <v>2974</v>
      </c>
      <c r="H475" s="1">
        <v>382.0</v>
      </c>
      <c r="K475" s="1" t="s">
        <v>3156</v>
      </c>
      <c r="P475" s="1" t="s">
        <v>3157</v>
      </c>
      <c r="Q475" s="1" t="s">
        <v>1112</v>
      </c>
      <c r="T475">
        <f t="shared" si="2"/>
        <v>35</v>
      </c>
      <c r="U475" t="str">
        <f t="shared" si="3"/>
        <v>Excluded</v>
      </c>
      <c r="V475">
        <f t="shared" si="4"/>
        <v>68</v>
      </c>
      <c r="W475" t="str">
        <f t="shared" si="5"/>
        <v>Excluded</v>
      </c>
      <c r="X475" t="str">
        <f t="shared" ref="X475:Z475" si="483">IFERROR(IF(SEARCH(X$1,$Q475),"sim","não"),)</f>
        <v/>
      </c>
      <c r="Y475" t="str">
        <f t="shared" si="483"/>
        <v>sim</v>
      </c>
      <c r="Z475" t="str">
        <f t="shared" si="483"/>
        <v/>
      </c>
      <c r="AA475">
        <f t="shared" si="7"/>
        <v>1</v>
      </c>
      <c r="AB475" t="str">
        <f t="shared" si="8"/>
        <v/>
      </c>
      <c r="AF475" t="str">
        <f t="shared" si="9"/>
        <v>2 - Population</v>
      </c>
      <c r="AG475" t="str">
        <f t="shared" si="10"/>
        <v>2 - Population</v>
      </c>
      <c r="AH475" t="str">
        <f t="shared" si="11"/>
        <v/>
      </c>
    </row>
    <row r="476">
      <c r="A476" s="1" t="s">
        <v>3158</v>
      </c>
      <c r="B476" s="1" t="s">
        <v>3159</v>
      </c>
      <c r="C476" s="1">
        <v>2020.0</v>
      </c>
      <c r="D476" s="1">
        <v>9.0</v>
      </c>
      <c r="E476" s="1">
        <v>1.0</v>
      </c>
      <c r="F476" s="1" t="s">
        <v>2738</v>
      </c>
      <c r="G476" s="1" t="s">
        <v>2739</v>
      </c>
      <c r="H476" s="1">
        <v>264.0</v>
      </c>
      <c r="K476" s="1" t="s">
        <v>3160</v>
      </c>
      <c r="P476" s="1" t="s">
        <v>3161</v>
      </c>
      <c r="Q476" s="1" t="s">
        <v>1961</v>
      </c>
      <c r="T476">
        <f t="shared" si="2"/>
        <v>35</v>
      </c>
      <c r="U476" t="str">
        <f t="shared" si="3"/>
        <v>Excluded</v>
      </c>
      <c r="V476">
        <f t="shared" si="4"/>
        <v>68</v>
      </c>
      <c r="W476" t="str">
        <f t="shared" si="5"/>
        <v>Excluded</v>
      </c>
      <c r="X476" t="str">
        <f t="shared" ref="X476:Z476" si="484">IFERROR(IF(SEARCH(X$1,$Q476),"sim","não"),)</f>
        <v/>
      </c>
      <c r="Y476" t="str">
        <f t="shared" si="484"/>
        <v>sim</v>
      </c>
      <c r="Z476" t="str">
        <f t="shared" si="484"/>
        <v/>
      </c>
      <c r="AA476">
        <f t="shared" si="7"/>
        <v>1</v>
      </c>
      <c r="AB476" t="str">
        <f t="shared" si="8"/>
        <v/>
      </c>
      <c r="AF476" t="str">
        <f t="shared" si="9"/>
        <v>2 - Population</v>
      </c>
      <c r="AG476" t="str">
        <f t="shared" si="10"/>
        <v>2 - Population</v>
      </c>
      <c r="AH476" t="str">
        <f t="shared" si="11"/>
        <v/>
      </c>
    </row>
    <row r="477">
      <c r="A477" s="1" t="s">
        <v>3162</v>
      </c>
      <c r="B477" s="1" t="s">
        <v>3163</v>
      </c>
      <c r="C477" s="1">
        <v>2015.0</v>
      </c>
      <c r="D477" s="1">
        <v>5.0</v>
      </c>
      <c r="E477" s="1">
        <v>5.0</v>
      </c>
      <c r="F477" s="1" t="s">
        <v>3164</v>
      </c>
      <c r="G477" s="1" t="s">
        <v>3165</v>
      </c>
      <c r="H477" s="1">
        <v>112.0</v>
      </c>
      <c r="I477" s="1">
        <v>18.0</v>
      </c>
      <c r="J477" s="1" t="s">
        <v>3166</v>
      </c>
      <c r="K477" s="1" t="s">
        <v>3167</v>
      </c>
      <c r="Q477" s="1" t="s">
        <v>886</v>
      </c>
      <c r="T477">
        <f t="shared" si="2"/>
        <v>35</v>
      </c>
      <c r="U477" t="str">
        <f t="shared" si="3"/>
        <v>Excluded</v>
      </c>
      <c r="V477">
        <f t="shared" si="4"/>
        <v>68</v>
      </c>
      <c r="W477" t="str">
        <f t="shared" si="5"/>
        <v>Excluded</v>
      </c>
      <c r="X477" t="str">
        <f t="shared" ref="X477:Z477" si="485">IFERROR(IF(SEARCH(X$1,$Q477),"sim","não"),)</f>
        <v>sim</v>
      </c>
      <c r="Y477" t="str">
        <f t="shared" si="485"/>
        <v/>
      </c>
      <c r="Z477" t="str">
        <f t="shared" si="485"/>
        <v/>
      </c>
      <c r="AA477">
        <f t="shared" si="7"/>
        <v>1</v>
      </c>
      <c r="AB477" t="str">
        <f t="shared" si="8"/>
        <v/>
      </c>
      <c r="AF477" t="str">
        <f t="shared" si="9"/>
        <v>1 - Type of study</v>
      </c>
      <c r="AG477" t="str">
        <f t="shared" si="10"/>
        <v>1 - Type of study</v>
      </c>
      <c r="AH477" t="str">
        <f t="shared" si="11"/>
        <v/>
      </c>
    </row>
    <row r="478">
      <c r="A478" s="1" t="s">
        <v>3168</v>
      </c>
      <c r="B478" s="1" t="s">
        <v>3169</v>
      </c>
      <c r="C478" s="1">
        <v>2020.0</v>
      </c>
      <c r="D478" s="1">
        <v>7.0</v>
      </c>
      <c r="E478" s="1">
        <v>1.0</v>
      </c>
      <c r="F478" s="1" t="s">
        <v>3170</v>
      </c>
      <c r="G478" s="1" t="s">
        <v>3171</v>
      </c>
      <c r="H478" s="1">
        <v>26.0</v>
      </c>
      <c r="I478" s="1">
        <v>7.0</v>
      </c>
      <c r="J478" s="1" t="s">
        <v>3172</v>
      </c>
      <c r="K478" s="1" t="s">
        <v>3173</v>
      </c>
      <c r="P478" s="1" t="s">
        <v>3174</v>
      </c>
      <c r="Q478" s="1" t="s">
        <v>993</v>
      </c>
      <c r="T478">
        <f t="shared" si="2"/>
        <v>35</v>
      </c>
      <c r="U478" t="str">
        <f t="shared" si="3"/>
        <v>Excluded</v>
      </c>
      <c r="V478">
        <f t="shared" si="4"/>
        <v>68</v>
      </c>
      <c r="W478" t="str">
        <f t="shared" si="5"/>
        <v>Excluded</v>
      </c>
      <c r="X478" t="str">
        <f t="shared" ref="X478:Z478" si="486">IFERROR(IF(SEARCH(X$1,$Q478),"sim","não"),)</f>
        <v/>
      </c>
      <c r="Y478" t="str">
        <f t="shared" si="486"/>
        <v>sim</v>
      </c>
      <c r="Z478" t="str">
        <f t="shared" si="486"/>
        <v/>
      </c>
      <c r="AA478">
        <f t="shared" si="7"/>
        <v>1</v>
      </c>
      <c r="AB478" t="str">
        <f t="shared" si="8"/>
        <v/>
      </c>
      <c r="AF478" t="str">
        <f t="shared" si="9"/>
        <v>2 - Population</v>
      </c>
      <c r="AG478" t="str">
        <f t="shared" si="10"/>
        <v>2 - Population</v>
      </c>
      <c r="AH478" t="str">
        <f t="shared" si="11"/>
        <v/>
      </c>
    </row>
    <row r="479">
      <c r="A479" s="1" t="s">
        <v>3175</v>
      </c>
      <c r="B479" s="1" t="s">
        <v>3176</v>
      </c>
      <c r="C479" s="1">
        <v>2020.0</v>
      </c>
      <c r="D479" s="1">
        <v>11.0</v>
      </c>
      <c r="E479" s="1">
        <v>25.0</v>
      </c>
      <c r="F479" s="1" t="s">
        <v>2731</v>
      </c>
      <c r="G479" s="1" t="s">
        <v>2732</v>
      </c>
      <c r="H479" s="1">
        <v>745.0</v>
      </c>
      <c r="K479" s="1" t="s">
        <v>3177</v>
      </c>
      <c r="P479" s="1" t="s">
        <v>3178</v>
      </c>
      <c r="Q479" s="1" t="s">
        <v>1112</v>
      </c>
      <c r="T479">
        <f t="shared" si="2"/>
        <v>35</v>
      </c>
      <c r="U479" t="str">
        <f t="shared" si="3"/>
        <v>Excluded</v>
      </c>
      <c r="V479">
        <f t="shared" si="4"/>
        <v>68</v>
      </c>
      <c r="W479" t="str">
        <f t="shared" si="5"/>
        <v>Excluded</v>
      </c>
      <c r="X479" t="str">
        <f t="shared" ref="X479:Z479" si="487">IFERROR(IF(SEARCH(X$1,$Q479),"sim","não"),)</f>
        <v/>
      </c>
      <c r="Y479" t="str">
        <f t="shared" si="487"/>
        <v>sim</v>
      </c>
      <c r="Z479" t="str">
        <f t="shared" si="487"/>
        <v/>
      </c>
      <c r="AA479">
        <f t="shared" si="7"/>
        <v>1</v>
      </c>
      <c r="AB479" t="str">
        <f t="shared" si="8"/>
        <v/>
      </c>
      <c r="AF479" t="str">
        <f t="shared" si="9"/>
        <v>2 - Population</v>
      </c>
      <c r="AG479" t="str">
        <f t="shared" si="10"/>
        <v>2 - Population</v>
      </c>
      <c r="AH479" t="str">
        <f t="shared" si="11"/>
        <v/>
      </c>
    </row>
    <row r="480">
      <c r="A480" s="1" t="s">
        <v>3179</v>
      </c>
      <c r="B480" s="1" t="s">
        <v>3180</v>
      </c>
      <c r="C480" s="1">
        <v>2018.0</v>
      </c>
      <c r="D480" s="1">
        <v>1.0</v>
      </c>
      <c r="E480" s="1">
        <v>1.0</v>
      </c>
      <c r="F480" s="1" t="s">
        <v>3181</v>
      </c>
      <c r="G480" s="1" t="s">
        <v>3182</v>
      </c>
      <c r="H480" s="1">
        <v>7.0</v>
      </c>
      <c r="I480" s="1">
        <v>1.0</v>
      </c>
      <c r="K480" s="1" t="s">
        <v>3183</v>
      </c>
      <c r="P480" s="1" t="s">
        <v>3184</v>
      </c>
      <c r="Q480" s="1" t="s">
        <v>3185</v>
      </c>
      <c r="T480">
        <f t="shared" si="2"/>
        <v>35</v>
      </c>
      <c r="U480" t="str">
        <f t="shared" si="3"/>
        <v>Maybe</v>
      </c>
      <c r="V480">
        <f t="shared" si="4"/>
        <v>65</v>
      </c>
      <c r="W480" t="str">
        <f t="shared" si="5"/>
        <v>Excluded</v>
      </c>
      <c r="X480" t="str">
        <f t="shared" ref="X480:Z480" si="488">IFERROR(IF(SEARCH(X$1,$Q480),"sim","não"),)</f>
        <v/>
      </c>
      <c r="Y480" t="str">
        <f t="shared" si="488"/>
        <v/>
      </c>
      <c r="Z480" t="str">
        <f t="shared" si="488"/>
        <v/>
      </c>
      <c r="AA480">
        <f t="shared" si="7"/>
        <v>0</v>
      </c>
      <c r="AB480" t="str">
        <f t="shared" si="8"/>
        <v>sim</v>
      </c>
      <c r="AF480" t="str">
        <f t="shared" si="9"/>
        <v/>
      </c>
      <c r="AG480" t="str">
        <f t="shared" si="10"/>
        <v/>
      </c>
      <c r="AH480" t="str">
        <f t="shared" si="11"/>
        <v/>
      </c>
    </row>
    <row r="481">
      <c r="A481" s="1" t="s">
        <v>3186</v>
      </c>
      <c r="B481" s="1" t="s">
        <v>3187</v>
      </c>
      <c r="C481" s="1">
        <v>2020.0</v>
      </c>
      <c r="D481" s="1">
        <v>3.0</v>
      </c>
      <c r="E481" s="1">
        <v>1.0</v>
      </c>
      <c r="F481" s="1" t="s">
        <v>2720</v>
      </c>
      <c r="G481" s="1" t="s">
        <v>2721</v>
      </c>
      <c r="H481" s="1">
        <v>27.0</v>
      </c>
      <c r="I481" s="1">
        <v>8.0</v>
      </c>
      <c r="J481" s="1" t="s">
        <v>3188</v>
      </c>
      <c r="K481" s="1" t="s">
        <v>3189</v>
      </c>
      <c r="P481" s="1" t="s">
        <v>3190</v>
      </c>
      <c r="Q481" s="1" t="s">
        <v>886</v>
      </c>
      <c r="T481">
        <f t="shared" si="2"/>
        <v>35</v>
      </c>
      <c r="U481" t="str">
        <f t="shared" si="3"/>
        <v>Excluded</v>
      </c>
      <c r="V481">
        <f t="shared" si="4"/>
        <v>68</v>
      </c>
      <c r="W481" t="str">
        <f t="shared" si="5"/>
        <v>Excluded</v>
      </c>
      <c r="X481" t="str">
        <f t="shared" ref="X481:Z481" si="489">IFERROR(IF(SEARCH(X$1,$Q481),"sim","não"),)</f>
        <v>sim</v>
      </c>
      <c r="Y481" t="str">
        <f t="shared" si="489"/>
        <v/>
      </c>
      <c r="Z481" t="str">
        <f t="shared" si="489"/>
        <v/>
      </c>
      <c r="AA481">
        <f t="shared" si="7"/>
        <v>1</v>
      </c>
      <c r="AB481" t="str">
        <f t="shared" si="8"/>
        <v/>
      </c>
      <c r="AF481" t="str">
        <f t="shared" si="9"/>
        <v>1 - Type of study</v>
      </c>
      <c r="AG481" t="str">
        <f t="shared" si="10"/>
        <v>1 - Type of study</v>
      </c>
      <c r="AH481" t="str">
        <f t="shared" si="11"/>
        <v/>
      </c>
    </row>
    <row r="482">
      <c r="A482" s="1" t="s">
        <v>3191</v>
      </c>
      <c r="B482" s="1" t="s">
        <v>3192</v>
      </c>
      <c r="C482" s="1">
        <v>2020.0</v>
      </c>
      <c r="D482" s="1">
        <v>6.0</v>
      </c>
      <c r="E482" s="1">
        <v>1.0</v>
      </c>
      <c r="F482" s="1" t="s">
        <v>3193</v>
      </c>
      <c r="G482" s="1" t="s">
        <v>3194</v>
      </c>
      <c r="H482" s="1">
        <v>12.0</v>
      </c>
      <c r="I482" s="1">
        <v>2.0</v>
      </c>
      <c r="J482" s="1" t="s">
        <v>3195</v>
      </c>
      <c r="K482" s="1" t="s">
        <v>3196</v>
      </c>
      <c r="P482" s="1" t="s">
        <v>3197</v>
      </c>
      <c r="Q482" s="1" t="s">
        <v>886</v>
      </c>
      <c r="T482">
        <f t="shared" si="2"/>
        <v>35</v>
      </c>
      <c r="U482" t="str">
        <f t="shared" si="3"/>
        <v>Excluded</v>
      </c>
      <c r="V482">
        <f t="shared" si="4"/>
        <v>68</v>
      </c>
      <c r="W482" t="str">
        <f t="shared" si="5"/>
        <v>Excluded</v>
      </c>
      <c r="X482" t="str">
        <f t="shared" ref="X482:Z482" si="490">IFERROR(IF(SEARCH(X$1,$Q482),"sim","não"),)</f>
        <v>sim</v>
      </c>
      <c r="Y482" t="str">
        <f t="shared" si="490"/>
        <v/>
      </c>
      <c r="Z482" t="str">
        <f t="shared" si="490"/>
        <v/>
      </c>
      <c r="AA482">
        <f t="shared" si="7"/>
        <v>1</v>
      </c>
      <c r="AB482" t="str">
        <f t="shared" si="8"/>
        <v/>
      </c>
      <c r="AF482" t="str">
        <f t="shared" si="9"/>
        <v>1 - Type of study</v>
      </c>
      <c r="AG482" t="str">
        <f t="shared" si="10"/>
        <v>1 - Type of study</v>
      </c>
      <c r="AH482" t="str">
        <f t="shared" si="11"/>
        <v/>
      </c>
    </row>
    <row r="483">
      <c r="A483" s="1" t="s">
        <v>3198</v>
      </c>
      <c r="B483" s="1" t="s">
        <v>3199</v>
      </c>
      <c r="C483" s="1">
        <v>2020.0</v>
      </c>
      <c r="D483" s="1">
        <v>3.0</v>
      </c>
      <c r="E483" s="1">
        <v>1.0</v>
      </c>
      <c r="F483" s="1" t="s">
        <v>2720</v>
      </c>
      <c r="G483" s="1" t="s">
        <v>2721</v>
      </c>
      <c r="H483" s="1">
        <v>27.0</v>
      </c>
      <c r="I483" s="1">
        <v>7.0</v>
      </c>
      <c r="J483" s="1" t="s">
        <v>3200</v>
      </c>
      <c r="K483" s="1" t="s">
        <v>3201</v>
      </c>
      <c r="P483" s="1" t="s">
        <v>3202</v>
      </c>
      <c r="Q483" s="1" t="s">
        <v>937</v>
      </c>
      <c r="T483">
        <f t="shared" si="2"/>
        <v>35</v>
      </c>
      <c r="U483" t="str">
        <f t="shared" si="3"/>
        <v>Excluded</v>
      </c>
      <c r="V483">
        <f t="shared" si="4"/>
        <v>68</v>
      </c>
      <c r="W483" t="str">
        <f t="shared" si="5"/>
        <v>Excluded</v>
      </c>
      <c r="X483" t="str">
        <f t="shared" ref="X483:Z483" si="491">IFERROR(IF(SEARCH(X$1,$Q483),"sim","não"),)</f>
        <v>sim</v>
      </c>
      <c r="Y483" t="str">
        <f t="shared" si="491"/>
        <v/>
      </c>
      <c r="Z483" t="str">
        <f t="shared" si="491"/>
        <v/>
      </c>
      <c r="AA483">
        <f t="shared" si="7"/>
        <v>1</v>
      </c>
      <c r="AB483" t="str">
        <f t="shared" si="8"/>
        <v/>
      </c>
      <c r="AF483" t="str">
        <f t="shared" si="9"/>
        <v>1 - Type of study</v>
      </c>
      <c r="AG483" t="str">
        <f t="shared" si="10"/>
        <v>1 - Type of study</v>
      </c>
      <c r="AH483" t="str">
        <f t="shared" si="11"/>
        <v/>
      </c>
    </row>
    <row r="484">
      <c r="A484" s="1" t="s">
        <v>3203</v>
      </c>
      <c r="B484" s="1" t="s">
        <v>3204</v>
      </c>
      <c r="C484" s="1">
        <v>2015.0</v>
      </c>
      <c r="D484" s="1">
        <v>3.0</v>
      </c>
      <c r="E484" s="1">
        <v>15.0</v>
      </c>
      <c r="F484" s="1" t="s">
        <v>2693</v>
      </c>
      <c r="G484" s="1" t="s">
        <v>2694</v>
      </c>
      <c r="H484" s="1">
        <v>92.0</v>
      </c>
      <c r="I484" s="1">
        <v>1.0</v>
      </c>
      <c r="J484" s="1" t="s">
        <v>3205</v>
      </c>
      <c r="K484" s="1" t="s">
        <v>3206</v>
      </c>
      <c r="P484" s="1" t="s">
        <v>3207</v>
      </c>
      <c r="Q484" s="1" t="s">
        <v>937</v>
      </c>
      <c r="T484">
        <f t="shared" si="2"/>
        <v>35</v>
      </c>
      <c r="U484" t="str">
        <f t="shared" si="3"/>
        <v>Excluded</v>
      </c>
      <c r="V484">
        <f t="shared" si="4"/>
        <v>68</v>
      </c>
      <c r="W484" t="str">
        <f t="shared" si="5"/>
        <v>Excluded</v>
      </c>
      <c r="X484" t="str">
        <f t="shared" ref="X484:Z484" si="492">IFERROR(IF(SEARCH(X$1,$Q484),"sim","não"),)</f>
        <v>sim</v>
      </c>
      <c r="Y484" t="str">
        <f t="shared" si="492"/>
        <v/>
      </c>
      <c r="Z484" t="str">
        <f t="shared" si="492"/>
        <v/>
      </c>
      <c r="AA484">
        <f t="shared" si="7"/>
        <v>1</v>
      </c>
      <c r="AB484" t="str">
        <f t="shared" si="8"/>
        <v/>
      </c>
      <c r="AF484" t="str">
        <f t="shared" si="9"/>
        <v>1 - Type of study</v>
      </c>
      <c r="AG484" t="str">
        <f t="shared" si="10"/>
        <v>1 - Type of study</v>
      </c>
      <c r="AH484" t="str">
        <f t="shared" si="11"/>
        <v/>
      </c>
    </row>
    <row r="485">
      <c r="A485" s="1" t="s">
        <v>3208</v>
      </c>
      <c r="B485" s="1" t="s">
        <v>3209</v>
      </c>
      <c r="C485" s="1">
        <v>2021.0</v>
      </c>
      <c r="D485" s="1">
        <v>2.0</v>
      </c>
      <c r="E485" s="1">
        <v>24.0</v>
      </c>
      <c r="F485" s="1" t="s">
        <v>3210</v>
      </c>
      <c r="H485" s="1">
        <v>9.0</v>
      </c>
      <c r="K485" s="1" t="s">
        <v>3211</v>
      </c>
      <c r="P485" s="1" t="s">
        <v>3212</v>
      </c>
      <c r="Q485" s="1" t="s">
        <v>886</v>
      </c>
      <c r="T485">
        <f t="shared" si="2"/>
        <v>35</v>
      </c>
      <c r="U485" t="str">
        <f t="shared" si="3"/>
        <v>Excluded</v>
      </c>
      <c r="V485">
        <f t="shared" si="4"/>
        <v>68</v>
      </c>
      <c r="W485" t="str">
        <f t="shared" si="5"/>
        <v>Excluded</v>
      </c>
      <c r="X485" t="str">
        <f t="shared" ref="X485:Z485" si="493">IFERROR(IF(SEARCH(X$1,$Q485),"sim","não"),)</f>
        <v>sim</v>
      </c>
      <c r="Y485" t="str">
        <f t="shared" si="493"/>
        <v/>
      </c>
      <c r="Z485" t="str">
        <f t="shared" si="493"/>
        <v/>
      </c>
      <c r="AA485">
        <f t="shared" si="7"/>
        <v>1</v>
      </c>
      <c r="AB485" t="str">
        <f t="shared" si="8"/>
        <v/>
      </c>
      <c r="AF485" t="str">
        <f t="shared" si="9"/>
        <v>1 - Type of study</v>
      </c>
      <c r="AG485" t="str">
        <f t="shared" si="10"/>
        <v>1 - Type of study</v>
      </c>
      <c r="AH485" t="str">
        <f t="shared" si="11"/>
        <v/>
      </c>
    </row>
    <row r="486">
      <c r="A486" s="1" t="s">
        <v>3213</v>
      </c>
      <c r="B486" s="1" t="s">
        <v>3214</v>
      </c>
      <c r="C486" s="1">
        <v>2019.0</v>
      </c>
      <c r="D486" s="1">
        <v>1.0</v>
      </c>
      <c r="E486" s="1">
        <v>1.0</v>
      </c>
      <c r="F486" s="1" t="s">
        <v>3215</v>
      </c>
      <c r="G486" s="1" t="s">
        <v>3216</v>
      </c>
      <c r="H486" s="1">
        <v>13.0</v>
      </c>
      <c r="J486" s="1" t="s">
        <v>3217</v>
      </c>
      <c r="K486" s="1" t="s">
        <v>3218</v>
      </c>
      <c r="P486" s="1" t="s">
        <v>3219</v>
      </c>
      <c r="Q486" s="1" t="s">
        <v>1953</v>
      </c>
      <c r="T486">
        <f t="shared" si="2"/>
        <v>35</v>
      </c>
      <c r="U486" t="str">
        <f t="shared" si="3"/>
        <v>Excluded</v>
      </c>
      <c r="V486">
        <f t="shared" si="4"/>
        <v>68</v>
      </c>
      <c r="W486" t="str">
        <f t="shared" si="5"/>
        <v>Excluded</v>
      </c>
      <c r="X486" t="str">
        <f t="shared" ref="X486:Z486" si="494">IFERROR(IF(SEARCH(X$1,$Q486),"sim","não"),)</f>
        <v/>
      </c>
      <c r="Y486" t="str">
        <f t="shared" si="494"/>
        <v>sim</v>
      </c>
      <c r="Z486" t="str">
        <f t="shared" si="494"/>
        <v>sim</v>
      </c>
      <c r="AA486">
        <f t="shared" si="7"/>
        <v>2</v>
      </c>
      <c r="AB486" t="str">
        <f t="shared" si="8"/>
        <v/>
      </c>
      <c r="AF486" t="str">
        <f t="shared" si="9"/>
        <v>2 - Population,3 - Intervention</v>
      </c>
      <c r="AG486" t="str">
        <f t="shared" si="10"/>
        <v>2 - Population</v>
      </c>
      <c r="AH486" t="str">
        <f t="shared" si="11"/>
        <v>3 - Intervention</v>
      </c>
    </row>
    <row r="487">
      <c r="A487" s="1" t="s">
        <v>3220</v>
      </c>
      <c r="B487" s="1" t="s">
        <v>3221</v>
      </c>
      <c r="C487" s="1">
        <v>2019.0</v>
      </c>
      <c r="D487" s="1">
        <v>2.0</v>
      </c>
      <c r="E487" s="1">
        <v>1.0</v>
      </c>
      <c r="F487" s="1" t="s">
        <v>2693</v>
      </c>
      <c r="G487" s="1" t="s">
        <v>2694</v>
      </c>
      <c r="H487" s="1">
        <v>139.0</v>
      </c>
      <c r="J487" s="1" t="s">
        <v>3222</v>
      </c>
      <c r="K487" s="1" t="s">
        <v>3223</v>
      </c>
      <c r="P487" s="1" t="s">
        <v>3224</v>
      </c>
      <c r="Q487" s="1" t="s">
        <v>937</v>
      </c>
      <c r="T487">
        <f t="shared" si="2"/>
        <v>35</v>
      </c>
      <c r="U487" t="str">
        <f t="shared" si="3"/>
        <v>Excluded</v>
      </c>
      <c r="V487">
        <f t="shared" si="4"/>
        <v>68</v>
      </c>
      <c r="W487" t="str">
        <f t="shared" si="5"/>
        <v>Excluded</v>
      </c>
      <c r="X487" t="str">
        <f t="shared" ref="X487:Z487" si="495">IFERROR(IF(SEARCH(X$1,$Q487),"sim","não"),)</f>
        <v>sim</v>
      </c>
      <c r="Y487" t="str">
        <f t="shared" si="495"/>
        <v/>
      </c>
      <c r="Z487" t="str">
        <f t="shared" si="495"/>
        <v/>
      </c>
      <c r="AA487">
        <f t="shared" si="7"/>
        <v>1</v>
      </c>
      <c r="AB487" t="str">
        <f t="shared" si="8"/>
        <v/>
      </c>
      <c r="AF487" t="str">
        <f t="shared" si="9"/>
        <v>1 - Type of study</v>
      </c>
      <c r="AG487" t="str">
        <f t="shared" si="10"/>
        <v>1 - Type of study</v>
      </c>
      <c r="AH487" t="str">
        <f t="shared" si="11"/>
        <v/>
      </c>
    </row>
    <row r="488">
      <c r="A488" s="1" t="s">
        <v>3225</v>
      </c>
      <c r="B488" s="1" t="s">
        <v>3226</v>
      </c>
      <c r="C488" s="1">
        <v>2017.0</v>
      </c>
      <c r="D488" s="1">
        <v>10.0</v>
      </c>
      <c r="E488" s="1">
        <v>1.0</v>
      </c>
      <c r="F488" s="1" t="s">
        <v>2756</v>
      </c>
      <c r="G488" s="1" t="s">
        <v>2757</v>
      </c>
      <c r="H488" s="1">
        <v>184.0</v>
      </c>
      <c r="J488" s="1" t="s">
        <v>3227</v>
      </c>
      <c r="K488" s="1" t="s">
        <v>3228</v>
      </c>
      <c r="P488" s="1" t="s">
        <v>3229</v>
      </c>
      <c r="Q488" s="1" t="s">
        <v>2761</v>
      </c>
      <c r="T488">
        <f t="shared" si="2"/>
        <v>35</v>
      </c>
      <c r="U488" t="str">
        <f t="shared" si="3"/>
        <v>Excluded</v>
      </c>
      <c r="V488">
        <f t="shared" si="4"/>
        <v>68</v>
      </c>
      <c r="W488" t="str">
        <f t="shared" si="5"/>
        <v>Excluded</v>
      </c>
      <c r="X488" t="str">
        <f t="shared" ref="X488:Z488" si="496">IFERROR(IF(SEARCH(X$1,$Q488),"sim","não"),)</f>
        <v>sim</v>
      </c>
      <c r="Y488" t="str">
        <f t="shared" si="496"/>
        <v/>
      </c>
      <c r="Z488" t="str">
        <f t="shared" si="496"/>
        <v/>
      </c>
      <c r="AA488">
        <f t="shared" si="7"/>
        <v>1</v>
      </c>
      <c r="AB488" t="str">
        <f t="shared" si="8"/>
        <v/>
      </c>
      <c r="AF488" t="str">
        <f t="shared" si="9"/>
        <v>1 - Type of study</v>
      </c>
      <c r="AG488" t="str">
        <f t="shared" si="10"/>
        <v>1 - Type of study</v>
      </c>
      <c r="AH488" t="str">
        <f t="shared" si="11"/>
        <v/>
      </c>
    </row>
    <row r="489">
      <c r="A489" s="1" t="s">
        <v>3230</v>
      </c>
      <c r="B489" s="1" t="s">
        <v>3231</v>
      </c>
      <c r="C489" s="1">
        <v>2019.0</v>
      </c>
      <c r="D489" s="1">
        <v>8.0</v>
      </c>
      <c r="E489" s="1">
        <v>1.0</v>
      </c>
      <c r="F489" s="1" t="s">
        <v>2738</v>
      </c>
      <c r="G489" s="1" t="s">
        <v>2739</v>
      </c>
      <c r="H489" s="1">
        <v>251.0</v>
      </c>
      <c r="J489" s="1" t="s">
        <v>3232</v>
      </c>
      <c r="K489" s="1" t="s">
        <v>3233</v>
      </c>
      <c r="P489" s="1" t="s">
        <v>3234</v>
      </c>
      <c r="Q489" s="1" t="s">
        <v>886</v>
      </c>
      <c r="T489">
        <f t="shared" si="2"/>
        <v>35</v>
      </c>
      <c r="U489" t="str">
        <f t="shared" si="3"/>
        <v>Excluded</v>
      </c>
      <c r="V489">
        <f t="shared" si="4"/>
        <v>68</v>
      </c>
      <c r="W489" t="str">
        <f t="shared" si="5"/>
        <v>Excluded</v>
      </c>
      <c r="X489" t="str">
        <f t="shared" ref="X489:Z489" si="497">IFERROR(IF(SEARCH(X$1,$Q489),"sim","não"),)</f>
        <v>sim</v>
      </c>
      <c r="Y489" t="str">
        <f t="shared" si="497"/>
        <v/>
      </c>
      <c r="Z489" t="str">
        <f t="shared" si="497"/>
        <v/>
      </c>
      <c r="AA489">
        <f t="shared" si="7"/>
        <v>1</v>
      </c>
      <c r="AB489" t="str">
        <f t="shared" si="8"/>
        <v/>
      </c>
      <c r="AF489" t="str">
        <f t="shared" si="9"/>
        <v>1 - Type of study</v>
      </c>
      <c r="AG489" t="str">
        <f t="shared" si="10"/>
        <v>1 - Type of study</v>
      </c>
      <c r="AH489" t="str">
        <f t="shared" si="11"/>
        <v/>
      </c>
    </row>
    <row r="490">
      <c r="A490" s="1" t="s">
        <v>3235</v>
      </c>
      <c r="B490" s="1" t="s">
        <v>3236</v>
      </c>
      <c r="C490" s="1">
        <v>2016.0</v>
      </c>
      <c r="D490" s="1">
        <v>7.0</v>
      </c>
      <c r="E490" s="1">
        <v>1.0</v>
      </c>
      <c r="F490" s="1" t="s">
        <v>3237</v>
      </c>
      <c r="G490" s="1" t="s">
        <v>3238</v>
      </c>
      <c r="H490" s="1">
        <v>35.0</v>
      </c>
      <c r="I490" s="1">
        <v>7.0</v>
      </c>
      <c r="J490" s="1" t="s">
        <v>3239</v>
      </c>
      <c r="K490" s="1" t="s">
        <v>3240</v>
      </c>
      <c r="P490" s="1" t="s">
        <v>3241</v>
      </c>
      <c r="Q490" s="1" t="s">
        <v>886</v>
      </c>
      <c r="T490">
        <f t="shared" si="2"/>
        <v>35</v>
      </c>
      <c r="U490" t="str">
        <f t="shared" si="3"/>
        <v>Excluded</v>
      </c>
      <c r="V490">
        <f t="shared" si="4"/>
        <v>68</v>
      </c>
      <c r="W490" t="str">
        <f t="shared" si="5"/>
        <v>Excluded</v>
      </c>
      <c r="X490" t="str">
        <f t="shared" ref="X490:Z490" si="498">IFERROR(IF(SEARCH(X$1,$Q490),"sim","não"),)</f>
        <v>sim</v>
      </c>
      <c r="Y490" t="str">
        <f t="shared" si="498"/>
        <v/>
      </c>
      <c r="Z490" t="str">
        <f t="shared" si="498"/>
        <v/>
      </c>
      <c r="AA490">
        <f t="shared" si="7"/>
        <v>1</v>
      </c>
      <c r="AB490" t="str">
        <f t="shared" si="8"/>
        <v/>
      </c>
      <c r="AF490" t="str">
        <f t="shared" si="9"/>
        <v>1 - Type of study</v>
      </c>
      <c r="AG490" t="str">
        <f t="shared" si="10"/>
        <v>1 - Type of study</v>
      </c>
      <c r="AH490" t="str">
        <f t="shared" si="11"/>
        <v/>
      </c>
    </row>
    <row r="491">
      <c r="A491" s="1" t="s">
        <v>3242</v>
      </c>
      <c r="B491" s="1" t="s">
        <v>3243</v>
      </c>
      <c r="C491" s="1">
        <v>2020.0</v>
      </c>
      <c r="D491" s="1">
        <v>12.0</v>
      </c>
      <c r="E491" s="1">
        <v>17.0</v>
      </c>
      <c r="F491" s="1" t="s">
        <v>3210</v>
      </c>
      <c r="H491" s="1">
        <v>8.0</v>
      </c>
      <c r="K491" s="1" t="s">
        <v>3244</v>
      </c>
      <c r="P491" s="1" t="s">
        <v>3245</v>
      </c>
      <c r="Q491" s="1" t="s">
        <v>886</v>
      </c>
      <c r="T491">
        <f t="shared" si="2"/>
        <v>35</v>
      </c>
      <c r="U491" t="str">
        <f t="shared" si="3"/>
        <v>Excluded</v>
      </c>
      <c r="V491">
        <f t="shared" si="4"/>
        <v>68</v>
      </c>
      <c r="W491" t="str">
        <f t="shared" si="5"/>
        <v>Excluded</v>
      </c>
      <c r="X491" t="str">
        <f t="shared" ref="X491:Z491" si="499">IFERROR(IF(SEARCH(X$1,$Q491),"sim","não"),)</f>
        <v>sim</v>
      </c>
      <c r="Y491" t="str">
        <f t="shared" si="499"/>
        <v/>
      </c>
      <c r="Z491" t="str">
        <f t="shared" si="499"/>
        <v/>
      </c>
      <c r="AA491">
        <f t="shared" si="7"/>
        <v>1</v>
      </c>
      <c r="AB491" t="str">
        <f t="shared" si="8"/>
        <v/>
      </c>
      <c r="AF491" t="str">
        <f t="shared" si="9"/>
        <v>1 - Type of study</v>
      </c>
      <c r="AG491" t="str">
        <f t="shared" si="10"/>
        <v>1 - Type of study</v>
      </c>
      <c r="AH491" t="str">
        <f t="shared" si="11"/>
        <v/>
      </c>
    </row>
    <row r="492">
      <c r="A492" s="1" t="s">
        <v>3246</v>
      </c>
      <c r="B492" s="1" t="s">
        <v>3247</v>
      </c>
      <c r="C492" s="1">
        <v>2017.0</v>
      </c>
      <c r="D492" s="1">
        <v>2.0</v>
      </c>
      <c r="E492" s="1">
        <v>1.0</v>
      </c>
      <c r="F492" s="1" t="s">
        <v>3248</v>
      </c>
      <c r="G492" s="1" t="s">
        <v>3249</v>
      </c>
      <c r="H492" s="1">
        <v>37.0</v>
      </c>
      <c r="I492" s="1">
        <v>2.0</v>
      </c>
      <c r="J492" s="1" t="s">
        <v>3250</v>
      </c>
      <c r="K492" s="1" t="s">
        <v>3251</v>
      </c>
      <c r="P492" s="1" t="s">
        <v>3252</v>
      </c>
      <c r="Q492" s="1" t="s">
        <v>1695</v>
      </c>
      <c r="T492">
        <f t="shared" si="2"/>
        <v>35</v>
      </c>
      <c r="U492" t="str">
        <f t="shared" si="3"/>
        <v>Excluded</v>
      </c>
      <c r="V492">
        <f t="shared" si="4"/>
        <v>68</v>
      </c>
      <c r="W492" t="str">
        <f t="shared" si="5"/>
        <v>Excluded</v>
      </c>
      <c r="X492" t="str">
        <f t="shared" ref="X492:Z492" si="500">IFERROR(IF(SEARCH(X$1,$Q492),"sim","não"),)</f>
        <v/>
      </c>
      <c r="Y492" t="str">
        <f t="shared" si="500"/>
        <v/>
      </c>
      <c r="Z492" t="str">
        <f t="shared" si="500"/>
        <v>sim</v>
      </c>
      <c r="AA492">
        <f t="shared" si="7"/>
        <v>1</v>
      </c>
      <c r="AB492" t="str">
        <f t="shared" si="8"/>
        <v/>
      </c>
      <c r="AF492" t="str">
        <f t="shared" si="9"/>
        <v>3 - Intervention</v>
      </c>
      <c r="AG492" t="str">
        <f t="shared" si="10"/>
        <v>3 - Intervention</v>
      </c>
      <c r="AH492" t="str">
        <f t="shared" si="11"/>
        <v/>
      </c>
    </row>
    <row r="493">
      <c r="A493" s="1" t="s">
        <v>3253</v>
      </c>
      <c r="B493" s="1" t="s">
        <v>3254</v>
      </c>
      <c r="C493" s="1">
        <v>2015.0</v>
      </c>
      <c r="D493" s="1">
        <v>6.0</v>
      </c>
      <c r="E493" s="1">
        <v>9.0</v>
      </c>
      <c r="F493" s="1" t="s">
        <v>3255</v>
      </c>
      <c r="G493" s="1" t="s">
        <v>3256</v>
      </c>
      <c r="H493" s="1">
        <v>878.0</v>
      </c>
      <c r="J493" s="1" t="s">
        <v>3257</v>
      </c>
      <c r="K493" s="1" t="s">
        <v>3258</v>
      </c>
      <c r="P493" s="1" t="s">
        <v>3259</v>
      </c>
      <c r="Q493" s="1" t="s">
        <v>886</v>
      </c>
      <c r="T493">
        <f t="shared" si="2"/>
        <v>35</v>
      </c>
      <c r="U493" t="str">
        <f t="shared" si="3"/>
        <v>Excluded</v>
      </c>
      <c r="V493">
        <f t="shared" si="4"/>
        <v>68</v>
      </c>
      <c r="W493" t="str">
        <f t="shared" si="5"/>
        <v>Excluded</v>
      </c>
      <c r="X493" t="str">
        <f t="shared" ref="X493:Z493" si="501">IFERROR(IF(SEARCH(X$1,$Q493),"sim","não"),)</f>
        <v>sim</v>
      </c>
      <c r="Y493" t="str">
        <f t="shared" si="501"/>
        <v/>
      </c>
      <c r="Z493" t="str">
        <f t="shared" si="501"/>
        <v/>
      </c>
      <c r="AA493">
        <f t="shared" si="7"/>
        <v>1</v>
      </c>
      <c r="AB493" t="str">
        <f t="shared" si="8"/>
        <v/>
      </c>
      <c r="AF493" t="str">
        <f t="shared" si="9"/>
        <v>1 - Type of study</v>
      </c>
      <c r="AG493" t="str">
        <f t="shared" si="10"/>
        <v>1 - Type of study</v>
      </c>
      <c r="AH493" t="str">
        <f t="shared" si="11"/>
        <v/>
      </c>
    </row>
    <row r="494">
      <c r="A494" s="1" t="s">
        <v>3260</v>
      </c>
      <c r="B494" s="1" t="s">
        <v>3261</v>
      </c>
      <c r="C494" s="1">
        <v>2015.0</v>
      </c>
      <c r="D494" s="1">
        <v>2.0</v>
      </c>
      <c r="E494" s="1">
        <v>1.0</v>
      </c>
      <c r="F494" s="1" t="s">
        <v>3262</v>
      </c>
      <c r="G494" s="1" t="s">
        <v>3263</v>
      </c>
      <c r="H494" s="1">
        <v>31.0</v>
      </c>
      <c r="I494" s="1">
        <v>2.0</v>
      </c>
      <c r="J494" s="1" t="s">
        <v>3264</v>
      </c>
      <c r="K494" s="1" t="s">
        <v>3265</v>
      </c>
      <c r="P494" s="1" t="s">
        <v>3266</v>
      </c>
      <c r="Q494" s="1" t="s">
        <v>886</v>
      </c>
      <c r="T494">
        <f t="shared" si="2"/>
        <v>35</v>
      </c>
      <c r="U494" t="str">
        <f t="shared" si="3"/>
        <v>Excluded</v>
      </c>
      <c r="V494">
        <f t="shared" si="4"/>
        <v>68</v>
      </c>
      <c r="W494" t="str">
        <f t="shared" si="5"/>
        <v>Excluded</v>
      </c>
      <c r="X494" t="str">
        <f t="shared" ref="X494:Z494" si="502">IFERROR(IF(SEARCH(X$1,$Q494),"sim","não"),)</f>
        <v>sim</v>
      </c>
      <c r="Y494" t="str">
        <f t="shared" si="502"/>
        <v/>
      </c>
      <c r="Z494" t="str">
        <f t="shared" si="502"/>
        <v/>
      </c>
      <c r="AA494">
        <f t="shared" si="7"/>
        <v>1</v>
      </c>
      <c r="AB494" t="str">
        <f t="shared" si="8"/>
        <v/>
      </c>
      <c r="AF494" t="str">
        <f t="shared" si="9"/>
        <v>1 - Type of study</v>
      </c>
      <c r="AG494" t="str">
        <f t="shared" si="10"/>
        <v>1 - Type of study</v>
      </c>
      <c r="AH494" t="str">
        <f t="shared" si="11"/>
        <v/>
      </c>
    </row>
    <row r="495">
      <c r="A495" s="1" t="s">
        <v>3267</v>
      </c>
      <c r="B495" s="1" t="s">
        <v>3268</v>
      </c>
      <c r="C495" s="1">
        <v>2019.0</v>
      </c>
      <c r="D495" s="1">
        <v>6.0</v>
      </c>
      <c r="E495" s="1">
        <v>15.0</v>
      </c>
      <c r="F495" s="1" t="s">
        <v>3269</v>
      </c>
      <c r="G495" s="1" t="s">
        <v>3270</v>
      </c>
      <c r="H495" s="1">
        <v>131.0</v>
      </c>
      <c r="J495" s="1" t="s">
        <v>3271</v>
      </c>
      <c r="K495" s="1" t="s">
        <v>3272</v>
      </c>
      <c r="P495" s="1" t="s">
        <v>3273</v>
      </c>
      <c r="Q495" s="1" t="s">
        <v>886</v>
      </c>
      <c r="T495">
        <f t="shared" si="2"/>
        <v>35</v>
      </c>
      <c r="U495" t="str">
        <f t="shared" si="3"/>
        <v>Excluded</v>
      </c>
      <c r="V495">
        <f t="shared" si="4"/>
        <v>68</v>
      </c>
      <c r="W495" t="str">
        <f t="shared" si="5"/>
        <v>Excluded</v>
      </c>
      <c r="X495" t="str">
        <f t="shared" ref="X495:Z495" si="503">IFERROR(IF(SEARCH(X$1,$Q495),"sim","não"),)</f>
        <v>sim</v>
      </c>
      <c r="Y495" t="str">
        <f t="shared" si="503"/>
        <v/>
      </c>
      <c r="Z495" t="str">
        <f t="shared" si="503"/>
        <v/>
      </c>
      <c r="AA495">
        <f t="shared" si="7"/>
        <v>1</v>
      </c>
      <c r="AB495" t="str">
        <f t="shared" si="8"/>
        <v/>
      </c>
      <c r="AF495" t="str">
        <f t="shared" si="9"/>
        <v>1 - Type of study</v>
      </c>
      <c r="AG495" t="str">
        <f t="shared" si="10"/>
        <v>1 - Type of study</v>
      </c>
      <c r="AH495" t="str">
        <f t="shared" si="11"/>
        <v/>
      </c>
    </row>
    <row r="496">
      <c r="A496" s="1" t="s">
        <v>3274</v>
      </c>
      <c r="B496" s="1" t="s">
        <v>3275</v>
      </c>
      <c r="C496" s="1">
        <v>2018.0</v>
      </c>
      <c r="D496" s="1">
        <v>6.0</v>
      </c>
      <c r="E496" s="1">
        <v>1.0</v>
      </c>
      <c r="F496" s="1" t="s">
        <v>3276</v>
      </c>
      <c r="G496" s="1" t="s">
        <v>3277</v>
      </c>
      <c r="H496" s="1">
        <v>38.0</v>
      </c>
      <c r="I496" s="1">
        <v>3.0</v>
      </c>
      <c r="K496" s="1" t="s">
        <v>3278</v>
      </c>
      <c r="P496" s="1" t="s">
        <v>3279</v>
      </c>
      <c r="Q496" s="1" t="s">
        <v>1152</v>
      </c>
      <c r="T496">
        <f t="shared" si="2"/>
        <v>35</v>
      </c>
      <c r="U496" t="str">
        <f t="shared" si="3"/>
        <v>Excluded</v>
      </c>
      <c r="V496">
        <f t="shared" si="4"/>
        <v>68</v>
      </c>
      <c r="W496" t="str">
        <f t="shared" si="5"/>
        <v>Excluded</v>
      </c>
      <c r="X496" t="str">
        <f t="shared" ref="X496:Z496" si="504">IFERROR(IF(SEARCH(X$1,$Q496),"sim","não"),)</f>
        <v>sim</v>
      </c>
      <c r="Y496" t="str">
        <f t="shared" si="504"/>
        <v>sim</v>
      </c>
      <c r="Z496" t="str">
        <f t="shared" si="504"/>
        <v/>
      </c>
      <c r="AA496">
        <f t="shared" si="7"/>
        <v>2</v>
      </c>
      <c r="AB496" t="str">
        <f t="shared" si="8"/>
        <v/>
      </c>
      <c r="AF496" t="str">
        <f t="shared" si="9"/>
        <v>2 - Population,1 - Type of study</v>
      </c>
      <c r="AG496" t="str">
        <f t="shared" si="10"/>
        <v>2 - Population</v>
      </c>
      <c r="AH496" t="str">
        <f t="shared" si="11"/>
        <v>1 - Type of study</v>
      </c>
    </row>
    <row r="497">
      <c r="A497" s="1" t="s">
        <v>3280</v>
      </c>
      <c r="B497" s="1" t="s">
        <v>3281</v>
      </c>
      <c r="C497" s="1">
        <v>2019.0</v>
      </c>
      <c r="D497" s="1">
        <v>11.0</v>
      </c>
      <c r="E497" s="1">
        <v>25.0</v>
      </c>
      <c r="F497" s="1" t="s">
        <v>2731</v>
      </c>
      <c r="G497" s="1" t="s">
        <v>2732</v>
      </c>
      <c r="H497" s="1">
        <v>693.0</v>
      </c>
      <c r="K497" s="1" t="s">
        <v>3282</v>
      </c>
      <c r="P497" s="1" t="s">
        <v>3283</v>
      </c>
      <c r="Q497" s="1" t="s">
        <v>1112</v>
      </c>
      <c r="T497">
        <f t="shared" si="2"/>
        <v>35</v>
      </c>
      <c r="U497" t="str">
        <f t="shared" si="3"/>
        <v>Excluded</v>
      </c>
      <c r="V497">
        <f t="shared" si="4"/>
        <v>68</v>
      </c>
      <c r="W497" t="str">
        <f t="shared" si="5"/>
        <v>Excluded</v>
      </c>
      <c r="X497" t="str">
        <f t="shared" ref="X497:Z497" si="505">IFERROR(IF(SEARCH(X$1,$Q497),"sim","não"),)</f>
        <v/>
      </c>
      <c r="Y497" t="str">
        <f t="shared" si="505"/>
        <v>sim</v>
      </c>
      <c r="Z497" t="str">
        <f t="shared" si="505"/>
        <v/>
      </c>
      <c r="AA497">
        <f t="shared" si="7"/>
        <v>1</v>
      </c>
      <c r="AB497" t="str">
        <f t="shared" si="8"/>
        <v/>
      </c>
      <c r="AF497" t="str">
        <f t="shared" si="9"/>
        <v>2 - Population</v>
      </c>
      <c r="AG497" t="str">
        <f t="shared" si="10"/>
        <v>2 - Population</v>
      </c>
      <c r="AH497" t="str">
        <f t="shared" si="11"/>
        <v/>
      </c>
    </row>
    <row r="498">
      <c r="A498" s="1" t="s">
        <v>3284</v>
      </c>
      <c r="B498" s="1" t="s">
        <v>3285</v>
      </c>
      <c r="C498" s="1">
        <v>2019.0</v>
      </c>
      <c r="D498" s="1">
        <v>3.0</v>
      </c>
      <c r="E498" s="1">
        <v>1.0</v>
      </c>
      <c r="F498" s="1" t="s">
        <v>3286</v>
      </c>
      <c r="G498" s="1" t="s">
        <v>3287</v>
      </c>
      <c r="H498" s="1">
        <v>13.0</v>
      </c>
      <c r="I498" s="1">
        <v>3.0</v>
      </c>
      <c r="J498" s="1" t="s">
        <v>3288</v>
      </c>
      <c r="K498" s="1" t="s">
        <v>3289</v>
      </c>
      <c r="P498" s="1" t="s">
        <v>3290</v>
      </c>
      <c r="Q498" s="1" t="s">
        <v>937</v>
      </c>
      <c r="T498">
        <f t="shared" si="2"/>
        <v>35</v>
      </c>
      <c r="U498" t="str">
        <f t="shared" si="3"/>
        <v>Excluded</v>
      </c>
      <c r="V498">
        <f t="shared" si="4"/>
        <v>68</v>
      </c>
      <c r="W498" t="str">
        <f t="shared" si="5"/>
        <v>Excluded</v>
      </c>
      <c r="X498" t="str">
        <f t="shared" ref="X498:Z498" si="506">IFERROR(IF(SEARCH(X$1,$Q498),"sim","não"),)</f>
        <v>sim</v>
      </c>
      <c r="Y498" t="str">
        <f t="shared" si="506"/>
        <v/>
      </c>
      <c r="Z498" t="str">
        <f t="shared" si="506"/>
        <v/>
      </c>
      <c r="AA498">
        <f t="shared" si="7"/>
        <v>1</v>
      </c>
      <c r="AB498" t="str">
        <f t="shared" si="8"/>
        <v/>
      </c>
      <c r="AF498" t="str">
        <f t="shared" si="9"/>
        <v>1 - Type of study</v>
      </c>
      <c r="AG498" t="str">
        <f t="shared" si="10"/>
        <v>1 - Type of study</v>
      </c>
      <c r="AH498" t="str">
        <f t="shared" si="11"/>
        <v/>
      </c>
    </row>
    <row r="499">
      <c r="A499" s="1" t="s">
        <v>3291</v>
      </c>
      <c r="B499" s="1" t="s">
        <v>3292</v>
      </c>
      <c r="C499" s="1">
        <v>2016.0</v>
      </c>
      <c r="D499" s="1">
        <v>2.0</v>
      </c>
      <c r="E499" s="1">
        <v>15.0</v>
      </c>
      <c r="F499" s="1" t="s">
        <v>2693</v>
      </c>
      <c r="G499" s="1" t="s">
        <v>2694</v>
      </c>
      <c r="H499" s="1">
        <v>103.0</v>
      </c>
      <c r="I499" s="1">
        <v>1.0</v>
      </c>
      <c r="J499" s="1" t="s">
        <v>3293</v>
      </c>
      <c r="K499" s="1" t="s">
        <v>3294</v>
      </c>
      <c r="P499" s="1" t="s">
        <v>3295</v>
      </c>
      <c r="Q499" s="1" t="s">
        <v>937</v>
      </c>
      <c r="T499">
        <f t="shared" si="2"/>
        <v>35</v>
      </c>
      <c r="U499" t="str">
        <f t="shared" si="3"/>
        <v>Excluded</v>
      </c>
      <c r="V499">
        <f t="shared" si="4"/>
        <v>68</v>
      </c>
      <c r="W499" t="str">
        <f t="shared" si="5"/>
        <v>Excluded</v>
      </c>
      <c r="X499" t="str">
        <f t="shared" ref="X499:Z499" si="507">IFERROR(IF(SEARCH(X$1,$Q499),"sim","não"),)</f>
        <v>sim</v>
      </c>
      <c r="Y499" t="str">
        <f t="shared" si="507"/>
        <v/>
      </c>
      <c r="Z499" t="str">
        <f t="shared" si="507"/>
        <v/>
      </c>
      <c r="AA499">
        <f t="shared" si="7"/>
        <v>1</v>
      </c>
      <c r="AB499" t="str">
        <f t="shared" si="8"/>
        <v/>
      </c>
      <c r="AF499" t="str">
        <f t="shared" si="9"/>
        <v>1 - Type of study</v>
      </c>
      <c r="AG499" t="str">
        <f t="shared" si="10"/>
        <v>1 - Type of study</v>
      </c>
      <c r="AH499" t="str">
        <f t="shared" si="11"/>
        <v/>
      </c>
    </row>
    <row r="500">
      <c r="A500" s="1" t="s">
        <v>3296</v>
      </c>
      <c r="B500" s="1" t="s">
        <v>3297</v>
      </c>
      <c r="C500" s="1">
        <v>2018.0</v>
      </c>
      <c r="D500" s="1">
        <v>9.0</v>
      </c>
      <c r="E500" s="1">
        <v>3.0</v>
      </c>
      <c r="F500" s="1" t="s">
        <v>3298</v>
      </c>
      <c r="G500" s="1" t="s">
        <v>3299</v>
      </c>
      <c r="H500" s="1">
        <v>25.0</v>
      </c>
      <c r="I500" s="1">
        <v>10.0</v>
      </c>
      <c r="K500" s="1" t="s">
        <v>3300</v>
      </c>
      <c r="P500" s="1" t="s">
        <v>3301</v>
      </c>
      <c r="Q500" s="1" t="s">
        <v>953</v>
      </c>
      <c r="T500">
        <f t="shared" si="2"/>
        <v>35</v>
      </c>
      <c r="U500" t="str">
        <f t="shared" si="3"/>
        <v>Excluded</v>
      </c>
      <c r="V500">
        <f t="shared" si="4"/>
        <v>68</v>
      </c>
      <c r="W500" t="str">
        <f t="shared" si="5"/>
        <v>Excluded</v>
      </c>
      <c r="X500" t="str">
        <f t="shared" ref="X500:Z500" si="508">IFERROR(IF(SEARCH(X$1,$Q500),"sim","não"),)</f>
        <v>sim</v>
      </c>
      <c r="Y500" t="str">
        <f t="shared" si="508"/>
        <v/>
      </c>
      <c r="Z500" t="str">
        <f t="shared" si="508"/>
        <v/>
      </c>
      <c r="AA500">
        <f t="shared" si="7"/>
        <v>1</v>
      </c>
      <c r="AB500" t="str">
        <f t="shared" si="8"/>
        <v/>
      </c>
      <c r="AF500" t="str">
        <f t="shared" si="9"/>
        <v>1 - Type of study</v>
      </c>
      <c r="AG500" t="str">
        <f t="shared" si="10"/>
        <v>1 - Type of study</v>
      </c>
      <c r="AH500" t="str">
        <f t="shared" si="11"/>
        <v/>
      </c>
    </row>
    <row r="501">
      <c r="A501" s="1" t="s">
        <v>3302</v>
      </c>
      <c r="B501" s="1" t="s">
        <v>3303</v>
      </c>
      <c r="C501" s="1">
        <v>2008.0</v>
      </c>
      <c r="D501" s="1">
        <v>2.0</v>
      </c>
      <c r="E501" s="1">
        <v>6.0</v>
      </c>
      <c r="F501" s="1" t="s">
        <v>3304</v>
      </c>
      <c r="G501" s="1" t="s">
        <v>3305</v>
      </c>
      <c r="H501" s="1">
        <v>26.0</v>
      </c>
      <c r="I501" s="1">
        <v>6.0</v>
      </c>
      <c r="J501" s="1" t="s">
        <v>3306</v>
      </c>
      <c r="K501" s="1" t="s">
        <v>3307</v>
      </c>
      <c r="P501" s="1" t="s">
        <v>3308</v>
      </c>
      <c r="Q501" s="1" t="s">
        <v>1509</v>
      </c>
      <c r="T501">
        <f t="shared" si="2"/>
        <v>35</v>
      </c>
      <c r="U501" t="str">
        <f t="shared" si="3"/>
        <v>Excluded</v>
      </c>
      <c r="V501">
        <f t="shared" si="4"/>
        <v>68</v>
      </c>
      <c r="W501" t="str">
        <f t="shared" si="5"/>
        <v>Excluded</v>
      </c>
      <c r="X501" t="str">
        <f t="shared" ref="X501:Z501" si="509">IFERROR(IF(SEARCH(X$1,$Q501),"sim","não"),)</f>
        <v/>
      </c>
      <c r="Y501" t="str">
        <f t="shared" si="509"/>
        <v/>
      </c>
      <c r="Z501" t="str">
        <f t="shared" si="509"/>
        <v>sim</v>
      </c>
      <c r="AA501">
        <f t="shared" si="7"/>
        <v>1</v>
      </c>
      <c r="AB501" t="str">
        <f t="shared" si="8"/>
        <v/>
      </c>
      <c r="AF501" t="str">
        <f t="shared" si="9"/>
        <v>3 - Intervention</v>
      </c>
      <c r="AG501" t="str">
        <f t="shared" si="10"/>
        <v>3 - Intervention</v>
      </c>
      <c r="AH501" t="str">
        <f t="shared" si="11"/>
        <v/>
      </c>
    </row>
    <row r="502">
      <c r="A502" s="1" t="s">
        <v>3309</v>
      </c>
      <c r="B502" s="1" t="s">
        <v>3310</v>
      </c>
      <c r="C502" s="1">
        <v>2019.0</v>
      </c>
      <c r="D502" s="1">
        <v>9.0</v>
      </c>
      <c r="E502" s="1">
        <v>1.0</v>
      </c>
      <c r="F502" s="1" t="s">
        <v>3311</v>
      </c>
      <c r="G502" s="1" t="s">
        <v>3312</v>
      </c>
      <c r="H502" s="1">
        <v>370.0</v>
      </c>
      <c r="I502" s="1">
        <v>3.0</v>
      </c>
      <c r="J502" s="1" t="s">
        <v>3313</v>
      </c>
      <c r="K502" s="1" t="s">
        <v>3314</v>
      </c>
      <c r="P502" s="1" t="s">
        <v>3315</v>
      </c>
      <c r="Q502" s="1" t="s">
        <v>1134</v>
      </c>
      <c r="T502">
        <f t="shared" si="2"/>
        <v>35</v>
      </c>
      <c r="U502" t="str">
        <f t="shared" si="3"/>
        <v>Excluded</v>
      </c>
      <c r="V502">
        <f t="shared" si="4"/>
        <v>68</v>
      </c>
      <c r="W502" t="str">
        <f t="shared" si="5"/>
        <v>Excluded</v>
      </c>
      <c r="X502" t="str">
        <f t="shared" ref="X502:Z502" si="510">IFERROR(IF(SEARCH(X$1,$Q502),"sim","não"),)</f>
        <v>sim</v>
      </c>
      <c r="Y502" t="str">
        <f t="shared" si="510"/>
        <v>sim</v>
      </c>
      <c r="Z502" t="str">
        <f t="shared" si="510"/>
        <v/>
      </c>
      <c r="AA502">
        <f t="shared" si="7"/>
        <v>2</v>
      </c>
      <c r="AB502" t="str">
        <f t="shared" si="8"/>
        <v/>
      </c>
      <c r="AF502" t="str">
        <f t="shared" si="9"/>
        <v>2 - Population,1 - Type of study</v>
      </c>
      <c r="AG502" t="str">
        <f t="shared" si="10"/>
        <v>2 - Population</v>
      </c>
      <c r="AH502" t="str">
        <f t="shared" si="11"/>
        <v>1 - Type of study</v>
      </c>
    </row>
    <row r="503">
      <c r="A503" s="1" t="s">
        <v>3316</v>
      </c>
      <c r="B503" s="1" t="s">
        <v>3317</v>
      </c>
      <c r="C503" s="1">
        <v>2019.0</v>
      </c>
      <c r="D503" s="1">
        <v>1.0</v>
      </c>
      <c r="E503" s="1">
        <v>1.0</v>
      </c>
      <c r="F503" s="1" t="s">
        <v>3318</v>
      </c>
      <c r="G503" s="1" t="s">
        <v>3319</v>
      </c>
      <c r="H503" s="1">
        <v>498.0</v>
      </c>
      <c r="J503" s="1" t="s">
        <v>3320</v>
      </c>
      <c r="K503" s="1" t="s">
        <v>3321</v>
      </c>
      <c r="P503" s="1" t="s">
        <v>3322</v>
      </c>
      <c r="Q503" s="1" t="s">
        <v>1509</v>
      </c>
      <c r="T503">
        <f t="shared" si="2"/>
        <v>35</v>
      </c>
      <c r="U503" t="str">
        <f t="shared" si="3"/>
        <v>Excluded</v>
      </c>
      <c r="V503">
        <f t="shared" si="4"/>
        <v>68</v>
      </c>
      <c r="W503" t="str">
        <f t="shared" si="5"/>
        <v>Excluded</v>
      </c>
      <c r="X503" t="str">
        <f t="shared" ref="X503:Z503" si="511">IFERROR(IF(SEARCH(X$1,$Q503),"sim","não"),)</f>
        <v/>
      </c>
      <c r="Y503" t="str">
        <f t="shared" si="511"/>
        <v/>
      </c>
      <c r="Z503" t="str">
        <f t="shared" si="511"/>
        <v>sim</v>
      </c>
      <c r="AA503">
        <f t="shared" si="7"/>
        <v>1</v>
      </c>
      <c r="AB503" t="str">
        <f t="shared" si="8"/>
        <v/>
      </c>
      <c r="AF503" t="str">
        <f t="shared" si="9"/>
        <v>3 - Intervention</v>
      </c>
      <c r="AG503" t="str">
        <f t="shared" si="10"/>
        <v>3 - Intervention</v>
      </c>
      <c r="AH503" t="str">
        <f t="shared" si="11"/>
        <v/>
      </c>
    </row>
    <row r="504">
      <c r="A504" s="1" t="s">
        <v>3323</v>
      </c>
      <c r="B504" s="1" t="s">
        <v>3324</v>
      </c>
      <c r="C504" s="1">
        <v>2020.0</v>
      </c>
      <c r="D504" s="1">
        <v>11.0</v>
      </c>
      <c r="E504" s="1">
        <v>15.0</v>
      </c>
      <c r="F504" s="1" t="s">
        <v>3325</v>
      </c>
      <c r="H504" s="1">
        <v>323.0</v>
      </c>
      <c r="K504" s="1" t="s">
        <v>3326</v>
      </c>
      <c r="P504" s="1" t="s">
        <v>3327</v>
      </c>
      <c r="Q504" s="1" t="s">
        <v>1562</v>
      </c>
      <c r="T504">
        <f t="shared" si="2"/>
        <v>35</v>
      </c>
      <c r="U504" t="str">
        <f t="shared" si="3"/>
        <v>Excluded</v>
      </c>
      <c r="V504">
        <f t="shared" si="4"/>
        <v>68</v>
      </c>
      <c r="W504" t="str">
        <f t="shared" si="5"/>
        <v>Excluded</v>
      </c>
      <c r="X504" t="str">
        <f t="shared" ref="X504:Z504" si="512">IFERROR(IF(SEARCH(X$1,$Q504),"sim","não"),)</f>
        <v/>
      </c>
      <c r="Y504" t="str">
        <f t="shared" si="512"/>
        <v/>
      </c>
      <c r="Z504" t="str">
        <f t="shared" si="512"/>
        <v>sim</v>
      </c>
      <c r="AA504">
        <f t="shared" si="7"/>
        <v>1</v>
      </c>
      <c r="AB504" t="str">
        <f t="shared" si="8"/>
        <v/>
      </c>
      <c r="AF504" t="str">
        <f t="shared" si="9"/>
        <v>3 - Intervention</v>
      </c>
      <c r="AG504" t="str">
        <f t="shared" si="10"/>
        <v>3 - Intervention</v>
      </c>
      <c r="AH504" t="str">
        <f t="shared" si="11"/>
        <v/>
      </c>
    </row>
    <row r="505">
      <c r="A505" s="1" t="s">
        <v>3328</v>
      </c>
      <c r="B505" s="1" t="s">
        <v>3329</v>
      </c>
      <c r="C505" s="1">
        <v>2019.0</v>
      </c>
      <c r="D505" s="1">
        <v>1.0</v>
      </c>
      <c r="E505" s="1">
        <v>1.0</v>
      </c>
      <c r="F505" s="1" t="s">
        <v>3330</v>
      </c>
      <c r="G505" s="1" t="s">
        <v>3331</v>
      </c>
      <c r="H505" s="1">
        <v>54.0</v>
      </c>
      <c r="I505" s="1">
        <v>5.0</v>
      </c>
      <c r="J505" s="1" t="s">
        <v>3332</v>
      </c>
      <c r="K505" s="1" t="s">
        <v>3333</v>
      </c>
      <c r="P505" s="1" t="s">
        <v>3334</v>
      </c>
      <c r="Q505" s="1" t="s">
        <v>886</v>
      </c>
      <c r="T505">
        <f t="shared" si="2"/>
        <v>35</v>
      </c>
      <c r="U505" t="str">
        <f t="shared" si="3"/>
        <v>Excluded</v>
      </c>
      <c r="V505">
        <f t="shared" si="4"/>
        <v>68</v>
      </c>
      <c r="W505" t="str">
        <f t="shared" si="5"/>
        <v>Excluded</v>
      </c>
      <c r="X505" t="str">
        <f t="shared" ref="X505:Z505" si="513">IFERROR(IF(SEARCH(X$1,$Q505),"sim","não"),)</f>
        <v>sim</v>
      </c>
      <c r="Y505" t="str">
        <f t="shared" si="513"/>
        <v/>
      </c>
      <c r="Z505" t="str">
        <f t="shared" si="513"/>
        <v/>
      </c>
      <c r="AA505">
        <f t="shared" si="7"/>
        <v>1</v>
      </c>
      <c r="AB505" t="str">
        <f t="shared" si="8"/>
        <v/>
      </c>
      <c r="AF505" t="str">
        <f t="shared" si="9"/>
        <v>1 - Type of study</v>
      </c>
      <c r="AG505" t="str">
        <f t="shared" si="10"/>
        <v>1 - Type of study</v>
      </c>
      <c r="AH505" t="str">
        <f t="shared" si="11"/>
        <v/>
      </c>
    </row>
    <row r="506">
      <c r="A506" s="1" t="s">
        <v>3335</v>
      </c>
      <c r="B506" s="1" t="s">
        <v>3336</v>
      </c>
      <c r="C506" s="1">
        <v>2015.0</v>
      </c>
      <c r="D506" s="1">
        <v>4.0</v>
      </c>
      <c r="E506" s="1">
        <v>1.0</v>
      </c>
      <c r="F506" s="1" t="s">
        <v>3337</v>
      </c>
      <c r="G506" s="1" t="s">
        <v>3338</v>
      </c>
      <c r="H506" s="1">
        <v>10.0</v>
      </c>
      <c r="I506" s="1">
        <v>4.0</v>
      </c>
      <c r="K506" s="1" t="s">
        <v>3339</v>
      </c>
      <c r="P506" s="1" t="s">
        <v>3340</v>
      </c>
      <c r="Q506" s="1" t="s">
        <v>937</v>
      </c>
      <c r="T506">
        <f t="shared" si="2"/>
        <v>35</v>
      </c>
      <c r="U506" t="str">
        <f t="shared" si="3"/>
        <v>Excluded</v>
      </c>
      <c r="V506">
        <f t="shared" si="4"/>
        <v>68</v>
      </c>
      <c r="W506" t="str">
        <f t="shared" si="5"/>
        <v>Excluded</v>
      </c>
      <c r="X506" t="str">
        <f t="shared" ref="X506:Z506" si="514">IFERROR(IF(SEARCH(X$1,$Q506),"sim","não"),)</f>
        <v>sim</v>
      </c>
      <c r="Y506" t="str">
        <f t="shared" si="514"/>
        <v/>
      </c>
      <c r="Z506" t="str">
        <f t="shared" si="514"/>
        <v/>
      </c>
      <c r="AA506">
        <f t="shared" si="7"/>
        <v>1</v>
      </c>
      <c r="AB506" t="str">
        <f t="shared" si="8"/>
        <v/>
      </c>
      <c r="AF506" t="str">
        <f t="shared" si="9"/>
        <v>1 - Type of study</v>
      </c>
      <c r="AG506" t="str">
        <f t="shared" si="10"/>
        <v>1 - Type of study</v>
      </c>
      <c r="AH506" t="str">
        <f t="shared" si="11"/>
        <v/>
      </c>
    </row>
    <row r="507">
      <c r="A507" s="1" t="s">
        <v>3341</v>
      </c>
      <c r="B507" s="1" t="s">
        <v>3342</v>
      </c>
      <c r="C507" s="1">
        <v>2020.0</v>
      </c>
      <c r="D507" s="1">
        <v>12.0</v>
      </c>
      <c r="E507" s="1">
        <v>1.0</v>
      </c>
      <c r="F507" s="1" t="s">
        <v>2693</v>
      </c>
      <c r="G507" s="1" t="s">
        <v>2694</v>
      </c>
      <c r="H507" s="1">
        <v>161.0</v>
      </c>
      <c r="K507" s="1" t="s">
        <v>3343</v>
      </c>
      <c r="P507" s="1" t="s">
        <v>3344</v>
      </c>
      <c r="Q507" s="1" t="s">
        <v>937</v>
      </c>
      <c r="T507">
        <f t="shared" si="2"/>
        <v>35</v>
      </c>
      <c r="U507" t="str">
        <f t="shared" si="3"/>
        <v>Excluded</v>
      </c>
      <c r="V507">
        <f t="shared" si="4"/>
        <v>68</v>
      </c>
      <c r="W507" t="str">
        <f t="shared" si="5"/>
        <v>Excluded</v>
      </c>
      <c r="X507" t="str">
        <f t="shared" ref="X507:Z507" si="515">IFERROR(IF(SEARCH(X$1,$Q507),"sim","não"),)</f>
        <v>sim</v>
      </c>
      <c r="Y507" t="str">
        <f t="shared" si="515"/>
        <v/>
      </c>
      <c r="Z507" t="str">
        <f t="shared" si="515"/>
        <v/>
      </c>
      <c r="AA507">
        <f t="shared" si="7"/>
        <v>1</v>
      </c>
      <c r="AB507" t="str">
        <f t="shared" si="8"/>
        <v/>
      </c>
      <c r="AF507" t="str">
        <f t="shared" si="9"/>
        <v>1 - Type of study</v>
      </c>
      <c r="AG507" t="str">
        <f t="shared" si="10"/>
        <v>1 - Type of study</v>
      </c>
      <c r="AH507" t="str">
        <f t="shared" si="11"/>
        <v/>
      </c>
    </row>
    <row r="508">
      <c r="A508" s="1" t="s">
        <v>3345</v>
      </c>
      <c r="B508" s="1" t="s">
        <v>3346</v>
      </c>
      <c r="C508" s="1">
        <v>2019.0</v>
      </c>
      <c r="D508" s="1">
        <v>9.0</v>
      </c>
      <c r="E508" s="1">
        <v>1.0</v>
      </c>
      <c r="F508" s="1" t="s">
        <v>2693</v>
      </c>
      <c r="G508" s="1" t="s">
        <v>2694</v>
      </c>
      <c r="H508" s="1">
        <v>146.0</v>
      </c>
      <c r="J508" s="1" t="s">
        <v>3347</v>
      </c>
      <c r="K508" s="1" t="s">
        <v>3348</v>
      </c>
      <c r="P508" s="1" t="s">
        <v>3349</v>
      </c>
      <c r="Q508" s="1" t="s">
        <v>886</v>
      </c>
      <c r="T508">
        <f t="shared" si="2"/>
        <v>35</v>
      </c>
      <c r="U508" t="str">
        <f t="shared" si="3"/>
        <v>Excluded</v>
      </c>
      <c r="V508">
        <f t="shared" si="4"/>
        <v>68</v>
      </c>
      <c r="W508" t="str">
        <f t="shared" si="5"/>
        <v>Excluded</v>
      </c>
      <c r="X508" t="str">
        <f t="shared" ref="X508:Z508" si="516">IFERROR(IF(SEARCH(X$1,$Q508),"sim","não"),)</f>
        <v>sim</v>
      </c>
      <c r="Y508" t="str">
        <f t="shared" si="516"/>
        <v/>
      </c>
      <c r="Z508" t="str">
        <f t="shared" si="516"/>
        <v/>
      </c>
      <c r="AA508">
        <f t="shared" si="7"/>
        <v>1</v>
      </c>
      <c r="AB508" t="str">
        <f t="shared" si="8"/>
        <v/>
      </c>
      <c r="AF508" t="str">
        <f t="shared" si="9"/>
        <v>1 - Type of study</v>
      </c>
      <c r="AG508" t="str">
        <f t="shared" si="10"/>
        <v>1 - Type of study</v>
      </c>
      <c r="AH508" t="str">
        <f t="shared" si="11"/>
        <v/>
      </c>
    </row>
    <row r="509">
      <c r="A509" s="1" t="s">
        <v>3350</v>
      </c>
      <c r="B509" s="1" t="s">
        <v>3351</v>
      </c>
      <c r="C509" s="1">
        <v>2020.0</v>
      </c>
      <c r="D509" s="1">
        <v>11.0</v>
      </c>
      <c r="E509" s="1">
        <v>15.0</v>
      </c>
      <c r="F509" s="1" t="s">
        <v>2731</v>
      </c>
      <c r="G509" s="1" t="s">
        <v>2732</v>
      </c>
      <c r="H509" s="1">
        <v>743.0</v>
      </c>
      <c r="K509" s="1" t="s">
        <v>3352</v>
      </c>
      <c r="P509" s="1" t="s">
        <v>3353</v>
      </c>
      <c r="Q509" s="1" t="s">
        <v>3354</v>
      </c>
      <c r="T509">
        <f t="shared" si="2"/>
        <v>35</v>
      </c>
      <c r="U509" t="str">
        <f t="shared" si="3"/>
        <v>Excluded</v>
      </c>
      <c r="V509">
        <f t="shared" si="4"/>
        <v>68</v>
      </c>
      <c r="W509" t="str">
        <f t="shared" si="5"/>
        <v>Excluded</v>
      </c>
      <c r="X509" t="str">
        <f t="shared" ref="X509:Z509" si="517">IFERROR(IF(SEARCH(X$1,$Q509),"sim","não"),)</f>
        <v>sim</v>
      </c>
      <c r="Y509" t="str">
        <f t="shared" si="517"/>
        <v/>
      </c>
      <c r="Z509" t="str">
        <f t="shared" si="517"/>
        <v/>
      </c>
      <c r="AA509">
        <f t="shared" si="7"/>
        <v>1</v>
      </c>
      <c r="AB509" t="str">
        <f t="shared" si="8"/>
        <v/>
      </c>
      <c r="AF509" t="str">
        <f t="shared" si="9"/>
        <v>1 - Type of study</v>
      </c>
      <c r="AG509" t="str">
        <f t="shared" si="10"/>
        <v>1 - Type of study</v>
      </c>
      <c r="AH509" t="str">
        <f t="shared" si="11"/>
        <v/>
      </c>
    </row>
    <row r="510">
      <c r="A510" s="1" t="s">
        <v>3355</v>
      </c>
      <c r="B510" s="1" t="s">
        <v>3356</v>
      </c>
      <c r="C510" s="1">
        <v>2017.0</v>
      </c>
      <c r="D510" s="1">
        <v>2.0</v>
      </c>
      <c r="E510" s="1">
        <v>15.0</v>
      </c>
      <c r="F510" s="1" t="s">
        <v>2693</v>
      </c>
      <c r="G510" s="1" t="s">
        <v>2694</v>
      </c>
      <c r="H510" s="1">
        <v>115.0</v>
      </c>
      <c r="I510" s="1">
        <v>1.0</v>
      </c>
      <c r="J510" s="1" t="s">
        <v>3357</v>
      </c>
      <c r="K510" s="1" t="s">
        <v>3358</v>
      </c>
      <c r="P510" s="1" t="s">
        <v>3359</v>
      </c>
      <c r="Q510" s="1" t="s">
        <v>886</v>
      </c>
      <c r="T510">
        <f t="shared" si="2"/>
        <v>35</v>
      </c>
      <c r="U510" t="str">
        <f t="shared" si="3"/>
        <v>Excluded</v>
      </c>
      <c r="V510">
        <f t="shared" si="4"/>
        <v>68</v>
      </c>
      <c r="W510" t="str">
        <f t="shared" si="5"/>
        <v>Excluded</v>
      </c>
      <c r="X510" t="str">
        <f t="shared" ref="X510:Z510" si="518">IFERROR(IF(SEARCH(X$1,$Q510),"sim","não"),)</f>
        <v>sim</v>
      </c>
      <c r="Y510" t="str">
        <f t="shared" si="518"/>
        <v/>
      </c>
      <c r="Z510" t="str">
        <f t="shared" si="518"/>
        <v/>
      </c>
      <c r="AA510">
        <f t="shared" si="7"/>
        <v>1</v>
      </c>
      <c r="AB510" t="str">
        <f t="shared" si="8"/>
        <v/>
      </c>
      <c r="AF510" t="str">
        <f t="shared" si="9"/>
        <v>1 - Type of study</v>
      </c>
      <c r="AG510" t="str">
        <f t="shared" si="10"/>
        <v>1 - Type of study</v>
      </c>
      <c r="AH510" t="str">
        <f t="shared" si="11"/>
        <v/>
      </c>
    </row>
    <row r="511">
      <c r="A511" s="1" t="s">
        <v>3360</v>
      </c>
      <c r="B511" s="1" t="s">
        <v>3361</v>
      </c>
      <c r="C511" s="1">
        <v>2016.0</v>
      </c>
      <c r="D511" s="1">
        <v>8.0</v>
      </c>
      <c r="E511" s="1">
        <v>15.0</v>
      </c>
      <c r="F511" s="1" t="s">
        <v>2693</v>
      </c>
      <c r="G511" s="1" t="s">
        <v>2694</v>
      </c>
      <c r="H511" s="1">
        <v>109.0</v>
      </c>
      <c r="I511" s="1">
        <v>1.0</v>
      </c>
      <c r="J511" s="5">
        <v>44390.0</v>
      </c>
      <c r="K511" s="1" t="s">
        <v>3362</v>
      </c>
      <c r="P511" s="1" t="s">
        <v>3363</v>
      </c>
      <c r="Q511" s="1" t="s">
        <v>886</v>
      </c>
      <c r="T511">
        <f t="shared" si="2"/>
        <v>35</v>
      </c>
      <c r="U511" t="str">
        <f t="shared" si="3"/>
        <v>Excluded</v>
      </c>
      <c r="V511">
        <f t="shared" si="4"/>
        <v>68</v>
      </c>
      <c r="W511" t="str">
        <f t="shared" si="5"/>
        <v>Excluded</v>
      </c>
      <c r="X511" t="str">
        <f t="shared" ref="X511:Z511" si="519">IFERROR(IF(SEARCH(X$1,$Q511),"sim","não"),)</f>
        <v>sim</v>
      </c>
      <c r="Y511" t="str">
        <f t="shared" si="519"/>
        <v/>
      </c>
      <c r="Z511" t="str">
        <f t="shared" si="519"/>
        <v/>
      </c>
      <c r="AA511">
        <f t="shared" si="7"/>
        <v>1</v>
      </c>
      <c r="AB511" t="str">
        <f t="shared" si="8"/>
        <v/>
      </c>
      <c r="AF511" t="str">
        <f t="shared" si="9"/>
        <v>1 - Type of study</v>
      </c>
      <c r="AG511" t="str">
        <f t="shared" si="10"/>
        <v>1 - Type of study</v>
      </c>
      <c r="AH511" t="str">
        <f t="shared" si="11"/>
        <v/>
      </c>
    </row>
    <row r="512">
      <c r="A512" s="1" t="s">
        <v>3364</v>
      </c>
      <c r="B512" s="1" t="s">
        <v>3365</v>
      </c>
      <c r="C512" s="1">
        <v>2018.0</v>
      </c>
      <c r="D512" s="1">
        <v>5.0</v>
      </c>
      <c r="E512" s="1">
        <v>1.0</v>
      </c>
      <c r="F512" s="1" t="s">
        <v>3366</v>
      </c>
      <c r="H512" s="1">
        <v>5.0</v>
      </c>
      <c r="I512" s="1">
        <v>5.0</v>
      </c>
      <c r="K512" s="1" t="s">
        <v>3367</v>
      </c>
      <c r="P512" s="1" t="s">
        <v>3368</v>
      </c>
      <c r="Q512" s="1" t="s">
        <v>900</v>
      </c>
      <c r="T512">
        <f t="shared" si="2"/>
        <v>35</v>
      </c>
      <c r="U512" t="str">
        <f t="shared" si="3"/>
        <v>Excluded</v>
      </c>
      <c r="V512">
        <f t="shared" si="4"/>
        <v>68</v>
      </c>
      <c r="W512" t="str">
        <f t="shared" si="5"/>
        <v>Excluded</v>
      </c>
      <c r="X512" t="str">
        <f t="shared" ref="X512:Z512" si="520">IFERROR(IF(SEARCH(X$1,$Q512),"sim","não"),)</f>
        <v>sim</v>
      </c>
      <c r="Y512" t="str">
        <f t="shared" si="520"/>
        <v/>
      </c>
      <c r="Z512" t="str">
        <f t="shared" si="520"/>
        <v>sim</v>
      </c>
      <c r="AA512">
        <f t="shared" si="7"/>
        <v>2</v>
      </c>
      <c r="AB512" t="str">
        <f t="shared" si="8"/>
        <v/>
      </c>
      <c r="AF512" t="str">
        <f t="shared" si="9"/>
        <v>3 - Intervention,1 - Type of study</v>
      </c>
      <c r="AG512" t="str">
        <f t="shared" si="10"/>
        <v>3 - Intervention</v>
      </c>
      <c r="AH512" t="str">
        <f t="shared" si="11"/>
        <v>1 - Type of study</v>
      </c>
    </row>
    <row r="513">
      <c r="A513" s="1" t="s">
        <v>3369</v>
      </c>
      <c r="B513" s="1" t="s">
        <v>3370</v>
      </c>
      <c r="C513" s="1">
        <v>2016.0</v>
      </c>
      <c r="D513" s="1">
        <v>12.0</v>
      </c>
      <c r="E513" s="1">
        <v>15.0</v>
      </c>
      <c r="F513" s="1" t="s">
        <v>2693</v>
      </c>
      <c r="G513" s="1" t="s">
        <v>2694</v>
      </c>
      <c r="H513" s="1">
        <v>113.0</v>
      </c>
      <c r="I513" s="1">
        <v>1.0</v>
      </c>
      <c r="J513" s="1" t="s">
        <v>3371</v>
      </c>
      <c r="K513" s="1" t="s">
        <v>3372</v>
      </c>
      <c r="P513" s="1" t="s">
        <v>3373</v>
      </c>
      <c r="Q513" s="1" t="s">
        <v>937</v>
      </c>
      <c r="T513">
        <f t="shared" si="2"/>
        <v>35</v>
      </c>
      <c r="U513" t="str">
        <f t="shared" si="3"/>
        <v>Excluded</v>
      </c>
      <c r="V513">
        <f t="shared" si="4"/>
        <v>68</v>
      </c>
      <c r="W513" t="str">
        <f t="shared" si="5"/>
        <v>Excluded</v>
      </c>
      <c r="X513" t="str">
        <f t="shared" ref="X513:Z513" si="521">IFERROR(IF(SEARCH(X$1,$Q513),"sim","não"),)</f>
        <v>sim</v>
      </c>
      <c r="Y513" t="str">
        <f t="shared" si="521"/>
        <v/>
      </c>
      <c r="Z513" t="str">
        <f t="shared" si="521"/>
        <v/>
      </c>
      <c r="AA513">
        <f t="shared" si="7"/>
        <v>1</v>
      </c>
      <c r="AB513" t="str">
        <f t="shared" si="8"/>
        <v/>
      </c>
      <c r="AF513" t="str">
        <f t="shared" si="9"/>
        <v>1 - Type of study</v>
      </c>
      <c r="AG513" t="str">
        <f t="shared" si="10"/>
        <v>1 - Type of study</v>
      </c>
      <c r="AH513" t="str">
        <f t="shared" si="11"/>
        <v/>
      </c>
    </row>
    <row r="514">
      <c r="A514" s="1" t="s">
        <v>3374</v>
      </c>
      <c r="B514" s="1" t="s">
        <v>3375</v>
      </c>
      <c r="C514" s="1">
        <v>2014.0</v>
      </c>
      <c r="D514" s="1">
        <v>4.0</v>
      </c>
      <c r="E514" s="1">
        <v>25.0</v>
      </c>
      <c r="F514" s="1" t="s">
        <v>3376</v>
      </c>
      <c r="G514" s="1" t="s">
        <v>3377</v>
      </c>
      <c r="H514" s="1">
        <v>1339.0</v>
      </c>
      <c r="J514" s="1" t="s">
        <v>3378</v>
      </c>
      <c r="K514" s="1" t="s">
        <v>3379</v>
      </c>
      <c r="P514" s="1" t="s">
        <v>3380</v>
      </c>
      <c r="Q514" s="1" t="s">
        <v>923</v>
      </c>
      <c r="T514">
        <f t="shared" si="2"/>
        <v>35</v>
      </c>
      <c r="U514" t="str">
        <f t="shared" si="3"/>
        <v>Excluded</v>
      </c>
      <c r="V514">
        <f t="shared" si="4"/>
        <v>68</v>
      </c>
      <c r="W514" t="str">
        <f t="shared" si="5"/>
        <v>Excluded</v>
      </c>
      <c r="X514" t="str">
        <f t="shared" ref="X514:Z514" si="522">IFERROR(IF(SEARCH(X$1,$Q514),"sim","não"),)</f>
        <v>sim</v>
      </c>
      <c r="Y514" t="str">
        <f t="shared" si="522"/>
        <v>sim</v>
      </c>
      <c r="Z514" t="str">
        <f t="shared" si="522"/>
        <v/>
      </c>
      <c r="AA514">
        <f t="shared" si="7"/>
        <v>2</v>
      </c>
      <c r="AB514" t="str">
        <f t="shared" si="8"/>
        <v/>
      </c>
      <c r="AF514" t="str">
        <f t="shared" si="9"/>
        <v>2 - Population,1 - Type of study</v>
      </c>
      <c r="AG514" t="str">
        <f t="shared" si="10"/>
        <v>2 - Population</v>
      </c>
      <c r="AH514" t="str">
        <f t="shared" si="11"/>
        <v>1 - Type of study</v>
      </c>
    </row>
    <row r="515">
      <c r="A515" s="1" t="s">
        <v>3381</v>
      </c>
      <c r="B515" s="1" t="s">
        <v>3382</v>
      </c>
      <c r="C515" s="1">
        <v>2020.0</v>
      </c>
      <c r="D515" s="1">
        <v>1.0</v>
      </c>
      <c r="E515" s="1">
        <v>1.0</v>
      </c>
      <c r="F515" s="1" t="s">
        <v>3383</v>
      </c>
      <c r="G515" s="1" t="s">
        <v>3384</v>
      </c>
      <c r="H515" s="1">
        <v>155.0</v>
      </c>
      <c r="K515" s="1" t="s">
        <v>3385</v>
      </c>
      <c r="P515" s="1" t="s">
        <v>3386</v>
      </c>
      <c r="Q515" s="1" t="s">
        <v>937</v>
      </c>
      <c r="T515">
        <f t="shared" si="2"/>
        <v>35</v>
      </c>
      <c r="U515" t="str">
        <f t="shared" si="3"/>
        <v>Excluded</v>
      </c>
      <c r="V515">
        <f t="shared" si="4"/>
        <v>68</v>
      </c>
      <c r="W515" t="str">
        <f t="shared" si="5"/>
        <v>Excluded</v>
      </c>
      <c r="X515" t="str">
        <f t="shared" ref="X515:Z515" si="523">IFERROR(IF(SEARCH(X$1,$Q515),"sim","não"),)</f>
        <v>sim</v>
      </c>
      <c r="Y515" t="str">
        <f t="shared" si="523"/>
        <v/>
      </c>
      <c r="Z515" t="str">
        <f t="shared" si="523"/>
        <v/>
      </c>
      <c r="AA515">
        <f t="shared" si="7"/>
        <v>1</v>
      </c>
      <c r="AB515" t="str">
        <f t="shared" si="8"/>
        <v/>
      </c>
      <c r="AF515" t="str">
        <f t="shared" si="9"/>
        <v>1 - Type of study</v>
      </c>
      <c r="AG515" t="str">
        <f t="shared" si="10"/>
        <v>1 - Type of study</v>
      </c>
      <c r="AH515" t="str">
        <f t="shared" si="11"/>
        <v/>
      </c>
    </row>
    <row r="516">
      <c r="A516" s="1" t="s">
        <v>3387</v>
      </c>
      <c r="B516" s="1" t="s">
        <v>3388</v>
      </c>
      <c r="C516" s="1">
        <v>2018.0</v>
      </c>
      <c r="D516" s="1">
        <v>1.0</v>
      </c>
      <c r="E516" s="1">
        <v>1.0</v>
      </c>
      <c r="F516" s="1" t="s">
        <v>3389</v>
      </c>
      <c r="G516" s="1" t="s">
        <v>3390</v>
      </c>
      <c r="H516" s="1">
        <v>11.0</v>
      </c>
      <c r="J516" s="1" t="s">
        <v>3391</v>
      </c>
      <c r="K516" s="1" t="s">
        <v>3392</v>
      </c>
      <c r="P516" s="1" t="s">
        <v>3393</v>
      </c>
      <c r="Q516" s="1" t="s">
        <v>923</v>
      </c>
      <c r="T516">
        <f t="shared" si="2"/>
        <v>35</v>
      </c>
      <c r="U516" t="str">
        <f t="shared" si="3"/>
        <v>Excluded</v>
      </c>
      <c r="V516">
        <f t="shared" si="4"/>
        <v>68</v>
      </c>
      <c r="W516" t="str">
        <f t="shared" si="5"/>
        <v>Excluded</v>
      </c>
      <c r="X516" t="str">
        <f t="shared" ref="X516:Z516" si="524">IFERROR(IF(SEARCH(X$1,$Q516),"sim","não"),)</f>
        <v>sim</v>
      </c>
      <c r="Y516" t="str">
        <f t="shared" si="524"/>
        <v>sim</v>
      </c>
      <c r="Z516" t="str">
        <f t="shared" si="524"/>
        <v/>
      </c>
      <c r="AA516">
        <f t="shared" si="7"/>
        <v>2</v>
      </c>
      <c r="AB516" t="str">
        <f t="shared" si="8"/>
        <v/>
      </c>
      <c r="AF516" t="str">
        <f t="shared" si="9"/>
        <v>2 - Population,1 - Type of study</v>
      </c>
      <c r="AG516" t="str">
        <f t="shared" si="10"/>
        <v>2 - Population</v>
      </c>
      <c r="AH516" t="str">
        <f t="shared" si="11"/>
        <v>1 - Type of study</v>
      </c>
    </row>
    <row r="517">
      <c r="A517" s="1" t="s">
        <v>3394</v>
      </c>
      <c r="B517" s="1" t="s">
        <v>3395</v>
      </c>
      <c r="C517" s="1">
        <v>2019.0</v>
      </c>
      <c r="D517" s="1">
        <v>12.0</v>
      </c>
      <c r="E517" s="1">
        <v>1.0</v>
      </c>
      <c r="F517" s="1" t="s">
        <v>3396</v>
      </c>
      <c r="G517" s="1" t="s">
        <v>3397</v>
      </c>
      <c r="H517" s="1">
        <v>10.0</v>
      </c>
      <c r="I517" s="1">
        <v>12.0</v>
      </c>
      <c r="J517" s="1" t="s">
        <v>3398</v>
      </c>
      <c r="K517" s="1" t="s">
        <v>3399</v>
      </c>
      <c r="P517" s="1" t="s">
        <v>3400</v>
      </c>
      <c r="Q517" s="1" t="s">
        <v>886</v>
      </c>
      <c r="T517">
        <f t="shared" si="2"/>
        <v>35</v>
      </c>
      <c r="U517" t="str">
        <f t="shared" si="3"/>
        <v>Excluded</v>
      </c>
      <c r="V517">
        <f t="shared" si="4"/>
        <v>68</v>
      </c>
      <c r="W517" t="str">
        <f t="shared" si="5"/>
        <v>Excluded</v>
      </c>
      <c r="X517" t="str">
        <f t="shared" ref="X517:Z517" si="525">IFERROR(IF(SEARCH(X$1,$Q517),"sim","não"),)</f>
        <v>sim</v>
      </c>
      <c r="Y517" t="str">
        <f t="shared" si="525"/>
        <v/>
      </c>
      <c r="Z517" t="str">
        <f t="shared" si="525"/>
        <v/>
      </c>
      <c r="AA517">
        <f t="shared" si="7"/>
        <v>1</v>
      </c>
      <c r="AB517" t="str">
        <f t="shared" si="8"/>
        <v/>
      </c>
      <c r="AF517" t="str">
        <f t="shared" si="9"/>
        <v>1 - Type of study</v>
      </c>
      <c r="AG517" t="str">
        <f t="shared" si="10"/>
        <v>1 - Type of study</v>
      </c>
      <c r="AH517" t="str">
        <f t="shared" si="11"/>
        <v/>
      </c>
    </row>
    <row r="518">
      <c r="A518" s="1" t="s">
        <v>3401</v>
      </c>
      <c r="B518" s="1" t="s">
        <v>3402</v>
      </c>
      <c r="C518" s="1">
        <v>2016.0</v>
      </c>
      <c r="D518" s="1">
        <v>1.0</v>
      </c>
      <c r="E518" s="1">
        <v>1.0</v>
      </c>
      <c r="F518" s="1" t="s">
        <v>3403</v>
      </c>
      <c r="G518" s="1" t="s">
        <v>3404</v>
      </c>
      <c r="H518" s="1">
        <v>17.0</v>
      </c>
      <c r="I518" s="1">
        <v>3.0</v>
      </c>
      <c r="J518" s="1" t="s">
        <v>3405</v>
      </c>
      <c r="K518" s="1" t="s">
        <v>3406</v>
      </c>
      <c r="P518" s="1" t="s">
        <v>3407</v>
      </c>
      <c r="Q518" s="1" t="s">
        <v>937</v>
      </c>
      <c r="T518">
        <f t="shared" si="2"/>
        <v>35</v>
      </c>
      <c r="U518" t="str">
        <f t="shared" si="3"/>
        <v>Excluded</v>
      </c>
      <c r="V518">
        <f t="shared" si="4"/>
        <v>68</v>
      </c>
      <c r="W518" t="str">
        <f t="shared" si="5"/>
        <v>Excluded</v>
      </c>
      <c r="X518" t="str">
        <f t="shared" ref="X518:Z518" si="526">IFERROR(IF(SEARCH(X$1,$Q518),"sim","não"),)</f>
        <v>sim</v>
      </c>
      <c r="Y518" t="str">
        <f t="shared" si="526"/>
        <v/>
      </c>
      <c r="Z518" t="str">
        <f t="shared" si="526"/>
        <v/>
      </c>
      <c r="AA518">
        <f t="shared" si="7"/>
        <v>1</v>
      </c>
      <c r="AB518" t="str">
        <f t="shared" si="8"/>
        <v/>
      </c>
      <c r="AF518" t="str">
        <f t="shared" si="9"/>
        <v>1 - Type of study</v>
      </c>
      <c r="AG518" t="str">
        <f t="shared" si="10"/>
        <v>1 - Type of study</v>
      </c>
      <c r="AH518" t="str">
        <f t="shared" si="11"/>
        <v/>
      </c>
    </row>
    <row r="519">
      <c r="A519" s="1" t="s">
        <v>3408</v>
      </c>
      <c r="B519" s="1" t="s">
        <v>3409</v>
      </c>
      <c r="C519" s="1">
        <v>2020.0</v>
      </c>
      <c r="D519" s="1">
        <v>12.0</v>
      </c>
      <c r="E519" s="1">
        <v>1.0</v>
      </c>
      <c r="F519" s="1" t="s">
        <v>2744</v>
      </c>
      <c r="H519" s="1">
        <v>8.0</v>
      </c>
      <c r="I519" s="1">
        <v>12.0</v>
      </c>
      <c r="K519" s="1" t="s">
        <v>3410</v>
      </c>
      <c r="P519" s="1" t="s">
        <v>3411</v>
      </c>
      <c r="Q519" s="1" t="s">
        <v>1246</v>
      </c>
      <c r="T519">
        <f t="shared" si="2"/>
        <v>35</v>
      </c>
      <c r="U519" t="str">
        <f t="shared" si="3"/>
        <v>Excluded</v>
      </c>
      <c r="V519">
        <f t="shared" si="4"/>
        <v>68</v>
      </c>
      <c r="W519" t="str">
        <f t="shared" si="5"/>
        <v>Excluded</v>
      </c>
      <c r="X519" t="str">
        <f t="shared" ref="X519:Z519" si="527">IFERROR(IF(SEARCH(X$1,$Q519),"sim","não"),)</f>
        <v>sim</v>
      </c>
      <c r="Y519" t="str">
        <f t="shared" si="527"/>
        <v/>
      </c>
      <c r="Z519" t="str">
        <f t="shared" si="527"/>
        <v/>
      </c>
      <c r="AA519">
        <f t="shared" si="7"/>
        <v>1</v>
      </c>
      <c r="AB519" t="str">
        <f t="shared" si="8"/>
        <v/>
      </c>
      <c r="AF519" t="str">
        <f t="shared" si="9"/>
        <v>1 - Type of study</v>
      </c>
      <c r="AG519" t="str">
        <f t="shared" si="10"/>
        <v>1 - Type of study</v>
      </c>
      <c r="AH519" t="str">
        <f t="shared" si="11"/>
        <v/>
      </c>
    </row>
    <row r="520">
      <c r="A520" s="1" t="s">
        <v>3412</v>
      </c>
      <c r="B520" s="1" t="s">
        <v>3413</v>
      </c>
      <c r="C520" s="1">
        <v>2019.0</v>
      </c>
      <c r="D520" s="1">
        <v>10.0</v>
      </c>
      <c r="E520" s="1">
        <v>14.0</v>
      </c>
      <c r="F520" s="1" t="s">
        <v>3414</v>
      </c>
      <c r="G520" s="1" t="s">
        <v>3415</v>
      </c>
      <c r="H520" s="1">
        <v>15.0</v>
      </c>
      <c r="I520" s="1">
        <v>5.0</v>
      </c>
      <c r="J520" s="1" t="s">
        <v>3416</v>
      </c>
      <c r="K520" s="1" t="s">
        <v>3417</v>
      </c>
      <c r="P520" s="1" t="s">
        <v>3418</v>
      </c>
      <c r="Q520" s="1" t="s">
        <v>886</v>
      </c>
      <c r="T520">
        <f t="shared" si="2"/>
        <v>35</v>
      </c>
      <c r="U520" t="str">
        <f t="shared" si="3"/>
        <v>Excluded</v>
      </c>
      <c r="V520">
        <f t="shared" si="4"/>
        <v>68</v>
      </c>
      <c r="W520" t="str">
        <f t="shared" si="5"/>
        <v>Excluded</v>
      </c>
      <c r="X520" t="str">
        <f t="shared" ref="X520:Z520" si="528">IFERROR(IF(SEARCH(X$1,$Q520),"sim","não"),)</f>
        <v>sim</v>
      </c>
      <c r="Y520" t="str">
        <f t="shared" si="528"/>
        <v/>
      </c>
      <c r="Z520" t="str">
        <f t="shared" si="528"/>
        <v/>
      </c>
      <c r="AA520">
        <f t="shared" si="7"/>
        <v>1</v>
      </c>
      <c r="AB520" t="str">
        <f t="shared" si="8"/>
        <v/>
      </c>
      <c r="AF520" t="str">
        <f t="shared" si="9"/>
        <v>1 - Type of study</v>
      </c>
      <c r="AG520" t="str">
        <f t="shared" si="10"/>
        <v>1 - Type of study</v>
      </c>
      <c r="AH520" t="str">
        <f t="shared" si="11"/>
        <v/>
      </c>
    </row>
    <row r="521">
      <c r="A521" s="1" t="s">
        <v>3419</v>
      </c>
      <c r="B521" s="1" t="s">
        <v>3420</v>
      </c>
      <c r="C521" s="1">
        <v>2019.0</v>
      </c>
      <c r="D521" s="1">
        <v>7.0</v>
      </c>
      <c r="E521" s="1">
        <v>1.0</v>
      </c>
      <c r="F521" s="1" t="s">
        <v>3237</v>
      </c>
      <c r="G521" s="1" t="s">
        <v>3238</v>
      </c>
      <c r="H521" s="1">
        <v>38.0</v>
      </c>
      <c r="I521" s="1">
        <v>7.0</v>
      </c>
      <c r="J521" s="1" t="s">
        <v>3421</v>
      </c>
      <c r="K521" s="1" t="s">
        <v>3422</v>
      </c>
      <c r="P521" s="1" t="s">
        <v>3423</v>
      </c>
      <c r="Q521" s="1" t="s">
        <v>937</v>
      </c>
      <c r="T521">
        <f t="shared" si="2"/>
        <v>35</v>
      </c>
      <c r="U521" t="str">
        <f t="shared" si="3"/>
        <v>Excluded</v>
      </c>
      <c r="V521">
        <f t="shared" si="4"/>
        <v>68</v>
      </c>
      <c r="W521" t="str">
        <f t="shared" si="5"/>
        <v>Excluded</v>
      </c>
      <c r="X521" t="str">
        <f t="shared" ref="X521:Z521" si="529">IFERROR(IF(SEARCH(X$1,$Q521),"sim","não"),)</f>
        <v>sim</v>
      </c>
      <c r="Y521" t="str">
        <f t="shared" si="529"/>
        <v/>
      </c>
      <c r="Z521" t="str">
        <f t="shared" si="529"/>
        <v/>
      </c>
      <c r="AA521">
        <f t="shared" si="7"/>
        <v>1</v>
      </c>
      <c r="AB521" t="str">
        <f t="shared" si="8"/>
        <v/>
      </c>
      <c r="AF521" t="str">
        <f t="shared" si="9"/>
        <v>1 - Type of study</v>
      </c>
      <c r="AG521" t="str">
        <f t="shared" si="10"/>
        <v>1 - Type of study</v>
      </c>
      <c r="AH521" t="str">
        <f t="shared" si="11"/>
        <v/>
      </c>
    </row>
    <row r="522">
      <c r="A522" s="1" t="s">
        <v>3424</v>
      </c>
      <c r="B522" s="1" t="s">
        <v>3425</v>
      </c>
      <c r="C522" s="1">
        <v>2017.0</v>
      </c>
      <c r="D522" s="1">
        <v>2.0</v>
      </c>
      <c r="E522" s="1">
        <v>1.0</v>
      </c>
      <c r="F522" s="1" t="s">
        <v>3383</v>
      </c>
      <c r="G522" s="1" t="s">
        <v>3384</v>
      </c>
      <c r="H522" s="1">
        <v>120.0</v>
      </c>
      <c r="J522" s="1" t="s">
        <v>3426</v>
      </c>
      <c r="K522" s="1" t="s">
        <v>3427</v>
      </c>
      <c r="P522" s="1" t="s">
        <v>3428</v>
      </c>
      <c r="Q522" s="1" t="s">
        <v>886</v>
      </c>
      <c r="T522">
        <f t="shared" si="2"/>
        <v>35</v>
      </c>
      <c r="U522" t="str">
        <f t="shared" si="3"/>
        <v>Excluded</v>
      </c>
      <c r="V522">
        <f t="shared" si="4"/>
        <v>68</v>
      </c>
      <c r="W522" t="str">
        <f t="shared" si="5"/>
        <v>Excluded</v>
      </c>
      <c r="X522" t="str">
        <f t="shared" ref="X522:Z522" si="530">IFERROR(IF(SEARCH(X$1,$Q522),"sim","não"),)</f>
        <v>sim</v>
      </c>
      <c r="Y522" t="str">
        <f t="shared" si="530"/>
        <v/>
      </c>
      <c r="Z522" t="str">
        <f t="shared" si="530"/>
        <v/>
      </c>
      <c r="AA522">
        <f t="shared" si="7"/>
        <v>1</v>
      </c>
      <c r="AB522" t="str">
        <f t="shared" si="8"/>
        <v/>
      </c>
      <c r="AF522" t="str">
        <f t="shared" si="9"/>
        <v>1 - Type of study</v>
      </c>
      <c r="AG522" t="str">
        <f t="shared" si="10"/>
        <v>1 - Type of study</v>
      </c>
      <c r="AH522" t="str">
        <f t="shared" si="11"/>
        <v/>
      </c>
    </row>
    <row r="523">
      <c r="A523" s="1" t="s">
        <v>3429</v>
      </c>
      <c r="B523" s="1" t="s">
        <v>3430</v>
      </c>
      <c r="C523" s="1">
        <v>2020.0</v>
      </c>
      <c r="D523" s="1">
        <v>10.0</v>
      </c>
      <c r="E523" s="1">
        <v>15.0</v>
      </c>
      <c r="F523" s="1" t="s">
        <v>2731</v>
      </c>
      <c r="G523" s="1" t="s">
        <v>2732</v>
      </c>
      <c r="H523" s="1">
        <v>739.0</v>
      </c>
      <c r="K523" s="1" t="s">
        <v>3431</v>
      </c>
      <c r="P523" s="1" t="s">
        <v>3432</v>
      </c>
      <c r="Q523" s="1" t="s">
        <v>1509</v>
      </c>
      <c r="T523">
        <f t="shared" si="2"/>
        <v>35</v>
      </c>
      <c r="U523" t="str">
        <f t="shared" si="3"/>
        <v>Excluded</v>
      </c>
      <c r="V523">
        <f t="shared" si="4"/>
        <v>68</v>
      </c>
      <c r="W523" t="str">
        <f t="shared" si="5"/>
        <v>Excluded</v>
      </c>
      <c r="X523" t="str">
        <f t="shared" ref="X523:Z523" si="531">IFERROR(IF(SEARCH(X$1,$Q523),"sim","não"),)</f>
        <v/>
      </c>
      <c r="Y523" t="str">
        <f t="shared" si="531"/>
        <v/>
      </c>
      <c r="Z523" t="str">
        <f t="shared" si="531"/>
        <v>sim</v>
      </c>
      <c r="AA523">
        <f t="shared" si="7"/>
        <v>1</v>
      </c>
      <c r="AB523" t="str">
        <f t="shared" si="8"/>
        <v/>
      </c>
      <c r="AF523" t="str">
        <f t="shared" si="9"/>
        <v>3 - Intervention</v>
      </c>
      <c r="AG523" t="str">
        <f t="shared" si="10"/>
        <v>3 - Intervention</v>
      </c>
      <c r="AH523" t="str">
        <f t="shared" si="11"/>
        <v/>
      </c>
    </row>
    <row r="524">
      <c r="A524" s="1" t="s">
        <v>3433</v>
      </c>
      <c r="B524" s="1" t="s">
        <v>3434</v>
      </c>
      <c r="C524" s="1">
        <v>2020.0</v>
      </c>
      <c r="D524" s="1">
        <v>11.0</v>
      </c>
      <c r="E524" s="1">
        <v>20.0</v>
      </c>
      <c r="F524" s="1" t="s">
        <v>2731</v>
      </c>
      <c r="G524" s="1" t="s">
        <v>2732</v>
      </c>
      <c r="H524" s="1">
        <v>744.0</v>
      </c>
      <c r="K524" s="1" t="s">
        <v>3435</v>
      </c>
      <c r="P524" s="1" t="s">
        <v>3436</v>
      </c>
      <c r="Q524" s="1" t="s">
        <v>886</v>
      </c>
      <c r="T524">
        <f t="shared" si="2"/>
        <v>35</v>
      </c>
      <c r="U524" t="str">
        <f t="shared" si="3"/>
        <v>Excluded</v>
      </c>
      <c r="V524">
        <f t="shared" si="4"/>
        <v>68</v>
      </c>
      <c r="W524" t="str">
        <f t="shared" si="5"/>
        <v>Excluded</v>
      </c>
      <c r="X524" t="str">
        <f t="shared" ref="X524:Z524" si="532">IFERROR(IF(SEARCH(X$1,$Q524),"sim","não"),)</f>
        <v>sim</v>
      </c>
      <c r="Y524" t="str">
        <f t="shared" si="532"/>
        <v/>
      </c>
      <c r="Z524" t="str">
        <f t="shared" si="532"/>
        <v/>
      </c>
      <c r="AA524">
        <f t="shared" si="7"/>
        <v>1</v>
      </c>
      <c r="AB524" t="str">
        <f t="shared" si="8"/>
        <v/>
      </c>
      <c r="AF524" t="str">
        <f t="shared" si="9"/>
        <v>1 - Type of study</v>
      </c>
      <c r="AG524" t="str">
        <f t="shared" si="10"/>
        <v>1 - Type of study</v>
      </c>
      <c r="AH524" t="str">
        <f t="shared" si="11"/>
        <v/>
      </c>
    </row>
    <row r="525">
      <c r="A525" s="1" t="s">
        <v>3437</v>
      </c>
      <c r="B525" s="1" t="s">
        <v>3438</v>
      </c>
      <c r="C525" s="1">
        <v>2019.0</v>
      </c>
      <c r="D525" s="1">
        <v>12.0</v>
      </c>
      <c r="E525" s="1">
        <v>1.0</v>
      </c>
      <c r="F525" s="1" t="s">
        <v>3439</v>
      </c>
      <c r="H525" s="1">
        <v>11.0</v>
      </c>
      <c r="I525" s="1">
        <v>23.0</v>
      </c>
      <c r="K525" s="1" t="s">
        <v>3440</v>
      </c>
      <c r="P525" s="1" t="s">
        <v>3441</v>
      </c>
      <c r="Q525" s="1" t="s">
        <v>886</v>
      </c>
      <c r="T525">
        <f t="shared" si="2"/>
        <v>35</v>
      </c>
      <c r="U525" t="str">
        <f t="shared" si="3"/>
        <v>Excluded</v>
      </c>
      <c r="V525">
        <f t="shared" si="4"/>
        <v>68</v>
      </c>
      <c r="W525" t="str">
        <f t="shared" si="5"/>
        <v>Excluded</v>
      </c>
      <c r="X525" t="str">
        <f t="shared" ref="X525:Z525" si="533">IFERROR(IF(SEARCH(X$1,$Q525),"sim","não"),)</f>
        <v>sim</v>
      </c>
      <c r="Y525" t="str">
        <f t="shared" si="533"/>
        <v/>
      </c>
      <c r="Z525" t="str">
        <f t="shared" si="533"/>
        <v/>
      </c>
      <c r="AA525">
        <f t="shared" si="7"/>
        <v>1</v>
      </c>
      <c r="AB525" t="str">
        <f t="shared" si="8"/>
        <v/>
      </c>
      <c r="AF525" t="str">
        <f t="shared" si="9"/>
        <v>1 - Type of study</v>
      </c>
      <c r="AG525" t="str">
        <f t="shared" si="10"/>
        <v>1 - Type of study</v>
      </c>
      <c r="AH525" t="str">
        <f t="shared" si="11"/>
        <v/>
      </c>
    </row>
    <row r="526">
      <c r="A526" s="1" t="s">
        <v>3442</v>
      </c>
      <c r="B526" s="1" t="s">
        <v>3443</v>
      </c>
      <c r="C526" s="1">
        <v>2019.0</v>
      </c>
      <c r="D526" s="1">
        <v>9.0</v>
      </c>
      <c r="E526" s="1">
        <v>1.0</v>
      </c>
      <c r="F526" s="1" t="s">
        <v>3444</v>
      </c>
      <c r="G526" s="1" t="s">
        <v>3445</v>
      </c>
      <c r="H526" s="1">
        <v>27.0</v>
      </c>
      <c r="I526" s="1">
        <v>3.0</v>
      </c>
      <c r="J526" s="1" t="s">
        <v>3446</v>
      </c>
      <c r="K526" s="1" t="s">
        <v>3447</v>
      </c>
      <c r="P526" s="1" t="s">
        <v>3448</v>
      </c>
      <c r="Q526" s="1" t="s">
        <v>937</v>
      </c>
      <c r="T526">
        <f t="shared" si="2"/>
        <v>35</v>
      </c>
      <c r="U526" t="str">
        <f t="shared" si="3"/>
        <v>Excluded</v>
      </c>
      <c r="V526">
        <f t="shared" si="4"/>
        <v>68</v>
      </c>
      <c r="W526" t="str">
        <f t="shared" si="5"/>
        <v>Excluded</v>
      </c>
      <c r="X526" t="str">
        <f t="shared" ref="X526:Z526" si="534">IFERROR(IF(SEARCH(X$1,$Q526),"sim","não"),)</f>
        <v>sim</v>
      </c>
      <c r="Y526" t="str">
        <f t="shared" si="534"/>
        <v/>
      </c>
      <c r="Z526" t="str">
        <f t="shared" si="534"/>
        <v/>
      </c>
      <c r="AA526">
        <f t="shared" si="7"/>
        <v>1</v>
      </c>
      <c r="AB526" t="str">
        <f t="shared" si="8"/>
        <v/>
      </c>
      <c r="AF526" t="str">
        <f t="shared" si="9"/>
        <v>1 - Type of study</v>
      </c>
      <c r="AG526" t="str">
        <f t="shared" si="10"/>
        <v>1 - Type of study</v>
      </c>
      <c r="AH526" t="str">
        <f t="shared" si="11"/>
        <v/>
      </c>
    </row>
    <row r="527">
      <c r="A527" s="1" t="s">
        <v>3449</v>
      </c>
      <c r="B527" s="1" t="s">
        <v>3450</v>
      </c>
      <c r="C527" s="1">
        <v>2017.0</v>
      </c>
      <c r="D527" s="1">
        <v>9.0</v>
      </c>
      <c r="E527" s="1">
        <v>1.0</v>
      </c>
      <c r="F527" s="1" t="s">
        <v>2738</v>
      </c>
      <c r="G527" s="1" t="s">
        <v>2739</v>
      </c>
      <c r="H527" s="1">
        <v>228.0</v>
      </c>
      <c r="J527" s="1" t="s">
        <v>3451</v>
      </c>
      <c r="K527" s="1" t="s">
        <v>3452</v>
      </c>
      <c r="P527" s="1" t="s">
        <v>3453</v>
      </c>
      <c r="Q527" s="1" t="s">
        <v>937</v>
      </c>
      <c r="T527">
        <f t="shared" si="2"/>
        <v>35</v>
      </c>
      <c r="U527" t="str">
        <f t="shared" si="3"/>
        <v>Excluded</v>
      </c>
      <c r="V527">
        <f t="shared" si="4"/>
        <v>68</v>
      </c>
      <c r="W527" t="str">
        <f t="shared" si="5"/>
        <v>Excluded</v>
      </c>
      <c r="X527" t="str">
        <f t="shared" ref="X527:Z527" si="535">IFERROR(IF(SEARCH(X$1,$Q527),"sim","não"),)</f>
        <v>sim</v>
      </c>
      <c r="Y527" t="str">
        <f t="shared" si="535"/>
        <v/>
      </c>
      <c r="Z527" t="str">
        <f t="shared" si="535"/>
        <v/>
      </c>
      <c r="AA527">
        <f t="shared" si="7"/>
        <v>1</v>
      </c>
      <c r="AB527" t="str">
        <f t="shared" si="8"/>
        <v/>
      </c>
      <c r="AF527" t="str">
        <f t="shared" si="9"/>
        <v>1 - Type of study</v>
      </c>
      <c r="AG527" t="str">
        <f t="shared" si="10"/>
        <v>1 - Type of study</v>
      </c>
      <c r="AH527" t="str">
        <f t="shared" si="11"/>
        <v/>
      </c>
    </row>
    <row r="528">
      <c r="A528" s="1" t="s">
        <v>3454</v>
      </c>
      <c r="B528" s="1" t="s">
        <v>3455</v>
      </c>
      <c r="C528" s="1">
        <v>2020.0</v>
      </c>
      <c r="D528" s="1">
        <v>11.0</v>
      </c>
      <c r="E528" s="1">
        <v>1.0</v>
      </c>
      <c r="F528" s="1" t="s">
        <v>2738</v>
      </c>
      <c r="G528" s="1" t="s">
        <v>2739</v>
      </c>
      <c r="H528" s="1">
        <v>266.0</v>
      </c>
      <c r="K528" s="1" t="s">
        <v>3456</v>
      </c>
      <c r="P528" s="1" t="s">
        <v>3457</v>
      </c>
      <c r="Q528" s="1" t="s">
        <v>937</v>
      </c>
      <c r="T528">
        <f t="shared" si="2"/>
        <v>35</v>
      </c>
      <c r="U528" t="str">
        <f t="shared" si="3"/>
        <v>Excluded</v>
      </c>
      <c r="V528">
        <f t="shared" si="4"/>
        <v>68</v>
      </c>
      <c r="W528" t="str">
        <f t="shared" si="5"/>
        <v>Excluded</v>
      </c>
      <c r="X528" t="str">
        <f t="shared" ref="X528:Z528" si="536">IFERROR(IF(SEARCH(X$1,$Q528),"sim","não"),)</f>
        <v>sim</v>
      </c>
      <c r="Y528" t="str">
        <f t="shared" si="536"/>
        <v/>
      </c>
      <c r="Z528" t="str">
        <f t="shared" si="536"/>
        <v/>
      </c>
      <c r="AA528">
        <f t="shared" si="7"/>
        <v>1</v>
      </c>
      <c r="AB528" t="str">
        <f t="shared" si="8"/>
        <v/>
      </c>
      <c r="AF528" t="str">
        <f t="shared" si="9"/>
        <v>1 - Type of study</v>
      </c>
      <c r="AG528" t="str">
        <f t="shared" si="10"/>
        <v>1 - Type of study</v>
      </c>
      <c r="AH528" t="str">
        <f t="shared" si="11"/>
        <v/>
      </c>
    </row>
  </sheetData>
  <autoFilter ref="$A$1:$AH$528"/>
  <mergeCells count="3">
    <mergeCell ref="AC2:AD2"/>
    <mergeCell ref="AC15:AD15"/>
    <mergeCell ref="AC26:AD26"/>
  </mergeCells>
  <hyperlinks>
    <hyperlink r:id="rId1" ref="L2"/>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L17"/>
    <hyperlink r:id="rId17" ref="L18"/>
    <hyperlink r:id="rId18" ref="L19"/>
    <hyperlink r:id="rId19" ref="L20"/>
    <hyperlink r:id="rId20" ref="L21"/>
    <hyperlink r:id="rId21" ref="L22"/>
    <hyperlink r:id="rId22" ref="L23"/>
    <hyperlink r:id="rId23" ref="L24"/>
    <hyperlink r:id="rId24" ref="L25"/>
    <hyperlink r:id="rId25" ref="L26"/>
    <hyperlink r:id="rId26" ref="L27"/>
    <hyperlink r:id="rId27" ref="L28"/>
    <hyperlink r:id="rId28" ref="L29"/>
    <hyperlink r:id="rId29" ref="L30"/>
    <hyperlink r:id="rId30" ref="L31"/>
    <hyperlink r:id="rId31" ref="L32"/>
    <hyperlink r:id="rId32" ref="L33"/>
    <hyperlink r:id="rId33" ref="L34"/>
    <hyperlink r:id="rId34" ref="L35"/>
    <hyperlink r:id="rId35" ref="L36"/>
    <hyperlink r:id="rId36" ref="L37"/>
    <hyperlink r:id="rId37" ref="L38"/>
    <hyperlink r:id="rId38" ref="L39"/>
    <hyperlink r:id="rId39" ref="L40"/>
    <hyperlink r:id="rId40" ref="L41"/>
    <hyperlink r:id="rId41" ref="L42"/>
    <hyperlink r:id="rId42" ref="L43"/>
    <hyperlink r:id="rId43" ref="L44"/>
    <hyperlink r:id="rId44" ref="L45"/>
    <hyperlink r:id="rId45" ref="L46"/>
    <hyperlink r:id="rId46" ref="L47"/>
    <hyperlink r:id="rId47" ref="L48"/>
    <hyperlink r:id="rId48" ref="L49"/>
    <hyperlink r:id="rId49" ref="L50"/>
    <hyperlink r:id="rId50" ref="L51"/>
    <hyperlink r:id="rId51" ref="L52"/>
    <hyperlink r:id="rId52" ref="L53"/>
    <hyperlink r:id="rId53" ref="L54"/>
    <hyperlink r:id="rId54" ref="L55"/>
    <hyperlink r:id="rId55" ref="L56"/>
    <hyperlink r:id="rId56" ref="L57"/>
    <hyperlink r:id="rId57" ref="L58"/>
    <hyperlink r:id="rId58" ref="L59"/>
    <hyperlink r:id="rId59" ref="L60"/>
    <hyperlink r:id="rId60" ref="L61"/>
    <hyperlink r:id="rId61" ref="L62"/>
    <hyperlink r:id="rId62" ref="L63"/>
    <hyperlink r:id="rId63" ref="L64"/>
    <hyperlink r:id="rId64" ref="L65"/>
    <hyperlink r:id="rId65" ref="L66"/>
    <hyperlink r:id="rId66" ref="L67"/>
    <hyperlink r:id="rId67" ref="L68"/>
    <hyperlink r:id="rId68" ref="L69"/>
    <hyperlink r:id="rId69" ref="L70"/>
    <hyperlink r:id="rId70" ref="L71"/>
    <hyperlink r:id="rId71" ref="L72"/>
    <hyperlink r:id="rId72" ref="L73"/>
    <hyperlink r:id="rId73" ref="L74"/>
    <hyperlink r:id="rId74" ref="L75"/>
    <hyperlink r:id="rId75" ref="L76"/>
    <hyperlink r:id="rId76" ref="L77"/>
    <hyperlink r:id="rId77" ref="L78"/>
    <hyperlink r:id="rId78" ref="L79"/>
    <hyperlink r:id="rId79" ref="L80"/>
    <hyperlink r:id="rId80" ref="L81"/>
    <hyperlink r:id="rId81" ref="L82"/>
    <hyperlink r:id="rId82" ref="L83"/>
    <hyperlink r:id="rId83" ref="L84"/>
    <hyperlink r:id="rId84" ref="L85"/>
    <hyperlink r:id="rId85" ref="L86"/>
    <hyperlink r:id="rId86" ref="L87"/>
    <hyperlink r:id="rId87" ref="L88"/>
    <hyperlink r:id="rId88" ref="L89"/>
    <hyperlink r:id="rId89" ref="L90"/>
    <hyperlink r:id="rId90" ref="L91"/>
    <hyperlink r:id="rId91" ref="L92"/>
    <hyperlink r:id="rId92" ref="L93"/>
    <hyperlink r:id="rId93" ref="L94"/>
    <hyperlink r:id="rId94" ref="L95"/>
    <hyperlink r:id="rId95" ref="L96"/>
    <hyperlink r:id="rId96" ref="L97"/>
    <hyperlink r:id="rId97" ref="L98"/>
    <hyperlink r:id="rId98" ref="L99"/>
    <hyperlink r:id="rId99" ref="L100"/>
    <hyperlink r:id="rId100" ref="L101"/>
    <hyperlink r:id="rId101" ref="L102"/>
    <hyperlink r:id="rId102" ref="L103"/>
    <hyperlink r:id="rId103" ref="L104"/>
    <hyperlink r:id="rId104" ref="L105"/>
    <hyperlink r:id="rId105" ref="L106"/>
    <hyperlink r:id="rId106" ref="L107"/>
    <hyperlink r:id="rId107" ref="L108"/>
    <hyperlink r:id="rId108" ref="L109"/>
    <hyperlink r:id="rId109" ref="L110"/>
    <hyperlink r:id="rId110" ref="L111"/>
    <hyperlink r:id="rId111" ref="L112"/>
    <hyperlink r:id="rId112" ref="L113"/>
    <hyperlink r:id="rId113" ref="L114"/>
    <hyperlink r:id="rId114" ref="L115"/>
    <hyperlink r:id="rId115" ref="L116"/>
    <hyperlink r:id="rId116" ref="L117"/>
    <hyperlink r:id="rId117" ref="L118"/>
    <hyperlink r:id="rId118" ref="L119"/>
    <hyperlink r:id="rId119" ref="L120"/>
    <hyperlink r:id="rId120" ref="L121"/>
    <hyperlink r:id="rId121" ref="L122"/>
    <hyperlink r:id="rId122" ref="L123"/>
    <hyperlink r:id="rId123" ref="L124"/>
    <hyperlink r:id="rId124" ref="L125"/>
    <hyperlink r:id="rId125" ref="L126"/>
    <hyperlink r:id="rId126" ref="L127"/>
    <hyperlink r:id="rId127" ref="L128"/>
    <hyperlink r:id="rId128" ref="L129"/>
    <hyperlink r:id="rId129" ref="L130"/>
    <hyperlink r:id="rId130" ref="L131"/>
    <hyperlink r:id="rId131" ref="L132"/>
    <hyperlink r:id="rId132" ref="L133"/>
    <hyperlink r:id="rId133" ref="L134"/>
    <hyperlink r:id="rId134" ref="L135"/>
    <hyperlink r:id="rId135" ref="L136"/>
    <hyperlink r:id="rId136" ref="L137"/>
    <hyperlink r:id="rId137" ref="L138"/>
    <hyperlink r:id="rId138" ref="L139"/>
    <hyperlink r:id="rId139" ref="L140"/>
    <hyperlink r:id="rId140" ref="L141"/>
    <hyperlink r:id="rId141" ref="L142"/>
    <hyperlink r:id="rId142" ref="L143"/>
    <hyperlink r:id="rId143" ref="L144"/>
    <hyperlink r:id="rId144" ref="L145"/>
    <hyperlink r:id="rId145" ref="L146"/>
    <hyperlink r:id="rId146" ref="L147"/>
    <hyperlink r:id="rId147" ref="L148"/>
    <hyperlink r:id="rId148" ref="L149"/>
    <hyperlink r:id="rId149" ref="L150"/>
    <hyperlink r:id="rId150" ref="L151"/>
    <hyperlink r:id="rId151" ref="L152"/>
    <hyperlink r:id="rId152" ref="L153"/>
    <hyperlink r:id="rId153" ref="L154"/>
    <hyperlink r:id="rId154" ref="L155"/>
    <hyperlink r:id="rId155" ref="L156"/>
    <hyperlink r:id="rId156" ref="L157"/>
    <hyperlink r:id="rId157" ref="L158"/>
    <hyperlink r:id="rId158" ref="L159"/>
    <hyperlink r:id="rId159" ref="L160"/>
    <hyperlink r:id="rId160" ref="L161"/>
    <hyperlink r:id="rId161" ref="L162"/>
    <hyperlink r:id="rId162" ref="L163"/>
    <hyperlink r:id="rId163" ref="L164"/>
    <hyperlink r:id="rId164" ref="L165"/>
    <hyperlink r:id="rId165" ref="L166"/>
    <hyperlink r:id="rId166" ref="L167"/>
    <hyperlink r:id="rId167" ref="L168"/>
    <hyperlink r:id="rId168" ref="L169"/>
    <hyperlink r:id="rId169" ref="L170"/>
    <hyperlink r:id="rId170" ref="L171"/>
    <hyperlink r:id="rId171" ref="L172"/>
    <hyperlink r:id="rId172" ref="L173"/>
    <hyperlink r:id="rId173" ref="L174"/>
    <hyperlink r:id="rId174" ref="L175"/>
    <hyperlink r:id="rId175" ref="L176"/>
    <hyperlink r:id="rId176" ref="L177"/>
    <hyperlink r:id="rId177" ref="L178"/>
    <hyperlink r:id="rId178" ref="L179"/>
    <hyperlink r:id="rId179" ref="L180"/>
    <hyperlink r:id="rId180" ref="L181"/>
    <hyperlink r:id="rId181" ref="L182"/>
    <hyperlink r:id="rId182" ref="L183"/>
    <hyperlink r:id="rId183" ref="L184"/>
    <hyperlink r:id="rId184" ref="L185"/>
    <hyperlink r:id="rId185" ref="L186"/>
    <hyperlink r:id="rId186" ref="L187"/>
    <hyperlink r:id="rId187" ref="L188"/>
    <hyperlink r:id="rId188" ref="L189"/>
    <hyperlink r:id="rId189" ref="L190"/>
    <hyperlink r:id="rId190" ref="L191"/>
    <hyperlink r:id="rId191" ref="L192"/>
    <hyperlink r:id="rId192" ref="L193"/>
    <hyperlink r:id="rId193" ref="L194"/>
    <hyperlink r:id="rId194" ref="L195"/>
    <hyperlink r:id="rId195" ref="L196"/>
    <hyperlink r:id="rId196" ref="L197"/>
    <hyperlink r:id="rId197" ref="L198"/>
    <hyperlink r:id="rId198" ref="L199"/>
    <hyperlink r:id="rId199" ref="L200"/>
    <hyperlink r:id="rId200" ref="L201"/>
    <hyperlink r:id="rId201" ref="L202"/>
    <hyperlink r:id="rId202" ref="L203"/>
    <hyperlink r:id="rId203" ref="L204"/>
    <hyperlink r:id="rId204" ref="L205"/>
    <hyperlink r:id="rId205" ref="L206"/>
    <hyperlink r:id="rId206" ref="L207"/>
    <hyperlink r:id="rId207" ref="L208"/>
    <hyperlink r:id="rId208" ref="L209"/>
    <hyperlink r:id="rId209" ref="L210"/>
    <hyperlink r:id="rId210" ref="L211"/>
    <hyperlink r:id="rId211" ref="L212"/>
    <hyperlink r:id="rId212" ref="L213"/>
    <hyperlink r:id="rId213" ref="L214"/>
    <hyperlink r:id="rId214" ref="L215"/>
    <hyperlink r:id="rId215" ref="L216"/>
    <hyperlink r:id="rId216" ref="L217"/>
    <hyperlink r:id="rId217" ref="L218"/>
    <hyperlink r:id="rId218" ref="L219"/>
    <hyperlink r:id="rId219" ref="L220"/>
    <hyperlink r:id="rId220" ref="L221"/>
    <hyperlink r:id="rId221" ref="L222"/>
    <hyperlink r:id="rId222" ref="L223"/>
    <hyperlink r:id="rId223" ref="L224"/>
    <hyperlink r:id="rId224" ref="L225"/>
    <hyperlink r:id="rId225" ref="L226"/>
    <hyperlink r:id="rId226" ref="L227"/>
    <hyperlink r:id="rId227" ref="L228"/>
    <hyperlink r:id="rId228" ref="L229"/>
    <hyperlink r:id="rId229" ref="L230"/>
    <hyperlink r:id="rId230" ref="L231"/>
    <hyperlink r:id="rId231" ref="L232"/>
    <hyperlink r:id="rId232" ref="L233"/>
    <hyperlink r:id="rId233" ref="L234"/>
    <hyperlink r:id="rId234" ref="L235"/>
    <hyperlink r:id="rId235" ref="L236"/>
    <hyperlink r:id="rId236" ref="L237"/>
    <hyperlink r:id="rId237" ref="L238"/>
    <hyperlink r:id="rId238" ref="L239"/>
    <hyperlink r:id="rId239" ref="L240"/>
    <hyperlink r:id="rId240" ref="L241"/>
    <hyperlink r:id="rId241" ref="L242"/>
    <hyperlink r:id="rId242" ref="L243"/>
    <hyperlink r:id="rId243" ref="L244"/>
    <hyperlink r:id="rId244" ref="L245"/>
    <hyperlink r:id="rId245" ref="L246"/>
    <hyperlink r:id="rId246" ref="L247"/>
    <hyperlink r:id="rId247" ref="L248"/>
    <hyperlink r:id="rId248" ref="L249"/>
    <hyperlink r:id="rId249" ref="L250"/>
    <hyperlink r:id="rId250" ref="L251"/>
    <hyperlink r:id="rId251" ref="L252"/>
    <hyperlink r:id="rId252" ref="L253"/>
    <hyperlink r:id="rId253" ref="L254"/>
    <hyperlink r:id="rId254" ref="L255"/>
    <hyperlink r:id="rId255" ref="L256"/>
    <hyperlink r:id="rId256" ref="L257"/>
    <hyperlink r:id="rId257" ref="L258"/>
    <hyperlink r:id="rId258" ref="L259"/>
    <hyperlink r:id="rId259" ref="L260"/>
    <hyperlink r:id="rId260" ref="L261"/>
    <hyperlink r:id="rId261" ref="L262"/>
    <hyperlink r:id="rId262" ref="L263"/>
    <hyperlink r:id="rId263" ref="L264"/>
    <hyperlink r:id="rId264" ref="L265"/>
    <hyperlink r:id="rId265" ref="L266"/>
    <hyperlink r:id="rId266" ref="L267"/>
    <hyperlink r:id="rId267" ref="L268"/>
    <hyperlink r:id="rId268" ref="L269"/>
    <hyperlink r:id="rId269" ref="L270"/>
    <hyperlink r:id="rId270" ref="L271"/>
    <hyperlink r:id="rId271" ref="L272"/>
    <hyperlink r:id="rId272" ref="L273"/>
    <hyperlink r:id="rId273" ref="L274"/>
    <hyperlink r:id="rId274" ref="L275"/>
    <hyperlink r:id="rId275" ref="L276"/>
    <hyperlink r:id="rId276" ref="L277"/>
    <hyperlink r:id="rId277" ref="L278"/>
    <hyperlink r:id="rId278" ref="L279"/>
    <hyperlink r:id="rId279" ref="L280"/>
    <hyperlink r:id="rId280" ref="L281"/>
    <hyperlink r:id="rId281" ref="L282"/>
    <hyperlink r:id="rId282" ref="L283"/>
    <hyperlink r:id="rId283" ref="L284"/>
    <hyperlink r:id="rId284" ref="L285"/>
    <hyperlink r:id="rId285" ref="L286"/>
    <hyperlink r:id="rId286" ref="L287"/>
    <hyperlink r:id="rId287" ref="L288"/>
    <hyperlink r:id="rId288" ref="L289"/>
    <hyperlink r:id="rId289" ref="L290"/>
    <hyperlink r:id="rId290" ref="L291"/>
    <hyperlink r:id="rId291" ref="L292"/>
    <hyperlink r:id="rId292" ref="L293"/>
    <hyperlink r:id="rId293" ref="L294"/>
    <hyperlink r:id="rId294" ref="L295"/>
    <hyperlink r:id="rId295" ref="L296"/>
    <hyperlink r:id="rId296" ref="L297"/>
    <hyperlink r:id="rId297" ref="L298"/>
    <hyperlink r:id="rId298" ref="L299"/>
    <hyperlink r:id="rId299" ref="L300"/>
    <hyperlink r:id="rId300" ref="L301"/>
    <hyperlink r:id="rId301" ref="L302"/>
    <hyperlink r:id="rId302" ref="L303"/>
    <hyperlink r:id="rId303" ref="L304"/>
    <hyperlink r:id="rId304" ref="L305"/>
    <hyperlink r:id="rId305" ref="L306"/>
    <hyperlink r:id="rId306" ref="L307"/>
    <hyperlink r:id="rId307" ref="L308"/>
    <hyperlink r:id="rId308" ref="L309"/>
    <hyperlink r:id="rId309" ref="L310"/>
    <hyperlink r:id="rId310" ref="L311"/>
    <hyperlink r:id="rId311" ref="L312"/>
    <hyperlink r:id="rId312" ref="L313"/>
    <hyperlink r:id="rId313" ref="L314"/>
    <hyperlink r:id="rId314" ref="L315"/>
    <hyperlink r:id="rId315" ref="L316"/>
    <hyperlink r:id="rId316" ref="L317"/>
    <hyperlink r:id="rId317" ref="L318"/>
    <hyperlink r:id="rId318" ref="L319"/>
    <hyperlink r:id="rId319" ref="L320"/>
    <hyperlink r:id="rId320" ref="L321"/>
    <hyperlink r:id="rId321" ref="L322"/>
    <hyperlink r:id="rId322" ref="L323"/>
    <hyperlink r:id="rId323" ref="L324"/>
    <hyperlink r:id="rId324" ref="L325"/>
    <hyperlink r:id="rId325" ref="L326"/>
    <hyperlink r:id="rId326" ref="L327"/>
    <hyperlink r:id="rId327" ref="L328"/>
    <hyperlink r:id="rId328" ref="L329"/>
    <hyperlink r:id="rId329" ref="L330"/>
    <hyperlink r:id="rId330" ref="L331"/>
    <hyperlink r:id="rId331" ref="L332"/>
    <hyperlink r:id="rId332" ref="L333"/>
    <hyperlink r:id="rId333" ref="L334"/>
    <hyperlink r:id="rId334" ref="L335"/>
    <hyperlink r:id="rId335" ref="L336"/>
    <hyperlink r:id="rId336" ref="L337"/>
    <hyperlink r:id="rId337" ref="L338"/>
    <hyperlink r:id="rId338" ref="L339"/>
    <hyperlink r:id="rId339" ref="L340"/>
    <hyperlink r:id="rId340" ref="L341"/>
    <hyperlink r:id="rId341" ref="L342"/>
    <hyperlink r:id="rId342" ref="L343"/>
    <hyperlink r:id="rId343" ref="L344"/>
    <hyperlink r:id="rId344" ref="L345"/>
    <hyperlink r:id="rId345" ref="L346"/>
    <hyperlink r:id="rId346" ref="L347"/>
    <hyperlink r:id="rId347" ref="L348"/>
    <hyperlink r:id="rId348" ref="L349"/>
    <hyperlink r:id="rId349" ref="L350"/>
    <hyperlink r:id="rId350" ref="L351"/>
    <hyperlink r:id="rId351" ref="L352"/>
    <hyperlink r:id="rId352" ref="L353"/>
    <hyperlink r:id="rId353" ref="L354"/>
    <hyperlink r:id="rId354" ref="L355"/>
    <hyperlink r:id="rId355" ref="L356"/>
    <hyperlink r:id="rId356" ref="L357"/>
    <hyperlink r:id="rId357" ref="L358"/>
    <hyperlink r:id="rId358" ref="L359"/>
    <hyperlink r:id="rId359" ref="L360"/>
    <hyperlink r:id="rId360" ref="L361"/>
    <hyperlink r:id="rId361" ref="L362"/>
    <hyperlink r:id="rId362" ref="L363"/>
    <hyperlink r:id="rId363" ref="L364"/>
    <hyperlink r:id="rId364" ref="L365"/>
    <hyperlink r:id="rId365" ref="L366"/>
    <hyperlink r:id="rId366" ref="L367"/>
    <hyperlink r:id="rId367" ref="L368"/>
    <hyperlink r:id="rId368" ref="L369"/>
    <hyperlink r:id="rId369" ref="L370"/>
    <hyperlink r:id="rId370" ref="L371"/>
    <hyperlink r:id="rId371" ref="L372"/>
    <hyperlink r:id="rId372" ref="L373"/>
    <hyperlink r:id="rId373" ref="L374"/>
    <hyperlink r:id="rId374" ref="L375"/>
    <hyperlink r:id="rId375" ref="L376"/>
    <hyperlink r:id="rId376" ref="L377"/>
    <hyperlink r:id="rId377" ref="L378"/>
    <hyperlink r:id="rId378" ref="L379"/>
    <hyperlink r:id="rId379" ref="L380"/>
    <hyperlink r:id="rId380" ref="L381"/>
    <hyperlink r:id="rId381" ref="L382"/>
    <hyperlink r:id="rId382" ref="L383"/>
    <hyperlink r:id="rId383" ref="L384"/>
    <hyperlink r:id="rId384" ref="L385"/>
    <hyperlink r:id="rId385" ref="L386"/>
    <hyperlink r:id="rId386" ref="L387"/>
    <hyperlink r:id="rId387" ref="L388"/>
    <hyperlink r:id="rId388" ref="L389"/>
    <hyperlink r:id="rId389" ref="L390"/>
    <hyperlink r:id="rId390" ref="L391"/>
  </hyperlinks>
  <drawing r:id="rId39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0" max="20" width="2.88"/>
    <col customWidth="1" min="21" max="21" width="9.13"/>
    <col customWidth="1" min="22" max="22" width="3.38"/>
    <col customWidth="1" min="23" max="23" width="9.13"/>
    <col customWidth="1" min="27" max="27" width="7.63"/>
    <col customWidth="1" min="28" max="28" width="6.0"/>
    <col customWidth="1" min="29" max="29" width="13.38"/>
    <col customWidth="1" min="30" max="31" width="3.75"/>
    <col customWidth="1" min="32" max="32" width="14.38"/>
    <col customWidth="1" min="33" max="34" width="13.38"/>
  </cols>
  <sheetData>
    <row r="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U1" s="1" t="s">
        <v>19</v>
      </c>
      <c r="W1" s="1" t="s">
        <v>3458</v>
      </c>
      <c r="X1" s="1" t="s">
        <v>21</v>
      </c>
      <c r="Y1" s="1" t="s">
        <v>22</v>
      </c>
      <c r="Z1" s="1" t="s">
        <v>23</v>
      </c>
      <c r="AA1" s="1" t="s">
        <v>24</v>
      </c>
      <c r="AB1" s="1" t="s">
        <v>25</v>
      </c>
      <c r="AF1" s="1" t="s">
        <v>26</v>
      </c>
      <c r="AG1" s="1" t="s">
        <v>27</v>
      </c>
      <c r="AH1" s="1" t="s">
        <v>28</v>
      </c>
    </row>
    <row r="2">
      <c r="A2" s="9" t="s">
        <v>3459</v>
      </c>
      <c r="B2" s="9" t="s">
        <v>3460</v>
      </c>
      <c r="C2" s="10">
        <v>2021.0</v>
      </c>
      <c r="D2" s="10">
        <v>1.0</v>
      </c>
      <c r="E2" s="10">
        <v>1.0</v>
      </c>
      <c r="F2" s="11" t="s">
        <v>31</v>
      </c>
      <c r="G2" s="9"/>
      <c r="H2" s="10">
        <v>417.0</v>
      </c>
      <c r="I2" s="9"/>
      <c r="J2" s="9"/>
      <c r="K2" s="9" t="s">
        <v>3461</v>
      </c>
      <c r="L2" s="12" t="s">
        <v>3462</v>
      </c>
      <c r="M2" s="9"/>
      <c r="N2" s="9"/>
      <c r="O2" s="9"/>
      <c r="P2" s="9" t="s">
        <v>3463</v>
      </c>
      <c r="Q2" s="11" t="s">
        <v>3464</v>
      </c>
      <c r="R2" s="9"/>
      <c r="S2" s="9"/>
      <c r="T2">
        <f t="shared" ref="T2:T527" si="2">SEARCH(U$1,Q2)+LEN(U$1)+4</f>
        <v>60</v>
      </c>
      <c r="U2" t="str">
        <f t="shared" ref="U2:U527" si="3">IF(MID(Q2,T2,1)="E",MID(Q2,T2,8),MID(Q2,T2,5))</f>
        <v>Excluded</v>
      </c>
      <c r="V2">
        <f t="shared" ref="V2:V527" si="4">SEARCH(W$1,Q2)+LEN(W$1)+4</f>
        <v>83</v>
      </c>
      <c r="W2" t="str">
        <f t="shared" ref="W2:W527" si="5">IF(MID(Q2,V2,1)="E",MID(Q2,V2,8),MID(Q2,V2,5))</f>
        <v>Excluded</v>
      </c>
      <c r="X2" t="str">
        <f t="shared" ref="X2:Z2" si="1">IFERROR(IF(SEARCH(X$1,$Q2),"sim","não"),)</f>
        <v>sim</v>
      </c>
      <c r="Y2" t="str">
        <f t="shared" si="1"/>
        <v/>
      </c>
      <c r="Z2" t="str">
        <f t="shared" si="1"/>
        <v/>
      </c>
      <c r="AA2">
        <f t="shared" ref="AA2:AA527" si="7">COUNTIF(X2:Z2,"sim")</f>
        <v>1</v>
      </c>
      <c r="AB2" t="str">
        <f t="shared" ref="AB2:AB527" si="8">IF(OR(U2="Maybe",W2="Maybe"),"sim","")</f>
        <v/>
      </c>
      <c r="AC2" s="3" t="s">
        <v>36</v>
      </c>
      <c r="AF2" t="str">
        <f t="shared" ref="AF2:AF527" si="9">IFERROR(RIGHT(Q2,LEN(Q2)-(SEARCH(AF$1,Q2)+LEN(AF$1))),)</f>
        <v>1 - Type of study</v>
      </c>
      <c r="AG2" t="str">
        <f t="shared" ref="AG2:AG527" si="10">IF(AB2="sim",,IFERROR(LEFT(AF2,SEARCH(",",AF2)-1),AF2))</f>
        <v>1 - Type of study</v>
      </c>
      <c r="AH2" t="str">
        <f t="shared" ref="AH2:AH527" si="11">IFERROR(RIGHT(AF2,LEN(AF2)-SEARCH(",",AF2)))</f>
        <v/>
      </c>
    </row>
    <row r="3">
      <c r="A3" s="9" t="s">
        <v>3465</v>
      </c>
      <c r="B3" s="9" t="s">
        <v>3466</v>
      </c>
      <c r="C3" s="10">
        <v>2021.0</v>
      </c>
      <c r="D3" s="10">
        <v>1.0</v>
      </c>
      <c r="E3" s="10">
        <v>1.0</v>
      </c>
      <c r="F3" s="11" t="s">
        <v>31</v>
      </c>
      <c r="G3" s="9"/>
      <c r="H3" s="10">
        <v>417.0</v>
      </c>
      <c r="I3" s="9"/>
      <c r="J3" s="9"/>
      <c r="K3" s="9" t="s">
        <v>3467</v>
      </c>
      <c r="L3" s="12" t="s">
        <v>3468</v>
      </c>
      <c r="M3" s="9"/>
      <c r="N3" s="9"/>
      <c r="O3" s="9"/>
      <c r="P3" s="9" t="s">
        <v>3469</v>
      </c>
      <c r="Q3" s="11" t="s">
        <v>3464</v>
      </c>
      <c r="R3" s="9"/>
      <c r="S3" s="9"/>
      <c r="T3">
        <f t="shared" si="2"/>
        <v>60</v>
      </c>
      <c r="U3" t="str">
        <f t="shared" si="3"/>
        <v>Excluded</v>
      </c>
      <c r="V3">
        <f t="shared" si="4"/>
        <v>83</v>
      </c>
      <c r="W3" t="str">
        <f t="shared" si="5"/>
        <v>Excluded</v>
      </c>
      <c r="X3" t="str">
        <f t="shared" ref="X3:Z3" si="6">IFERROR(IF(SEARCH(X$1,$Q3),"sim","não"),)</f>
        <v>sim</v>
      </c>
      <c r="Y3" t="str">
        <f t="shared" si="6"/>
        <v/>
      </c>
      <c r="Z3" t="str">
        <f t="shared" si="6"/>
        <v/>
      </c>
      <c r="AA3">
        <f t="shared" si="7"/>
        <v>1</v>
      </c>
      <c r="AB3" t="str">
        <f t="shared" si="8"/>
        <v/>
      </c>
      <c r="AC3" s="1" t="s">
        <v>43</v>
      </c>
      <c r="AD3">
        <f>COUNTIFS(U:U,"Maybe",W:W,"Maybe")</f>
        <v>50</v>
      </c>
      <c r="AE3" s="3"/>
      <c r="AF3" t="str">
        <f t="shared" si="9"/>
        <v>1 - Type of study</v>
      </c>
      <c r="AG3" t="str">
        <f t="shared" si="10"/>
        <v>1 - Type of study</v>
      </c>
      <c r="AH3" t="str">
        <f t="shared" si="11"/>
        <v/>
      </c>
    </row>
    <row r="4">
      <c r="A4" s="9" t="s">
        <v>3470</v>
      </c>
      <c r="B4" s="9" t="s">
        <v>3471</v>
      </c>
      <c r="C4" s="10">
        <v>2021.0</v>
      </c>
      <c r="D4" s="10">
        <v>1.0</v>
      </c>
      <c r="E4" s="10">
        <v>1.0</v>
      </c>
      <c r="F4" s="9" t="s">
        <v>1121</v>
      </c>
      <c r="G4" s="9"/>
      <c r="H4" s="10">
        <v>277.0</v>
      </c>
      <c r="I4" s="9"/>
      <c r="J4" s="9"/>
      <c r="K4" s="9" t="s">
        <v>3472</v>
      </c>
      <c r="L4" s="12" t="s">
        <v>3473</v>
      </c>
      <c r="M4" s="9"/>
      <c r="N4" s="9"/>
      <c r="O4" s="9"/>
      <c r="P4" s="9" t="s">
        <v>3474</v>
      </c>
      <c r="Q4" s="11" t="s">
        <v>3475</v>
      </c>
      <c r="R4" s="9"/>
      <c r="S4" s="9"/>
      <c r="T4">
        <f t="shared" si="2"/>
        <v>60</v>
      </c>
      <c r="U4" t="str">
        <f t="shared" si="3"/>
        <v>Maybe</v>
      </c>
      <c r="V4">
        <f t="shared" si="4"/>
        <v>80</v>
      </c>
      <c r="W4" t="str">
        <f t="shared" si="5"/>
        <v>Maybe</v>
      </c>
      <c r="X4" t="str">
        <f t="shared" ref="X4:Z4" si="12">IFERROR(IF(SEARCH(X$1,$Q4),"sim","não"),)</f>
        <v/>
      </c>
      <c r="Y4" t="str">
        <f t="shared" si="12"/>
        <v/>
      </c>
      <c r="Z4" t="str">
        <f t="shared" si="12"/>
        <v/>
      </c>
      <c r="AA4">
        <f t="shared" si="7"/>
        <v>0</v>
      </c>
      <c r="AB4" t="str">
        <f t="shared" si="8"/>
        <v>sim</v>
      </c>
      <c r="AC4" s="1" t="s">
        <v>51</v>
      </c>
      <c r="AD4">
        <f>COUNTIFS(U:U,"Excluded",W:W,"Maybe")</f>
        <v>7</v>
      </c>
      <c r="AF4" t="str">
        <f t="shared" si="9"/>
        <v/>
      </c>
      <c r="AG4" t="str">
        <f t="shared" si="10"/>
        <v/>
      </c>
      <c r="AH4" t="str">
        <f t="shared" si="11"/>
        <v/>
      </c>
    </row>
    <row r="5">
      <c r="A5" s="9" t="s">
        <v>3476</v>
      </c>
      <c r="B5" s="9" t="s">
        <v>3477</v>
      </c>
      <c r="C5" s="10">
        <v>2021.0</v>
      </c>
      <c r="D5" s="10">
        <v>1.0</v>
      </c>
      <c r="E5" s="10">
        <v>1.0</v>
      </c>
      <c r="F5" s="9" t="s">
        <v>389</v>
      </c>
      <c r="G5" s="9"/>
      <c r="H5" s="10">
        <v>540.0</v>
      </c>
      <c r="I5" s="9"/>
      <c r="J5" s="9"/>
      <c r="K5" s="9" t="s">
        <v>3478</v>
      </c>
      <c r="L5" s="12" t="s">
        <v>3479</v>
      </c>
      <c r="M5" s="9"/>
      <c r="N5" s="9"/>
      <c r="O5" s="9"/>
      <c r="P5" s="9" t="s">
        <v>3480</v>
      </c>
      <c r="Q5" s="11" t="s">
        <v>3481</v>
      </c>
      <c r="R5" s="9"/>
      <c r="S5" s="9"/>
      <c r="T5">
        <f t="shared" si="2"/>
        <v>60</v>
      </c>
      <c r="U5" t="str">
        <f t="shared" si="3"/>
        <v>Excluded</v>
      </c>
      <c r="V5">
        <f t="shared" si="4"/>
        <v>83</v>
      </c>
      <c r="W5" t="str">
        <f t="shared" si="5"/>
        <v>Excluded</v>
      </c>
      <c r="X5" t="str">
        <f t="shared" ref="X5:Z5" si="13">IFERROR(IF(SEARCH(X$1,$Q5),"sim","não"),)</f>
        <v/>
      </c>
      <c r="Y5" t="str">
        <f t="shared" si="13"/>
        <v/>
      </c>
      <c r="Z5" t="str">
        <f t="shared" si="13"/>
        <v>sim</v>
      </c>
      <c r="AA5">
        <f t="shared" si="7"/>
        <v>1</v>
      </c>
      <c r="AB5" t="str">
        <f t="shared" si="8"/>
        <v/>
      </c>
      <c r="AC5" s="1" t="s">
        <v>57</v>
      </c>
      <c r="AD5">
        <f>COUNTIFS(U:U,"Maybe",W:W,"Excluded")</f>
        <v>11</v>
      </c>
      <c r="AF5" t="str">
        <f t="shared" si="9"/>
        <v>3 - Intervention</v>
      </c>
      <c r="AG5" t="str">
        <f t="shared" si="10"/>
        <v>3 - Intervention</v>
      </c>
      <c r="AH5" t="str">
        <f t="shared" si="11"/>
        <v/>
      </c>
    </row>
    <row r="6">
      <c r="A6" s="9" t="s">
        <v>3482</v>
      </c>
      <c r="B6" s="9" t="s">
        <v>3483</v>
      </c>
      <c r="C6" s="10">
        <v>2021.0</v>
      </c>
      <c r="D6" s="10">
        <v>1.0</v>
      </c>
      <c r="E6" s="10">
        <v>1.0</v>
      </c>
      <c r="F6" s="11" t="s">
        <v>143</v>
      </c>
      <c r="G6" s="9"/>
      <c r="H6" s="10">
        <v>45.0</v>
      </c>
      <c r="I6" s="9"/>
      <c r="J6" s="9"/>
      <c r="K6" s="9" t="s">
        <v>3484</v>
      </c>
      <c r="L6" s="12" t="s">
        <v>3485</v>
      </c>
      <c r="M6" s="9"/>
      <c r="N6" s="9"/>
      <c r="O6" s="9"/>
      <c r="P6" s="9" t="s">
        <v>3486</v>
      </c>
      <c r="Q6" s="11" t="s">
        <v>3487</v>
      </c>
      <c r="R6" s="9"/>
      <c r="S6" s="9"/>
      <c r="T6">
        <f t="shared" si="2"/>
        <v>60</v>
      </c>
      <c r="U6" t="str">
        <f t="shared" si="3"/>
        <v>Excluded</v>
      </c>
      <c r="V6">
        <f t="shared" si="4"/>
        <v>83</v>
      </c>
      <c r="W6" t="str">
        <f t="shared" si="5"/>
        <v>Excluded</v>
      </c>
      <c r="X6" t="str">
        <f t="shared" ref="X6:Z6" si="14">IFERROR(IF(SEARCH(X$1,$Q6),"sim","não"),)</f>
        <v>sim</v>
      </c>
      <c r="Y6" t="str">
        <f t="shared" si="14"/>
        <v/>
      </c>
      <c r="Z6" t="str">
        <f t="shared" si="14"/>
        <v/>
      </c>
      <c r="AA6">
        <f t="shared" si="7"/>
        <v>1</v>
      </c>
      <c r="AB6" t="str">
        <f t="shared" si="8"/>
        <v/>
      </c>
      <c r="AC6" s="1" t="s">
        <v>64</v>
      </c>
      <c r="AD6">
        <f>COUNTIFS(U:U,"Excluded",W:W,"Excluded")</f>
        <v>458</v>
      </c>
      <c r="AF6" t="str">
        <f t="shared" si="9"/>
        <v>1 - Type of study</v>
      </c>
      <c r="AG6" t="str">
        <f t="shared" si="10"/>
        <v>1 - Type of study</v>
      </c>
      <c r="AH6" t="str">
        <f t="shared" si="11"/>
        <v/>
      </c>
    </row>
    <row r="7">
      <c r="A7" s="9" t="s">
        <v>3488</v>
      </c>
      <c r="B7" s="9" t="s">
        <v>3489</v>
      </c>
      <c r="C7" s="10">
        <v>2021.0</v>
      </c>
      <c r="D7" s="10">
        <v>1.0</v>
      </c>
      <c r="E7" s="10">
        <v>1.0</v>
      </c>
      <c r="F7" s="9" t="s">
        <v>3490</v>
      </c>
      <c r="G7" s="9"/>
      <c r="H7" s="10">
        <v>196.0</v>
      </c>
      <c r="I7" s="9"/>
      <c r="J7" s="9"/>
      <c r="K7" s="9" t="s">
        <v>3491</v>
      </c>
      <c r="L7" s="12" t="s">
        <v>3492</v>
      </c>
      <c r="M7" s="9"/>
      <c r="N7" s="9"/>
      <c r="O7" s="9"/>
      <c r="P7" s="9" t="s">
        <v>3493</v>
      </c>
      <c r="Q7" s="11" t="s">
        <v>3494</v>
      </c>
      <c r="R7" s="9"/>
      <c r="S7" s="9"/>
      <c r="T7">
        <f t="shared" si="2"/>
        <v>46</v>
      </c>
      <c r="U7" t="str">
        <f t="shared" si="3"/>
        <v>Excluded</v>
      </c>
      <c r="V7">
        <f t="shared" si="4"/>
        <v>69</v>
      </c>
      <c r="W7" t="str">
        <f t="shared" si="5"/>
        <v>Excluded</v>
      </c>
      <c r="X7" t="str">
        <f t="shared" ref="X7:Z7" si="15">IFERROR(IF(SEARCH(X$1,$Q7),"sim","não"),)</f>
        <v>sim</v>
      </c>
      <c r="Y7" t="str">
        <f t="shared" si="15"/>
        <v/>
      </c>
      <c r="Z7" t="str">
        <f t="shared" si="15"/>
        <v/>
      </c>
      <c r="AA7">
        <f t="shared" si="7"/>
        <v>1</v>
      </c>
      <c r="AB7" t="str">
        <f t="shared" si="8"/>
        <v/>
      </c>
      <c r="AF7" t="str">
        <f t="shared" si="9"/>
        <v>1 - Type of study</v>
      </c>
      <c r="AG7" t="str">
        <f t="shared" si="10"/>
        <v>1 - Type of study</v>
      </c>
      <c r="AH7" t="str">
        <f t="shared" si="11"/>
        <v/>
      </c>
    </row>
    <row r="8">
      <c r="A8" s="9" t="s">
        <v>3495</v>
      </c>
      <c r="B8" s="9" t="s">
        <v>3496</v>
      </c>
      <c r="C8" s="10">
        <v>2021.0</v>
      </c>
      <c r="D8" s="10">
        <v>1.0</v>
      </c>
      <c r="E8" s="10">
        <v>1.0</v>
      </c>
      <c r="F8" s="9" t="s">
        <v>894</v>
      </c>
      <c r="G8" s="9"/>
      <c r="H8" s="10">
        <v>9.0</v>
      </c>
      <c r="I8" s="9"/>
      <c r="J8" s="9"/>
      <c r="K8" s="9" t="s">
        <v>3497</v>
      </c>
      <c r="L8" s="12" t="s">
        <v>3498</v>
      </c>
      <c r="M8" s="9"/>
      <c r="N8" s="9"/>
      <c r="O8" s="9"/>
      <c r="P8" s="9" t="s">
        <v>3499</v>
      </c>
      <c r="Q8" s="11" t="s">
        <v>3494</v>
      </c>
      <c r="R8" s="9"/>
      <c r="S8" s="9"/>
      <c r="T8">
        <f t="shared" si="2"/>
        <v>46</v>
      </c>
      <c r="U8" t="str">
        <f t="shared" si="3"/>
        <v>Excluded</v>
      </c>
      <c r="V8">
        <f t="shared" si="4"/>
        <v>69</v>
      </c>
      <c r="W8" t="str">
        <f t="shared" si="5"/>
        <v>Excluded</v>
      </c>
      <c r="X8" t="str">
        <f t="shared" ref="X8:Z8" si="16">IFERROR(IF(SEARCH(X$1,$Q8),"sim","não"),)</f>
        <v>sim</v>
      </c>
      <c r="Y8" t="str">
        <f t="shared" si="16"/>
        <v/>
      </c>
      <c r="Z8" t="str">
        <f t="shared" si="16"/>
        <v/>
      </c>
      <c r="AA8">
        <f t="shared" si="7"/>
        <v>1</v>
      </c>
      <c r="AB8" t="str">
        <f t="shared" si="8"/>
        <v/>
      </c>
      <c r="AF8" t="str">
        <f t="shared" si="9"/>
        <v>1 - Type of study</v>
      </c>
      <c r="AG8" t="str">
        <f t="shared" si="10"/>
        <v>1 - Type of study</v>
      </c>
      <c r="AH8" t="str">
        <f t="shared" si="11"/>
        <v/>
      </c>
    </row>
    <row r="9">
      <c r="A9" s="9" t="s">
        <v>3500</v>
      </c>
      <c r="B9" s="9" t="s">
        <v>3501</v>
      </c>
      <c r="C9" s="10">
        <v>2021.0</v>
      </c>
      <c r="D9" s="10">
        <v>1.0</v>
      </c>
      <c r="E9" s="10">
        <v>1.0</v>
      </c>
      <c r="F9" s="11" t="s">
        <v>46</v>
      </c>
      <c r="G9" s="9"/>
      <c r="H9" s="10">
        <v>764.0</v>
      </c>
      <c r="I9" s="9"/>
      <c r="J9" s="9"/>
      <c r="K9" s="9" t="s">
        <v>3502</v>
      </c>
      <c r="L9" s="12" t="s">
        <v>3503</v>
      </c>
      <c r="M9" s="9"/>
      <c r="N9" s="9"/>
      <c r="O9" s="9"/>
      <c r="P9" s="9" t="s">
        <v>3504</v>
      </c>
      <c r="Q9" s="11" t="s">
        <v>3505</v>
      </c>
      <c r="R9" s="9"/>
      <c r="S9" s="9"/>
      <c r="T9">
        <f t="shared" si="2"/>
        <v>46</v>
      </c>
      <c r="U9" t="str">
        <f t="shared" si="3"/>
        <v>Excluded</v>
      </c>
      <c r="V9">
        <f t="shared" si="4"/>
        <v>69</v>
      </c>
      <c r="W9" t="str">
        <f t="shared" si="5"/>
        <v>Excluded</v>
      </c>
      <c r="X9" t="str">
        <f t="shared" ref="X9:Z9" si="17">IFERROR(IF(SEARCH(X$1,$Q9),"sim","não"),)</f>
        <v>sim</v>
      </c>
      <c r="Y9" t="str">
        <f t="shared" si="17"/>
        <v/>
      </c>
      <c r="Z9" t="str">
        <f t="shared" si="17"/>
        <v/>
      </c>
      <c r="AA9">
        <f t="shared" si="7"/>
        <v>1</v>
      </c>
      <c r="AB9" t="str">
        <f t="shared" si="8"/>
        <v/>
      </c>
      <c r="AF9" t="str">
        <f t="shared" si="9"/>
        <v>1 - Type of study</v>
      </c>
      <c r="AG9" t="str">
        <f t="shared" si="10"/>
        <v>1 - Type of study</v>
      </c>
      <c r="AH9" t="str">
        <f t="shared" si="11"/>
        <v/>
      </c>
    </row>
    <row r="10">
      <c r="A10" s="9" t="s">
        <v>3506</v>
      </c>
      <c r="B10" s="9" t="s">
        <v>3507</v>
      </c>
      <c r="C10" s="10">
        <v>2021.0</v>
      </c>
      <c r="D10" s="10">
        <v>1.0</v>
      </c>
      <c r="E10" s="10">
        <v>1.0</v>
      </c>
      <c r="F10" s="11" t="s">
        <v>194</v>
      </c>
      <c r="G10" s="9"/>
      <c r="H10" s="10">
        <v>9.0</v>
      </c>
      <c r="I10" s="9"/>
      <c r="J10" s="9"/>
      <c r="K10" s="9" t="s">
        <v>3508</v>
      </c>
      <c r="L10" s="12" t="s">
        <v>3509</v>
      </c>
      <c r="M10" s="9"/>
      <c r="N10" s="9"/>
      <c r="O10" s="9"/>
      <c r="P10" s="9" t="s">
        <v>3510</v>
      </c>
      <c r="Q10" s="11" t="s">
        <v>3511</v>
      </c>
      <c r="R10" s="9"/>
      <c r="S10" s="9"/>
      <c r="T10">
        <f t="shared" si="2"/>
        <v>60</v>
      </c>
      <c r="U10" t="str">
        <f t="shared" si="3"/>
        <v>Excluded</v>
      </c>
      <c r="V10">
        <f t="shared" si="4"/>
        <v>83</v>
      </c>
      <c r="W10" t="str">
        <f t="shared" si="5"/>
        <v>Maybe</v>
      </c>
      <c r="X10" t="str">
        <f t="shared" ref="X10:Z10" si="18">IFERROR(IF(SEARCH(X$1,$Q10),"sim","não"),)</f>
        <v/>
      </c>
      <c r="Y10" t="str">
        <f t="shared" si="18"/>
        <v>sim</v>
      </c>
      <c r="Z10" t="str">
        <f t="shared" si="18"/>
        <v/>
      </c>
      <c r="AA10">
        <f t="shared" si="7"/>
        <v>1</v>
      </c>
      <c r="AB10" t="str">
        <f t="shared" si="8"/>
        <v>sim</v>
      </c>
      <c r="AF10" t="str">
        <f t="shared" si="9"/>
        <v>2 - Population</v>
      </c>
      <c r="AG10" t="str">
        <f t="shared" si="10"/>
        <v/>
      </c>
      <c r="AH10" t="str">
        <f t="shared" si="11"/>
        <v/>
      </c>
    </row>
    <row r="11">
      <c r="A11" s="9" t="s">
        <v>3512</v>
      </c>
      <c r="B11" s="9" t="s">
        <v>3513</v>
      </c>
      <c r="C11" s="10">
        <v>2021.0</v>
      </c>
      <c r="D11" s="10">
        <v>1.0</v>
      </c>
      <c r="E11" s="10">
        <v>1.0</v>
      </c>
      <c r="F11" s="11" t="s">
        <v>3514</v>
      </c>
      <c r="G11" s="9"/>
      <c r="H11" s="10">
        <v>41.0</v>
      </c>
      <c r="I11" s="10">
        <v>3.0</v>
      </c>
      <c r="J11" s="9" t="s">
        <v>3515</v>
      </c>
      <c r="K11" s="9" t="s">
        <v>3516</v>
      </c>
      <c r="L11" s="12" t="s">
        <v>3517</v>
      </c>
      <c r="M11" s="9"/>
      <c r="N11" s="9"/>
      <c r="O11" s="9"/>
      <c r="P11" s="9" t="s">
        <v>3518</v>
      </c>
      <c r="Q11" s="11" t="s">
        <v>3519</v>
      </c>
      <c r="R11" s="9"/>
      <c r="S11" s="9"/>
      <c r="T11">
        <f t="shared" si="2"/>
        <v>60</v>
      </c>
      <c r="U11" t="str">
        <f t="shared" si="3"/>
        <v>Maybe</v>
      </c>
      <c r="V11">
        <f t="shared" si="4"/>
        <v>80</v>
      </c>
      <c r="W11" t="str">
        <f t="shared" si="5"/>
        <v>Excluded</v>
      </c>
      <c r="X11" t="str">
        <f t="shared" ref="X11:Z11" si="19">IFERROR(IF(SEARCH(X$1,$Q11),"sim","não"),)</f>
        <v/>
      </c>
      <c r="Y11" t="str">
        <f t="shared" si="19"/>
        <v>sim</v>
      </c>
      <c r="Z11" t="str">
        <f t="shared" si="19"/>
        <v/>
      </c>
      <c r="AA11">
        <f t="shared" si="7"/>
        <v>1</v>
      </c>
      <c r="AB11" t="str">
        <f t="shared" si="8"/>
        <v>sim</v>
      </c>
      <c r="AF11" t="str">
        <f t="shared" si="9"/>
        <v>2 - Population</v>
      </c>
      <c r="AG11" t="str">
        <f t="shared" si="10"/>
        <v/>
      </c>
      <c r="AH11" t="str">
        <f t="shared" si="11"/>
        <v/>
      </c>
    </row>
    <row r="12">
      <c r="A12" s="9" t="s">
        <v>3520</v>
      </c>
      <c r="B12" s="9" t="s">
        <v>3521</v>
      </c>
      <c r="C12" s="10">
        <v>2021.0</v>
      </c>
      <c r="D12" s="10">
        <v>1.0</v>
      </c>
      <c r="E12" s="10">
        <v>1.0</v>
      </c>
      <c r="F12" s="11" t="s">
        <v>194</v>
      </c>
      <c r="G12" s="9"/>
      <c r="H12" s="10">
        <v>9.0</v>
      </c>
      <c r="I12" s="9"/>
      <c r="J12" s="9"/>
      <c r="K12" s="9" t="s">
        <v>3522</v>
      </c>
      <c r="L12" s="12" t="s">
        <v>3523</v>
      </c>
      <c r="M12" s="9"/>
      <c r="N12" s="9"/>
      <c r="O12" s="9"/>
      <c r="P12" s="9" t="s">
        <v>3524</v>
      </c>
      <c r="Q12" s="11" t="s">
        <v>3487</v>
      </c>
      <c r="R12" s="9"/>
      <c r="S12" s="9"/>
      <c r="T12">
        <f t="shared" si="2"/>
        <v>60</v>
      </c>
      <c r="U12" t="str">
        <f t="shared" si="3"/>
        <v>Excluded</v>
      </c>
      <c r="V12">
        <f t="shared" si="4"/>
        <v>83</v>
      </c>
      <c r="W12" t="str">
        <f t="shared" si="5"/>
        <v>Excluded</v>
      </c>
      <c r="X12" t="str">
        <f t="shared" ref="X12:Z12" si="20">IFERROR(IF(SEARCH(X$1,$Q12),"sim","não"),)</f>
        <v>sim</v>
      </c>
      <c r="Y12" t="str">
        <f t="shared" si="20"/>
        <v/>
      </c>
      <c r="Z12" t="str">
        <f t="shared" si="20"/>
        <v/>
      </c>
      <c r="AA12">
        <f t="shared" si="7"/>
        <v>1</v>
      </c>
      <c r="AB12" t="str">
        <f t="shared" si="8"/>
        <v/>
      </c>
      <c r="AF12" t="str">
        <f t="shared" si="9"/>
        <v>1 - Type of study</v>
      </c>
      <c r="AG12" t="str">
        <f t="shared" si="10"/>
        <v>1 - Type of study</v>
      </c>
      <c r="AH12" t="str">
        <f t="shared" si="11"/>
        <v/>
      </c>
    </row>
    <row r="13">
      <c r="A13" s="9" t="s">
        <v>3525</v>
      </c>
      <c r="B13" s="9" t="s">
        <v>3526</v>
      </c>
      <c r="C13" s="10">
        <v>2021.0</v>
      </c>
      <c r="D13" s="10">
        <v>1.0</v>
      </c>
      <c r="E13" s="10">
        <v>1.0</v>
      </c>
      <c r="F13" s="11" t="s">
        <v>95</v>
      </c>
      <c r="G13" s="9"/>
      <c r="H13" s="10">
        <v>270.0</v>
      </c>
      <c r="I13" s="9"/>
      <c r="J13" s="9"/>
      <c r="K13" s="9" t="s">
        <v>3527</v>
      </c>
      <c r="L13" s="12" t="s">
        <v>3528</v>
      </c>
      <c r="M13" s="9"/>
      <c r="N13" s="9"/>
      <c r="O13" s="9"/>
      <c r="P13" s="9" t="s">
        <v>3529</v>
      </c>
      <c r="Q13" s="11" t="s">
        <v>3530</v>
      </c>
      <c r="R13" s="9"/>
      <c r="S13" s="9"/>
      <c r="T13">
        <f t="shared" si="2"/>
        <v>46</v>
      </c>
      <c r="U13" t="str">
        <f t="shared" si="3"/>
        <v>Excluded</v>
      </c>
      <c r="V13">
        <f t="shared" si="4"/>
        <v>69</v>
      </c>
      <c r="W13" t="str">
        <f t="shared" si="5"/>
        <v>Excluded</v>
      </c>
      <c r="X13" t="str">
        <f t="shared" ref="X13:Z13" si="21">IFERROR(IF(SEARCH(X$1,$Q13),"sim","não"),)</f>
        <v>sim</v>
      </c>
      <c r="Y13" t="str">
        <f t="shared" si="21"/>
        <v/>
      </c>
      <c r="Z13" t="str">
        <f t="shared" si="21"/>
        <v/>
      </c>
      <c r="AA13">
        <f t="shared" si="7"/>
        <v>1</v>
      </c>
      <c r="AB13" t="str">
        <f t="shared" si="8"/>
        <v/>
      </c>
      <c r="AF13" t="str">
        <f t="shared" si="9"/>
        <v>1 - Type of study</v>
      </c>
      <c r="AG13" t="str">
        <f t="shared" si="10"/>
        <v>1 - Type of study</v>
      </c>
      <c r="AH13" t="str">
        <f t="shared" si="11"/>
        <v/>
      </c>
    </row>
    <row r="14">
      <c r="A14" s="9" t="s">
        <v>3531</v>
      </c>
      <c r="B14" s="9" t="s">
        <v>3532</v>
      </c>
      <c r="C14" s="10">
        <v>2021.0</v>
      </c>
      <c r="D14" s="10">
        <v>1.0</v>
      </c>
      <c r="E14" s="10">
        <v>1.0</v>
      </c>
      <c r="F14" s="11" t="s">
        <v>3533</v>
      </c>
      <c r="G14" s="9"/>
      <c r="H14" s="10">
        <v>13.0</v>
      </c>
      <c r="I14" s="10">
        <v>3.0</v>
      </c>
      <c r="J14" s="9"/>
      <c r="K14" s="9" t="s">
        <v>3534</v>
      </c>
      <c r="L14" s="12" t="s">
        <v>3535</v>
      </c>
      <c r="M14" s="9"/>
      <c r="N14" s="9"/>
      <c r="O14" s="9"/>
      <c r="P14" s="9" t="s">
        <v>3536</v>
      </c>
      <c r="Q14" s="11" t="s">
        <v>3487</v>
      </c>
      <c r="R14" s="9"/>
      <c r="S14" s="9"/>
      <c r="T14">
        <f t="shared" si="2"/>
        <v>60</v>
      </c>
      <c r="U14" t="str">
        <f t="shared" si="3"/>
        <v>Excluded</v>
      </c>
      <c r="V14">
        <f t="shared" si="4"/>
        <v>83</v>
      </c>
      <c r="W14" t="str">
        <f t="shared" si="5"/>
        <v>Excluded</v>
      </c>
      <c r="X14" t="str">
        <f t="shared" ref="X14:Z14" si="22">IFERROR(IF(SEARCH(X$1,$Q14),"sim","não"),)</f>
        <v>sim</v>
      </c>
      <c r="Y14" t="str">
        <f t="shared" si="22"/>
        <v/>
      </c>
      <c r="Z14" t="str">
        <f t="shared" si="22"/>
        <v/>
      </c>
      <c r="AA14">
        <f t="shared" si="7"/>
        <v>1</v>
      </c>
      <c r="AB14" t="str">
        <f t="shared" si="8"/>
        <v/>
      </c>
      <c r="AF14" t="str">
        <f t="shared" si="9"/>
        <v>1 - Type of study</v>
      </c>
      <c r="AG14" t="str">
        <f t="shared" si="10"/>
        <v>1 - Type of study</v>
      </c>
      <c r="AH14" t="str">
        <f t="shared" si="11"/>
        <v/>
      </c>
    </row>
    <row r="15">
      <c r="A15" s="9" t="s">
        <v>3537</v>
      </c>
      <c r="B15" s="9" t="s">
        <v>3538</v>
      </c>
      <c r="C15" s="10">
        <v>2021.0</v>
      </c>
      <c r="D15" s="10">
        <v>1.0</v>
      </c>
      <c r="E15" s="10">
        <v>1.0</v>
      </c>
      <c r="F15" s="11" t="s">
        <v>3539</v>
      </c>
      <c r="G15" s="9"/>
      <c r="H15" s="10">
        <v>172.0</v>
      </c>
      <c r="I15" s="9"/>
      <c r="J15" s="9"/>
      <c r="K15" s="9" t="s">
        <v>3540</v>
      </c>
      <c r="L15" s="12" t="s">
        <v>3541</v>
      </c>
      <c r="M15" s="9"/>
      <c r="N15" s="9"/>
      <c r="O15" s="9"/>
      <c r="P15" s="9" t="s">
        <v>3542</v>
      </c>
      <c r="Q15" s="11" t="s">
        <v>3543</v>
      </c>
      <c r="R15" s="9"/>
      <c r="S15" s="9"/>
      <c r="T15">
        <f t="shared" si="2"/>
        <v>46</v>
      </c>
      <c r="U15" t="str">
        <f t="shared" si="3"/>
        <v>Excluded</v>
      </c>
      <c r="V15">
        <f t="shared" si="4"/>
        <v>69</v>
      </c>
      <c r="W15" t="str">
        <f t="shared" si="5"/>
        <v>Excluded</v>
      </c>
      <c r="X15" t="str">
        <f t="shared" ref="X15:Z15" si="23">IFERROR(IF(SEARCH(X$1,$Q15),"sim","não"),)</f>
        <v/>
      </c>
      <c r="Y15" t="str">
        <f t="shared" si="23"/>
        <v>sim</v>
      </c>
      <c r="Z15" t="str">
        <f t="shared" si="23"/>
        <v/>
      </c>
      <c r="AA15">
        <f t="shared" si="7"/>
        <v>1</v>
      </c>
      <c r="AB15" t="str">
        <f t="shared" si="8"/>
        <v/>
      </c>
      <c r="AC15" s="3"/>
      <c r="AF15" t="str">
        <f t="shared" si="9"/>
        <v>2 - Population</v>
      </c>
      <c r="AG15" t="str">
        <f t="shared" si="10"/>
        <v>2 - Population</v>
      </c>
      <c r="AH15" t="str">
        <f t="shared" si="11"/>
        <v/>
      </c>
    </row>
    <row r="16">
      <c r="A16" s="9" t="s">
        <v>3544</v>
      </c>
      <c r="B16" s="9" t="s">
        <v>3545</v>
      </c>
      <c r="C16" s="10">
        <v>2021.0</v>
      </c>
      <c r="D16" s="10">
        <v>1.0</v>
      </c>
      <c r="E16" s="10">
        <v>1.0</v>
      </c>
      <c r="F16" s="11" t="s">
        <v>3546</v>
      </c>
      <c r="G16" s="9"/>
      <c r="H16" s="10">
        <v>20.0</v>
      </c>
      <c r="I16" s="10">
        <v>77.0</v>
      </c>
      <c r="J16" s="9"/>
      <c r="K16" s="9" t="s">
        <v>3547</v>
      </c>
      <c r="L16" s="12" t="s">
        <v>3548</v>
      </c>
      <c r="M16" s="9"/>
      <c r="N16" s="9"/>
      <c r="O16" s="9"/>
      <c r="P16" s="9" t="s">
        <v>3549</v>
      </c>
      <c r="Q16" s="11" t="s">
        <v>3464</v>
      </c>
      <c r="R16" s="9"/>
      <c r="S16" s="9"/>
      <c r="T16">
        <f t="shared" si="2"/>
        <v>60</v>
      </c>
      <c r="U16" t="str">
        <f t="shared" si="3"/>
        <v>Excluded</v>
      </c>
      <c r="V16">
        <f t="shared" si="4"/>
        <v>83</v>
      </c>
      <c r="W16" t="str">
        <f t="shared" si="5"/>
        <v>Excluded</v>
      </c>
      <c r="X16" t="str">
        <f t="shared" ref="X16:Z16" si="24">IFERROR(IF(SEARCH(X$1,$Q16),"sim","não"),)</f>
        <v>sim</v>
      </c>
      <c r="Y16" t="str">
        <f t="shared" si="24"/>
        <v/>
      </c>
      <c r="Z16" t="str">
        <f t="shared" si="24"/>
        <v/>
      </c>
      <c r="AA16">
        <f t="shared" si="7"/>
        <v>1</v>
      </c>
      <c r="AB16" t="str">
        <f t="shared" si="8"/>
        <v/>
      </c>
      <c r="AE16" s="3"/>
      <c r="AF16" t="str">
        <f t="shared" si="9"/>
        <v>1 - Type of study</v>
      </c>
      <c r="AG16" t="str">
        <f t="shared" si="10"/>
        <v>1 - Type of study</v>
      </c>
      <c r="AH16" t="str">
        <f t="shared" si="11"/>
        <v/>
      </c>
    </row>
    <row r="17">
      <c r="A17" s="9" t="s">
        <v>3550</v>
      </c>
      <c r="B17" s="9" t="s">
        <v>3551</v>
      </c>
      <c r="C17" s="10">
        <v>2021.0</v>
      </c>
      <c r="D17" s="10">
        <v>1.0</v>
      </c>
      <c r="E17" s="10">
        <v>1.0</v>
      </c>
      <c r="F17" s="11" t="s">
        <v>587</v>
      </c>
      <c r="G17" s="9"/>
      <c r="H17" s="10">
        <v>19.0</v>
      </c>
      <c r="I17" s="10">
        <v>2.0</v>
      </c>
      <c r="J17" s="9" t="s">
        <v>2826</v>
      </c>
      <c r="K17" s="9" t="s">
        <v>3552</v>
      </c>
      <c r="L17" s="12" t="s">
        <v>3553</v>
      </c>
      <c r="M17" s="9"/>
      <c r="N17" s="9"/>
      <c r="O17" s="9"/>
      <c r="P17" s="9" t="s">
        <v>3554</v>
      </c>
      <c r="Q17" s="11" t="s">
        <v>3487</v>
      </c>
      <c r="R17" s="9"/>
      <c r="S17" s="9"/>
      <c r="T17">
        <f t="shared" si="2"/>
        <v>60</v>
      </c>
      <c r="U17" t="str">
        <f t="shared" si="3"/>
        <v>Excluded</v>
      </c>
      <c r="V17">
        <f t="shared" si="4"/>
        <v>83</v>
      </c>
      <c r="W17" t="str">
        <f t="shared" si="5"/>
        <v>Excluded</v>
      </c>
      <c r="X17" t="str">
        <f t="shared" ref="X17:Z17" si="25">IFERROR(IF(SEARCH(X$1,$Q17),"sim","não"),)</f>
        <v>sim</v>
      </c>
      <c r="Y17" t="str">
        <f t="shared" si="25"/>
        <v/>
      </c>
      <c r="Z17" t="str">
        <f t="shared" si="25"/>
        <v/>
      </c>
      <c r="AA17">
        <f t="shared" si="7"/>
        <v>1</v>
      </c>
      <c r="AB17" t="str">
        <f t="shared" si="8"/>
        <v/>
      </c>
      <c r="AF17" t="str">
        <f t="shared" si="9"/>
        <v>1 - Type of study</v>
      </c>
      <c r="AG17" t="str">
        <f t="shared" si="10"/>
        <v>1 - Type of study</v>
      </c>
      <c r="AH17" t="str">
        <f t="shared" si="11"/>
        <v/>
      </c>
    </row>
    <row r="18">
      <c r="A18" s="9" t="s">
        <v>3555</v>
      </c>
      <c r="B18" s="9" t="s">
        <v>3556</v>
      </c>
      <c r="C18" s="10">
        <v>2021.0</v>
      </c>
      <c r="D18" s="10">
        <v>1.0</v>
      </c>
      <c r="E18" s="10">
        <v>1.0</v>
      </c>
      <c r="F18" s="11" t="s">
        <v>3557</v>
      </c>
      <c r="G18" s="9"/>
      <c r="H18" s="10">
        <v>90.0</v>
      </c>
      <c r="I18" s="10">
        <v>1.0</v>
      </c>
      <c r="J18" s="9" t="s">
        <v>3558</v>
      </c>
      <c r="K18" s="9" t="s">
        <v>3559</v>
      </c>
      <c r="L18" s="12" t="s">
        <v>3560</v>
      </c>
      <c r="M18" s="9"/>
      <c r="N18" s="9"/>
      <c r="O18" s="9"/>
      <c r="P18" s="9" t="s">
        <v>3561</v>
      </c>
      <c r="Q18" s="11" t="s">
        <v>3562</v>
      </c>
      <c r="R18" s="9"/>
      <c r="S18" s="9"/>
      <c r="T18">
        <f t="shared" si="2"/>
        <v>60</v>
      </c>
      <c r="U18" t="str">
        <f t="shared" si="3"/>
        <v>Excluded</v>
      </c>
      <c r="V18">
        <f t="shared" si="4"/>
        <v>83</v>
      </c>
      <c r="W18" t="str">
        <f t="shared" si="5"/>
        <v>Excluded</v>
      </c>
      <c r="X18" t="str">
        <f t="shared" ref="X18:Z18" si="26">IFERROR(IF(SEARCH(X$1,$Q18),"sim","não"),)</f>
        <v>sim</v>
      </c>
      <c r="Y18" t="str">
        <f t="shared" si="26"/>
        <v/>
      </c>
      <c r="Z18" t="str">
        <f t="shared" si="26"/>
        <v/>
      </c>
      <c r="AA18">
        <f t="shared" si="7"/>
        <v>1</v>
      </c>
      <c r="AB18" t="str">
        <f t="shared" si="8"/>
        <v/>
      </c>
      <c r="AF18" t="str">
        <f t="shared" si="9"/>
        <v>1 - Type of study</v>
      </c>
      <c r="AG18" t="str">
        <f t="shared" si="10"/>
        <v>1 - Type of study</v>
      </c>
      <c r="AH18" t="str">
        <f t="shared" si="11"/>
        <v/>
      </c>
    </row>
    <row r="19">
      <c r="A19" s="9" t="s">
        <v>3563</v>
      </c>
      <c r="B19" s="9" t="s">
        <v>3564</v>
      </c>
      <c r="C19" s="10">
        <v>2021.0</v>
      </c>
      <c r="D19" s="10">
        <v>1.0</v>
      </c>
      <c r="E19" s="10">
        <v>1.0</v>
      </c>
      <c r="F19" s="11" t="s">
        <v>3533</v>
      </c>
      <c r="G19" s="9"/>
      <c r="H19" s="10">
        <v>13.0</v>
      </c>
      <c r="I19" s="10">
        <v>1.0</v>
      </c>
      <c r="J19" s="9"/>
      <c r="K19" s="9" t="s">
        <v>3565</v>
      </c>
      <c r="L19" s="12" t="s">
        <v>3566</v>
      </c>
      <c r="M19" s="9"/>
      <c r="N19" s="9"/>
      <c r="O19" s="9"/>
      <c r="P19" s="9" t="s">
        <v>3567</v>
      </c>
      <c r="Q19" s="11" t="s">
        <v>3568</v>
      </c>
      <c r="R19" s="9"/>
      <c r="S19" s="9"/>
      <c r="T19">
        <f t="shared" si="2"/>
        <v>46</v>
      </c>
      <c r="U19" t="str">
        <f t="shared" si="3"/>
        <v>Excluded</v>
      </c>
      <c r="V19">
        <f t="shared" si="4"/>
        <v>69</v>
      </c>
      <c r="W19" t="str">
        <f t="shared" si="5"/>
        <v>Excluded</v>
      </c>
      <c r="X19" t="str">
        <f t="shared" ref="X19:Z19" si="27">IFERROR(IF(SEARCH(X$1,$Q19),"sim","não"),)</f>
        <v>sim</v>
      </c>
      <c r="Y19" t="str">
        <f t="shared" si="27"/>
        <v/>
      </c>
      <c r="Z19" t="str">
        <f t="shared" si="27"/>
        <v/>
      </c>
      <c r="AA19">
        <f t="shared" si="7"/>
        <v>1</v>
      </c>
      <c r="AB19" t="str">
        <f t="shared" si="8"/>
        <v/>
      </c>
      <c r="AF19" t="str">
        <f t="shared" si="9"/>
        <v>1 - Type of study</v>
      </c>
      <c r="AG19" t="str">
        <f t="shared" si="10"/>
        <v>1 - Type of study</v>
      </c>
      <c r="AH19" t="str">
        <f t="shared" si="11"/>
        <v/>
      </c>
    </row>
    <row r="20">
      <c r="A20" s="9" t="s">
        <v>3569</v>
      </c>
      <c r="B20" s="9" t="s">
        <v>3570</v>
      </c>
      <c r="C20" s="10">
        <v>2021.0</v>
      </c>
      <c r="D20" s="10">
        <v>1.0</v>
      </c>
      <c r="E20" s="10">
        <v>1.0</v>
      </c>
      <c r="F20" s="11" t="s">
        <v>3571</v>
      </c>
      <c r="G20" s="9"/>
      <c r="H20" s="9"/>
      <c r="I20" s="9"/>
      <c r="J20" s="9"/>
      <c r="K20" s="9" t="s">
        <v>3572</v>
      </c>
      <c r="L20" s="12" t="s">
        <v>3573</v>
      </c>
      <c r="M20" s="9"/>
      <c r="N20" s="9"/>
      <c r="O20" s="9"/>
      <c r="P20" s="9" t="s">
        <v>3574</v>
      </c>
      <c r="Q20" s="11" t="s">
        <v>3464</v>
      </c>
      <c r="R20" s="9"/>
      <c r="S20" s="9"/>
      <c r="T20">
        <f t="shared" si="2"/>
        <v>60</v>
      </c>
      <c r="U20" t="str">
        <f t="shared" si="3"/>
        <v>Excluded</v>
      </c>
      <c r="V20">
        <f t="shared" si="4"/>
        <v>83</v>
      </c>
      <c r="W20" t="str">
        <f t="shared" si="5"/>
        <v>Excluded</v>
      </c>
      <c r="X20" t="str">
        <f t="shared" ref="X20:Z20" si="28">IFERROR(IF(SEARCH(X$1,$Q20),"sim","não"),)</f>
        <v>sim</v>
      </c>
      <c r="Y20" t="str">
        <f t="shared" si="28"/>
        <v/>
      </c>
      <c r="Z20" t="str">
        <f t="shared" si="28"/>
        <v/>
      </c>
      <c r="AA20">
        <f t="shared" si="7"/>
        <v>1</v>
      </c>
      <c r="AB20" t="str">
        <f t="shared" si="8"/>
        <v/>
      </c>
      <c r="AF20" t="str">
        <f t="shared" si="9"/>
        <v>1 - Type of study</v>
      </c>
      <c r="AG20" t="str">
        <f t="shared" si="10"/>
        <v>1 - Type of study</v>
      </c>
      <c r="AH20" t="str">
        <f t="shared" si="11"/>
        <v/>
      </c>
    </row>
    <row r="21">
      <c r="A21" s="9" t="s">
        <v>3575</v>
      </c>
      <c r="B21" s="9" t="s">
        <v>3576</v>
      </c>
      <c r="C21" s="10">
        <v>2021.0</v>
      </c>
      <c r="D21" s="10">
        <v>1.0</v>
      </c>
      <c r="E21" s="10">
        <v>1.0</v>
      </c>
      <c r="F21" s="11" t="s">
        <v>3577</v>
      </c>
      <c r="G21" s="9"/>
      <c r="H21" s="10">
        <v>19.0</v>
      </c>
      <c r="I21" s="10">
        <v>2.0</v>
      </c>
      <c r="J21" s="9" t="s">
        <v>3578</v>
      </c>
      <c r="K21" s="9" t="s">
        <v>3579</v>
      </c>
      <c r="L21" s="12" t="s">
        <v>3580</v>
      </c>
      <c r="M21" s="9"/>
      <c r="N21" s="9"/>
      <c r="O21" s="9"/>
      <c r="P21" s="9" t="s">
        <v>3581</v>
      </c>
      <c r="Q21" s="11" t="s">
        <v>3582</v>
      </c>
      <c r="R21" s="9"/>
      <c r="S21" s="9"/>
      <c r="T21">
        <f t="shared" si="2"/>
        <v>60</v>
      </c>
      <c r="U21" t="str">
        <f t="shared" si="3"/>
        <v>Excluded</v>
      </c>
      <c r="V21">
        <f t="shared" si="4"/>
        <v>83</v>
      </c>
      <c r="W21" t="str">
        <f t="shared" si="5"/>
        <v>Excluded</v>
      </c>
      <c r="X21" t="str">
        <f t="shared" ref="X21:Z21" si="29">IFERROR(IF(SEARCH(X$1,$Q21),"sim","não"),)</f>
        <v/>
      </c>
      <c r="Y21" t="str">
        <f t="shared" si="29"/>
        <v>sim</v>
      </c>
      <c r="Z21" t="str">
        <f t="shared" si="29"/>
        <v/>
      </c>
      <c r="AA21">
        <f t="shared" si="7"/>
        <v>1</v>
      </c>
      <c r="AB21" t="str">
        <f t="shared" si="8"/>
        <v/>
      </c>
      <c r="AF21" t="str">
        <f t="shared" si="9"/>
        <v>2 - Population</v>
      </c>
      <c r="AG21" t="str">
        <f t="shared" si="10"/>
        <v>2 - Population</v>
      </c>
      <c r="AH21" t="str">
        <f t="shared" si="11"/>
        <v/>
      </c>
    </row>
    <row r="22">
      <c r="A22" s="9" t="s">
        <v>3583</v>
      </c>
      <c r="B22" s="9" t="s">
        <v>3584</v>
      </c>
      <c r="C22" s="10">
        <v>2021.0</v>
      </c>
      <c r="D22" s="10">
        <v>1.0</v>
      </c>
      <c r="E22" s="10">
        <v>1.0</v>
      </c>
      <c r="F22" s="11" t="s">
        <v>3585</v>
      </c>
      <c r="G22" s="9"/>
      <c r="H22" s="9"/>
      <c r="I22" s="9"/>
      <c r="J22" s="9"/>
      <c r="K22" s="9" t="s">
        <v>3586</v>
      </c>
      <c r="L22" s="12" t="s">
        <v>3587</v>
      </c>
      <c r="M22" s="9"/>
      <c r="N22" s="9"/>
      <c r="O22" s="9"/>
      <c r="P22" s="9" t="s">
        <v>3588</v>
      </c>
      <c r="Q22" s="11" t="s">
        <v>3464</v>
      </c>
      <c r="R22" s="9"/>
      <c r="S22" s="9"/>
      <c r="T22">
        <f t="shared" si="2"/>
        <v>60</v>
      </c>
      <c r="U22" t="str">
        <f t="shared" si="3"/>
        <v>Excluded</v>
      </c>
      <c r="V22">
        <f t="shared" si="4"/>
        <v>83</v>
      </c>
      <c r="W22" t="str">
        <f t="shared" si="5"/>
        <v>Excluded</v>
      </c>
      <c r="X22" t="str">
        <f t="shared" ref="X22:Z22" si="30">IFERROR(IF(SEARCH(X$1,$Q22),"sim","não"),)</f>
        <v>sim</v>
      </c>
      <c r="Y22" t="str">
        <f t="shared" si="30"/>
        <v/>
      </c>
      <c r="Z22" t="str">
        <f t="shared" si="30"/>
        <v/>
      </c>
      <c r="AA22">
        <f t="shared" si="7"/>
        <v>1</v>
      </c>
      <c r="AB22" t="str">
        <f t="shared" si="8"/>
        <v/>
      </c>
      <c r="AF22" t="str">
        <f t="shared" si="9"/>
        <v>1 - Type of study</v>
      </c>
      <c r="AG22" t="str">
        <f t="shared" si="10"/>
        <v>1 - Type of study</v>
      </c>
      <c r="AH22" t="str">
        <f t="shared" si="11"/>
        <v/>
      </c>
    </row>
    <row r="23">
      <c r="A23" s="9" t="s">
        <v>3589</v>
      </c>
      <c r="B23" s="9" t="s">
        <v>3590</v>
      </c>
      <c r="C23" s="10">
        <v>2020.0</v>
      </c>
      <c r="D23" s="10">
        <v>1.0</v>
      </c>
      <c r="E23" s="10">
        <v>1.0</v>
      </c>
      <c r="F23" s="11" t="s">
        <v>67</v>
      </c>
      <c r="G23" s="9"/>
      <c r="H23" s="10">
        <v>65.0</v>
      </c>
      <c r="I23" s="10">
        <v>36.0</v>
      </c>
      <c r="J23" s="9" t="s">
        <v>3591</v>
      </c>
      <c r="K23" s="9" t="s">
        <v>3592</v>
      </c>
      <c r="L23" s="12" t="s">
        <v>3593</v>
      </c>
      <c r="M23" s="9"/>
      <c r="N23" s="9"/>
      <c r="O23" s="9"/>
      <c r="P23" s="9" t="s">
        <v>3594</v>
      </c>
      <c r="Q23" s="11" t="s">
        <v>3475</v>
      </c>
      <c r="R23" s="9"/>
      <c r="S23" s="9"/>
      <c r="T23">
        <f t="shared" si="2"/>
        <v>60</v>
      </c>
      <c r="U23" t="str">
        <f t="shared" si="3"/>
        <v>Maybe</v>
      </c>
      <c r="V23">
        <f t="shared" si="4"/>
        <v>80</v>
      </c>
      <c r="W23" t="str">
        <f t="shared" si="5"/>
        <v>Maybe</v>
      </c>
      <c r="X23" t="str">
        <f t="shared" ref="X23:Z23" si="31">IFERROR(IF(SEARCH(X$1,$Q23),"sim","não"),)</f>
        <v/>
      </c>
      <c r="Y23" t="str">
        <f t="shared" si="31"/>
        <v/>
      </c>
      <c r="Z23" t="str">
        <f t="shared" si="31"/>
        <v/>
      </c>
      <c r="AA23">
        <f t="shared" si="7"/>
        <v>0</v>
      </c>
      <c r="AB23" t="str">
        <f t="shared" si="8"/>
        <v>sim</v>
      </c>
      <c r="AF23" t="str">
        <f t="shared" si="9"/>
        <v/>
      </c>
      <c r="AG23" t="str">
        <f t="shared" si="10"/>
        <v/>
      </c>
      <c r="AH23" t="str">
        <f t="shared" si="11"/>
        <v/>
      </c>
    </row>
    <row r="24">
      <c r="A24" s="9" t="s">
        <v>3595</v>
      </c>
      <c r="B24" s="9" t="s">
        <v>3596</v>
      </c>
      <c r="C24" s="10">
        <v>2020.0</v>
      </c>
      <c r="D24" s="10">
        <v>1.0</v>
      </c>
      <c r="E24" s="10">
        <v>1.0</v>
      </c>
      <c r="F24" s="11" t="s">
        <v>3597</v>
      </c>
      <c r="G24" s="9"/>
      <c r="H24" s="10">
        <v>32.0</v>
      </c>
      <c r="I24" s="10">
        <v>24.0</v>
      </c>
      <c r="J24" s="9" t="s">
        <v>3598</v>
      </c>
      <c r="K24" s="9" t="s">
        <v>3599</v>
      </c>
      <c r="L24" s="12" t="s">
        <v>3600</v>
      </c>
      <c r="M24" s="9"/>
      <c r="N24" s="9"/>
      <c r="O24" s="9"/>
      <c r="P24" s="9" t="s">
        <v>3601</v>
      </c>
      <c r="Q24" s="11" t="s">
        <v>3602</v>
      </c>
      <c r="R24" s="9"/>
      <c r="S24" s="9"/>
      <c r="T24">
        <f t="shared" si="2"/>
        <v>46</v>
      </c>
      <c r="U24" t="str">
        <f t="shared" si="3"/>
        <v>Excluded</v>
      </c>
      <c r="V24">
        <f t="shared" si="4"/>
        <v>69</v>
      </c>
      <c r="W24" t="str">
        <f t="shared" si="5"/>
        <v>Excluded</v>
      </c>
      <c r="X24" t="str">
        <f t="shared" ref="X24:Z24" si="32">IFERROR(IF(SEARCH(X$1,$Q24),"sim","não"),)</f>
        <v/>
      </c>
      <c r="Y24" t="str">
        <f t="shared" si="32"/>
        <v/>
      </c>
      <c r="Z24" t="str">
        <f t="shared" si="32"/>
        <v>sim</v>
      </c>
      <c r="AA24">
        <f t="shared" si="7"/>
        <v>1</v>
      </c>
      <c r="AB24" t="str">
        <f t="shared" si="8"/>
        <v/>
      </c>
      <c r="AF24" t="str">
        <f t="shared" si="9"/>
        <v>3 - Intervention</v>
      </c>
      <c r="AG24" t="str">
        <f t="shared" si="10"/>
        <v>3 - Intervention</v>
      </c>
      <c r="AH24" t="str">
        <f t="shared" si="11"/>
        <v/>
      </c>
    </row>
    <row r="25">
      <c r="A25" s="9" t="s">
        <v>3603</v>
      </c>
      <c r="B25" s="9" t="s">
        <v>3604</v>
      </c>
      <c r="C25" s="10">
        <v>2020.0</v>
      </c>
      <c r="D25" s="10">
        <v>1.0</v>
      </c>
      <c r="E25" s="10">
        <v>1.0</v>
      </c>
      <c r="F25" s="11" t="s">
        <v>3533</v>
      </c>
      <c r="G25" s="9"/>
      <c r="H25" s="10">
        <v>12.0</v>
      </c>
      <c r="I25" s="10">
        <v>12.0</v>
      </c>
      <c r="J25" s="9"/>
      <c r="K25" s="9" t="s">
        <v>3605</v>
      </c>
      <c r="L25" s="12" t="s">
        <v>3606</v>
      </c>
      <c r="M25" s="9"/>
      <c r="N25" s="9"/>
      <c r="O25" s="9"/>
      <c r="P25" s="9" t="s">
        <v>3607</v>
      </c>
      <c r="Q25" s="11" t="s">
        <v>3608</v>
      </c>
      <c r="R25" s="9"/>
      <c r="S25" s="9"/>
      <c r="T25">
        <f t="shared" si="2"/>
        <v>46</v>
      </c>
      <c r="U25" t="str">
        <f t="shared" si="3"/>
        <v>Excluded</v>
      </c>
      <c r="V25">
        <f t="shared" si="4"/>
        <v>69</v>
      </c>
      <c r="W25" t="str">
        <f t="shared" si="5"/>
        <v>Excluded</v>
      </c>
      <c r="X25" t="str">
        <f t="shared" ref="X25:Z25" si="33">IFERROR(IF(SEARCH(X$1,$Q25),"sim","não"),)</f>
        <v>sim</v>
      </c>
      <c r="Y25" t="str">
        <f t="shared" si="33"/>
        <v/>
      </c>
      <c r="Z25" t="str">
        <f t="shared" si="33"/>
        <v/>
      </c>
      <c r="AA25">
        <f t="shared" si="7"/>
        <v>1</v>
      </c>
      <c r="AB25" t="str">
        <f t="shared" si="8"/>
        <v/>
      </c>
      <c r="AF25" t="str">
        <f t="shared" si="9"/>
        <v>1 - Type of study</v>
      </c>
      <c r="AG25" t="str">
        <f t="shared" si="10"/>
        <v>1 - Type of study</v>
      </c>
      <c r="AH25" t="str">
        <f t="shared" si="11"/>
        <v/>
      </c>
    </row>
    <row r="26">
      <c r="A26" s="9" t="s">
        <v>3609</v>
      </c>
      <c r="B26" s="9" t="s">
        <v>3610</v>
      </c>
      <c r="C26" s="10">
        <v>2020.0</v>
      </c>
      <c r="D26" s="10">
        <v>1.0</v>
      </c>
      <c r="E26" s="10">
        <v>1.0</v>
      </c>
      <c r="F26" s="11" t="s">
        <v>3611</v>
      </c>
      <c r="G26" s="9"/>
      <c r="H26" s="10">
        <v>10.0</v>
      </c>
      <c r="I26" s="10">
        <v>1.0</v>
      </c>
      <c r="J26" s="9"/>
      <c r="K26" s="9" t="s">
        <v>3612</v>
      </c>
      <c r="L26" s="12" t="s">
        <v>3613</v>
      </c>
      <c r="M26" s="9"/>
      <c r="N26" s="9"/>
      <c r="O26" s="9"/>
      <c r="P26" s="9" t="s">
        <v>3614</v>
      </c>
      <c r="Q26" s="11" t="s">
        <v>3494</v>
      </c>
      <c r="R26" s="9"/>
      <c r="S26" s="9"/>
      <c r="T26">
        <f t="shared" si="2"/>
        <v>46</v>
      </c>
      <c r="U26" t="str">
        <f t="shared" si="3"/>
        <v>Excluded</v>
      </c>
      <c r="V26">
        <f t="shared" si="4"/>
        <v>69</v>
      </c>
      <c r="W26" t="str">
        <f t="shared" si="5"/>
        <v>Excluded</v>
      </c>
      <c r="X26" t="str">
        <f t="shared" ref="X26:Z26" si="34">IFERROR(IF(SEARCH(X$1,$Q26),"sim","não"),)</f>
        <v>sim</v>
      </c>
      <c r="Y26" t="str">
        <f t="shared" si="34"/>
        <v/>
      </c>
      <c r="Z26" t="str">
        <f t="shared" si="34"/>
        <v/>
      </c>
      <c r="AA26">
        <f t="shared" si="7"/>
        <v>1</v>
      </c>
      <c r="AB26" t="str">
        <f t="shared" si="8"/>
        <v/>
      </c>
      <c r="AC26" s="3"/>
      <c r="AF26" t="str">
        <f t="shared" si="9"/>
        <v>1 - Type of study</v>
      </c>
      <c r="AG26" t="str">
        <f t="shared" si="10"/>
        <v>1 - Type of study</v>
      </c>
      <c r="AH26" t="str">
        <f t="shared" si="11"/>
        <v/>
      </c>
    </row>
    <row r="27">
      <c r="A27" s="9" t="s">
        <v>3615</v>
      </c>
      <c r="B27" s="9" t="s">
        <v>3616</v>
      </c>
      <c r="C27" s="10">
        <v>2020.0</v>
      </c>
      <c r="D27" s="10">
        <v>1.0</v>
      </c>
      <c r="E27" s="10">
        <v>1.0</v>
      </c>
      <c r="F27" s="11" t="s">
        <v>3617</v>
      </c>
      <c r="G27" s="9"/>
      <c r="H27" s="10">
        <v>14.0</v>
      </c>
      <c r="I27" s="9"/>
      <c r="J27" s="9"/>
      <c r="K27" s="9"/>
      <c r="L27" s="12" t="s">
        <v>3618</v>
      </c>
      <c r="M27" s="9"/>
      <c r="N27" s="9"/>
      <c r="O27" s="9"/>
      <c r="P27" s="9" t="s">
        <v>3619</v>
      </c>
      <c r="Q27" s="11" t="s">
        <v>3620</v>
      </c>
      <c r="R27" s="9"/>
      <c r="S27" s="9"/>
      <c r="T27">
        <f t="shared" si="2"/>
        <v>60</v>
      </c>
      <c r="U27" t="str">
        <f t="shared" si="3"/>
        <v>Excluded</v>
      </c>
      <c r="V27">
        <f t="shared" si="4"/>
        <v>83</v>
      </c>
      <c r="W27" t="str">
        <f t="shared" si="5"/>
        <v>Excluded</v>
      </c>
      <c r="X27" t="str">
        <f t="shared" ref="X27:Z27" si="35">IFERROR(IF(SEARCH(X$1,$Q27),"sim","não"),)</f>
        <v>sim</v>
      </c>
      <c r="Y27" t="str">
        <f t="shared" si="35"/>
        <v/>
      </c>
      <c r="Z27" t="str">
        <f t="shared" si="35"/>
        <v/>
      </c>
      <c r="AA27">
        <f t="shared" si="7"/>
        <v>1</v>
      </c>
      <c r="AB27" t="str">
        <f t="shared" si="8"/>
        <v/>
      </c>
      <c r="AF27" t="str">
        <f t="shared" si="9"/>
        <v>1 - Type of study</v>
      </c>
      <c r="AG27" t="str">
        <f t="shared" si="10"/>
        <v>1 - Type of study</v>
      </c>
      <c r="AH27" t="str">
        <f t="shared" si="11"/>
        <v/>
      </c>
    </row>
    <row r="28">
      <c r="A28" s="9" t="s">
        <v>3621</v>
      </c>
      <c r="B28" s="9" t="s">
        <v>3622</v>
      </c>
      <c r="C28" s="10">
        <v>2020.0</v>
      </c>
      <c r="D28" s="10">
        <v>1.0</v>
      </c>
      <c r="E28" s="10">
        <v>1.0</v>
      </c>
      <c r="F28" s="11" t="s">
        <v>46</v>
      </c>
      <c r="G28" s="9"/>
      <c r="H28" s="10">
        <v>742.0</v>
      </c>
      <c r="I28" s="9"/>
      <c r="J28" s="9"/>
      <c r="K28" s="9" t="s">
        <v>3623</v>
      </c>
      <c r="L28" s="12" t="s">
        <v>3624</v>
      </c>
      <c r="M28" s="9"/>
      <c r="N28" s="9"/>
      <c r="O28" s="9"/>
      <c r="P28" s="9" t="s">
        <v>3625</v>
      </c>
      <c r="Q28" s="11" t="s">
        <v>3620</v>
      </c>
      <c r="R28" s="9"/>
      <c r="S28" s="9"/>
      <c r="T28">
        <f t="shared" si="2"/>
        <v>60</v>
      </c>
      <c r="U28" t="str">
        <f t="shared" si="3"/>
        <v>Excluded</v>
      </c>
      <c r="V28">
        <f t="shared" si="4"/>
        <v>83</v>
      </c>
      <c r="W28" t="str">
        <f t="shared" si="5"/>
        <v>Excluded</v>
      </c>
      <c r="X28" t="str">
        <f t="shared" ref="X28:Z28" si="36">IFERROR(IF(SEARCH(X$1,$Q28),"sim","não"),)</f>
        <v>sim</v>
      </c>
      <c r="Y28" t="str">
        <f t="shared" si="36"/>
        <v/>
      </c>
      <c r="Z28" t="str">
        <f t="shared" si="36"/>
        <v/>
      </c>
      <c r="AA28">
        <f t="shared" si="7"/>
        <v>1</v>
      </c>
      <c r="AB28" t="str">
        <f t="shared" si="8"/>
        <v/>
      </c>
      <c r="AF28" t="str">
        <f t="shared" si="9"/>
        <v>1 - Type of study</v>
      </c>
      <c r="AG28" t="str">
        <f t="shared" si="10"/>
        <v>1 - Type of study</v>
      </c>
      <c r="AH28" t="str">
        <f t="shared" si="11"/>
        <v/>
      </c>
    </row>
    <row r="29">
      <c r="A29" s="9" t="s">
        <v>3626</v>
      </c>
      <c r="B29" s="9" t="s">
        <v>3627</v>
      </c>
      <c r="C29" s="10">
        <v>2020.0</v>
      </c>
      <c r="D29" s="10">
        <v>1.0</v>
      </c>
      <c r="E29" s="10">
        <v>1.0</v>
      </c>
      <c r="F29" s="11" t="s">
        <v>143</v>
      </c>
      <c r="G29" s="9"/>
      <c r="H29" s="10">
        <v>40.0</v>
      </c>
      <c r="I29" s="9"/>
      <c r="J29" s="9"/>
      <c r="K29" s="9" t="s">
        <v>3628</v>
      </c>
      <c r="L29" s="12" t="s">
        <v>3629</v>
      </c>
      <c r="M29" s="9"/>
      <c r="N29" s="9"/>
      <c r="O29" s="9"/>
      <c r="P29" s="9" t="s">
        <v>3630</v>
      </c>
      <c r="Q29" s="11" t="s">
        <v>3464</v>
      </c>
      <c r="R29" s="9"/>
      <c r="S29" s="9"/>
      <c r="T29">
        <f t="shared" si="2"/>
        <v>60</v>
      </c>
      <c r="U29" t="str">
        <f t="shared" si="3"/>
        <v>Excluded</v>
      </c>
      <c r="V29">
        <f t="shared" si="4"/>
        <v>83</v>
      </c>
      <c r="W29" t="str">
        <f t="shared" si="5"/>
        <v>Excluded</v>
      </c>
      <c r="X29" t="str">
        <f t="shared" ref="X29:Z29" si="37">IFERROR(IF(SEARCH(X$1,$Q29),"sim","não"),)</f>
        <v>sim</v>
      </c>
      <c r="Y29" t="str">
        <f t="shared" si="37"/>
        <v/>
      </c>
      <c r="Z29" t="str">
        <f t="shared" si="37"/>
        <v/>
      </c>
      <c r="AA29">
        <f t="shared" si="7"/>
        <v>1</v>
      </c>
      <c r="AB29" t="str">
        <f t="shared" si="8"/>
        <v/>
      </c>
      <c r="AE29" s="3"/>
      <c r="AF29" t="str">
        <f t="shared" si="9"/>
        <v>1 - Type of study</v>
      </c>
      <c r="AG29" t="str">
        <f t="shared" si="10"/>
        <v>1 - Type of study</v>
      </c>
      <c r="AH29" t="str">
        <f t="shared" si="11"/>
        <v/>
      </c>
    </row>
    <row r="30">
      <c r="A30" s="9" t="s">
        <v>3631</v>
      </c>
      <c r="B30" s="9" t="s">
        <v>3632</v>
      </c>
      <c r="C30" s="10">
        <v>2020.0</v>
      </c>
      <c r="D30" s="10">
        <v>1.0</v>
      </c>
      <c r="E30" s="10">
        <v>1.0</v>
      </c>
      <c r="F30" s="11" t="s">
        <v>95</v>
      </c>
      <c r="G30" s="9"/>
      <c r="H30" s="10">
        <v>265.0</v>
      </c>
      <c r="I30" s="9"/>
      <c r="J30" s="9"/>
      <c r="K30" s="9" t="s">
        <v>3633</v>
      </c>
      <c r="L30" s="12" t="s">
        <v>3634</v>
      </c>
      <c r="M30" s="9"/>
      <c r="N30" s="9"/>
      <c r="O30" s="9"/>
      <c r="P30" s="9" t="s">
        <v>3635</v>
      </c>
      <c r="Q30" s="11" t="s">
        <v>3636</v>
      </c>
      <c r="R30" s="9"/>
      <c r="S30" s="9"/>
      <c r="T30">
        <f t="shared" si="2"/>
        <v>46</v>
      </c>
      <c r="U30" t="str">
        <f t="shared" si="3"/>
        <v>Excluded</v>
      </c>
      <c r="V30">
        <f t="shared" si="4"/>
        <v>69</v>
      </c>
      <c r="W30" t="str">
        <f t="shared" si="5"/>
        <v>Excluded</v>
      </c>
      <c r="X30" t="str">
        <f t="shared" ref="X30:Z30" si="38">IFERROR(IF(SEARCH(X$1,$Q30),"sim","não"),)</f>
        <v>sim</v>
      </c>
      <c r="Y30" t="str">
        <f t="shared" si="38"/>
        <v/>
      </c>
      <c r="Z30" t="str">
        <f t="shared" si="38"/>
        <v/>
      </c>
      <c r="AA30">
        <f t="shared" si="7"/>
        <v>1</v>
      </c>
      <c r="AB30" t="str">
        <f t="shared" si="8"/>
        <v/>
      </c>
      <c r="AF30" t="str">
        <f t="shared" si="9"/>
        <v>1 - Type of study</v>
      </c>
      <c r="AG30" t="str">
        <f t="shared" si="10"/>
        <v>1 - Type of study</v>
      </c>
      <c r="AH30" t="str">
        <f t="shared" si="11"/>
        <v/>
      </c>
    </row>
    <row r="31">
      <c r="A31" s="9" t="s">
        <v>3637</v>
      </c>
      <c r="B31" s="9" t="s">
        <v>3638</v>
      </c>
      <c r="C31" s="10">
        <v>2020.0</v>
      </c>
      <c r="D31" s="10">
        <v>1.0</v>
      </c>
      <c r="E31" s="10">
        <v>1.0</v>
      </c>
      <c r="F31" s="11" t="s">
        <v>557</v>
      </c>
      <c r="G31" s="9"/>
      <c r="H31" s="10">
        <v>27.0</v>
      </c>
      <c r="I31" s="10">
        <v>29.0</v>
      </c>
      <c r="J31" s="9" t="s">
        <v>3639</v>
      </c>
      <c r="K31" s="9" t="s">
        <v>3640</v>
      </c>
      <c r="L31" s="12" t="s">
        <v>3641</v>
      </c>
      <c r="M31" s="9"/>
      <c r="N31" s="9"/>
      <c r="O31" s="9"/>
      <c r="P31" s="9" t="s">
        <v>3642</v>
      </c>
      <c r="Q31" s="11" t="s">
        <v>3608</v>
      </c>
      <c r="R31" s="9"/>
      <c r="S31" s="9"/>
      <c r="T31">
        <f t="shared" si="2"/>
        <v>46</v>
      </c>
      <c r="U31" t="str">
        <f t="shared" si="3"/>
        <v>Excluded</v>
      </c>
      <c r="V31">
        <f t="shared" si="4"/>
        <v>69</v>
      </c>
      <c r="W31" t="str">
        <f t="shared" si="5"/>
        <v>Excluded</v>
      </c>
      <c r="X31" t="str">
        <f t="shared" ref="X31:Z31" si="39">IFERROR(IF(SEARCH(X$1,$Q31),"sim","não"),)</f>
        <v>sim</v>
      </c>
      <c r="Y31" t="str">
        <f t="shared" si="39"/>
        <v/>
      </c>
      <c r="Z31" t="str">
        <f t="shared" si="39"/>
        <v/>
      </c>
      <c r="AA31">
        <f t="shared" si="7"/>
        <v>1</v>
      </c>
      <c r="AB31" t="str">
        <f t="shared" si="8"/>
        <v/>
      </c>
      <c r="AF31" t="str">
        <f t="shared" si="9"/>
        <v>1 - Type of study</v>
      </c>
      <c r="AG31" t="str">
        <f t="shared" si="10"/>
        <v>1 - Type of study</v>
      </c>
      <c r="AH31" t="str">
        <f t="shared" si="11"/>
        <v/>
      </c>
    </row>
    <row r="32">
      <c r="A32" s="9" t="s">
        <v>3643</v>
      </c>
      <c r="B32" s="9" t="s">
        <v>3644</v>
      </c>
      <c r="C32" s="10">
        <v>2020.0</v>
      </c>
      <c r="D32" s="10">
        <v>1.0</v>
      </c>
      <c r="E32" s="10">
        <v>1.0</v>
      </c>
      <c r="F32" s="9" t="s">
        <v>3645</v>
      </c>
      <c r="G32" s="9"/>
      <c r="H32" s="10">
        <v>10.0</v>
      </c>
      <c r="I32" s="10">
        <v>59.0</v>
      </c>
      <c r="J32" s="9" t="s">
        <v>3646</v>
      </c>
      <c r="K32" s="9" t="s">
        <v>3647</v>
      </c>
      <c r="L32" s="12" t="s">
        <v>3648</v>
      </c>
      <c r="M32" s="9"/>
      <c r="N32" s="9"/>
      <c r="O32" s="9"/>
      <c r="P32" s="9" t="s">
        <v>3649</v>
      </c>
      <c r="Q32" s="11" t="s">
        <v>3650</v>
      </c>
      <c r="R32" s="9"/>
      <c r="S32" s="9"/>
      <c r="T32">
        <f t="shared" si="2"/>
        <v>46</v>
      </c>
      <c r="U32" t="str">
        <f t="shared" si="3"/>
        <v>Excluded</v>
      </c>
      <c r="V32">
        <f t="shared" si="4"/>
        <v>69</v>
      </c>
      <c r="W32" t="str">
        <f t="shared" si="5"/>
        <v>Excluded</v>
      </c>
      <c r="X32" t="str">
        <f t="shared" ref="X32:Z32" si="40">IFERROR(IF(SEARCH(X$1,$Q32),"sim","não"),)</f>
        <v>sim</v>
      </c>
      <c r="Y32" t="str">
        <f t="shared" si="40"/>
        <v/>
      </c>
      <c r="Z32" t="str">
        <f t="shared" si="40"/>
        <v/>
      </c>
      <c r="AA32">
        <f t="shared" si="7"/>
        <v>1</v>
      </c>
      <c r="AB32" t="str">
        <f t="shared" si="8"/>
        <v/>
      </c>
      <c r="AF32" t="str">
        <f t="shared" si="9"/>
        <v>1 - Type of study</v>
      </c>
      <c r="AG32" t="str">
        <f t="shared" si="10"/>
        <v>1 - Type of study</v>
      </c>
      <c r="AH32" t="str">
        <f t="shared" si="11"/>
        <v/>
      </c>
    </row>
    <row r="33">
      <c r="A33" s="9" t="s">
        <v>3651</v>
      </c>
      <c r="B33" s="9" t="s">
        <v>3652</v>
      </c>
      <c r="C33" s="10">
        <v>2020.0</v>
      </c>
      <c r="D33" s="10">
        <v>1.0</v>
      </c>
      <c r="E33" s="10">
        <v>1.0</v>
      </c>
      <c r="F33" s="11" t="s">
        <v>3653</v>
      </c>
      <c r="G33" s="9"/>
      <c r="H33" s="10">
        <v>179.0</v>
      </c>
      <c r="I33" s="9"/>
      <c r="J33" s="9"/>
      <c r="K33" s="9" t="s">
        <v>3654</v>
      </c>
      <c r="L33" s="12" t="s">
        <v>3655</v>
      </c>
      <c r="M33" s="9"/>
      <c r="N33" s="9"/>
      <c r="O33" s="9"/>
      <c r="P33" s="9" t="s">
        <v>3656</v>
      </c>
      <c r="Q33" s="11" t="s">
        <v>3657</v>
      </c>
      <c r="R33" s="9"/>
      <c r="S33" s="9"/>
      <c r="T33">
        <f t="shared" si="2"/>
        <v>46</v>
      </c>
      <c r="U33" t="str">
        <f t="shared" si="3"/>
        <v>Excluded</v>
      </c>
      <c r="V33">
        <f t="shared" si="4"/>
        <v>69</v>
      </c>
      <c r="W33" t="str">
        <f t="shared" si="5"/>
        <v>Excluded</v>
      </c>
      <c r="X33" t="str">
        <f t="shared" ref="X33:Z33" si="41">IFERROR(IF(SEARCH(X$1,$Q33),"sim","não"),)</f>
        <v>sim</v>
      </c>
      <c r="Y33" t="str">
        <f t="shared" si="41"/>
        <v/>
      </c>
      <c r="Z33" t="str">
        <f t="shared" si="41"/>
        <v/>
      </c>
      <c r="AA33">
        <f t="shared" si="7"/>
        <v>1</v>
      </c>
      <c r="AB33" t="str">
        <f t="shared" si="8"/>
        <v/>
      </c>
      <c r="AF33" t="str">
        <f t="shared" si="9"/>
        <v>1 - Type of study</v>
      </c>
      <c r="AG33" t="str">
        <f t="shared" si="10"/>
        <v>1 - Type of study</v>
      </c>
      <c r="AH33" t="str">
        <f t="shared" si="11"/>
        <v/>
      </c>
    </row>
    <row r="34">
      <c r="A34" s="9" t="s">
        <v>3658</v>
      </c>
      <c r="B34" s="9" t="s">
        <v>3659</v>
      </c>
      <c r="C34" s="10">
        <v>2020.0</v>
      </c>
      <c r="D34" s="10">
        <v>1.0</v>
      </c>
      <c r="E34" s="10">
        <v>1.0</v>
      </c>
      <c r="F34" s="11" t="s">
        <v>60</v>
      </c>
      <c r="G34" s="9"/>
      <c r="H34" s="10">
        <v>231.0</v>
      </c>
      <c r="I34" s="10">
        <v>8.0</v>
      </c>
      <c r="J34" s="9"/>
      <c r="K34" s="9" t="s">
        <v>3660</v>
      </c>
      <c r="L34" s="12" t="s">
        <v>3661</v>
      </c>
      <c r="M34" s="9"/>
      <c r="N34" s="9"/>
      <c r="O34" s="9"/>
      <c r="P34" s="9" t="s">
        <v>3662</v>
      </c>
      <c r="Q34" s="11" t="s">
        <v>3650</v>
      </c>
      <c r="R34" s="9"/>
      <c r="S34" s="9"/>
      <c r="T34">
        <f t="shared" si="2"/>
        <v>46</v>
      </c>
      <c r="U34" t="str">
        <f t="shared" si="3"/>
        <v>Excluded</v>
      </c>
      <c r="V34">
        <f t="shared" si="4"/>
        <v>69</v>
      </c>
      <c r="W34" t="str">
        <f t="shared" si="5"/>
        <v>Excluded</v>
      </c>
      <c r="X34" t="str">
        <f t="shared" ref="X34:Z34" si="42">IFERROR(IF(SEARCH(X$1,$Q34),"sim","não"),)</f>
        <v>sim</v>
      </c>
      <c r="Y34" t="str">
        <f t="shared" si="42"/>
        <v/>
      </c>
      <c r="Z34" t="str">
        <f t="shared" si="42"/>
        <v/>
      </c>
      <c r="AA34">
        <f t="shared" si="7"/>
        <v>1</v>
      </c>
      <c r="AB34" t="str">
        <f t="shared" si="8"/>
        <v/>
      </c>
      <c r="AF34" t="str">
        <f t="shared" si="9"/>
        <v>1 - Type of study</v>
      </c>
      <c r="AG34" t="str">
        <f t="shared" si="10"/>
        <v>1 - Type of study</v>
      </c>
      <c r="AH34" t="str">
        <f t="shared" si="11"/>
        <v/>
      </c>
    </row>
    <row r="35">
      <c r="A35" s="9" t="s">
        <v>3663</v>
      </c>
      <c r="B35" s="9" t="s">
        <v>3664</v>
      </c>
      <c r="C35" s="10">
        <v>2020.0</v>
      </c>
      <c r="D35" s="10">
        <v>1.0</v>
      </c>
      <c r="E35" s="10">
        <v>1.0</v>
      </c>
      <c r="F35" s="11" t="s">
        <v>60</v>
      </c>
      <c r="G35" s="9"/>
      <c r="H35" s="10">
        <v>231.0</v>
      </c>
      <c r="I35" s="10">
        <v>8.0</v>
      </c>
      <c r="J35" s="9"/>
      <c r="K35" s="9" t="s">
        <v>3665</v>
      </c>
      <c r="L35" s="12" t="s">
        <v>3666</v>
      </c>
      <c r="M35" s="9"/>
      <c r="N35" s="9"/>
      <c r="O35" s="9"/>
      <c r="P35" s="9" t="s">
        <v>3667</v>
      </c>
      <c r="Q35" s="11" t="s">
        <v>3668</v>
      </c>
      <c r="R35" s="9"/>
      <c r="S35" s="9"/>
      <c r="T35">
        <f t="shared" si="2"/>
        <v>46</v>
      </c>
      <c r="U35" t="str">
        <f t="shared" si="3"/>
        <v>Excluded</v>
      </c>
      <c r="V35">
        <f t="shared" si="4"/>
        <v>69</v>
      </c>
      <c r="W35" t="str">
        <f t="shared" si="5"/>
        <v>Excluded</v>
      </c>
      <c r="X35" t="str">
        <f t="shared" ref="X35:Z35" si="43">IFERROR(IF(SEARCH(X$1,$Q35),"sim","não"),)</f>
        <v>sim</v>
      </c>
      <c r="Y35" t="str">
        <f t="shared" si="43"/>
        <v/>
      </c>
      <c r="Z35" t="str">
        <f t="shared" si="43"/>
        <v/>
      </c>
      <c r="AA35">
        <f t="shared" si="7"/>
        <v>1</v>
      </c>
      <c r="AB35" t="str">
        <f t="shared" si="8"/>
        <v/>
      </c>
      <c r="AF35" t="str">
        <f t="shared" si="9"/>
        <v>1 - Type of study</v>
      </c>
      <c r="AG35" t="str">
        <f t="shared" si="10"/>
        <v>1 - Type of study</v>
      </c>
      <c r="AH35" t="str">
        <f t="shared" si="11"/>
        <v/>
      </c>
    </row>
    <row r="36">
      <c r="A36" s="9" t="s">
        <v>3669</v>
      </c>
      <c r="B36" s="9" t="s">
        <v>3670</v>
      </c>
      <c r="C36" s="10">
        <v>2020.0</v>
      </c>
      <c r="D36" s="10">
        <v>1.0</v>
      </c>
      <c r="E36" s="10">
        <v>1.0</v>
      </c>
      <c r="F36" s="11" t="s">
        <v>194</v>
      </c>
      <c r="G36" s="9"/>
      <c r="H36" s="10">
        <v>8.0</v>
      </c>
      <c r="I36" s="9"/>
      <c r="J36" s="9"/>
      <c r="K36" s="9" t="s">
        <v>3671</v>
      </c>
      <c r="L36" s="12" t="s">
        <v>3672</v>
      </c>
      <c r="M36" s="9"/>
      <c r="N36" s="9"/>
      <c r="O36" s="9"/>
      <c r="P36" s="9" t="s">
        <v>3673</v>
      </c>
      <c r="Q36" s="11" t="s">
        <v>3674</v>
      </c>
      <c r="R36" s="9"/>
      <c r="S36" s="9"/>
      <c r="T36">
        <f t="shared" si="2"/>
        <v>46</v>
      </c>
      <c r="U36" t="str">
        <f t="shared" si="3"/>
        <v>Maybe</v>
      </c>
      <c r="V36">
        <f t="shared" si="4"/>
        <v>66</v>
      </c>
      <c r="W36" t="str">
        <f t="shared" si="5"/>
        <v>Maybe</v>
      </c>
      <c r="X36" t="str">
        <f t="shared" ref="X36:Z36" si="44">IFERROR(IF(SEARCH(X$1,$Q36),"sim","não"),)</f>
        <v/>
      </c>
      <c r="Y36" t="str">
        <f t="shared" si="44"/>
        <v/>
      </c>
      <c r="Z36" t="str">
        <f t="shared" si="44"/>
        <v/>
      </c>
      <c r="AA36">
        <f t="shared" si="7"/>
        <v>0</v>
      </c>
      <c r="AB36" t="str">
        <f t="shared" si="8"/>
        <v>sim</v>
      </c>
      <c r="AF36" t="str">
        <f t="shared" si="9"/>
        <v/>
      </c>
      <c r="AG36" t="str">
        <f t="shared" si="10"/>
        <v/>
      </c>
      <c r="AH36" t="str">
        <f t="shared" si="11"/>
        <v/>
      </c>
    </row>
    <row r="37">
      <c r="A37" s="9" t="s">
        <v>3675</v>
      </c>
      <c r="B37" s="9" t="s">
        <v>3676</v>
      </c>
      <c r="C37" s="10">
        <v>2020.0</v>
      </c>
      <c r="D37" s="10">
        <v>1.0</v>
      </c>
      <c r="E37" s="10">
        <v>1.0</v>
      </c>
      <c r="F37" s="11" t="s">
        <v>143</v>
      </c>
      <c r="G37" s="9"/>
      <c r="H37" s="10">
        <v>38.0</v>
      </c>
      <c r="I37" s="9"/>
      <c r="J37" s="9"/>
      <c r="K37" s="9" t="s">
        <v>3677</v>
      </c>
      <c r="L37" s="12" t="s">
        <v>3678</v>
      </c>
      <c r="M37" s="9"/>
      <c r="N37" s="9"/>
      <c r="O37" s="9"/>
      <c r="P37" s="9" t="s">
        <v>3679</v>
      </c>
      <c r="Q37" s="11" t="s">
        <v>3668</v>
      </c>
      <c r="R37" s="9"/>
      <c r="S37" s="9"/>
      <c r="T37">
        <f t="shared" si="2"/>
        <v>46</v>
      </c>
      <c r="U37" t="str">
        <f t="shared" si="3"/>
        <v>Excluded</v>
      </c>
      <c r="V37">
        <f t="shared" si="4"/>
        <v>69</v>
      </c>
      <c r="W37" t="str">
        <f t="shared" si="5"/>
        <v>Excluded</v>
      </c>
      <c r="X37" t="str">
        <f t="shared" ref="X37:Z37" si="45">IFERROR(IF(SEARCH(X$1,$Q37),"sim","não"),)</f>
        <v>sim</v>
      </c>
      <c r="Y37" t="str">
        <f t="shared" si="45"/>
        <v/>
      </c>
      <c r="Z37" t="str">
        <f t="shared" si="45"/>
        <v/>
      </c>
      <c r="AA37">
        <f t="shared" si="7"/>
        <v>1</v>
      </c>
      <c r="AB37" t="str">
        <f t="shared" si="8"/>
        <v/>
      </c>
      <c r="AF37" t="str">
        <f t="shared" si="9"/>
        <v>1 - Type of study</v>
      </c>
      <c r="AG37" t="str">
        <f t="shared" si="10"/>
        <v>1 - Type of study</v>
      </c>
      <c r="AH37" t="str">
        <f t="shared" si="11"/>
        <v/>
      </c>
    </row>
    <row r="38">
      <c r="A38" s="9" t="s">
        <v>3680</v>
      </c>
      <c r="B38" s="9" t="s">
        <v>3681</v>
      </c>
      <c r="C38" s="10">
        <v>2020.0</v>
      </c>
      <c r="D38" s="10">
        <v>1.0</v>
      </c>
      <c r="E38" s="10">
        <v>1.0</v>
      </c>
      <c r="F38" s="11" t="s">
        <v>194</v>
      </c>
      <c r="G38" s="9"/>
      <c r="H38" s="10">
        <v>8.0</v>
      </c>
      <c r="I38" s="9"/>
      <c r="J38" s="9"/>
      <c r="K38" s="9" t="s">
        <v>3682</v>
      </c>
      <c r="L38" s="12" t="s">
        <v>3683</v>
      </c>
      <c r="M38" s="9"/>
      <c r="N38" s="9"/>
      <c r="O38" s="9"/>
      <c r="P38" s="9" t="s">
        <v>3684</v>
      </c>
      <c r="Q38" s="11" t="s">
        <v>3674</v>
      </c>
      <c r="R38" s="9"/>
      <c r="S38" s="9"/>
      <c r="T38">
        <f t="shared" si="2"/>
        <v>46</v>
      </c>
      <c r="U38" t="str">
        <f t="shared" si="3"/>
        <v>Maybe</v>
      </c>
      <c r="V38">
        <f t="shared" si="4"/>
        <v>66</v>
      </c>
      <c r="W38" t="str">
        <f t="shared" si="5"/>
        <v>Maybe</v>
      </c>
      <c r="X38" t="str">
        <f t="shared" ref="X38:Z38" si="46">IFERROR(IF(SEARCH(X$1,$Q38),"sim","não"),)</f>
        <v/>
      </c>
      <c r="Y38" t="str">
        <f t="shared" si="46"/>
        <v/>
      </c>
      <c r="Z38" t="str">
        <f t="shared" si="46"/>
        <v/>
      </c>
      <c r="AA38">
        <f t="shared" si="7"/>
        <v>0</v>
      </c>
      <c r="AB38" t="str">
        <f t="shared" si="8"/>
        <v>sim</v>
      </c>
      <c r="AF38" t="str">
        <f t="shared" si="9"/>
        <v/>
      </c>
      <c r="AG38" t="str">
        <f t="shared" si="10"/>
        <v/>
      </c>
      <c r="AH38" t="str">
        <f t="shared" si="11"/>
        <v/>
      </c>
    </row>
    <row r="39">
      <c r="A39" s="9" t="s">
        <v>3685</v>
      </c>
      <c r="B39" s="9" t="s">
        <v>3686</v>
      </c>
      <c r="C39" s="10">
        <v>2020.0</v>
      </c>
      <c r="D39" s="10">
        <v>1.0</v>
      </c>
      <c r="E39" s="10">
        <v>1.0</v>
      </c>
      <c r="F39" s="11" t="s">
        <v>194</v>
      </c>
      <c r="G39" s="9"/>
      <c r="H39" s="10">
        <v>8.0</v>
      </c>
      <c r="I39" s="9"/>
      <c r="J39" s="9"/>
      <c r="K39" s="9" t="s">
        <v>3687</v>
      </c>
      <c r="L39" s="12" t="s">
        <v>3688</v>
      </c>
      <c r="M39" s="9"/>
      <c r="N39" s="9"/>
      <c r="O39" s="9"/>
      <c r="P39" s="9" t="s">
        <v>3689</v>
      </c>
      <c r="Q39" s="11" t="s">
        <v>3690</v>
      </c>
      <c r="R39" s="9"/>
      <c r="S39" s="9"/>
      <c r="T39">
        <f t="shared" si="2"/>
        <v>47</v>
      </c>
      <c r="U39" t="str">
        <f t="shared" si="3"/>
        <v>Excluded</v>
      </c>
      <c r="V39">
        <f t="shared" si="4"/>
        <v>70</v>
      </c>
      <c r="W39" t="str">
        <f t="shared" si="5"/>
        <v>Excluded</v>
      </c>
      <c r="X39" t="str">
        <f t="shared" ref="X39:Z39" si="47">IFERROR(IF(SEARCH(X$1,$Q39),"sim","não"),)</f>
        <v>sim</v>
      </c>
      <c r="Y39" t="str">
        <f t="shared" si="47"/>
        <v/>
      </c>
      <c r="Z39" t="str">
        <f t="shared" si="47"/>
        <v/>
      </c>
      <c r="AA39">
        <f t="shared" si="7"/>
        <v>1</v>
      </c>
      <c r="AB39" t="str">
        <f t="shared" si="8"/>
        <v/>
      </c>
      <c r="AF39" t="str">
        <f t="shared" si="9"/>
        <v>1 - Type of study</v>
      </c>
      <c r="AG39" t="str">
        <f t="shared" si="10"/>
        <v>1 - Type of study</v>
      </c>
      <c r="AH39" t="str">
        <f t="shared" si="11"/>
        <v/>
      </c>
    </row>
    <row r="40">
      <c r="A40" s="9" t="s">
        <v>3691</v>
      </c>
      <c r="B40" s="9" t="s">
        <v>3692</v>
      </c>
      <c r="C40" s="10">
        <v>2020.0</v>
      </c>
      <c r="D40" s="10">
        <v>1.0</v>
      </c>
      <c r="E40" s="10">
        <v>1.0</v>
      </c>
      <c r="F40" s="11" t="s">
        <v>31</v>
      </c>
      <c r="G40" s="9"/>
      <c r="H40" s="10">
        <v>391.0</v>
      </c>
      <c r="I40" s="9"/>
      <c r="J40" s="9"/>
      <c r="K40" s="9" t="s">
        <v>3693</v>
      </c>
      <c r="L40" s="12" t="s">
        <v>3694</v>
      </c>
      <c r="M40" s="9"/>
      <c r="N40" s="9"/>
      <c r="O40" s="9"/>
      <c r="P40" s="9" t="s">
        <v>3695</v>
      </c>
      <c r="Q40" s="11" t="s">
        <v>3696</v>
      </c>
      <c r="R40" s="9"/>
      <c r="S40" s="9"/>
      <c r="T40">
        <f t="shared" si="2"/>
        <v>47</v>
      </c>
      <c r="U40" t="str">
        <f t="shared" si="3"/>
        <v>Excluded</v>
      </c>
      <c r="V40">
        <f t="shared" si="4"/>
        <v>70</v>
      </c>
      <c r="W40" t="str">
        <f t="shared" si="5"/>
        <v>Excluded</v>
      </c>
      <c r="X40" t="str">
        <f t="shared" ref="X40:Z40" si="48">IFERROR(IF(SEARCH(X$1,$Q40),"sim","não"),)</f>
        <v/>
      </c>
      <c r="Y40" t="str">
        <f t="shared" si="48"/>
        <v>sim</v>
      </c>
      <c r="Z40" t="str">
        <f t="shared" si="48"/>
        <v/>
      </c>
      <c r="AA40">
        <f t="shared" si="7"/>
        <v>1</v>
      </c>
      <c r="AB40" t="str">
        <f t="shared" si="8"/>
        <v/>
      </c>
      <c r="AF40" t="str">
        <f t="shared" si="9"/>
        <v>2 - Population</v>
      </c>
      <c r="AG40" t="str">
        <f t="shared" si="10"/>
        <v>2 - Population</v>
      </c>
      <c r="AH40" t="str">
        <f t="shared" si="11"/>
        <v/>
      </c>
    </row>
    <row r="41">
      <c r="A41" s="9" t="s">
        <v>3697</v>
      </c>
      <c r="B41" s="9" t="s">
        <v>3698</v>
      </c>
      <c r="C41" s="10">
        <v>2020.0</v>
      </c>
      <c r="D41" s="10">
        <v>1.0</v>
      </c>
      <c r="E41" s="10">
        <v>1.0</v>
      </c>
      <c r="F41" s="11" t="s">
        <v>3699</v>
      </c>
      <c r="G41" s="9"/>
      <c r="H41" s="10">
        <v>45.0</v>
      </c>
      <c r="I41" s="10">
        <v>6.0</v>
      </c>
      <c r="J41" s="9" t="s">
        <v>3700</v>
      </c>
      <c r="K41" s="9" t="s">
        <v>3701</v>
      </c>
      <c r="L41" s="12" t="s">
        <v>3702</v>
      </c>
      <c r="M41" s="9"/>
      <c r="N41" s="9"/>
      <c r="O41" s="9"/>
      <c r="P41" s="9" t="s">
        <v>3703</v>
      </c>
      <c r="Q41" s="11" t="s">
        <v>3704</v>
      </c>
      <c r="R41" s="9"/>
      <c r="S41" s="9"/>
      <c r="T41">
        <f t="shared" si="2"/>
        <v>47</v>
      </c>
      <c r="U41" t="str">
        <f t="shared" si="3"/>
        <v>Excluded</v>
      </c>
      <c r="V41">
        <f t="shared" si="4"/>
        <v>70</v>
      </c>
      <c r="W41" t="str">
        <f t="shared" si="5"/>
        <v>Excluded</v>
      </c>
      <c r="X41" t="str">
        <f t="shared" ref="X41:Z41" si="49">IFERROR(IF(SEARCH(X$1,$Q41),"sim","não"),)</f>
        <v>sim</v>
      </c>
      <c r="Y41" t="str">
        <f t="shared" si="49"/>
        <v/>
      </c>
      <c r="Z41" t="str">
        <f t="shared" si="49"/>
        <v/>
      </c>
      <c r="AA41">
        <f t="shared" si="7"/>
        <v>1</v>
      </c>
      <c r="AB41" t="str">
        <f t="shared" si="8"/>
        <v/>
      </c>
      <c r="AF41" t="str">
        <f t="shared" si="9"/>
        <v>1 - Type of study</v>
      </c>
      <c r="AG41" t="str">
        <f t="shared" si="10"/>
        <v>1 - Type of study</v>
      </c>
      <c r="AH41" t="str">
        <f t="shared" si="11"/>
        <v/>
      </c>
    </row>
    <row r="42">
      <c r="A42" s="9" t="s">
        <v>3705</v>
      </c>
      <c r="B42" s="9" t="s">
        <v>3706</v>
      </c>
      <c r="C42" s="10">
        <v>2020.0</v>
      </c>
      <c r="D42" s="10">
        <v>1.0</v>
      </c>
      <c r="E42" s="10">
        <v>1.0</v>
      </c>
      <c r="F42" s="11" t="s">
        <v>3707</v>
      </c>
      <c r="G42" s="9"/>
      <c r="H42" s="10">
        <v>116.0</v>
      </c>
      <c r="I42" s="10">
        <v>5.0</v>
      </c>
      <c r="J42" s="9"/>
      <c r="K42" s="9" t="s">
        <v>3708</v>
      </c>
      <c r="L42" s="12" t="s">
        <v>3709</v>
      </c>
      <c r="M42" s="9"/>
      <c r="N42" s="9"/>
      <c r="O42" s="9"/>
      <c r="P42" s="9" t="s">
        <v>3710</v>
      </c>
      <c r="Q42" s="11" t="s">
        <v>3704</v>
      </c>
      <c r="R42" s="9"/>
      <c r="S42" s="9"/>
      <c r="T42">
        <f t="shared" si="2"/>
        <v>47</v>
      </c>
      <c r="U42" t="str">
        <f t="shared" si="3"/>
        <v>Excluded</v>
      </c>
      <c r="V42">
        <f t="shared" si="4"/>
        <v>70</v>
      </c>
      <c r="W42" t="str">
        <f t="shared" si="5"/>
        <v>Excluded</v>
      </c>
      <c r="X42" t="str">
        <f t="shared" ref="X42:Z42" si="50">IFERROR(IF(SEARCH(X$1,$Q42),"sim","não"),)</f>
        <v>sim</v>
      </c>
      <c r="Y42" t="str">
        <f t="shared" si="50"/>
        <v/>
      </c>
      <c r="Z42" t="str">
        <f t="shared" si="50"/>
        <v/>
      </c>
      <c r="AA42">
        <f t="shared" si="7"/>
        <v>1</v>
      </c>
      <c r="AB42" t="str">
        <f t="shared" si="8"/>
        <v/>
      </c>
      <c r="AF42" t="str">
        <f t="shared" si="9"/>
        <v>1 - Type of study</v>
      </c>
      <c r="AG42" t="str">
        <f t="shared" si="10"/>
        <v>1 - Type of study</v>
      </c>
      <c r="AH42" t="str">
        <f t="shared" si="11"/>
        <v/>
      </c>
    </row>
    <row r="43">
      <c r="A43" s="9" t="s">
        <v>3711</v>
      </c>
      <c r="B43" s="9" t="s">
        <v>3712</v>
      </c>
      <c r="C43" s="10">
        <v>2020.0</v>
      </c>
      <c r="D43" s="10">
        <v>1.0</v>
      </c>
      <c r="E43" s="10">
        <v>1.0</v>
      </c>
      <c r="F43" s="11" t="s">
        <v>3713</v>
      </c>
      <c r="G43" s="9"/>
      <c r="H43" s="10">
        <v>192.0</v>
      </c>
      <c r="I43" s="10">
        <v>5.0</v>
      </c>
      <c r="J43" s="9"/>
      <c r="K43" s="9" t="s">
        <v>3714</v>
      </c>
      <c r="L43" s="12" t="s">
        <v>3715</v>
      </c>
      <c r="M43" s="9"/>
      <c r="N43" s="9"/>
      <c r="O43" s="9"/>
      <c r="P43" s="9" t="s">
        <v>3716</v>
      </c>
      <c r="Q43" s="11" t="s">
        <v>3717</v>
      </c>
      <c r="R43" s="9"/>
      <c r="S43" s="9"/>
      <c r="T43">
        <f t="shared" si="2"/>
        <v>46</v>
      </c>
      <c r="U43" t="str">
        <f t="shared" si="3"/>
        <v>Excluded</v>
      </c>
      <c r="V43">
        <f t="shared" si="4"/>
        <v>69</v>
      </c>
      <c r="W43" t="str">
        <f t="shared" si="5"/>
        <v>Excluded</v>
      </c>
      <c r="X43" t="str">
        <f t="shared" ref="X43:Z43" si="51">IFERROR(IF(SEARCH(X$1,$Q43),"sim","não"),)</f>
        <v>sim</v>
      </c>
      <c r="Y43" t="str">
        <f t="shared" si="51"/>
        <v/>
      </c>
      <c r="Z43" t="str">
        <f t="shared" si="51"/>
        <v/>
      </c>
      <c r="AA43">
        <f t="shared" si="7"/>
        <v>1</v>
      </c>
      <c r="AB43" t="str">
        <f t="shared" si="8"/>
        <v/>
      </c>
      <c r="AF43" t="str">
        <f t="shared" si="9"/>
        <v>1 - Type of study</v>
      </c>
      <c r="AG43" t="str">
        <f t="shared" si="10"/>
        <v>1 - Type of study</v>
      </c>
      <c r="AH43" t="str">
        <f t="shared" si="11"/>
        <v/>
      </c>
    </row>
    <row r="44">
      <c r="A44" s="9" t="s">
        <v>3718</v>
      </c>
      <c r="B44" s="9" t="s">
        <v>3719</v>
      </c>
      <c r="C44" s="10">
        <v>2020.0</v>
      </c>
      <c r="D44" s="10">
        <v>1.0</v>
      </c>
      <c r="E44" s="10">
        <v>1.0</v>
      </c>
      <c r="F44" s="11" t="s">
        <v>3720</v>
      </c>
      <c r="G44" s="9"/>
      <c r="H44" s="10">
        <v>50.0</v>
      </c>
      <c r="I44" s="10">
        <v>7.0</v>
      </c>
      <c r="J44" s="9" t="s">
        <v>3721</v>
      </c>
      <c r="K44" s="9" t="s">
        <v>3722</v>
      </c>
      <c r="L44" s="12" t="s">
        <v>3723</v>
      </c>
      <c r="M44" s="9"/>
      <c r="N44" s="9"/>
      <c r="O44" s="9"/>
      <c r="P44" s="9" t="s">
        <v>3724</v>
      </c>
      <c r="Q44" s="11" t="s">
        <v>3725</v>
      </c>
      <c r="R44" s="9"/>
      <c r="S44" s="9"/>
      <c r="T44">
        <f t="shared" si="2"/>
        <v>47</v>
      </c>
      <c r="U44" t="str">
        <f t="shared" si="3"/>
        <v>Excluded</v>
      </c>
      <c r="V44">
        <f t="shared" si="4"/>
        <v>70</v>
      </c>
      <c r="W44" t="str">
        <f t="shared" si="5"/>
        <v>Excluded</v>
      </c>
      <c r="X44" t="str">
        <f t="shared" ref="X44:Z44" si="52">IFERROR(IF(SEARCH(X$1,$Q44),"sim","não"),)</f>
        <v>sim</v>
      </c>
      <c r="Y44" t="str">
        <f t="shared" si="52"/>
        <v/>
      </c>
      <c r="Z44" t="str">
        <f t="shared" si="52"/>
        <v/>
      </c>
      <c r="AA44">
        <f t="shared" si="7"/>
        <v>1</v>
      </c>
      <c r="AB44" t="str">
        <f t="shared" si="8"/>
        <v/>
      </c>
      <c r="AF44" t="str">
        <f t="shared" si="9"/>
        <v>1 - Type of study</v>
      </c>
      <c r="AG44" t="str">
        <f t="shared" si="10"/>
        <v>1 - Type of study</v>
      </c>
      <c r="AH44" t="str">
        <f t="shared" si="11"/>
        <v/>
      </c>
    </row>
    <row r="45">
      <c r="A45" s="9" t="s">
        <v>3726</v>
      </c>
      <c r="B45" s="9" t="s">
        <v>3727</v>
      </c>
      <c r="C45" s="10">
        <v>2020.0</v>
      </c>
      <c r="D45" s="10">
        <v>1.0</v>
      </c>
      <c r="E45" s="10">
        <v>1.0</v>
      </c>
      <c r="F45" s="11" t="s">
        <v>746</v>
      </c>
      <c r="G45" s="9"/>
      <c r="H45" s="10">
        <v>22.0</v>
      </c>
      <c r="I45" s="10">
        <v>4.0</v>
      </c>
      <c r="J45" s="9"/>
      <c r="K45" s="9" t="s">
        <v>3728</v>
      </c>
      <c r="L45" s="12" t="s">
        <v>3729</v>
      </c>
      <c r="M45" s="9"/>
      <c r="N45" s="9"/>
      <c r="O45" s="9"/>
      <c r="P45" s="9" t="s">
        <v>3730</v>
      </c>
      <c r="Q45" s="11" t="s">
        <v>3731</v>
      </c>
      <c r="R45" s="9"/>
      <c r="S45" s="9"/>
      <c r="T45">
        <f t="shared" si="2"/>
        <v>46</v>
      </c>
      <c r="U45" t="str">
        <f t="shared" si="3"/>
        <v>Maybe</v>
      </c>
      <c r="V45">
        <f t="shared" si="4"/>
        <v>66</v>
      </c>
      <c r="W45" t="str">
        <f t="shared" si="5"/>
        <v>Maybe</v>
      </c>
      <c r="X45" t="str">
        <f t="shared" ref="X45:Z45" si="53">IFERROR(IF(SEARCH(X$1,$Q45),"sim","não"),)</f>
        <v/>
      </c>
      <c r="Y45" t="str">
        <f t="shared" si="53"/>
        <v/>
      </c>
      <c r="Z45" t="str">
        <f t="shared" si="53"/>
        <v/>
      </c>
      <c r="AA45">
        <f t="shared" si="7"/>
        <v>0</v>
      </c>
      <c r="AB45" t="str">
        <f t="shared" si="8"/>
        <v>sim</v>
      </c>
      <c r="AF45" t="str">
        <f t="shared" si="9"/>
        <v/>
      </c>
      <c r="AG45" t="str">
        <f t="shared" si="10"/>
        <v/>
      </c>
      <c r="AH45" t="str">
        <f t="shared" si="11"/>
        <v/>
      </c>
    </row>
    <row r="46">
      <c r="A46" s="9" t="s">
        <v>3732</v>
      </c>
      <c r="B46" s="9" t="s">
        <v>3733</v>
      </c>
      <c r="C46" s="10">
        <v>2020.0</v>
      </c>
      <c r="D46" s="10">
        <v>1.0</v>
      </c>
      <c r="E46" s="10">
        <v>1.0</v>
      </c>
      <c r="F46" s="11" t="s">
        <v>557</v>
      </c>
      <c r="G46" s="9"/>
      <c r="H46" s="10">
        <v>27.0</v>
      </c>
      <c r="I46" s="10">
        <v>9.0</v>
      </c>
      <c r="J46" s="9" t="s">
        <v>3734</v>
      </c>
      <c r="K46" s="9" t="s">
        <v>3735</v>
      </c>
      <c r="L46" s="12" t="s">
        <v>3736</v>
      </c>
      <c r="M46" s="9"/>
      <c r="N46" s="9"/>
      <c r="O46" s="9"/>
      <c r="P46" s="9" t="s">
        <v>3737</v>
      </c>
      <c r="Q46" s="11" t="s">
        <v>3738</v>
      </c>
      <c r="R46" s="9"/>
      <c r="S46" s="9"/>
      <c r="T46">
        <f t="shared" si="2"/>
        <v>46</v>
      </c>
      <c r="U46" t="str">
        <f t="shared" si="3"/>
        <v>Excluded</v>
      </c>
      <c r="V46">
        <f t="shared" si="4"/>
        <v>69</v>
      </c>
      <c r="W46" t="str">
        <f t="shared" si="5"/>
        <v>Excluded</v>
      </c>
      <c r="X46" t="str">
        <f t="shared" ref="X46:Z46" si="54">IFERROR(IF(SEARCH(X$1,$Q46),"sim","não"),)</f>
        <v>sim</v>
      </c>
      <c r="Y46" t="str">
        <f t="shared" si="54"/>
        <v/>
      </c>
      <c r="Z46" t="str">
        <f t="shared" si="54"/>
        <v/>
      </c>
      <c r="AA46">
        <f t="shared" si="7"/>
        <v>1</v>
      </c>
      <c r="AB46" t="str">
        <f t="shared" si="8"/>
        <v/>
      </c>
      <c r="AF46" t="str">
        <f t="shared" si="9"/>
        <v>1 - Type of study</v>
      </c>
      <c r="AG46" t="str">
        <f t="shared" si="10"/>
        <v>1 - Type of study</v>
      </c>
      <c r="AH46" t="str">
        <f t="shared" si="11"/>
        <v/>
      </c>
    </row>
    <row r="47">
      <c r="A47" s="9" t="s">
        <v>3739</v>
      </c>
      <c r="B47" s="9" t="s">
        <v>3740</v>
      </c>
      <c r="C47" s="10">
        <v>2020.0</v>
      </c>
      <c r="D47" s="10">
        <v>1.0</v>
      </c>
      <c r="E47" s="10">
        <v>1.0</v>
      </c>
      <c r="F47" s="11" t="s">
        <v>3741</v>
      </c>
      <c r="G47" s="9"/>
      <c r="H47" s="10">
        <v>589.0</v>
      </c>
      <c r="I47" s="9"/>
      <c r="J47" s="9"/>
      <c r="K47" s="9" t="s">
        <v>3742</v>
      </c>
      <c r="L47" s="12" t="s">
        <v>3743</v>
      </c>
      <c r="M47" s="9"/>
      <c r="N47" s="9"/>
      <c r="O47" s="9"/>
      <c r="P47" s="9" t="s">
        <v>3744</v>
      </c>
      <c r="Q47" s="11" t="s">
        <v>3668</v>
      </c>
      <c r="R47" s="9"/>
      <c r="S47" s="9"/>
      <c r="T47">
        <f t="shared" si="2"/>
        <v>46</v>
      </c>
      <c r="U47" t="str">
        <f t="shared" si="3"/>
        <v>Excluded</v>
      </c>
      <c r="V47">
        <f t="shared" si="4"/>
        <v>69</v>
      </c>
      <c r="W47" t="str">
        <f t="shared" si="5"/>
        <v>Excluded</v>
      </c>
      <c r="X47" t="str">
        <f t="shared" ref="X47:Z47" si="55">IFERROR(IF(SEARCH(X$1,$Q47),"sim","não"),)</f>
        <v>sim</v>
      </c>
      <c r="Y47" t="str">
        <f t="shared" si="55"/>
        <v/>
      </c>
      <c r="Z47" t="str">
        <f t="shared" si="55"/>
        <v/>
      </c>
      <c r="AA47">
        <f t="shared" si="7"/>
        <v>1</v>
      </c>
      <c r="AB47" t="str">
        <f t="shared" si="8"/>
        <v/>
      </c>
      <c r="AF47" t="str">
        <f t="shared" si="9"/>
        <v>1 - Type of study</v>
      </c>
      <c r="AG47" t="str">
        <f t="shared" si="10"/>
        <v>1 - Type of study</v>
      </c>
      <c r="AH47" t="str">
        <f t="shared" si="11"/>
        <v/>
      </c>
    </row>
    <row r="48">
      <c r="A48" s="9" t="s">
        <v>3745</v>
      </c>
      <c r="B48" s="9" t="s">
        <v>3746</v>
      </c>
      <c r="C48" s="10">
        <v>2020.0</v>
      </c>
      <c r="D48" s="10">
        <v>1.0</v>
      </c>
      <c r="E48" s="10">
        <v>1.0</v>
      </c>
      <c r="F48" s="9"/>
      <c r="G48" s="9"/>
      <c r="H48" s="10">
        <v>148.0</v>
      </c>
      <c r="I48" s="9"/>
      <c r="J48" s="9"/>
      <c r="K48" s="9" t="s">
        <v>3747</v>
      </c>
      <c r="L48" s="12" t="s">
        <v>3748</v>
      </c>
      <c r="M48" s="9"/>
      <c r="N48" s="9"/>
      <c r="O48" s="9"/>
      <c r="P48" s="9" t="s">
        <v>3749</v>
      </c>
      <c r="Q48" s="11" t="s">
        <v>3608</v>
      </c>
      <c r="R48" s="9"/>
      <c r="S48" s="9"/>
      <c r="T48">
        <f t="shared" si="2"/>
        <v>46</v>
      </c>
      <c r="U48" t="str">
        <f t="shared" si="3"/>
        <v>Excluded</v>
      </c>
      <c r="V48">
        <f t="shared" si="4"/>
        <v>69</v>
      </c>
      <c r="W48" t="str">
        <f t="shared" si="5"/>
        <v>Excluded</v>
      </c>
      <c r="X48" t="str">
        <f t="shared" ref="X48:Z48" si="56">IFERROR(IF(SEARCH(X$1,$Q48),"sim","não"),)</f>
        <v>sim</v>
      </c>
      <c r="Y48" t="str">
        <f t="shared" si="56"/>
        <v/>
      </c>
      <c r="Z48" t="str">
        <f t="shared" si="56"/>
        <v/>
      </c>
      <c r="AA48">
        <f t="shared" si="7"/>
        <v>1</v>
      </c>
      <c r="AB48" t="str">
        <f t="shared" si="8"/>
        <v/>
      </c>
      <c r="AF48" t="str">
        <f t="shared" si="9"/>
        <v>1 - Type of study</v>
      </c>
      <c r="AG48" t="str">
        <f t="shared" si="10"/>
        <v>1 - Type of study</v>
      </c>
      <c r="AH48" t="str">
        <f t="shared" si="11"/>
        <v/>
      </c>
    </row>
    <row r="49">
      <c r="A49" s="9" t="s">
        <v>3750</v>
      </c>
      <c r="B49" s="9" t="s">
        <v>3751</v>
      </c>
      <c r="C49" s="10">
        <v>2020.0</v>
      </c>
      <c r="D49" s="10">
        <v>1.0</v>
      </c>
      <c r="E49" s="10">
        <v>1.0</v>
      </c>
      <c r="F49" s="11" t="s">
        <v>572</v>
      </c>
      <c r="G49" s="9"/>
      <c r="H49" s="10">
        <v>13.0</v>
      </c>
      <c r="I49" s="9"/>
      <c r="J49" s="13">
        <v>44317.0</v>
      </c>
      <c r="K49" s="9" t="s">
        <v>3752</v>
      </c>
      <c r="L49" s="12" t="s">
        <v>3753</v>
      </c>
      <c r="M49" s="9"/>
      <c r="N49" s="9"/>
      <c r="O49" s="9"/>
      <c r="P49" s="9" t="s">
        <v>3754</v>
      </c>
      <c r="Q49" s="11" t="s">
        <v>3755</v>
      </c>
      <c r="R49" s="9"/>
      <c r="S49" s="9"/>
      <c r="T49">
        <f t="shared" si="2"/>
        <v>46</v>
      </c>
      <c r="U49" t="str">
        <f t="shared" si="3"/>
        <v>Excluded</v>
      </c>
      <c r="V49">
        <f t="shared" si="4"/>
        <v>69</v>
      </c>
      <c r="W49" t="str">
        <f t="shared" si="5"/>
        <v>Excluded</v>
      </c>
      <c r="X49" t="str">
        <f t="shared" ref="X49:Z49" si="57">IFERROR(IF(SEARCH(X$1,$Q49),"sim","não"),)</f>
        <v>sim</v>
      </c>
      <c r="Y49" t="str">
        <f t="shared" si="57"/>
        <v/>
      </c>
      <c r="Z49" t="str">
        <f t="shared" si="57"/>
        <v/>
      </c>
      <c r="AA49">
        <f t="shared" si="7"/>
        <v>1</v>
      </c>
      <c r="AB49" t="str">
        <f t="shared" si="8"/>
        <v/>
      </c>
      <c r="AF49" t="str">
        <f t="shared" si="9"/>
        <v>1 - Type of study</v>
      </c>
      <c r="AG49" t="str">
        <f t="shared" si="10"/>
        <v>1 - Type of study</v>
      </c>
      <c r="AH49" t="str">
        <f t="shared" si="11"/>
        <v/>
      </c>
    </row>
    <row r="50">
      <c r="A50" s="9" t="s">
        <v>3756</v>
      </c>
      <c r="B50" s="9" t="s">
        <v>3757</v>
      </c>
      <c r="C50" s="10">
        <v>2020.0</v>
      </c>
      <c r="D50" s="10">
        <v>1.0</v>
      </c>
      <c r="E50" s="10">
        <v>1.0</v>
      </c>
      <c r="F50" s="9"/>
      <c r="G50" s="9"/>
      <c r="H50" s="10">
        <v>2197.0</v>
      </c>
      <c r="I50" s="9"/>
      <c r="J50" s="9"/>
      <c r="K50" s="9" t="s">
        <v>3758</v>
      </c>
      <c r="L50" s="12" t="s">
        <v>3759</v>
      </c>
      <c r="M50" s="9"/>
      <c r="N50" s="9"/>
      <c r="O50" s="9"/>
      <c r="P50" s="9" t="s">
        <v>3760</v>
      </c>
      <c r="Q50" s="11" t="s">
        <v>3761</v>
      </c>
      <c r="R50" s="9"/>
      <c r="S50" s="9"/>
      <c r="T50">
        <f t="shared" si="2"/>
        <v>60</v>
      </c>
      <c r="U50" t="str">
        <f t="shared" si="3"/>
        <v>Excluded</v>
      </c>
      <c r="V50">
        <f t="shared" si="4"/>
        <v>83</v>
      </c>
      <c r="W50" t="str">
        <f t="shared" si="5"/>
        <v>Excluded</v>
      </c>
      <c r="X50" t="str">
        <f t="shared" ref="X50:Z50" si="58">IFERROR(IF(SEARCH(X$1,$Q50),"sim","não"),)</f>
        <v/>
      </c>
      <c r="Y50" t="str">
        <f t="shared" si="58"/>
        <v>sim</v>
      </c>
      <c r="Z50" t="str">
        <f t="shared" si="58"/>
        <v/>
      </c>
      <c r="AA50">
        <f t="shared" si="7"/>
        <v>1</v>
      </c>
      <c r="AB50" t="str">
        <f t="shared" si="8"/>
        <v/>
      </c>
      <c r="AF50" t="str">
        <f t="shared" si="9"/>
        <v>2 - Population</v>
      </c>
      <c r="AG50" t="str">
        <f t="shared" si="10"/>
        <v>2 - Population</v>
      </c>
      <c r="AH50" t="str">
        <f t="shared" si="11"/>
        <v/>
      </c>
    </row>
    <row r="51">
      <c r="A51" s="9" t="s">
        <v>3762</v>
      </c>
      <c r="B51" s="9" t="s">
        <v>3763</v>
      </c>
      <c r="C51" s="10">
        <v>2020.0</v>
      </c>
      <c r="D51" s="10">
        <v>1.0</v>
      </c>
      <c r="E51" s="10">
        <v>1.0</v>
      </c>
      <c r="F51" s="11" t="s">
        <v>143</v>
      </c>
      <c r="G51" s="9"/>
      <c r="H51" s="10">
        <v>33.0</v>
      </c>
      <c r="I51" s="9"/>
      <c r="J51" s="9"/>
      <c r="K51" s="9" t="s">
        <v>3764</v>
      </c>
      <c r="L51" s="12" t="s">
        <v>3765</v>
      </c>
      <c r="M51" s="9"/>
      <c r="N51" s="9"/>
      <c r="O51" s="9"/>
      <c r="P51" s="9" t="s">
        <v>3766</v>
      </c>
      <c r="Q51" s="11" t="s">
        <v>3738</v>
      </c>
      <c r="R51" s="9"/>
      <c r="S51" s="9"/>
      <c r="T51">
        <f t="shared" si="2"/>
        <v>46</v>
      </c>
      <c r="U51" t="str">
        <f t="shared" si="3"/>
        <v>Excluded</v>
      </c>
      <c r="V51">
        <f t="shared" si="4"/>
        <v>69</v>
      </c>
      <c r="W51" t="str">
        <f t="shared" si="5"/>
        <v>Excluded</v>
      </c>
      <c r="X51" t="str">
        <f t="shared" ref="X51:Z51" si="59">IFERROR(IF(SEARCH(X$1,$Q51),"sim","não"),)</f>
        <v>sim</v>
      </c>
      <c r="Y51" t="str">
        <f t="shared" si="59"/>
        <v/>
      </c>
      <c r="Z51" t="str">
        <f t="shared" si="59"/>
        <v/>
      </c>
      <c r="AA51">
        <f t="shared" si="7"/>
        <v>1</v>
      </c>
      <c r="AB51" t="str">
        <f t="shared" si="8"/>
        <v/>
      </c>
      <c r="AF51" t="str">
        <f t="shared" si="9"/>
        <v>1 - Type of study</v>
      </c>
      <c r="AG51" t="str">
        <f t="shared" si="10"/>
        <v>1 - Type of study</v>
      </c>
      <c r="AH51" t="str">
        <f t="shared" si="11"/>
        <v/>
      </c>
    </row>
    <row r="52">
      <c r="A52" s="9" t="s">
        <v>3767</v>
      </c>
      <c r="B52" s="9" t="s">
        <v>3768</v>
      </c>
      <c r="C52" s="10">
        <v>2020.0</v>
      </c>
      <c r="D52" s="10">
        <v>1.0</v>
      </c>
      <c r="E52" s="10">
        <v>1.0</v>
      </c>
      <c r="F52" s="9" t="s">
        <v>137</v>
      </c>
      <c r="G52" s="9"/>
      <c r="H52" s="10">
        <v>7.0</v>
      </c>
      <c r="I52" s="9"/>
      <c r="J52" s="9"/>
      <c r="K52" s="9" t="s">
        <v>3769</v>
      </c>
      <c r="L52" s="12" t="s">
        <v>3770</v>
      </c>
      <c r="M52" s="9"/>
      <c r="N52" s="9"/>
      <c r="O52" s="9"/>
      <c r="P52" s="9"/>
      <c r="Q52" s="11" t="s">
        <v>3771</v>
      </c>
      <c r="R52" s="9"/>
      <c r="S52" s="9"/>
      <c r="T52">
        <f t="shared" si="2"/>
        <v>46</v>
      </c>
      <c r="U52" t="str">
        <f t="shared" si="3"/>
        <v>Excluded</v>
      </c>
      <c r="V52">
        <f t="shared" si="4"/>
        <v>69</v>
      </c>
      <c r="W52" t="str">
        <f t="shared" si="5"/>
        <v>Excluded</v>
      </c>
      <c r="X52" t="str">
        <f t="shared" ref="X52:Z52" si="60">IFERROR(IF(SEARCH(X$1,$Q52),"sim","não"),)</f>
        <v>sim</v>
      </c>
      <c r="Y52" t="str">
        <f t="shared" si="60"/>
        <v/>
      </c>
      <c r="Z52" t="str">
        <f t="shared" si="60"/>
        <v/>
      </c>
      <c r="AA52">
        <f t="shared" si="7"/>
        <v>1</v>
      </c>
      <c r="AB52" t="str">
        <f t="shared" si="8"/>
        <v/>
      </c>
      <c r="AF52" t="str">
        <f t="shared" si="9"/>
        <v>1 - Type of study</v>
      </c>
      <c r="AG52" t="str">
        <f t="shared" si="10"/>
        <v>1 - Type of study</v>
      </c>
      <c r="AH52" t="str">
        <f t="shared" si="11"/>
        <v/>
      </c>
    </row>
    <row r="53">
      <c r="A53" s="9" t="s">
        <v>3772</v>
      </c>
      <c r="B53" s="9" t="s">
        <v>3773</v>
      </c>
      <c r="C53" s="10">
        <v>2020.0</v>
      </c>
      <c r="D53" s="10">
        <v>1.0</v>
      </c>
      <c r="E53" s="10">
        <v>1.0</v>
      </c>
      <c r="F53" s="11" t="s">
        <v>3774</v>
      </c>
      <c r="G53" s="9"/>
      <c r="H53" s="10">
        <v>33.0</v>
      </c>
      <c r="I53" s="10">
        <v>1.0</v>
      </c>
      <c r="J53" s="9" t="s">
        <v>3775</v>
      </c>
      <c r="K53" s="9" t="s">
        <v>3776</v>
      </c>
      <c r="L53" s="12" t="s">
        <v>3777</v>
      </c>
      <c r="M53" s="9"/>
      <c r="N53" s="9"/>
      <c r="O53" s="9"/>
      <c r="P53" s="9" t="s">
        <v>3778</v>
      </c>
      <c r="Q53" s="11" t="s">
        <v>3657</v>
      </c>
      <c r="R53" s="9"/>
      <c r="S53" s="9"/>
      <c r="T53">
        <f t="shared" si="2"/>
        <v>46</v>
      </c>
      <c r="U53" t="str">
        <f t="shared" si="3"/>
        <v>Excluded</v>
      </c>
      <c r="V53">
        <f t="shared" si="4"/>
        <v>69</v>
      </c>
      <c r="W53" t="str">
        <f t="shared" si="5"/>
        <v>Excluded</v>
      </c>
      <c r="X53" t="str">
        <f t="shared" ref="X53:Z53" si="61">IFERROR(IF(SEARCH(X$1,$Q53),"sim","não"),)</f>
        <v>sim</v>
      </c>
      <c r="Y53" t="str">
        <f t="shared" si="61"/>
        <v/>
      </c>
      <c r="Z53" t="str">
        <f t="shared" si="61"/>
        <v/>
      </c>
      <c r="AA53">
        <f t="shared" si="7"/>
        <v>1</v>
      </c>
      <c r="AB53" t="str">
        <f t="shared" si="8"/>
        <v/>
      </c>
      <c r="AF53" t="str">
        <f t="shared" si="9"/>
        <v>1 - Type of study</v>
      </c>
      <c r="AG53" t="str">
        <f t="shared" si="10"/>
        <v>1 - Type of study</v>
      </c>
      <c r="AH53" t="str">
        <f t="shared" si="11"/>
        <v/>
      </c>
    </row>
    <row r="54">
      <c r="A54" s="9" t="s">
        <v>3779</v>
      </c>
      <c r="B54" s="9" t="s">
        <v>3780</v>
      </c>
      <c r="C54" s="10">
        <v>2020.0</v>
      </c>
      <c r="D54" s="10">
        <v>1.0</v>
      </c>
      <c r="E54" s="10">
        <v>1.0</v>
      </c>
      <c r="F54" s="11" t="s">
        <v>116</v>
      </c>
      <c r="G54" s="9"/>
      <c r="H54" s="9"/>
      <c r="I54" s="9"/>
      <c r="J54" s="9"/>
      <c r="K54" s="9" t="s">
        <v>3781</v>
      </c>
      <c r="L54" s="12" t="s">
        <v>3782</v>
      </c>
      <c r="M54" s="9"/>
      <c r="N54" s="9"/>
      <c r="O54" s="9"/>
      <c r="P54" s="9" t="s">
        <v>3783</v>
      </c>
      <c r="Q54" s="11" t="s">
        <v>3464</v>
      </c>
      <c r="R54" s="9"/>
      <c r="S54" s="9"/>
      <c r="T54">
        <f t="shared" si="2"/>
        <v>60</v>
      </c>
      <c r="U54" t="str">
        <f t="shared" si="3"/>
        <v>Excluded</v>
      </c>
      <c r="V54">
        <f t="shared" si="4"/>
        <v>83</v>
      </c>
      <c r="W54" t="str">
        <f t="shared" si="5"/>
        <v>Excluded</v>
      </c>
      <c r="X54" t="str">
        <f t="shared" ref="X54:Z54" si="62">IFERROR(IF(SEARCH(X$1,$Q54),"sim","não"),)</f>
        <v>sim</v>
      </c>
      <c r="Y54" t="str">
        <f t="shared" si="62"/>
        <v/>
      </c>
      <c r="Z54" t="str">
        <f t="shared" si="62"/>
        <v/>
      </c>
      <c r="AA54">
        <f t="shared" si="7"/>
        <v>1</v>
      </c>
      <c r="AB54" t="str">
        <f t="shared" si="8"/>
        <v/>
      </c>
      <c r="AF54" t="str">
        <f t="shared" si="9"/>
        <v>1 - Type of study</v>
      </c>
      <c r="AG54" t="str">
        <f t="shared" si="10"/>
        <v>1 - Type of study</v>
      </c>
      <c r="AH54" t="str">
        <f t="shared" si="11"/>
        <v/>
      </c>
    </row>
    <row r="55">
      <c r="A55" s="9" t="s">
        <v>3784</v>
      </c>
      <c r="B55" s="9" t="s">
        <v>3785</v>
      </c>
      <c r="C55" s="10">
        <v>2020.0</v>
      </c>
      <c r="D55" s="10">
        <v>1.0</v>
      </c>
      <c r="E55" s="10">
        <v>1.0</v>
      </c>
      <c r="F55" s="9"/>
      <c r="G55" s="9"/>
      <c r="H55" s="9"/>
      <c r="I55" s="9"/>
      <c r="J55" s="9" t="s">
        <v>3786</v>
      </c>
      <c r="K55" s="9" t="s">
        <v>3787</v>
      </c>
      <c r="L55" s="12" t="s">
        <v>3788</v>
      </c>
      <c r="M55" s="9"/>
      <c r="N55" s="9"/>
      <c r="O55" s="9"/>
      <c r="P55" s="9" t="s">
        <v>3789</v>
      </c>
      <c r="Q55" s="11" t="s">
        <v>3464</v>
      </c>
      <c r="R55" s="9"/>
      <c r="S55" s="9"/>
      <c r="T55">
        <f t="shared" si="2"/>
        <v>60</v>
      </c>
      <c r="U55" t="str">
        <f t="shared" si="3"/>
        <v>Excluded</v>
      </c>
      <c r="V55">
        <f t="shared" si="4"/>
        <v>83</v>
      </c>
      <c r="W55" t="str">
        <f t="shared" si="5"/>
        <v>Excluded</v>
      </c>
      <c r="X55" t="str">
        <f t="shared" ref="X55:Z55" si="63">IFERROR(IF(SEARCH(X$1,$Q55),"sim","não"),)</f>
        <v>sim</v>
      </c>
      <c r="Y55" t="str">
        <f t="shared" si="63"/>
        <v/>
      </c>
      <c r="Z55" t="str">
        <f t="shared" si="63"/>
        <v/>
      </c>
      <c r="AA55">
        <f t="shared" si="7"/>
        <v>1</v>
      </c>
      <c r="AB55" t="str">
        <f t="shared" si="8"/>
        <v/>
      </c>
      <c r="AF55" t="str">
        <f t="shared" si="9"/>
        <v>1 - Type of study</v>
      </c>
      <c r="AG55" t="str">
        <f t="shared" si="10"/>
        <v>1 - Type of study</v>
      </c>
      <c r="AH55" t="str">
        <f t="shared" si="11"/>
        <v/>
      </c>
    </row>
    <row r="56">
      <c r="A56" s="9" t="s">
        <v>3790</v>
      </c>
      <c r="B56" s="9" t="s">
        <v>3791</v>
      </c>
      <c r="C56" s="10">
        <v>2019.0</v>
      </c>
      <c r="D56" s="10">
        <v>1.0</v>
      </c>
      <c r="E56" s="10">
        <v>1.0</v>
      </c>
      <c r="F56" s="9" t="s">
        <v>1121</v>
      </c>
      <c r="G56" s="9"/>
      <c r="H56" s="10">
        <v>234.0</v>
      </c>
      <c r="I56" s="9"/>
      <c r="J56" s="9" t="s">
        <v>3792</v>
      </c>
      <c r="K56" s="9" t="s">
        <v>3793</v>
      </c>
      <c r="L56" s="12" t="s">
        <v>3794</v>
      </c>
      <c r="M56" s="9"/>
      <c r="N56" s="9"/>
      <c r="O56" s="9"/>
      <c r="P56" s="9" t="s">
        <v>3795</v>
      </c>
      <c r="Q56" s="11" t="s">
        <v>3796</v>
      </c>
      <c r="R56" s="9"/>
      <c r="S56" s="9"/>
      <c r="T56">
        <f t="shared" si="2"/>
        <v>47</v>
      </c>
      <c r="U56" t="str">
        <f t="shared" si="3"/>
        <v>Excluded</v>
      </c>
      <c r="V56">
        <f t="shared" si="4"/>
        <v>70</v>
      </c>
      <c r="W56" t="str">
        <f t="shared" si="5"/>
        <v>Excluded</v>
      </c>
      <c r="X56" t="str">
        <f t="shared" ref="X56:Z56" si="64">IFERROR(IF(SEARCH(X$1,$Q56),"sim","não"),)</f>
        <v/>
      </c>
      <c r="Y56" t="str">
        <f t="shared" si="64"/>
        <v>sim</v>
      </c>
      <c r="Z56" t="str">
        <f t="shared" si="64"/>
        <v/>
      </c>
      <c r="AA56">
        <f t="shared" si="7"/>
        <v>1</v>
      </c>
      <c r="AB56" t="str">
        <f t="shared" si="8"/>
        <v/>
      </c>
      <c r="AF56" t="str">
        <f t="shared" si="9"/>
        <v>2 - Population</v>
      </c>
      <c r="AG56" t="str">
        <f t="shared" si="10"/>
        <v>2 - Population</v>
      </c>
      <c r="AH56" t="str">
        <f t="shared" si="11"/>
        <v/>
      </c>
    </row>
    <row r="57">
      <c r="A57" s="9" t="s">
        <v>3797</v>
      </c>
      <c r="B57" s="9" t="s">
        <v>3798</v>
      </c>
      <c r="C57" s="10">
        <v>2019.0</v>
      </c>
      <c r="D57" s="10">
        <v>1.0</v>
      </c>
      <c r="E57" s="10">
        <v>1.0</v>
      </c>
      <c r="F57" s="11" t="s">
        <v>3799</v>
      </c>
      <c r="G57" s="9"/>
      <c r="H57" s="10">
        <v>10.0</v>
      </c>
      <c r="I57" s="10">
        <v>10.0</v>
      </c>
      <c r="J57" s="9" t="s">
        <v>3800</v>
      </c>
      <c r="K57" s="9" t="s">
        <v>3801</v>
      </c>
      <c r="L57" s="12" t="s">
        <v>3802</v>
      </c>
      <c r="M57" s="9"/>
      <c r="N57" s="9"/>
      <c r="O57" s="9"/>
      <c r="P57" s="9" t="s">
        <v>3803</v>
      </c>
      <c r="Q57" s="11" t="s">
        <v>3464</v>
      </c>
      <c r="R57" s="9"/>
      <c r="S57" s="9"/>
      <c r="T57">
        <f t="shared" si="2"/>
        <v>60</v>
      </c>
      <c r="U57" t="str">
        <f t="shared" si="3"/>
        <v>Excluded</v>
      </c>
      <c r="V57">
        <f t="shared" si="4"/>
        <v>83</v>
      </c>
      <c r="W57" t="str">
        <f t="shared" si="5"/>
        <v>Excluded</v>
      </c>
      <c r="X57" t="str">
        <f t="shared" ref="X57:Z57" si="65">IFERROR(IF(SEARCH(X$1,$Q57),"sim","não"),)</f>
        <v>sim</v>
      </c>
      <c r="Y57" t="str">
        <f t="shared" si="65"/>
        <v/>
      </c>
      <c r="Z57" t="str">
        <f t="shared" si="65"/>
        <v/>
      </c>
      <c r="AA57">
        <f t="shared" si="7"/>
        <v>1</v>
      </c>
      <c r="AB57" t="str">
        <f t="shared" si="8"/>
        <v/>
      </c>
      <c r="AF57" t="str">
        <f t="shared" si="9"/>
        <v>1 - Type of study</v>
      </c>
      <c r="AG57" t="str">
        <f t="shared" si="10"/>
        <v>1 - Type of study</v>
      </c>
      <c r="AH57" t="str">
        <f t="shared" si="11"/>
        <v/>
      </c>
    </row>
    <row r="58">
      <c r="A58" s="9" t="s">
        <v>3804</v>
      </c>
      <c r="B58" s="9" t="s">
        <v>3805</v>
      </c>
      <c r="C58" s="10">
        <v>2019.0</v>
      </c>
      <c r="D58" s="10">
        <v>1.0</v>
      </c>
      <c r="E58" s="10">
        <v>1.0</v>
      </c>
      <c r="F58" s="11" t="s">
        <v>3806</v>
      </c>
      <c r="G58" s="9"/>
      <c r="H58" s="10">
        <v>77.0</v>
      </c>
      <c r="I58" s="10">
        <v>10.0</v>
      </c>
      <c r="J58" s="9" t="s">
        <v>3807</v>
      </c>
      <c r="K58" s="9" t="s">
        <v>3808</v>
      </c>
      <c r="L58" s="12" t="s">
        <v>3809</v>
      </c>
      <c r="M58" s="9"/>
      <c r="N58" s="9"/>
      <c r="O58" s="9"/>
      <c r="P58" s="9" t="s">
        <v>3810</v>
      </c>
      <c r="Q58" s="11" t="s">
        <v>3811</v>
      </c>
      <c r="R58" s="9"/>
      <c r="S58" s="9"/>
      <c r="T58">
        <f t="shared" si="2"/>
        <v>46</v>
      </c>
      <c r="U58" t="str">
        <f t="shared" si="3"/>
        <v>Excluded</v>
      </c>
      <c r="V58">
        <f t="shared" si="4"/>
        <v>69</v>
      </c>
      <c r="W58" t="str">
        <f t="shared" si="5"/>
        <v>Excluded</v>
      </c>
      <c r="X58" t="str">
        <f t="shared" ref="X58:Z58" si="66">IFERROR(IF(SEARCH(X$1,$Q58),"sim","não"),)</f>
        <v/>
      </c>
      <c r="Y58" t="str">
        <f t="shared" si="66"/>
        <v>sim</v>
      </c>
      <c r="Z58" t="str">
        <f t="shared" si="66"/>
        <v/>
      </c>
      <c r="AA58">
        <f t="shared" si="7"/>
        <v>1</v>
      </c>
      <c r="AB58" t="str">
        <f t="shared" si="8"/>
        <v/>
      </c>
      <c r="AF58" t="str">
        <f t="shared" si="9"/>
        <v>2 - Population</v>
      </c>
      <c r="AG58" t="str">
        <f t="shared" si="10"/>
        <v>2 - Population</v>
      </c>
      <c r="AH58" t="str">
        <f t="shared" si="11"/>
        <v/>
      </c>
    </row>
    <row r="59">
      <c r="A59" s="9" t="s">
        <v>3812</v>
      </c>
      <c r="B59" s="9" t="s">
        <v>3813</v>
      </c>
      <c r="C59" s="10">
        <v>2019.0</v>
      </c>
      <c r="D59" s="10">
        <v>1.0</v>
      </c>
      <c r="E59" s="10">
        <v>1.0</v>
      </c>
      <c r="F59" s="11" t="s">
        <v>3814</v>
      </c>
      <c r="G59" s="9"/>
      <c r="H59" s="10">
        <v>37.0</v>
      </c>
      <c r="I59" s="10">
        <v>10.0</v>
      </c>
      <c r="J59" s="9" t="s">
        <v>3815</v>
      </c>
      <c r="K59" s="9" t="s">
        <v>3816</v>
      </c>
      <c r="L59" s="12" t="s">
        <v>3817</v>
      </c>
      <c r="M59" s="9"/>
      <c r="N59" s="9"/>
      <c r="O59" s="9"/>
      <c r="P59" s="9" t="s">
        <v>3818</v>
      </c>
      <c r="Q59" s="11" t="s">
        <v>3819</v>
      </c>
      <c r="R59" s="9"/>
      <c r="S59" s="9"/>
      <c r="T59">
        <f t="shared" si="2"/>
        <v>47</v>
      </c>
      <c r="U59" t="str">
        <f t="shared" si="3"/>
        <v>Excluded</v>
      </c>
      <c r="V59">
        <f t="shared" si="4"/>
        <v>70</v>
      </c>
      <c r="W59" t="str">
        <f t="shared" si="5"/>
        <v>Excluded</v>
      </c>
      <c r="X59" t="str">
        <f t="shared" ref="X59:Z59" si="67">IFERROR(IF(SEARCH(X$1,$Q59),"sim","não"),)</f>
        <v>sim</v>
      </c>
      <c r="Y59" t="str">
        <f t="shared" si="67"/>
        <v/>
      </c>
      <c r="Z59" t="str">
        <f t="shared" si="67"/>
        <v/>
      </c>
      <c r="AA59">
        <f t="shared" si="7"/>
        <v>1</v>
      </c>
      <c r="AB59" t="str">
        <f t="shared" si="8"/>
        <v/>
      </c>
      <c r="AF59" t="str">
        <f t="shared" si="9"/>
        <v>1 - Type of study</v>
      </c>
      <c r="AG59" t="str">
        <f t="shared" si="10"/>
        <v>1 - Type of study</v>
      </c>
      <c r="AH59" t="str">
        <f t="shared" si="11"/>
        <v/>
      </c>
    </row>
    <row r="60">
      <c r="A60" s="9" t="s">
        <v>3820</v>
      </c>
      <c r="B60" s="9" t="s">
        <v>811</v>
      </c>
      <c r="C60" s="10">
        <v>2019.0</v>
      </c>
      <c r="D60" s="10">
        <v>1.0</v>
      </c>
      <c r="E60" s="10">
        <v>1.0</v>
      </c>
      <c r="F60" s="11" t="s">
        <v>812</v>
      </c>
      <c r="G60" s="9"/>
      <c r="H60" s="10">
        <v>91.0</v>
      </c>
      <c r="I60" s="10">
        <v>10.0</v>
      </c>
      <c r="J60" s="9" t="s">
        <v>3821</v>
      </c>
      <c r="K60" s="9" t="s">
        <v>3822</v>
      </c>
      <c r="L60" s="12" t="s">
        <v>3823</v>
      </c>
      <c r="M60" s="9"/>
      <c r="N60" s="9"/>
      <c r="O60" s="9"/>
      <c r="P60" s="9" t="s">
        <v>3824</v>
      </c>
      <c r="Q60" s="11" t="s">
        <v>3825</v>
      </c>
      <c r="R60" s="9"/>
      <c r="S60" s="9"/>
      <c r="T60">
        <f t="shared" si="2"/>
        <v>46</v>
      </c>
      <c r="U60" t="str">
        <f t="shared" si="3"/>
        <v>Excluded</v>
      </c>
      <c r="V60">
        <f t="shared" si="4"/>
        <v>69</v>
      </c>
      <c r="W60" t="str">
        <f t="shared" si="5"/>
        <v>Excluded</v>
      </c>
      <c r="X60" t="str">
        <f t="shared" ref="X60:Z60" si="68">IFERROR(IF(SEARCH(X$1,$Q60),"sim","não"),)</f>
        <v>sim</v>
      </c>
      <c r="Y60" t="str">
        <f t="shared" si="68"/>
        <v/>
      </c>
      <c r="Z60" t="str">
        <f t="shared" si="68"/>
        <v/>
      </c>
      <c r="AA60">
        <f t="shared" si="7"/>
        <v>1</v>
      </c>
      <c r="AB60" t="str">
        <f t="shared" si="8"/>
        <v/>
      </c>
      <c r="AF60" t="str">
        <f t="shared" si="9"/>
        <v>1 - Type of study</v>
      </c>
      <c r="AG60" t="str">
        <f t="shared" si="10"/>
        <v>1 - Type of study</v>
      </c>
      <c r="AH60" t="str">
        <f t="shared" si="11"/>
        <v/>
      </c>
    </row>
    <row r="61">
      <c r="A61" s="9" t="s">
        <v>3826</v>
      </c>
      <c r="B61" s="9" t="s">
        <v>3827</v>
      </c>
      <c r="C61" s="10">
        <v>2019.0</v>
      </c>
      <c r="D61" s="10">
        <v>1.0</v>
      </c>
      <c r="E61" s="10">
        <v>1.0</v>
      </c>
      <c r="F61" s="9" t="s">
        <v>3828</v>
      </c>
      <c r="G61" s="9"/>
      <c r="H61" s="10">
        <v>38.0</v>
      </c>
      <c r="I61" s="10">
        <v>5.0</v>
      </c>
      <c r="J61" s="9" t="s">
        <v>3829</v>
      </c>
      <c r="K61" s="9" t="s">
        <v>3830</v>
      </c>
      <c r="L61" s="12" t="s">
        <v>3831</v>
      </c>
      <c r="M61" s="9"/>
      <c r="N61" s="9"/>
      <c r="O61" s="9"/>
      <c r="P61" s="9" t="s">
        <v>3832</v>
      </c>
      <c r="Q61" s="11" t="s">
        <v>3608</v>
      </c>
      <c r="R61" s="9"/>
      <c r="S61" s="9"/>
      <c r="T61">
        <f t="shared" si="2"/>
        <v>46</v>
      </c>
      <c r="U61" t="str">
        <f t="shared" si="3"/>
        <v>Excluded</v>
      </c>
      <c r="V61">
        <f t="shared" si="4"/>
        <v>69</v>
      </c>
      <c r="W61" t="str">
        <f t="shared" si="5"/>
        <v>Excluded</v>
      </c>
      <c r="X61" t="str">
        <f t="shared" ref="X61:Z61" si="69">IFERROR(IF(SEARCH(X$1,$Q61),"sim","não"),)</f>
        <v>sim</v>
      </c>
      <c r="Y61" t="str">
        <f t="shared" si="69"/>
        <v/>
      </c>
      <c r="Z61" t="str">
        <f t="shared" si="69"/>
        <v/>
      </c>
      <c r="AA61">
        <f t="shared" si="7"/>
        <v>1</v>
      </c>
      <c r="AB61" t="str">
        <f t="shared" si="8"/>
        <v/>
      </c>
      <c r="AF61" t="str">
        <f t="shared" si="9"/>
        <v>1 - Type of study</v>
      </c>
      <c r="AG61" t="str">
        <f t="shared" si="10"/>
        <v>1 - Type of study</v>
      </c>
      <c r="AH61" t="str">
        <f t="shared" si="11"/>
        <v/>
      </c>
    </row>
    <row r="62">
      <c r="A62" s="9" t="s">
        <v>3833</v>
      </c>
      <c r="B62" s="9" t="s">
        <v>3834</v>
      </c>
      <c r="C62" s="10">
        <v>2019.0</v>
      </c>
      <c r="D62" s="10">
        <v>1.0</v>
      </c>
      <c r="E62" s="10">
        <v>1.0</v>
      </c>
      <c r="F62" s="11" t="s">
        <v>3835</v>
      </c>
      <c r="G62" s="9"/>
      <c r="H62" s="10">
        <v>12.0</v>
      </c>
      <c r="I62" s="10">
        <v>3.0</v>
      </c>
      <c r="J62" s="9" t="s">
        <v>3836</v>
      </c>
      <c r="K62" s="9" t="s">
        <v>3837</v>
      </c>
      <c r="L62" s="12" t="s">
        <v>3838</v>
      </c>
      <c r="M62" s="9"/>
      <c r="N62" s="9"/>
      <c r="O62" s="9"/>
      <c r="P62" s="9" t="s">
        <v>3839</v>
      </c>
      <c r="Q62" s="11" t="s">
        <v>3840</v>
      </c>
      <c r="R62" s="9"/>
      <c r="S62" s="9"/>
      <c r="T62">
        <f t="shared" si="2"/>
        <v>46</v>
      </c>
      <c r="U62" t="str">
        <f t="shared" si="3"/>
        <v>Excluded</v>
      </c>
      <c r="V62">
        <f t="shared" si="4"/>
        <v>69</v>
      </c>
      <c r="W62" t="str">
        <f t="shared" si="5"/>
        <v>Excluded</v>
      </c>
      <c r="X62" t="str">
        <f t="shared" ref="X62:Z62" si="70">IFERROR(IF(SEARCH(X$1,$Q62),"sim","não"),)</f>
        <v>sim</v>
      </c>
      <c r="Y62" t="str">
        <f t="shared" si="70"/>
        <v/>
      </c>
      <c r="Z62" t="str">
        <f t="shared" si="70"/>
        <v/>
      </c>
      <c r="AA62">
        <f t="shared" si="7"/>
        <v>1</v>
      </c>
      <c r="AB62" t="str">
        <f t="shared" si="8"/>
        <v/>
      </c>
      <c r="AF62" t="str">
        <f t="shared" si="9"/>
        <v>1 - Type of study</v>
      </c>
      <c r="AG62" t="str">
        <f t="shared" si="10"/>
        <v>1 - Type of study</v>
      </c>
      <c r="AH62" t="str">
        <f t="shared" si="11"/>
        <v/>
      </c>
    </row>
    <row r="63">
      <c r="A63" s="9" t="s">
        <v>3841</v>
      </c>
      <c r="B63" s="9" t="s">
        <v>3842</v>
      </c>
      <c r="C63" s="10">
        <v>2019.0</v>
      </c>
      <c r="D63" s="10">
        <v>1.0</v>
      </c>
      <c r="E63" s="10">
        <v>1.0</v>
      </c>
      <c r="F63" s="11" t="s">
        <v>3843</v>
      </c>
      <c r="G63" s="9"/>
      <c r="H63" s="10">
        <v>760.0</v>
      </c>
      <c r="I63" s="9"/>
      <c r="J63" s="9" t="s">
        <v>3844</v>
      </c>
      <c r="K63" s="9" t="s">
        <v>3845</v>
      </c>
      <c r="L63" s="12" t="s">
        <v>3846</v>
      </c>
      <c r="M63" s="9"/>
      <c r="N63" s="9"/>
      <c r="O63" s="9"/>
      <c r="P63" s="9" t="s">
        <v>3847</v>
      </c>
      <c r="Q63" s="11" t="s">
        <v>3668</v>
      </c>
      <c r="R63" s="9"/>
      <c r="S63" s="9"/>
      <c r="T63">
        <f t="shared" si="2"/>
        <v>46</v>
      </c>
      <c r="U63" t="str">
        <f t="shared" si="3"/>
        <v>Excluded</v>
      </c>
      <c r="V63">
        <f t="shared" si="4"/>
        <v>69</v>
      </c>
      <c r="W63" t="str">
        <f t="shared" si="5"/>
        <v>Excluded</v>
      </c>
      <c r="X63" t="str">
        <f t="shared" ref="X63:Z63" si="71">IFERROR(IF(SEARCH(X$1,$Q63),"sim","não"),)</f>
        <v>sim</v>
      </c>
      <c r="Y63" t="str">
        <f t="shared" si="71"/>
        <v/>
      </c>
      <c r="Z63" t="str">
        <f t="shared" si="71"/>
        <v/>
      </c>
      <c r="AA63">
        <f t="shared" si="7"/>
        <v>1</v>
      </c>
      <c r="AB63" t="str">
        <f t="shared" si="8"/>
        <v/>
      </c>
      <c r="AF63" t="str">
        <f t="shared" si="9"/>
        <v>1 - Type of study</v>
      </c>
      <c r="AG63" t="str">
        <f t="shared" si="10"/>
        <v>1 - Type of study</v>
      </c>
      <c r="AH63" t="str">
        <f t="shared" si="11"/>
        <v/>
      </c>
    </row>
    <row r="64">
      <c r="A64" s="9" t="s">
        <v>3848</v>
      </c>
      <c r="B64" s="9" t="s">
        <v>3849</v>
      </c>
      <c r="C64" s="10">
        <v>2019.0</v>
      </c>
      <c r="D64" s="10">
        <v>1.0</v>
      </c>
      <c r="E64" s="10">
        <v>1.0</v>
      </c>
      <c r="F64" s="11" t="s">
        <v>3850</v>
      </c>
      <c r="G64" s="9"/>
      <c r="H64" s="10">
        <v>116.0</v>
      </c>
      <c r="I64" s="9"/>
      <c r="J64" s="9" t="s">
        <v>3851</v>
      </c>
      <c r="K64" s="9" t="s">
        <v>3852</v>
      </c>
      <c r="L64" s="12" t="s">
        <v>3853</v>
      </c>
      <c r="M64" s="9"/>
      <c r="N64" s="9"/>
      <c r="O64" s="9"/>
      <c r="P64" s="9" t="s">
        <v>3854</v>
      </c>
      <c r="Q64" s="11" t="s">
        <v>3855</v>
      </c>
      <c r="R64" s="9"/>
      <c r="S64" s="9"/>
      <c r="T64">
        <f t="shared" si="2"/>
        <v>47</v>
      </c>
      <c r="U64" t="str">
        <f t="shared" si="3"/>
        <v>Excluded</v>
      </c>
      <c r="V64">
        <f t="shared" si="4"/>
        <v>70</v>
      </c>
      <c r="W64" t="str">
        <f t="shared" si="5"/>
        <v>Excluded</v>
      </c>
      <c r="X64" t="str">
        <f t="shared" ref="X64:Z64" si="72">IFERROR(IF(SEARCH(X$1,$Q64),"sim","não"),)</f>
        <v>sim</v>
      </c>
      <c r="Y64" t="str">
        <f t="shared" si="72"/>
        <v/>
      </c>
      <c r="Z64" t="str">
        <f t="shared" si="72"/>
        <v/>
      </c>
      <c r="AA64">
        <f t="shared" si="7"/>
        <v>1</v>
      </c>
      <c r="AB64" t="str">
        <f t="shared" si="8"/>
        <v/>
      </c>
      <c r="AF64" t="str">
        <f t="shared" si="9"/>
        <v>1 - Type of study</v>
      </c>
      <c r="AG64" t="str">
        <f t="shared" si="10"/>
        <v>1 - Type of study</v>
      </c>
      <c r="AH64" t="str">
        <f t="shared" si="11"/>
        <v/>
      </c>
    </row>
    <row r="65">
      <c r="A65" s="9" t="s">
        <v>3856</v>
      </c>
      <c r="B65" s="9" t="s">
        <v>3857</v>
      </c>
      <c r="C65" s="10">
        <v>2019.0</v>
      </c>
      <c r="D65" s="10">
        <v>1.0</v>
      </c>
      <c r="E65" s="10">
        <v>1.0</v>
      </c>
      <c r="F65" s="11" t="s">
        <v>3858</v>
      </c>
      <c r="G65" s="9"/>
      <c r="H65" s="10">
        <v>68.0</v>
      </c>
      <c r="I65" s="9"/>
      <c r="J65" s="9" t="s">
        <v>3859</v>
      </c>
      <c r="K65" s="9" t="s">
        <v>3860</v>
      </c>
      <c r="L65" s="12" t="s">
        <v>3861</v>
      </c>
      <c r="M65" s="9"/>
      <c r="N65" s="9"/>
      <c r="O65" s="9"/>
      <c r="P65" s="9" t="s">
        <v>3862</v>
      </c>
      <c r="Q65" s="11" t="s">
        <v>3863</v>
      </c>
      <c r="R65" s="9"/>
      <c r="S65" s="9"/>
      <c r="T65">
        <f t="shared" si="2"/>
        <v>48</v>
      </c>
      <c r="U65" t="str">
        <f t="shared" si="3"/>
        <v>Excluded</v>
      </c>
      <c r="V65">
        <f t="shared" si="4"/>
        <v>71</v>
      </c>
      <c r="W65" t="str">
        <f t="shared" si="5"/>
        <v>Excluded</v>
      </c>
      <c r="X65" t="str">
        <f t="shared" ref="X65:Z65" si="73">IFERROR(IF(SEARCH(X$1,$Q65),"sim","não"),)</f>
        <v>sim</v>
      </c>
      <c r="Y65" t="str">
        <f t="shared" si="73"/>
        <v/>
      </c>
      <c r="Z65" t="str">
        <f t="shared" si="73"/>
        <v/>
      </c>
      <c r="AA65">
        <f t="shared" si="7"/>
        <v>1</v>
      </c>
      <c r="AB65" t="str">
        <f t="shared" si="8"/>
        <v/>
      </c>
      <c r="AF65" t="str">
        <f t="shared" si="9"/>
        <v>1 - Type of study</v>
      </c>
      <c r="AG65" t="str">
        <f t="shared" si="10"/>
        <v>1 - Type of study</v>
      </c>
      <c r="AH65" t="str">
        <f t="shared" si="11"/>
        <v/>
      </c>
    </row>
    <row r="66">
      <c r="A66" s="9" t="s">
        <v>3864</v>
      </c>
      <c r="B66" s="9" t="s">
        <v>3865</v>
      </c>
      <c r="C66" s="10">
        <v>2019.0</v>
      </c>
      <c r="D66" s="10">
        <v>1.0</v>
      </c>
      <c r="E66" s="10">
        <v>1.0</v>
      </c>
      <c r="F66" s="9" t="s">
        <v>3866</v>
      </c>
      <c r="G66" s="9"/>
      <c r="H66" s="10">
        <v>20.0</v>
      </c>
      <c r="I66" s="10">
        <v>5.0</v>
      </c>
      <c r="J66" s="9" t="s">
        <v>3867</v>
      </c>
      <c r="K66" s="9" t="s">
        <v>3868</v>
      </c>
      <c r="L66" s="12" t="s">
        <v>3869</v>
      </c>
      <c r="M66" s="9"/>
      <c r="N66" s="9"/>
      <c r="O66" s="9"/>
      <c r="P66" s="9" t="s">
        <v>3870</v>
      </c>
      <c r="Q66" s="11" t="s">
        <v>3871</v>
      </c>
      <c r="R66" s="9"/>
      <c r="S66" s="9"/>
      <c r="T66">
        <f t="shared" si="2"/>
        <v>47</v>
      </c>
      <c r="U66" t="str">
        <f t="shared" si="3"/>
        <v>Excluded</v>
      </c>
      <c r="V66">
        <f t="shared" si="4"/>
        <v>70</v>
      </c>
      <c r="W66" t="str">
        <f t="shared" si="5"/>
        <v>Excluded</v>
      </c>
      <c r="X66" t="str">
        <f t="shared" ref="X66:Z66" si="74">IFERROR(IF(SEARCH(X$1,$Q66),"sim","não"),)</f>
        <v>sim</v>
      </c>
      <c r="Y66" t="str">
        <f t="shared" si="74"/>
        <v/>
      </c>
      <c r="Z66" t="str">
        <f t="shared" si="74"/>
        <v/>
      </c>
      <c r="AA66">
        <f t="shared" si="7"/>
        <v>1</v>
      </c>
      <c r="AB66" t="str">
        <f t="shared" si="8"/>
        <v/>
      </c>
      <c r="AF66" t="str">
        <f t="shared" si="9"/>
        <v>1 - Type of study</v>
      </c>
      <c r="AG66" t="str">
        <f t="shared" si="10"/>
        <v>1 - Type of study</v>
      </c>
      <c r="AH66" t="str">
        <f t="shared" si="11"/>
        <v/>
      </c>
    </row>
    <row r="67">
      <c r="A67" s="9" t="s">
        <v>3872</v>
      </c>
      <c r="B67" s="9" t="s">
        <v>3873</v>
      </c>
      <c r="C67" s="10">
        <v>2019.0</v>
      </c>
      <c r="D67" s="10">
        <v>1.0</v>
      </c>
      <c r="E67" s="10">
        <v>1.0</v>
      </c>
      <c r="F67" s="9"/>
      <c r="G67" s="9"/>
      <c r="H67" s="10">
        <v>2094.0</v>
      </c>
      <c r="I67" s="9"/>
      <c r="J67" s="9"/>
      <c r="K67" s="9" t="s">
        <v>3874</v>
      </c>
      <c r="L67" s="12" t="s">
        <v>3875</v>
      </c>
      <c r="M67" s="9"/>
      <c r="N67" s="9"/>
      <c r="O67" s="9"/>
      <c r="P67" s="9" t="s">
        <v>3876</v>
      </c>
      <c r="Q67" s="11" t="s">
        <v>3636</v>
      </c>
      <c r="R67" s="9"/>
      <c r="S67" s="9"/>
      <c r="T67">
        <f t="shared" si="2"/>
        <v>46</v>
      </c>
      <c r="U67" t="str">
        <f t="shared" si="3"/>
        <v>Excluded</v>
      </c>
      <c r="V67">
        <f t="shared" si="4"/>
        <v>69</v>
      </c>
      <c r="W67" t="str">
        <f t="shared" si="5"/>
        <v>Excluded</v>
      </c>
      <c r="X67" t="str">
        <f t="shared" ref="X67:Z67" si="75">IFERROR(IF(SEARCH(X$1,$Q67),"sim","não"),)</f>
        <v>sim</v>
      </c>
      <c r="Y67" t="str">
        <f t="shared" si="75"/>
        <v/>
      </c>
      <c r="Z67" t="str">
        <f t="shared" si="75"/>
        <v/>
      </c>
      <c r="AA67">
        <f t="shared" si="7"/>
        <v>1</v>
      </c>
      <c r="AB67" t="str">
        <f t="shared" si="8"/>
        <v/>
      </c>
      <c r="AF67" t="str">
        <f t="shared" si="9"/>
        <v>1 - Type of study</v>
      </c>
      <c r="AG67" t="str">
        <f t="shared" si="10"/>
        <v>1 - Type of study</v>
      </c>
      <c r="AH67" t="str">
        <f t="shared" si="11"/>
        <v/>
      </c>
    </row>
    <row r="68">
      <c r="A68" s="9" t="s">
        <v>3877</v>
      </c>
      <c r="B68" s="9" t="s">
        <v>3878</v>
      </c>
      <c r="C68" s="10">
        <v>2019.0</v>
      </c>
      <c r="D68" s="10">
        <v>1.0</v>
      </c>
      <c r="E68" s="10">
        <v>1.0</v>
      </c>
      <c r="F68" s="9" t="s">
        <v>422</v>
      </c>
      <c r="G68" s="9"/>
      <c r="H68" s="10">
        <v>11.0</v>
      </c>
      <c r="I68" s="10">
        <v>7.0</v>
      </c>
      <c r="J68" s="10">
        <v>3396.0</v>
      </c>
      <c r="K68" s="9" t="s">
        <v>424</v>
      </c>
      <c r="L68" s="12" t="s">
        <v>3879</v>
      </c>
      <c r="M68" s="9"/>
      <c r="N68" s="9"/>
      <c r="O68" s="9"/>
      <c r="P68" s="9" t="s">
        <v>3880</v>
      </c>
      <c r="Q68" s="11" t="s">
        <v>3881</v>
      </c>
      <c r="R68" s="9"/>
      <c r="S68" s="9"/>
      <c r="T68">
        <f t="shared" si="2"/>
        <v>46</v>
      </c>
      <c r="U68" t="str">
        <f t="shared" si="3"/>
        <v>Excluded</v>
      </c>
      <c r="V68">
        <f t="shared" si="4"/>
        <v>69</v>
      </c>
      <c r="W68" t="str">
        <f t="shared" si="5"/>
        <v>Excluded</v>
      </c>
      <c r="X68" t="str">
        <f t="shared" ref="X68:Z68" si="76">IFERROR(IF(SEARCH(X$1,$Q68),"sim","não"),)</f>
        <v>sim</v>
      </c>
      <c r="Y68" t="str">
        <f t="shared" si="76"/>
        <v/>
      </c>
      <c r="Z68" t="str">
        <f t="shared" si="76"/>
        <v/>
      </c>
      <c r="AA68">
        <f t="shared" si="7"/>
        <v>1</v>
      </c>
      <c r="AB68" t="str">
        <f t="shared" si="8"/>
        <v/>
      </c>
      <c r="AF68" t="str">
        <f t="shared" si="9"/>
        <v>1 - Type of study</v>
      </c>
      <c r="AG68" t="str">
        <f t="shared" si="10"/>
        <v>1 - Type of study</v>
      </c>
      <c r="AH68" t="str">
        <f t="shared" si="11"/>
        <v/>
      </c>
    </row>
    <row r="69">
      <c r="A69" s="9" t="s">
        <v>3882</v>
      </c>
      <c r="B69" s="9" t="s">
        <v>3883</v>
      </c>
      <c r="C69" s="10">
        <v>2019.0</v>
      </c>
      <c r="D69" s="10">
        <v>1.0</v>
      </c>
      <c r="E69" s="10">
        <v>1.0</v>
      </c>
      <c r="F69" s="11" t="s">
        <v>3884</v>
      </c>
      <c r="G69" s="9"/>
      <c r="H69" s="10">
        <v>246.0</v>
      </c>
      <c r="I69" s="9"/>
      <c r="J69" s="9" t="s">
        <v>3885</v>
      </c>
      <c r="K69" s="9" t="s">
        <v>3886</v>
      </c>
      <c r="L69" s="12" t="s">
        <v>3887</v>
      </c>
      <c r="M69" s="9"/>
      <c r="N69" s="9"/>
      <c r="O69" s="9"/>
      <c r="P69" s="9" t="s">
        <v>3888</v>
      </c>
      <c r="Q69" s="11" t="s">
        <v>3889</v>
      </c>
      <c r="R69" s="9"/>
      <c r="S69" s="9"/>
      <c r="T69">
        <f t="shared" si="2"/>
        <v>47</v>
      </c>
      <c r="U69" t="str">
        <f t="shared" si="3"/>
        <v>Excluded</v>
      </c>
      <c r="V69">
        <f t="shared" si="4"/>
        <v>70</v>
      </c>
      <c r="W69" t="str">
        <f t="shared" si="5"/>
        <v>Excluded</v>
      </c>
      <c r="X69" t="str">
        <f t="shared" ref="X69:Z69" si="77">IFERROR(IF(SEARCH(X$1,$Q69),"sim","não"),)</f>
        <v>sim</v>
      </c>
      <c r="Y69" t="str">
        <f t="shared" si="77"/>
        <v/>
      </c>
      <c r="Z69" t="str">
        <f t="shared" si="77"/>
        <v/>
      </c>
      <c r="AA69">
        <f t="shared" si="7"/>
        <v>1</v>
      </c>
      <c r="AB69" t="str">
        <f t="shared" si="8"/>
        <v/>
      </c>
      <c r="AF69" t="str">
        <f t="shared" si="9"/>
        <v>1 - Type of study</v>
      </c>
      <c r="AG69" t="str">
        <f t="shared" si="10"/>
        <v>1 - Type of study</v>
      </c>
      <c r="AH69" t="str">
        <f t="shared" si="11"/>
        <v/>
      </c>
    </row>
    <row r="70">
      <c r="A70" s="9" t="s">
        <v>3890</v>
      </c>
      <c r="B70" s="9" t="s">
        <v>3891</v>
      </c>
      <c r="C70" s="10">
        <v>2019.0</v>
      </c>
      <c r="D70" s="10">
        <v>1.0</v>
      </c>
      <c r="E70" s="10">
        <v>1.0</v>
      </c>
      <c r="F70" s="11" t="s">
        <v>3892</v>
      </c>
      <c r="G70" s="9"/>
      <c r="H70" s="10">
        <v>66.0</v>
      </c>
      <c r="I70" s="10">
        <v>1.0</v>
      </c>
      <c r="J70" s="9" t="s">
        <v>3893</v>
      </c>
      <c r="K70" s="9" t="s">
        <v>3894</v>
      </c>
      <c r="L70" s="12" t="s">
        <v>3895</v>
      </c>
      <c r="M70" s="9"/>
      <c r="N70" s="9"/>
      <c r="O70" s="9"/>
      <c r="P70" s="9" t="s">
        <v>3896</v>
      </c>
      <c r="Q70" s="11" t="s">
        <v>3668</v>
      </c>
      <c r="R70" s="9"/>
      <c r="S70" s="9"/>
      <c r="T70">
        <f t="shared" si="2"/>
        <v>46</v>
      </c>
      <c r="U70" t="str">
        <f t="shared" si="3"/>
        <v>Excluded</v>
      </c>
      <c r="V70">
        <f t="shared" si="4"/>
        <v>69</v>
      </c>
      <c r="W70" t="str">
        <f t="shared" si="5"/>
        <v>Excluded</v>
      </c>
      <c r="X70" t="str">
        <f t="shared" ref="X70:Z70" si="78">IFERROR(IF(SEARCH(X$1,$Q70),"sim","não"),)</f>
        <v>sim</v>
      </c>
      <c r="Y70" t="str">
        <f t="shared" si="78"/>
        <v/>
      </c>
      <c r="Z70" t="str">
        <f t="shared" si="78"/>
        <v/>
      </c>
      <c r="AA70">
        <f t="shared" si="7"/>
        <v>1</v>
      </c>
      <c r="AB70" t="str">
        <f t="shared" si="8"/>
        <v/>
      </c>
      <c r="AF70" t="str">
        <f t="shared" si="9"/>
        <v>1 - Type of study</v>
      </c>
      <c r="AG70" t="str">
        <f t="shared" si="10"/>
        <v>1 - Type of study</v>
      </c>
      <c r="AH70" t="str">
        <f t="shared" si="11"/>
        <v/>
      </c>
    </row>
    <row r="71">
      <c r="A71" s="9" t="s">
        <v>3897</v>
      </c>
      <c r="B71" s="9" t="s">
        <v>3898</v>
      </c>
      <c r="C71" s="10">
        <v>2019.0</v>
      </c>
      <c r="D71" s="10">
        <v>1.0</v>
      </c>
      <c r="E71" s="10">
        <v>1.0</v>
      </c>
      <c r="F71" s="9" t="s">
        <v>3899</v>
      </c>
      <c r="G71" s="9"/>
      <c r="H71" s="10">
        <v>7.0</v>
      </c>
      <c r="I71" s="9"/>
      <c r="J71" s="9" t="s">
        <v>3900</v>
      </c>
      <c r="K71" s="9" t="s">
        <v>3901</v>
      </c>
      <c r="L71" s="12" t="s">
        <v>3902</v>
      </c>
      <c r="M71" s="9"/>
      <c r="N71" s="9"/>
      <c r="O71" s="9"/>
      <c r="P71" s="9" t="s">
        <v>3903</v>
      </c>
      <c r="Q71" s="11" t="s">
        <v>3840</v>
      </c>
      <c r="R71" s="9"/>
      <c r="S71" s="9"/>
      <c r="T71">
        <f t="shared" si="2"/>
        <v>46</v>
      </c>
      <c r="U71" t="str">
        <f t="shared" si="3"/>
        <v>Excluded</v>
      </c>
      <c r="V71">
        <f t="shared" si="4"/>
        <v>69</v>
      </c>
      <c r="W71" t="str">
        <f t="shared" si="5"/>
        <v>Excluded</v>
      </c>
      <c r="X71" t="str">
        <f t="shared" ref="X71:Z71" si="79">IFERROR(IF(SEARCH(X$1,$Q71),"sim","não"),)</f>
        <v>sim</v>
      </c>
      <c r="Y71" t="str">
        <f t="shared" si="79"/>
        <v/>
      </c>
      <c r="Z71" t="str">
        <f t="shared" si="79"/>
        <v/>
      </c>
      <c r="AA71">
        <f t="shared" si="7"/>
        <v>1</v>
      </c>
      <c r="AB71" t="str">
        <f t="shared" si="8"/>
        <v/>
      </c>
      <c r="AF71" t="str">
        <f t="shared" si="9"/>
        <v>1 - Type of study</v>
      </c>
      <c r="AG71" t="str">
        <f t="shared" si="10"/>
        <v>1 - Type of study</v>
      </c>
      <c r="AH71" t="str">
        <f t="shared" si="11"/>
        <v/>
      </c>
    </row>
    <row r="72">
      <c r="A72" s="9" t="s">
        <v>3904</v>
      </c>
      <c r="B72" s="9" t="s">
        <v>3905</v>
      </c>
      <c r="C72" s="10">
        <v>2019.0</v>
      </c>
      <c r="D72" s="10">
        <v>1.0</v>
      </c>
      <c r="E72" s="10">
        <v>1.0</v>
      </c>
      <c r="F72" s="11" t="s">
        <v>3906</v>
      </c>
      <c r="G72" s="9"/>
      <c r="H72" s="10">
        <v>77.0</v>
      </c>
      <c r="I72" s="10">
        <v>1.0</v>
      </c>
      <c r="J72" s="9" t="s">
        <v>3907</v>
      </c>
      <c r="K72" s="9" t="s">
        <v>3908</v>
      </c>
      <c r="L72" s="12" t="s">
        <v>3909</v>
      </c>
      <c r="M72" s="9"/>
      <c r="N72" s="9"/>
      <c r="O72" s="9"/>
      <c r="P72" s="9" t="s">
        <v>3910</v>
      </c>
      <c r="Q72" s="11" t="s">
        <v>3650</v>
      </c>
      <c r="R72" s="9"/>
      <c r="S72" s="9"/>
      <c r="T72">
        <f t="shared" si="2"/>
        <v>46</v>
      </c>
      <c r="U72" t="str">
        <f t="shared" si="3"/>
        <v>Excluded</v>
      </c>
      <c r="V72">
        <f t="shared" si="4"/>
        <v>69</v>
      </c>
      <c r="W72" t="str">
        <f t="shared" si="5"/>
        <v>Excluded</v>
      </c>
      <c r="X72" t="str">
        <f t="shared" ref="X72:Z72" si="80">IFERROR(IF(SEARCH(X$1,$Q72),"sim","não"),)</f>
        <v>sim</v>
      </c>
      <c r="Y72" t="str">
        <f t="shared" si="80"/>
        <v/>
      </c>
      <c r="Z72" t="str">
        <f t="shared" si="80"/>
        <v/>
      </c>
      <c r="AA72">
        <f t="shared" si="7"/>
        <v>1</v>
      </c>
      <c r="AB72" t="str">
        <f t="shared" si="8"/>
        <v/>
      </c>
      <c r="AF72" t="str">
        <f t="shared" si="9"/>
        <v>1 - Type of study</v>
      </c>
      <c r="AG72" t="str">
        <f t="shared" si="10"/>
        <v>1 - Type of study</v>
      </c>
      <c r="AH72" t="str">
        <f t="shared" si="11"/>
        <v/>
      </c>
    </row>
    <row r="73">
      <c r="A73" s="9" t="s">
        <v>3911</v>
      </c>
      <c r="B73" s="9" t="s">
        <v>3912</v>
      </c>
      <c r="C73" s="10">
        <v>2019.0</v>
      </c>
      <c r="D73" s="10">
        <v>1.0</v>
      </c>
      <c r="E73" s="10">
        <v>1.0</v>
      </c>
      <c r="F73" s="11" t="s">
        <v>3913</v>
      </c>
      <c r="G73" s="9"/>
      <c r="H73" s="10">
        <v>2019.0</v>
      </c>
      <c r="I73" s="10">
        <v>15.0</v>
      </c>
      <c r="J73" s="9" t="s">
        <v>3914</v>
      </c>
      <c r="K73" s="9" t="s">
        <v>3915</v>
      </c>
      <c r="L73" s="12" t="s">
        <v>3916</v>
      </c>
      <c r="M73" s="9"/>
      <c r="N73" s="9"/>
      <c r="O73" s="9"/>
      <c r="P73" s="9" t="s">
        <v>3917</v>
      </c>
      <c r="Q73" s="11" t="s">
        <v>3487</v>
      </c>
      <c r="R73" s="9"/>
      <c r="S73" s="9"/>
      <c r="T73">
        <f t="shared" si="2"/>
        <v>60</v>
      </c>
      <c r="U73" t="str">
        <f t="shared" si="3"/>
        <v>Excluded</v>
      </c>
      <c r="V73">
        <f t="shared" si="4"/>
        <v>83</v>
      </c>
      <c r="W73" t="str">
        <f t="shared" si="5"/>
        <v>Excluded</v>
      </c>
      <c r="X73" t="str">
        <f t="shared" ref="X73:Z73" si="81">IFERROR(IF(SEARCH(X$1,$Q73),"sim","não"),)</f>
        <v>sim</v>
      </c>
      <c r="Y73" t="str">
        <f t="shared" si="81"/>
        <v/>
      </c>
      <c r="Z73" t="str">
        <f t="shared" si="81"/>
        <v/>
      </c>
      <c r="AA73">
        <f t="shared" si="7"/>
        <v>1</v>
      </c>
      <c r="AB73" t="str">
        <f t="shared" si="8"/>
        <v/>
      </c>
      <c r="AF73" t="str">
        <f t="shared" si="9"/>
        <v>1 - Type of study</v>
      </c>
      <c r="AG73" t="str">
        <f t="shared" si="10"/>
        <v>1 - Type of study</v>
      </c>
      <c r="AH73" t="str">
        <f t="shared" si="11"/>
        <v/>
      </c>
    </row>
    <row r="74">
      <c r="A74" s="9" t="s">
        <v>3918</v>
      </c>
      <c r="B74" s="9" t="s">
        <v>3919</v>
      </c>
      <c r="C74" s="10">
        <v>2019.0</v>
      </c>
      <c r="D74" s="10">
        <v>1.0</v>
      </c>
      <c r="E74" s="10">
        <v>1.0</v>
      </c>
      <c r="F74" s="11" t="s">
        <v>3920</v>
      </c>
      <c r="G74" s="9"/>
      <c r="H74" s="10">
        <v>10.0</v>
      </c>
      <c r="I74" s="10">
        <v>5.0</v>
      </c>
      <c r="J74" s="14">
        <v>44214.0</v>
      </c>
      <c r="K74" s="9" t="s">
        <v>3921</v>
      </c>
      <c r="L74" s="12" t="s">
        <v>3922</v>
      </c>
      <c r="M74" s="9"/>
      <c r="N74" s="9"/>
      <c r="O74" s="9"/>
      <c r="P74" s="9" t="s">
        <v>3923</v>
      </c>
      <c r="Q74" s="11" t="s">
        <v>3487</v>
      </c>
      <c r="R74" s="9"/>
      <c r="S74" s="9"/>
      <c r="T74">
        <f t="shared" si="2"/>
        <v>60</v>
      </c>
      <c r="U74" t="str">
        <f t="shared" si="3"/>
        <v>Excluded</v>
      </c>
      <c r="V74">
        <f t="shared" si="4"/>
        <v>83</v>
      </c>
      <c r="W74" t="str">
        <f t="shared" si="5"/>
        <v>Excluded</v>
      </c>
      <c r="X74" t="str">
        <f t="shared" ref="X74:Z74" si="82">IFERROR(IF(SEARCH(X$1,$Q74),"sim","não"),)</f>
        <v>sim</v>
      </c>
      <c r="Y74" t="str">
        <f t="shared" si="82"/>
        <v/>
      </c>
      <c r="Z74" t="str">
        <f t="shared" si="82"/>
        <v/>
      </c>
      <c r="AA74">
        <f t="shared" si="7"/>
        <v>1</v>
      </c>
      <c r="AB74" t="str">
        <f t="shared" si="8"/>
        <v/>
      </c>
      <c r="AF74" t="str">
        <f t="shared" si="9"/>
        <v>1 - Type of study</v>
      </c>
      <c r="AG74" t="str">
        <f t="shared" si="10"/>
        <v>1 - Type of study</v>
      </c>
      <c r="AH74" t="str">
        <f t="shared" si="11"/>
        <v/>
      </c>
    </row>
    <row r="75">
      <c r="A75" s="9" t="s">
        <v>3924</v>
      </c>
      <c r="B75" s="9" t="s">
        <v>3925</v>
      </c>
      <c r="C75" s="10">
        <v>2018.0</v>
      </c>
      <c r="D75" s="10">
        <v>1.0</v>
      </c>
      <c r="E75" s="10">
        <v>1.0</v>
      </c>
      <c r="F75" s="11" t="s">
        <v>3926</v>
      </c>
      <c r="G75" s="9"/>
      <c r="H75" s="10">
        <v>34.0</v>
      </c>
      <c r="I75" s="10">
        <v>9.0</v>
      </c>
      <c r="J75" s="9" t="s">
        <v>3927</v>
      </c>
      <c r="K75" s="9" t="s">
        <v>3928</v>
      </c>
      <c r="L75" s="12" t="s">
        <v>3929</v>
      </c>
      <c r="M75" s="9"/>
      <c r="N75" s="9"/>
      <c r="O75" s="9"/>
      <c r="P75" s="9" t="s">
        <v>3930</v>
      </c>
      <c r="Q75" s="11" t="s">
        <v>3674</v>
      </c>
      <c r="R75" s="9"/>
      <c r="S75" s="9"/>
      <c r="T75">
        <f t="shared" si="2"/>
        <v>46</v>
      </c>
      <c r="U75" t="str">
        <f t="shared" si="3"/>
        <v>Maybe</v>
      </c>
      <c r="V75">
        <f t="shared" si="4"/>
        <v>66</v>
      </c>
      <c r="W75" t="str">
        <f t="shared" si="5"/>
        <v>Maybe</v>
      </c>
      <c r="X75" t="str">
        <f t="shared" ref="X75:Z75" si="83">IFERROR(IF(SEARCH(X$1,$Q75),"sim","não"),)</f>
        <v/>
      </c>
      <c r="Y75" t="str">
        <f t="shared" si="83"/>
        <v/>
      </c>
      <c r="Z75" t="str">
        <f t="shared" si="83"/>
        <v/>
      </c>
      <c r="AA75">
        <f t="shared" si="7"/>
        <v>0</v>
      </c>
      <c r="AB75" t="str">
        <f t="shared" si="8"/>
        <v>sim</v>
      </c>
      <c r="AF75" t="str">
        <f t="shared" si="9"/>
        <v/>
      </c>
      <c r="AG75" t="str">
        <f t="shared" si="10"/>
        <v/>
      </c>
      <c r="AH75" t="str">
        <f t="shared" si="11"/>
        <v/>
      </c>
    </row>
    <row r="76">
      <c r="A76" s="9" t="s">
        <v>3931</v>
      </c>
      <c r="B76" s="9" t="s">
        <v>3932</v>
      </c>
      <c r="C76" s="10">
        <v>2018.0</v>
      </c>
      <c r="D76" s="10">
        <v>1.0</v>
      </c>
      <c r="E76" s="10">
        <v>1.0</v>
      </c>
      <c r="F76" s="11" t="s">
        <v>3933</v>
      </c>
      <c r="G76" s="9"/>
      <c r="H76" s="9"/>
      <c r="I76" s="9"/>
      <c r="J76" s="9" t="s">
        <v>3934</v>
      </c>
      <c r="K76" s="9" t="s">
        <v>3935</v>
      </c>
      <c r="L76" s="12" t="s">
        <v>3936</v>
      </c>
      <c r="M76" s="9"/>
      <c r="N76" s="9"/>
      <c r="O76" s="9"/>
      <c r="P76" s="9" t="s">
        <v>3937</v>
      </c>
      <c r="Q76" s="11" t="s">
        <v>3636</v>
      </c>
      <c r="R76" s="9"/>
      <c r="S76" s="9"/>
      <c r="T76">
        <f t="shared" si="2"/>
        <v>46</v>
      </c>
      <c r="U76" t="str">
        <f t="shared" si="3"/>
        <v>Excluded</v>
      </c>
      <c r="V76">
        <f t="shared" si="4"/>
        <v>69</v>
      </c>
      <c r="W76" t="str">
        <f t="shared" si="5"/>
        <v>Excluded</v>
      </c>
      <c r="X76" t="str">
        <f t="shared" ref="X76:Z76" si="84">IFERROR(IF(SEARCH(X$1,$Q76),"sim","não"),)</f>
        <v>sim</v>
      </c>
      <c r="Y76" t="str">
        <f t="shared" si="84"/>
        <v/>
      </c>
      <c r="Z76" t="str">
        <f t="shared" si="84"/>
        <v/>
      </c>
      <c r="AA76">
        <f t="shared" si="7"/>
        <v>1</v>
      </c>
      <c r="AB76" t="str">
        <f t="shared" si="8"/>
        <v/>
      </c>
      <c r="AF76" t="str">
        <f t="shared" si="9"/>
        <v>1 - Type of study</v>
      </c>
      <c r="AG76" t="str">
        <f t="shared" si="10"/>
        <v>1 - Type of study</v>
      </c>
      <c r="AH76" t="str">
        <f t="shared" si="11"/>
        <v/>
      </c>
    </row>
    <row r="77">
      <c r="A77" s="9" t="s">
        <v>3938</v>
      </c>
      <c r="B77" s="9" t="s">
        <v>3939</v>
      </c>
      <c r="C77" s="10">
        <v>2018.0</v>
      </c>
      <c r="D77" s="10">
        <v>1.0</v>
      </c>
      <c r="E77" s="10">
        <v>1.0</v>
      </c>
      <c r="F77" s="11" t="s">
        <v>95</v>
      </c>
      <c r="G77" s="9"/>
      <c r="H77" s="10">
        <v>237.0</v>
      </c>
      <c r="I77" s="9"/>
      <c r="J77" s="9" t="s">
        <v>3940</v>
      </c>
      <c r="K77" s="9" t="s">
        <v>3941</v>
      </c>
      <c r="L77" s="12" t="s">
        <v>3942</v>
      </c>
      <c r="M77" s="9"/>
      <c r="N77" s="9"/>
      <c r="O77" s="9"/>
      <c r="P77" s="9" t="s">
        <v>3943</v>
      </c>
      <c r="Q77" s="11" t="s">
        <v>3944</v>
      </c>
      <c r="R77" s="9"/>
      <c r="S77" s="9"/>
      <c r="T77">
        <f t="shared" si="2"/>
        <v>47</v>
      </c>
      <c r="U77" t="str">
        <f t="shared" si="3"/>
        <v>Excluded</v>
      </c>
      <c r="V77">
        <f t="shared" si="4"/>
        <v>70</v>
      </c>
      <c r="W77" t="str">
        <f t="shared" si="5"/>
        <v>Excluded</v>
      </c>
      <c r="X77" t="str">
        <f t="shared" ref="X77:Z77" si="85">IFERROR(IF(SEARCH(X$1,$Q77),"sim","não"),)</f>
        <v>sim</v>
      </c>
      <c r="Y77" t="str">
        <f t="shared" si="85"/>
        <v/>
      </c>
      <c r="Z77" t="str">
        <f t="shared" si="85"/>
        <v/>
      </c>
      <c r="AA77">
        <f t="shared" si="7"/>
        <v>1</v>
      </c>
      <c r="AB77" t="str">
        <f t="shared" si="8"/>
        <v/>
      </c>
      <c r="AF77" t="str">
        <f t="shared" si="9"/>
        <v>1 - Type of study</v>
      </c>
      <c r="AG77" t="str">
        <f t="shared" si="10"/>
        <v>1 - Type of study</v>
      </c>
      <c r="AH77" t="str">
        <f t="shared" si="11"/>
        <v/>
      </c>
    </row>
    <row r="78">
      <c r="A78" s="9" t="s">
        <v>3945</v>
      </c>
      <c r="B78" s="9" t="s">
        <v>3946</v>
      </c>
      <c r="C78" s="10">
        <v>2018.0</v>
      </c>
      <c r="D78" s="10">
        <v>1.0</v>
      </c>
      <c r="E78" s="10">
        <v>1.0</v>
      </c>
      <c r="F78" s="11" t="s">
        <v>549</v>
      </c>
      <c r="G78" s="9"/>
      <c r="H78" s="10">
        <v>108.0</v>
      </c>
      <c r="I78" s="9"/>
      <c r="J78" s="9" t="s">
        <v>3947</v>
      </c>
      <c r="K78" s="9" t="s">
        <v>3948</v>
      </c>
      <c r="L78" s="12" t="s">
        <v>3949</v>
      </c>
      <c r="M78" s="9"/>
      <c r="N78" s="9"/>
      <c r="O78" s="9"/>
      <c r="P78" s="9" t="s">
        <v>3950</v>
      </c>
      <c r="Q78" s="11" t="s">
        <v>3951</v>
      </c>
      <c r="R78" s="9"/>
      <c r="S78" s="9"/>
      <c r="T78">
        <f t="shared" si="2"/>
        <v>47</v>
      </c>
      <c r="U78" t="str">
        <f t="shared" si="3"/>
        <v>Excluded</v>
      </c>
      <c r="V78">
        <f t="shared" si="4"/>
        <v>70</v>
      </c>
      <c r="W78" t="str">
        <f t="shared" si="5"/>
        <v>Excluded</v>
      </c>
      <c r="X78" t="str">
        <f t="shared" ref="X78:Z78" si="86">IFERROR(IF(SEARCH(X$1,$Q78),"sim","não"),)</f>
        <v/>
      </c>
      <c r="Y78" t="str">
        <f t="shared" si="86"/>
        <v>sim</v>
      </c>
      <c r="Z78" t="str">
        <f t="shared" si="86"/>
        <v/>
      </c>
      <c r="AA78">
        <f t="shared" si="7"/>
        <v>1</v>
      </c>
      <c r="AB78" t="str">
        <f t="shared" si="8"/>
        <v/>
      </c>
      <c r="AF78" t="str">
        <f t="shared" si="9"/>
        <v>2 - Population</v>
      </c>
      <c r="AG78" t="str">
        <f t="shared" si="10"/>
        <v>2 - Population</v>
      </c>
      <c r="AH78" t="str">
        <f t="shared" si="11"/>
        <v/>
      </c>
    </row>
    <row r="79">
      <c r="A79" s="9" t="s">
        <v>3952</v>
      </c>
      <c r="B79" s="9" t="s">
        <v>3953</v>
      </c>
      <c r="C79" s="10">
        <v>2018.0</v>
      </c>
      <c r="D79" s="10">
        <v>1.0</v>
      </c>
      <c r="E79" s="10">
        <v>1.0</v>
      </c>
      <c r="F79" s="11" t="s">
        <v>572</v>
      </c>
      <c r="G79" s="9"/>
      <c r="H79" s="10">
        <v>1.0</v>
      </c>
      <c r="I79" s="9"/>
      <c r="J79" s="9" t="s">
        <v>3954</v>
      </c>
      <c r="K79" s="9" t="s">
        <v>3955</v>
      </c>
      <c r="L79" s="12" t="s">
        <v>3956</v>
      </c>
      <c r="M79" s="9"/>
      <c r="N79" s="9"/>
      <c r="O79" s="9"/>
      <c r="P79" s="9" t="s">
        <v>3957</v>
      </c>
      <c r="Q79" s="11" t="s">
        <v>3958</v>
      </c>
      <c r="R79" s="9"/>
      <c r="S79" s="9"/>
      <c r="T79">
        <f t="shared" si="2"/>
        <v>47</v>
      </c>
      <c r="U79" t="str">
        <f t="shared" si="3"/>
        <v>Excluded</v>
      </c>
      <c r="V79">
        <f t="shared" si="4"/>
        <v>70</v>
      </c>
      <c r="W79" t="str">
        <f t="shared" si="5"/>
        <v>Excluded</v>
      </c>
      <c r="X79" t="str">
        <f t="shared" ref="X79:Z79" si="87">IFERROR(IF(SEARCH(X$1,$Q79),"sim","não"),)</f>
        <v>sim</v>
      </c>
      <c r="Y79" t="str">
        <f t="shared" si="87"/>
        <v/>
      </c>
      <c r="Z79" t="str">
        <f t="shared" si="87"/>
        <v/>
      </c>
      <c r="AA79">
        <f t="shared" si="7"/>
        <v>1</v>
      </c>
      <c r="AB79" t="str">
        <f t="shared" si="8"/>
        <v/>
      </c>
      <c r="AF79" t="str">
        <f t="shared" si="9"/>
        <v>1 - Type of study</v>
      </c>
      <c r="AG79" t="str">
        <f t="shared" si="10"/>
        <v>1 - Type of study</v>
      </c>
      <c r="AH79" t="str">
        <f t="shared" si="11"/>
        <v/>
      </c>
    </row>
    <row r="80">
      <c r="A80" s="9" t="s">
        <v>3959</v>
      </c>
      <c r="B80" s="9" t="s">
        <v>3960</v>
      </c>
      <c r="C80" s="10">
        <v>2018.0</v>
      </c>
      <c r="D80" s="10">
        <v>1.0</v>
      </c>
      <c r="E80" s="10">
        <v>1.0</v>
      </c>
      <c r="F80" s="11" t="s">
        <v>3961</v>
      </c>
      <c r="G80" s="9"/>
      <c r="H80" s="10">
        <v>997.0</v>
      </c>
      <c r="I80" s="9"/>
      <c r="J80" s="9" t="s">
        <v>3962</v>
      </c>
      <c r="K80" s="9" t="s">
        <v>3963</v>
      </c>
      <c r="L80" s="12" t="s">
        <v>3964</v>
      </c>
      <c r="M80" s="9"/>
      <c r="N80" s="9"/>
      <c r="O80" s="9"/>
      <c r="P80" s="9" t="s">
        <v>3965</v>
      </c>
      <c r="Q80" s="11" t="s">
        <v>3966</v>
      </c>
      <c r="R80" s="9"/>
      <c r="S80" s="9"/>
      <c r="T80">
        <f t="shared" si="2"/>
        <v>46</v>
      </c>
      <c r="U80" t="str">
        <f t="shared" si="3"/>
        <v>Excluded</v>
      </c>
      <c r="V80">
        <f t="shared" si="4"/>
        <v>69</v>
      </c>
      <c r="W80" t="str">
        <f t="shared" si="5"/>
        <v>Excluded</v>
      </c>
      <c r="X80" t="str">
        <f t="shared" ref="X80:Z80" si="88">IFERROR(IF(SEARCH(X$1,$Q80),"sim","não"),)</f>
        <v>sim</v>
      </c>
      <c r="Y80" t="str">
        <f t="shared" si="88"/>
        <v/>
      </c>
      <c r="Z80" t="str">
        <f t="shared" si="88"/>
        <v/>
      </c>
      <c r="AA80">
        <f t="shared" si="7"/>
        <v>1</v>
      </c>
      <c r="AB80" t="str">
        <f t="shared" si="8"/>
        <v/>
      </c>
      <c r="AF80" t="str">
        <f t="shared" si="9"/>
        <v>1 - Type of study</v>
      </c>
      <c r="AG80" t="str">
        <f t="shared" si="10"/>
        <v>1 - Type of study</v>
      </c>
      <c r="AH80" t="str">
        <f t="shared" si="11"/>
        <v/>
      </c>
    </row>
    <row r="81">
      <c r="A81" s="9" t="s">
        <v>3967</v>
      </c>
      <c r="B81" s="9" t="s">
        <v>3968</v>
      </c>
      <c r="C81" s="10">
        <v>2018.0</v>
      </c>
      <c r="D81" s="10">
        <v>1.0</v>
      </c>
      <c r="E81" s="10">
        <v>1.0</v>
      </c>
      <c r="F81" s="9" t="s">
        <v>3969</v>
      </c>
      <c r="G81" s="9"/>
      <c r="H81" s="10">
        <v>645.0</v>
      </c>
      <c r="I81" s="9"/>
      <c r="J81" s="9" t="s">
        <v>3970</v>
      </c>
      <c r="K81" s="9" t="s">
        <v>3971</v>
      </c>
      <c r="L81" s="12" t="s">
        <v>3972</v>
      </c>
      <c r="M81" s="9"/>
      <c r="N81" s="9"/>
      <c r="O81" s="9"/>
      <c r="P81" s="9" t="s">
        <v>3973</v>
      </c>
      <c r="Q81" s="11" t="s">
        <v>3974</v>
      </c>
      <c r="R81" s="9"/>
      <c r="S81" s="9"/>
      <c r="T81">
        <f t="shared" si="2"/>
        <v>46</v>
      </c>
      <c r="U81" t="str">
        <f t="shared" si="3"/>
        <v>Excluded</v>
      </c>
      <c r="V81">
        <f t="shared" si="4"/>
        <v>69</v>
      </c>
      <c r="W81" t="str">
        <f t="shared" si="5"/>
        <v>Excluded</v>
      </c>
      <c r="X81" t="str">
        <f t="shared" ref="X81:Z81" si="89">IFERROR(IF(SEARCH(X$1,$Q81),"sim","não"),)</f>
        <v>sim</v>
      </c>
      <c r="Y81" t="str">
        <f t="shared" si="89"/>
        <v/>
      </c>
      <c r="Z81" t="str">
        <f t="shared" si="89"/>
        <v/>
      </c>
      <c r="AA81">
        <f t="shared" si="7"/>
        <v>1</v>
      </c>
      <c r="AB81" t="str">
        <f t="shared" si="8"/>
        <v/>
      </c>
      <c r="AF81" t="str">
        <f t="shared" si="9"/>
        <v>1 - Type of study</v>
      </c>
      <c r="AG81" t="str">
        <f t="shared" si="10"/>
        <v>1 - Type of study</v>
      </c>
      <c r="AH81" t="str">
        <f t="shared" si="11"/>
        <v/>
      </c>
    </row>
    <row r="82">
      <c r="A82" s="9" t="s">
        <v>3975</v>
      </c>
      <c r="B82" s="9" t="s">
        <v>3976</v>
      </c>
      <c r="C82" s="10">
        <v>2018.0</v>
      </c>
      <c r="D82" s="10">
        <v>1.0</v>
      </c>
      <c r="E82" s="10">
        <v>1.0</v>
      </c>
      <c r="F82" s="11" t="s">
        <v>3977</v>
      </c>
      <c r="G82" s="9"/>
      <c r="H82" s="9"/>
      <c r="I82" s="9"/>
      <c r="J82" s="9" t="s">
        <v>3978</v>
      </c>
      <c r="K82" s="9" t="s">
        <v>3979</v>
      </c>
      <c r="L82" s="12" t="s">
        <v>3980</v>
      </c>
      <c r="M82" s="9"/>
      <c r="N82" s="9"/>
      <c r="O82" s="9"/>
      <c r="P82" s="9" t="s">
        <v>3981</v>
      </c>
      <c r="Q82" s="11" t="s">
        <v>3840</v>
      </c>
      <c r="R82" s="9"/>
      <c r="S82" s="9"/>
      <c r="T82">
        <f t="shared" si="2"/>
        <v>46</v>
      </c>
      <c r="U82" t="str">
        <f t="shared" si="3"/>
        <v>Excluded</v>
      </c>
      <c r="V82">
        <f t="shared" si="4"/>
        <v>69</v>
      </c>
      <c r="W82" t="str">
        <f t="shared" si="5"/>
        <v>Excluded</v>
      </c>
      <c r="X82" t="str">
        <f t="shared" ref="X82:Z82" si="90">IFERROR(IF(SEARCH(X$1,$Q82),"sim","não"),)</f>
        <v>sim</v>
      </c>
      <c r="Y82" t="str">
        <f t="shared" si="90"/>
        <v/>
      </c>
      <c r="Z82" t="str">
        <f t="shared" si="90"/>
        <v/>
      </c>
      <c r="AA82">
        <f t="shared" si="7"/>
        <v>1</v>
      </c>
      <c r="AB82" t="str">
        <f t="shared" si="8"/>
        <v/>
      </c>
      <c r="AF82" t="str">
        <f t="shared" si="9"/>
        <v>1 - Type of study</v>
      </c>
      <c r="AG82" t="str">
        <f t="shared" si="10"/>
        <v>1 - Type of study</v>
      </c>
      <c r="AH82" t="str">
        <f t="shared" si="11"/>
        <v/>
      </c>
    </row>
    <row r="83">
      <c r="A83" s="9" t="s">
        <v>3982</v>
      </c>
      <c r="B83" s="9" t="s">
        <v>3983</v>
      </c>
      <c r="C83" s="10">
        <v>2018.0</v>
      </c>
      <c r="D83" s="10">
        <v>1.0</v>
      </c>
      <c r="E83" s="10">
        <v>1.0</v>
      </c>
      <c r="F83" s="11" t="s">
        <v>3984</v>
      </c>
      <c r="G83" s="9"/>
      <c r="H83" s="10">
        <v>13.0</v>
      </c>
      <c r="I83" s="9"/>
      <c r="J83" s="9" t="s">
        <v>3985</v>
      </c>
      <c r="K83" s="9" t="s">
        <v>3986</v>
      </c>
      <c r="L83" s="12" t="s">
        <v>3987</v>
      </c>
      <c r="M83" s="9"/>
      <c r="N83" s="9"/>
      <c r="O83" s="9"/>
      <c r="P83" s="9" t="s">
        <v>3988</v>
      </c>
      <c r="Q83" s="11" t="s">
        <v>3989</v>
      </c>
      <c r="R83" s="9"/>
      <c r="S83" s="9"/>
      <c r="T83">
        <f t="shared" si="2"/>
        <v>47</v>
      </c>
      <c r="U83" t="str">
        <f t="shared" si="3"/>
        <v>Excluded</v>
      </c>
      <c r="V83">
        <f t="shared" si="4"/>
        <v>70</v>
      </c>
      <c r="W83" t="str">
        <f t="shared" si="5"/>
        <v>Excluded</v>
      </c>
      <c r="X83" t="str">
        <f t="shared" ref="X83:Z83" si="91">IFERROR(IF(SEARCH(X$1,$Q83),"sim","não"),)</f>
        <v>sim</v>
      </c>
      <c r="Y83" t="str">
        <f t="shared" si="91"/>
        <v/>
      </c>
      <c r="Z83" t="str">
        <f t="shared" si="91"/>
        <v/>
      </c>
      <c r="AA83">
        <f t="shared" si="7"/>
        <v>1</v>
      </c>
      <c r="AB83" t="str">
        <f t="shared" si="8"/>
        <v/>
      </c>
      <c r="AF83" t="str">
        <f t="shared" si="9"/>
        <v>1 - Type of study</v>
      </c>
      <c r="AG83" t="str">
        <f t="shared" si="10"/>
        <v>1 - Type of study</v>
      </c>
      <c r="AH83" t="str">
        <f t="shared" si="11"/>
        <v/>
      </c>
    </row>
    <row r="84">
      <c r="A84" s="9" t="s">
        <v>3990</v>
      </c>
      <c r="B84" s="9" t="s">
        <v>3991</v>
      </c>
      <c r="C84" s="10">
        <v>2018.0</v>
      </c>
      <c r="D84" s="10">
        <v>1.0</v>
      </c>
      <c r="E84" s="10">
        <v>1.0</v>
      </c>
      <c r="F84" s="9"/>
      <c r="G84" s="9"/>
      <c r="H84" s="10">
        <v>10498.0</v>
      </c>
      <c r="I84" s="9"/>
      <c r="J84" s="9"/>
      <c r="K84" s="9" t="s">
        <v>3992</v>
      </c>
      <c r="L84" s="12" t="s">
        <v>3993</v>
      </c>
      <c r="M84" s="9"/>
      <c r="N84" s="9"/>
      <c r="O84" s="9"/>
      <c r="P84" s="9" t="s">
        <v>3994</v>
      </c>
      <c r="Q84" s="11" t="s">
        <v>3464</v>
      </c>
      <c r="R84" s="9"/>
      <c r="S84" s="9"/>
      <c r="T84">
        <f t="shared" si="2"/>
        <v>60</v>
      </c>
      <c r="U84" t="str">
        <f t="shared" si="3"/>
        <v>Excluded</v>
      </c>
      <c r="V84">
        <f t="shared" si="4"/>
        <v>83</v>
      </c>
      <c r="W84" t="str">
        <f t="shared" si="5"/>
        <v>Excluded</v>
      </c>
      <c r="X84" t="str">
        <f t="shared" ref="X84:Z84" si="92">IFERROR(IF(SEARCH(X$1,$Q84),"sim","não"),)</f>
        <v>sim</v>
      </c>
      <c r="Y84" t="str">
        <f t="shared" si="92"/>
        <v/>
      </c>
      <c r="Z84" t="str">
        <f t="shared" si="92"/>
        <v/>
      </c>
      <c r="AA84">
        <f t="shared" si="7"/>
        <v>1</v>
      </c>
      <c r="AB84" t="str">
        <f t="shared" si="8"/>
        <v/>
      </c>
      <c r="AF84" t="str">
        <f t="shared" si="9"/>
        <v>1 - Type of study</v>
      </c>
      <c r="AG84" t="str">
        <f t="shared" si="10"/>
        <v>1 - Type of study</v>
      </c>
      <c r="AH84" t="str">
        <f t="shared" si="11"/>
        <v/>
      </c>
    </row>
    <row r="85">
      <c r="A85" s="9" t="s">
        <v>3995</v>
      </c>
      <c r="B85" s="9" t="s">
        <v>3996</v>
      </c>
      <c r="C85" s="10">
        <v>2017.0</v>
      </c>
      <c r="D85" s="10">
        <v>1.0</v>
      </c>
      <c r="E85" s="10">
        <v>1.0</v>
      </c>
      <c r="F85" s="11" t="s">
        <v>174</v>
      </c>
      <c r="G85" s="9"/>
      <c r="H85" s="10">
        <v>124.0</v>
      </c>
      <c r="I85" s="10">
        <v>1.0</v>
      </c>
      <c r="J85" s="9" t="s">
        <v>3997</v>
      </c>
      <c r="K85" s="9" t="s">
        <v>3998</v>
      </c>
      <c r="L85" s="12" t="s">
        <v>3999</v>
      </c>
      <c r="M85" s="9"/>
      <c r="N85" s="9"/>
      <c r="O85" s="9"/>
      <c r="P85" s="9" t="s">
        <v>4000</v>
      </c>
      <c r="Q85" s="11" t="s">
        <v>4001</v>
      </c>
      <c r="R85" s="9"/>
      <c r="S85" s="9"/>
      <c r="T85">
        <f t="shared" si="2"/>
        <v>47</v>
      </c>
      <c r="U85" t="str">
        <f t="shared" si="3"/>
        <v>Excluded</v>
      </c>
      <c r="V85">
        <f t="shared" si="4"/>
        <v>70</v>
      </c>
      <c r="W85" t="str">
        <f t="shared" si="5"/>
        <v>Excluded</v>
      </c>
      <c r="X85" t="str">
        <f t="shared" ref="X85:Z85" si="93">IFERROR(IF(SEARCH(X$1,$Q85),"sim","não"),)</f>
        <v>sim</v>
      </c>
      <c r="Y85" t="str">
        <f t="shared" si="93"/>
        <v/>
      </c>
      <c r="Z85" t="str">
        <f t="shared" si="93"/>
        <v/>
      </c>
      <c r="AA85">
        <f t="shared" si="7"/>
        <v>1</v>
      </c>
      <c r="AB85" t="str">
        <f t="shared" si="8"/>
        <v/>
      </c>
      <c r="AF85" t="str">
        <f t="shared" si="9"/>
        <v>1 - Type of study</v>
      </c>
      <c r="AG85" t="str">
        <f t="shared" si="10"/>
        <v>1 - Type of study</v>
      </c>
      <c r="AH85" t="str">
        <f t="shared" si="11"/>
        <v/>
      </c>
    </row>
    <row r="86">
      <c r="A86" s="9" t="s">
        <v>4002</v>
      </c>
      <c r="B86" s="9" t="s">
        <v>4003</v>
      </c>
      <c r="C86" s="10">
        <v>2017.0</v>
      </c>
      <c r="D86" s="10">
        <v>1.0</v>
      </c>
      <c r="E86" s="10">
        <v>1.0</v>
      </c>
      <c r="F86" s="11" t="s">
        <v>46</v>
      </c>
      <c r="G86" s="9"/>
      <c r="H86" s="10">
        <v>586.0</v>
      </c>
      <c r="I86" s="9"/>
      <c r="J86" s="14">
        <v>44484.0</v>
      </c>
      <c r="K86" s="9" t="s">
        <v>4004</v>
      </c>
      <c r="L86" s="12" t="s">
        <v>4005</v>
      </c>
      <c r="M86" s="9"/>
      <c r="N86" s="9"/>
      <c r="O86" s="9"/>
      <c r="P86" s="9" t="s">
        <v>4006</v>
      </c>
      <c r="Q86" s="11" t="s">
        <v>4007</v>
      </c>
      <c r="R86" s="9"/>
      <c r="S86" s="9"/>
      <c r="T86">
        <f t="shared" si="2"/>
        <v>48</v>
      </c>
      <c r="U86" t="str">
        <f t="shared" si="3"/>
        <v>Excluded</v>
      </c>
      <c r="V86">
        <f t="shared" si="4"/>
        <v>71</v>
      </c>
      <c r="W86" t="str">
        <f t="shared" si="5"/>
        <v>Excluded</v>
      </c>
      <c r="X86" t="str">
        <f t="shared" ref="X86:Z86" si="94">IFERROR(IF(SEARCH(X$1,$Q86),"sim","não"),)</f>
        <v/>
      </c>
      <c r="Y86" t="str">
        <f t="shared" si="94"/>
        <v>sim</v>
      </c>
      <c r="Z86" t="str">
        <f t="shared" si="94"/>
        <v/>
      </c>
      <c r="AA86">
        <f t="shared" si="7"/>
        <v>1</v>
      </c>
      <c r="AB86" t="str">
        <f t="shared" si="8"/>
        <v/>
      </c>
      <c r="AF86" t="str">
        <f t="shared" si="9"/>
        <v>2 - Population</v>
      </c>
      <c r="AG86" t="str">
        <f t="shared" si="10"/>
        <v>2 - Population</v>
      </c>
      <c r="AH86" t="str">
        <f t="shared" si="11"/>
        <v/>
      </c>
    </row>
    <row r="87">
      <c r="A87" s="9" t="s">
        <v>4008</v>
      </c>
      <c r="B87" s="9" t="s">
        <v>4009</v>
      </c>
      <c r="C87" s="10">
        <v>2017.0</v>
      </c>
      <c r="D87" s="10">
        <v>1.0</v>
      </c>
      <c r="E87" s="10">
        <v>1.0</v>
      </c>
      <c r="F87" s="11" t="s">
        <v>4010</v>
      </c>
      <c r="G87" s="9"/>
      <c r="H87" s="9"/>
      <c r="I87" s="9"/>
      <c r="J87" s="9" t="s">
        <v>4011</v>
      </c>
      <c r="K87" s="9" t="s">
        <v>4012</v>
      </c>
      <c r="L87" s="12" t="s">
        <v>4013</v>
      </c>
      <c r="M87" s="9"/>
      <c r="N87" s="9"/>
      <c r="O87" s="9"/>
      <c r="P87" s="9" t="s">
        <v>4014</v>
      </c>
      <c r="Q87" s="11" t="s">
        <v>3608</v>
      </c>
      <c r="R87" s="9"/>
      <c r="S87" s="9"/>
      <c r="T87">
        <f t="shared" si="2"/>
        <v>46</v>
      </c>
      <c r="U87" t="str">
        <f t="shared" si="3"/>
        <v>Excluded</v>
      </c>
      <c r="V87">
        <f t="shared" si="4"/>
        <v>69</v>
      </c>
      <c r="W87" t="str">
        <f t="shared" si="5"/>
        <v>Excluded</v>
      </c>
      <c r="X87" t="str">
        <f t="shared" ref="X87:Z87" si="95">IFERROR(IF(SEARCH(X$1,$Q87),"sim","não"),)</f>
        <v>sim</v>
      </c>
      <c r="Y87" t="str">
        <f t="shared" si="95"/>
        <v/>
      </c>
      <c r="Z87" t="str">
        <f t="shared" si="95"/>
        <v/>
      </c>
      <c r="AA87">
        <f t="shared" si="7"/>
        <v>1</v>
      </c>
      <c r="AB87" t="str">
        <f t="shared" si="8"/>
        <v/>
      </c>
      <c r="AF87" t="str">
        <f t="shared" si="9"/>
        <v>1 - Type of study</v>
      </c>
      <c r="AG87" t="str">
        <f t="shared" si="10"/>
        <v>1 - Type of study</v>
      </c>
      <c r="AH87" t="str">
        <f t="shared" si="11"/>
        <v/>
      </c>
    </row>
    <row r="88">
      <c r="A88" s="9" t="s">
        <v>4015</v>
      </c>
      <c r="B88" s="9" t="s">
        <v>4016</v>
      </c>
      <c r="C88" s="10">
        <v>2017.0</v>
      </c>
      <c r="D88" s="10">
        <v>1.0</v>
      </c>
      <c r="E88" s="10">
        <v>1.0</v>
      </c>
      <c r="F88" s="9"/>
      <c r="G88" s="9"/>
      <c r="H88" s="10">
        <v>2017.0</v>
      </c>
      <c r="I88" s="9"/>
      <c r="J88" s="9"/>
      <c r="K88" s="9" t="s">
        <v>4017</v>
      </c>
      <c r="L88" s="12" t="s">
        <v>4018</v>
      </c>
      <c r="M88" s="9"/>
      <c r="N88" s="9"/>
      <c r="O88" s="9"/>
      <c r="P88" s="9" t="s">
        <v>4019</v>
      </c>
      <c r="Q88" s="11" t="s">
        <v>3974</v>
      </c>
      <c r="R88" s="9"/>
      <c r="S88" s="9"/>
      <c r="T88">
        <f t="shared" si="2"/>
        <v>46</v>
      </c>
      <c r="U88" t="str">
        <f t="shared" si="3"/>
        <v>Excluded</v>
      </c>
      <c r="V88">
        <f t="shared" si="4"/>
        <v>69</v>
      </c>
      <c r="W88" t="str">
        <f t="shared" si="5"/>
        <v>Excluded</v>
      </c>
      <c r="X88" t="str">
        <f t="shared" ref="X88:Z88" si="96">IFERROR(IF(SEARCH(X$1,$Q88),"sim","não"),)</f>
        <v>sim</v>
      </c>
      <c r="Y88" t="str">
        <f t="shared" si="96"/>
        <v/>
      </c>
      <c r="Z88" t="str">
        <f t="shared" si="96"/>
        <v/>
      </c>
      <c r="AA88">
        <f t="shared" si="7"/>
        <v>1</v>
      </c>
      <c r="AB88" t="str">
        <f t="shared" si="8"/>
        <v/>
      </c>
      <c r="AF88" t="str">
        <f t="shared" si="9"/>
        <v>1 - Type of study</v>
      </c>
      <c r="AG88" t="str">
        <f t="shared" si="10"/>
        <v>1 - Type of study</v>
      </c>
      <c r="AH88" t="str">
        <f t="shared" si="11"/>
        <v/>
      </c>
    </row>
    <row r="89">
      <c r="A89" s="9" t="s">
        <v>4020</v>
      </c>
      <c r="B89" s="9" t="s">
        <v>4021</v>
      </c>
      <c r="C89" s="10">
        <v>2016.0</v>
      </c>
      <c r="D89" s="10">
        <v>1.0</v>
      </c>
      <c r="E89" s="10">
        <v>1.0</v>
      </c>
      <c r="F89" s="11" t="s">
        <v>357</v>
      </c>
      <c r="G89" s="9"/>
      <c r="H89" s="10">
        <v>50.0</v>
      </c>
      <c r="I89" s="10">
        <v>11.0</v>
      </c>
      <c r="J89" s="9" t="s">
        <v>4022</v>
      </c>
      <c r="K89" s="9" t="s">
        <v>4023</v>
      </c>
      <c r="L89" s="12" t="s">
        <v>4024</v>
      </c>
      <c r="M89" s="9"/>
      <c r="N89" s="9"/>
      <c r="O89" s="9"/>
      <c r="P89" s="9" t="s">
        <v>4025</v>
      </c>
      <c r="Q89" s="11" t="s">
        <v>4026</v>
      </c>
      <c r="R89" s="9"/>
      <c r="S89" s="9"/>
      <c r="T89">
        <f t="shared" si="2"/>
        <v>48</v>
      </c>
      <c r="U89" t="str">
        <f t="shared" si="3"/>
        <v>Excluded</v>
      </c>
      <c r="V89">
        <f t="shared" si="4"/>
        <v>71</v>
      </c>
      <c r="W89" t="str">
        <f t="shared" si="5"/>
        <v>Excluded</v>
      </c>
      <c r="X89" t="str">
        <f t="shared" ref="X89:Z89" si="97">IFERROR(IF(SEARCH(X$1,$Q89),"sim","não"),)</f>
        <v>sim</v>
      </c>
      <c r="Y89" t="str">
        <f t="shared" si="97"/>
        <v/>
      </c>
      <c r="Z89" t="str">
        <f t="shared" si="97"/>
        <v/>
      </c>
      <c r="AA89">
        <f t="shared" si="7"/>
        <v>1</v>
      </c>
      <c r="AB89" t="str">
        <f t="shared" si="8"/>
        <v/>
      </c>
      <c r="AF89" t="str">
        <f t="shared" si="9"/>
        <v>1 - Type of study</v>
      </c>
      <c r="AG89" t="str">
        <f t="shared" si="10"/>
        <v>1 - Type of study</v>
      </c>
      <c r="AH89" t="str">
        <f t="shared" si="11"/>
        <v/>
      </c>
    </row>
    <row r="90">
      <c r="A90" s="9" t="s">
        <v>4027</v>
      </c>
      <c r="B90" s="9" t="s">
        <v>4028</v>
      </c>
      <c r="C90" s="10">
        <v>2016.0</v>
      </c>
      <c r="D90" s="10">
        <v>1.0</v>
      </c>
      <c r="E90" s="10">
        <v>1.0</v>
      </c>
      <c r="F90" s="11" t="s">
        <v>4029</v>
      </c>
      <c r="G90" s="9"/>
      <c r="H90" s="10">
        <v>35.0</v>
      </c>
      <c r="I90" s="10">
        <v>5.0</v>
      </c>
      <c r="J90" s="9" t="s">
        <v>4030</v>
      </c>
      <c r="K90" s="9" t="s">
        <v>4031</v>
      </c>
      <c r="L90" s="12" t="s">
        <v>4032</v>
      </c>
      <c r="M90" s="9"/>
      <c r="N90" s="9"/>
      <c r="O90" s="9"/>
      <c r="P90" s="9" t="s">
        <v>4033</v>
      </c>
      <c r="Q90" s="11" t="s">
        <v>3543</v>
      </c>
      <c r="R90" s="9"/>
      <c r="S90" s="9"/>
      <c r="T90">
        <f t="shared" si="2"/>
        <v>46</v>
      </c>
      <c r="U90" t="str">
        <f t="shared" si="3"/>
        <v>Excluded</v>
      </c>
      <c r="V90">
        <f t="shared" si="4"/>
        <v>69</v>
      </c>
      <c r="W90" t="str">
        <f t="shared" si="5"/>
        <v>Excluded</v>
      </c>
      <c r="X90" t="str">
        <f t="shared" ref="X90:Z90" si="98">IFERROR(IF(SEARCH(X$1,$Q90),"sim","não"),)</f>
        <v/>
      </c>
      <c r="Y90" t="str">
        <f t="shared" si="98"/>
        <v>sim</v>
      </c>
      <c r="Z90" t="str">
        <f t="shared" si="98"/>
        <v/>
      </c>
      <c r="AA90">
        <f t="shared" si="7"/>
        <v>1</v>
      </c>
      <c r="AB90" t="str">
        <f t="shared" si="8"/>
        <v/>
      </c>
      <c r="AF90" t="str">
        <f t="shared" si="9"/>
        <v>2 - Population</v>
      </c>
      <c r="AG90" t="str">
        <f t="shared" si="10"/>
        <v>2 - Population</v>
      </c>
      <c r="AH90" t="str">
        <f t="shared" si="11"/>
        <v/>
      </c>
    </row>
    <row r="91">
      <c r="A91" s="9" t="s">
        <v>4034</v>
      </c>
      <c r="B91" s="9" t="s">
        <v>4035</v>
      </c>
      <c r="C91" s="10">
        <v>2016.0</v>
      </c>
      <c r="D91" s="10">
        <v>1.0</v>
      </c>
      <c r="E91" s="10">
        <v>1.0</v>
      </c>
      <c r="F91" s="11" t="s">
        <v>4036</v>
      </c>
      <c r="G91" s="9"/>
      <c r="H91" s="10">
        <v>38.0</v>
      </c>
      <c r="I91" s="10">
        <v>1.0</v>
      </c>
      <c r="J91" s="9" t="s">
        <v>4037</v>
      </c>
      <c r="K91" s="9" t="s">
        <v>4038</v>
      </c>
      <c r="L91" s="12" t="s">
        <v>4039</v>
      </c>
      <c r="M91" s="9"/>
      <c r="N91" s="9"/>
      <c r="O91" s="9"/>
      <c r="P91" s="9" t="s">
        <v>4040</v>
      </c>
      <c r="Q91" s="11" t="s">
        <v>4041</v>
      </c>
      <c r="R91" s="9"/>
      <c r="S91" s="9"/>
      <c r="T91">
        <f t="shared" si="2"/>
        <v>47</v>
      </c>
      <c r="U91" t="str">
        <f t="shared" si="3"/>
        <v>Excluded</v>
      </c>
      <c r="V91">
        <f t="shared" si="4"/>
        <v>70</v>
      </c>
      <c r="W91" t="str">
        <f t="shared" si="5"/>
        <v>Excluded</v>
      </c>
      <c r="X91" t="str">
        <f t="shared" ref="X91:Z91" si="99">IFERROR(IF(SEARCH(X$1,$Q91),"sim","não"),)</f>
        <v>sim</v>
      </c>
      <c r="Y91" t="str">
        <f t="shared" si="99"/>
        <v/>
      </c>
      <c r="Z91" t="str">
        <f t="shared" si="99"/>
        <v/>
      </c>
      <c r="AA91">
        <f t="shared" si="7"/>
        <v>1</v>
      </c>
      <c r="AB91" t="str">
        <f t="shared" si="8"/>
        <v/>
      </c>
      <c r="AF91" t="str">
        <f t="shared" si="9"/>
        <v>1 - Type of study</v>
      </c>
      <c r="AG91" t="str">
        <f t="shared" si="10"/>
        <v>1 - Type of study</v>
      </c>
      <c r="AH91" t="str">
        <f t="shared" si="11"/>
        <v/>
      </c>
    </row>
    <row r="92">
      <c r="A92" s="9" t="s">
        <v>4042</v>
      </c>
      <c r="B92" s="9" t="s">
        <v>4043</v>
      </c>
      <c r="C92" s="10">
        <v>2016.0</v>
      </c>
      <c r="D92" s="10">
        <v>1.0</v>
      </c>
      <c r="E92" s="10">
        <v>1.0</v>
      </c>
      <c r="F92" s="11" t="s">
        <v>124</v>
      </c>
      <c r="G92" s="9"/>
      <c r="H92" s="10">
        <v>3.0</v>
      </c>
      <c r="I92" s="10">
        <v>2.0</v>
      </c>
      <c r="J92" s="9" t="s">
        <v>4044</v>
      </c>
      <c r="K92" s="9" t="s">
        <v>4045</v>
      </c>
      <c r="L92" s="12" t="s">
        <v>4046</v>
      </c>
      <c r="M92" s="9"/>
      <c r="N92" s="9"/>
      <c r="O92" s="9"/>
      <c r="P92" s="9" t="s">
        <v>4047</v>
      </c>
      <c r="Q92" s="11" t="s">
        <v>4048</v>
      </c>
      <c r="R92" s="9"/>
      <c r="S92" s="9"/>
      <c r="T92">
        <f t="shared" si="2"/>
        <v>47</v>
      </c>
      <c r="U92" t="str">
        <f t="shared" si="3"/>
        <v>Excluded</v>
      </c>
      <c r="V92">
        <f t="shared" si="4"/>
        <v>70</v>
      </c>
      <c r="W92" t="str">
        <f t="shared" si="5"/>
        <v>Excluded</v>
      </c>
      <c r="X92" t="str">
        <f t="shared" ref="X92:Z92" si="100">IFERROR(IF(SEARCH(X$1,$Q92),"sim","não"),)</f>
        <v/>
      </c>
      <c r="Y92" t="str">
        <f t="shared" si="100"/>
        <v>sim</v>
      </c>
      <c r="Z92" t="str">
        <f t="shared" si="100"/>
        <v/>
      </c>
      <c r="AA92">
        <f t="shared" si="7"/>
        <v>1</v>
      </c>
      <c r="AB92" t="str">
        <f t="shared" si="8"/>
        <v/>
      </c>
      <c r="AF92" t="str">
        <f t="shared" si="9"/>
        <v>2 - Population</v>
      </c>
      <c r="AG92" t="str">
        <f t="shared" si="10"/>
        <v>2 - Population</v>
      </c>
      <c r="AH92" t="str">
        <f t="shared" si="11"/>
        <v/>
      </c>
    </row>
    <row r="93">
      <c r="A93" s="9" t="s">
        <v>4049</v>
      </c>
      <c r="B93" s="9" t="s">
        <v>4050</v>
      </c>
      <c r="C93" s="10">
        <v>2015.0</v>
      </c>
      <c r="D93" s="10">
        <v>1.0</v>
      </c>
      <c r="E93" s="10">
        <v>1.0</v>
      </c>
      <c r="F93" s="11" t="s">
        <v>75</v>
      </c>
      <c r="G93" s="9"/>
      <c r="H93" s="10">
        <v>143.0</v>
      </c>
      <c r="I93" s="9"/>
      <c r="J93" s="9" t="s">
        <v>4051</v>
      </c>
      <c r="K93" s="9" t="s">
        <v>4052</v>
      </c>
      <c r="L93" s="12" t="s">
        <v>4053</v>
      </c>
      <c r="M93" s="9"/>
      <c r="N93" s="9"/>
      <c r="O93" s="9"/>
      <c r="P93" s="9" t="s">
        <v>4054</v>
      </c>
      <c r="Q93" s="11" t="s">
        <v>4055</v>
      </c>
      <c r="R93" s="9"/>
      <c r="S93" s="9"/>
      <c r="T93">
        <f t="shared" si="2"/>
        <v>48</v>
      </c>
      <c r="U93" t="str">
        <f t="shared" si="3"/>
        <v>Excluded</v>
      </c>
      <c r="V93">
        <f t="shared" si="4"/>
        <v>71</v>
      </c>
      <c r="W93" t="str">
        <f t="shared" si="5"/>
        <v>Excluded</v>
      </c>
      <c r="X93" t="str">
        <f t="shared" ref="X93:Z93" si="101">IFERROR(IF(SEARCH(X$1,$Q93),"sim","não"),)</f>
        <v>sim</v>
      </c>
      <c r="Y93" t="str">
        <f t="shared" si="101"/>
        <v/>
      </c>
      <c r="Z93" t="str">
        <f t="shared" si="101"/>
        <v/>
      </c>
      <c r="AA93">
        <f t="shared" si="7"/>
        <v>1</v>
      </c>
      <c r="AB93" t="str">
        <f t="shared" si="8"/>
        <v/>
      </c>
      <c r="AF93" t="str">
        <f t="shared" si="9"/>
        <v>1 - Type of study</v>
      </c>
      <c r="AG93" t="str">
        <f t="shared" si="10"/>
        <v>1 - Type of study</v>
      </c>
      <c r="AH93" t="str">
        <f t="shared" si="11"/>
        <v/>
      </c>
    </row>
    <row r="94">
      <c r="A94" s="9" t="s">
        <v>4056</v>
      </c>
      <c r="B94" s="9" t="s">
        <v>4057</v>
      </c>
      <c r="C94" s="10">
        <v>2015.0</v>
      </c>
      <c r="D94" s="10">
        <v>1.0</v>
      </c>
      <c r="E94" s="10">
        <v>1.0</v>
      </c>
      <c r="F94" s="11" t="s">
        <v>4058</v>
      </c>
      <c r="G94" s="9"/>
      <c r="H94" s="10">
        <v>61.0</v>
      </c>
      <c r="I94" s="10">
        <v>3.0</v>
      </c>
      <c r="J94" s="9" t="s">
        <v>4059</v>
      </c>
      <c r="K94" s="9" t="s">
        <v>4060</v>
      </c>
      <c r="L94" s="12" t="s">
        <v>4061</v>
      </c>
      <c r="M94" s="9"/>
      <c r="N94" s="9"/>
      <c r="O94" s="9"/>
      <c r="P94" s="9" t="s">
        <v>4062</v>
      </c>
      <c r="Q94" s="11" t="s">
        <v>3840</v>
      </c>
      <c r="R94" s="9"/>
      <c r="S94" s="9"/>
      <c r="T94">
        <f t="shared" si="2"/>
        <v>46</v>
      </c>
      <c r="U94" t="str">
        <f t="shared" si="3"/>
        <v>Excluded</v>
      </c>
      <c r="V94">
        <f t="shared" si="4"/>
        <v>69</v>
      </c>
      <c r="W94" t="str">
        <f t="shared" si="5"/>
        <v>Excluded</v>
      </c>
      <c r="X94" t="str">
        <f t="shared" ref="X94:Z94" si="102">IFERROR(IF(SEARCH(X$1,$Q94),"sim","não"),)</f>
        <v>sim</v>
      </c>
      <c r="Y94" t="str">
        <f t="shared" si="102"/>
        <v/>
      </c>
      <c r="Z94" t="str">
        <f t="shared" si="102"/>
        <v/>
      </c>
      <c r="AA94">
        <f t="shared" si="7"/>
        <v>1</v>
      </c>
      <c r="AB94" t="str">
        <f t="shared" si="8"/>
        <v/>
      </c>
      <c r="AF94" t="str">
        <f t="shared" si="9"/>
        <v>1 - Type of study</v>
      </c>
      <c r="AG94" t="str">
        <f t="shared" si="10"/>
        <v>1 - Type of study</v>
      </c>
      <c r="AH94" t="str">
        <f t="shared" si="11"/>
        <v/>
      </c>
    </row>
    <row r="95">
      <c r="A95" s="9" t="s">
        <v>4063</v>
      </c>
      <c r="B95" s="9" t="s">
        <v>4064</v>
      </c>
      <c r="C95" s="10">
        <v>2015.0</v>
      </c>
      <c r="D95" s="10">
        <v>1.0</v>
      </c>
      <c r="E95" s="10">
        <v>1.0</v>
      </c>
      <c r="F95" s="9" t="s">
        <v>1121</v>
      </c>
      <c r="G95" s="9"/>
      <c r="H95" s="10">
        <v>120.0</v>
      </c>
      <c r="I95" s="9"/>
      <c r="J95" s="9" t="s">
        <v>4065</v>
      </c>
      <c r="K95" s="9" t="s">
        <v>4066</v>
      </c>
      <c r="L95" s="12" t="s">
        <v>4067</v>
      </c>
      <c r="M95" s="9"/>
      <c r="N95" s="9"/>
      <c r="O95" s="9"/>
      <c r="P95" s="9" t="s">
        <v>4068</v>
      </c>
      <c r="Q95" s="11" t="s">
        <v>4069</v>
      </c>
      <c r="R95" s="9"/>
      <c r="S95" s="9"/>
      <c r="T95">
        <f t="shared" si="2"/>
        <v>47</v>
      </c>
      <c r="U95" t="str">
        <f t="shared" si="3"/>
        <v>Excluded</v>
      </c>
      <c r="V95">
        <f t="shared" si="4"/>
        <v>70</v>
      </c>
      <c r="W95" t="str">
        <f t="shared" si="5"/>
        <v>Excluded</v>
      </c>
      <c r="X95" t="str">
        <f t="shared" ref="X95:Z95" si="103">IFERROR(IF(SEARCH(X$1,$Q95),"sim","não"),)</f>
        <v/>
      </c>
      <c r="Y95" t="str">
        <f t="shared" si="103"/>
        <v>sim</v>
      </c>
      <c r="Z95" t="str">
        <f t="shared" si="103"/>
        <v/>
      </c>
      <c r="AA95">
        <f t="shared" si="7"/>
        <v>1</v>
      </c>
      <c r="AB95" t="str">
        <f t="shared" si="8"/>
        <v/>
      </c>
      <c r="AF95" t="str">
        <f t="shared" si="9"/>
        <v>2 - Population</v>
      </c>
      <c r="AG95" t="str">
        <f t="shared" si="10"/>
        <v>2 - Population</v>
      </c>
      <c r="AH95" t="str">
        <f t="shared" si="11"/>
        <v/>
      </c>
    </row>
    <row r="96">
      <c r="A96" s="9" t="s">
        <v>4070</v>
      </c>
      <c r="B96" s="9" t="s">
        <v>4071</v>
      </c>
      <c r="C96" s="10">
        <v>2015.0</v>
      </c>
      <c r="D96" s="10">
        <v>1.0</v>
      </c>
      <c r="E96" s="10">
        <v>1.0</v>
      </c>
      <c r="F96" s="11" t="s">
        <v>4072</v>
      </c>
      <c r="G96" s="9"/>
      <c r="H96" s="9"/>
      <c r="I96" s="9"/>
      <c r="J96" s="9" t="s">
        <v>4073</v>
      </c>
      <c r="K96" s="9" t="s">
        <v>4074</v>
      </c>
      <c r="L96" s="12" t="s">
        <v>4075</v>
      </c>
      <c r="M96" s="9"/>
      <c r="N96" s="9"/>
      <c r="O96" s="9"/>
      <c r="P96" s="9" t="s">
        <v>4076</v>
      </c>
      <c r="Q96" s="11" t="s">
        <v>4077</v>
      </c>
      <c r="R96" s="9"/>
      <c r="S96" s="9"/>
      <c r="T96">
        <f t="shared" si="2"/>
        <v>48</v>
      </c>
      <c r="U96" t="str">
        <f t="shared" si="3"/>
        <v>Excluded</v>
      </c>
      <c r="V96">
        <f t="shared" si="4"/>
        <v>71</v>
      </c>
      <c r="W96" t="str">
        <f t="shared" si="5"/>
        <v>Excluded</v>
      </c>
      <c r="X96" t="str">
        <f t="shared" ref="X96:Z96" si="104">IFERROR(IF(SEARCH(X$1,$Q96),"sim","não"),)</f>
        <v>sim</v>
      </c>
      <c r="Y96" t="str">
        <f t="shared" si="104"/>
        <v/>
      </c>
      <c r="Z96" t="str">
        <f t="shared" si="104"/>
        <v/>
      </c>
      <c r="AA96">
        <f t="shared" si="7"/>
        <v>1</v>
      </c>
      <c r="AB96" t="str">
        <f t="shared" si="8"/>
        <v/>
      </c>
      <c r="AF96" t="str">
        <f t="shared" si="9"/>
        <v>1 - Type of study</v>
      </c>
      <c r="AG96" t="str">
        <f t="shared" si="10"/>
        <v>1 - Type of study</v>
      </c>
      <c r="AH96" t="str">
        <f t="shared" si="11"/>
        <v/>
      </c>
    </row>
    <row r="97">
      <c r="A97" s="9" t="s">
        <v>4078</v>
      </c>
      <c r="B97" s="9" t="s">
        <v>4079</v>
      </c>
      <c r="C97" s="10">
        <v>2015.0</v>
      </c>
      <c r="D97" s="10">
        <v>1.0</v>
      </c>
      <c r="E97" s="10">
        <v>1.0</v>
      </c>
      <c r="F97" s="9" t="s">
        <v>4080</v>
      </c>
      <c r="G97" s="9"/>
      <c r="H97" s="10">
        <v>80.0</v>
      </c>
      <c r="I97" s="10">
        <v>2.0</v>
      </c>
      <c r="J97" s="9" t="s">
        <v>4081</v>
      </c>
      <c r="K97" s="9" t="s">
        <v>4082</v>
      </c>
      <c r="L97" s="12" t="s">
        <v>4083</v>
      </c>
      <c r="M97" s="9"/>
      <c r="N97" s="9"/>
      <c r="O97" s="9"/>
      <c r="P97" s="9" t="s">
        <v>4084</v>
      </c>
      <c r="Q97" s="11" t="s">
        <v>4085</v>
      </c>
      <c r="R97" s="9"/>
      <c r="S97" s="9"/>
      <c r="T97">
        <f t="shared" si="2"/>
        <v>47</v>
      </c>
      <c r="U97" t="str">
        <f t="shared" si="3"/>
        <v>Excluded</v>
      </c>
      <c r="V97">
        <f t="shared" si="4"/>
        <v>70</v>
      </c>
      <c r="W97" t="str">
        <f t="shared" si="5"/>
        <v>Excluded</v>
      </c>
      <c r="X97" t="str">
        <f t="shared" ref="X97:Z97" si="105">IFERROR(IF(SEARCH(X$1,$Q97),"sim","não"),)</f>
        <v/>
      </c>
      <c r="Y97" t="str">
        <f t="shared" si="105"/>
        <v>sim</v>
      </c>
      <c r="Z97" t="str">
        <f t="shared" si="105"/>
        <v/>
      </c>
      <c r="AA97">
        <f t="shared" si="7"/>
        <v>1</v>
      </c>
      <c r="AB97" t="str">
        <f t="shared" si="8"/>
        <v/>
      </c>
      <c r="AF97" t="str">
        <f t="shared" si="9"/>
        <v>2 - Population</v>
      </c>
      <c r="AG97" t="str">
        <f t="shared" si="10"/>
        <v>2 - Population</v>
      </c>
      <c r="AH97" t="str">
        <f t="shared" si="11"/>
        <v/>
      </c>
    </row>
    <row r="98">
      <c r="A98" s="9" t="s">
        <v>4086</v>
      </c>
      <c r="B98" s="9" t="s">
        <v>4087</v>
      </c>
      <c r="C98" s="10">
        <v>2013.0</v>
      </c>
      <c r="D98" s="10">
        <v>1.0</v>
      </c>
      <c r="E98" s="10">
        <v>1.0</v>
      </c>
      <c r="F98" s="11" t="s">
        <v>4088</v>
      </c>
      <c r="G98" s="9"/>
      <c r="H98" s="10">
        <v>134.0</v>
      </c>
      <c r="I98" s="9"/>
      <c r="J98" s="9" t="s">
        <v>4089</v>
      </c>
      <c r="K98" s="9" t="s">
        <v>4090</v>
      </c>
      <c r="L98" s="12" t="s">
        <v>4091</v>
      </c>
      <c r="M98" s="9"/>
      <c r="N98" s="9"/>
      <c r="O98" s="9"/>
      <c r="P98" s="9" t="s">
        <v>4092</v>
      </c>
      <c r="Q98" s="11" t="s">
        <v>4093</v>
      </c>
      <c r="R98" s="9"/>
      <c r="S98" s="9"/>
      <c r="T98">
        <f t="shared" si="2"/>
        <v>47</v>
      </c>
      <c r="U98" t="str">
        <f t="shared" si="3"/>
        <v>Excluded</v>
      </c>
      <c r="V98">
        <f t="shared" si="4"/>
        <v>70</v>
      </c>
      <c r="W98" t="str">
        <f t="shared" si="5"/>
        <v>Excluded</v>
      </c>
      <c r="X98" t="str">
        <f t="shared" ref="X98:Z98" si="106">IFERROR(IF(SEARCH(X$1,$Q98),"sim","não"),)</f>
        <v>sim</v>
      </c>
      <c r="Y98" t="str">
        <f t="shared" si="106"/>
        <v/>
      </c>
      <c r="Z98" t="str">
        <f t="shared" si="106"/>
        <v/>
      </c>
      <c r="AA98">
        <f t="shared" si="7"/>
        <v>1</v>
      </c>
      <c r="AB98" t="str">
        <f t="shared" si="8"/>
        <v/>
      </c>
      <c r="AF98" t="str">
        <f t="shared" si="9"/>
        <v>1 - Type of study</v>
      </c>
      <c r="AG98" t="str">
        <f t="shared" si="10"/>
        <v>1 - Type of study</v>
      </c>
      <c r="AH98" t="str">
        <f t="shared" si="11"/>
        <v/>
      </c>
    </row>
    <row r="99">
      <c r="A99" s="9" t="s">
        <v>4094</v>
      </c>
      <c r="B99" s="9" t="s">
        <v>4095</v>
      </c>
      <c r="C99" s="10">
        <v>2013.0</v>
      </c>
      <c r="D99" s="10">
        <v>1.0</v>
      </c>
      <c r="E99" s="10">
        <v>1.0</v>
      </c>
      <c r="F99" s="11" t="s">
        <v>3539</v>
      </c>
      <c r="G99" s="9"/>
      <c r="H99" s="10">
        <v>41.0</v>
      </c>
      <c r="I99" s="10">
        <v>1.0</v>
      </c>
      <c r="J99" s="9" t="s">
        <v>4096</v>
      </c>
      <c r="K99" s="9" t="s">
        <v>4097</v>
      </c>
      <c r="L99" s="12" t="s">
        <v>4098</v>
      </c>
      <c r="M99" s="9"/>
      <c r="N99" s="9"/>
      <c r="O99" s="9"/>
      <c r="P99" s="9" t="s">
        <v>4099</v>
      </c>
      <c r="Q99" s="11" t="s">
        <v>4100</v>
      </c>
      <c r="R99" s="9"/>
      <c r="S99" s="9"/>
      <c r="T99">
        <f t="shared" si="2"/>
        <v>47</v>
      </c>
      <c r="U99" t="str">
        <f t="shared" si="3"/>
        <v>Excluded</v>
      </c>
      <c r="V99">
        <f t="shared" si="4"/>
        <v>70</v>
      </c>
      <c r="W99" t="str">
        <f t="shared" si="5"/>
        <v>Excluded</v>
      </c>
      <c r="X99" t="str">
        <f t="shared" ref="X99:Z99" si="107">IFERROR(IF(SEARCH(X$1,$Q99),"sim","não"),)</f>
        <v/>
      </c>
      <c r="Y99" t="str">
        <f t="shared" si="107"/>
        <v>sim</v>
      </c>
      <c r="Z99" t="str">
        <f t="shared" si="107"/>
        <v/>
      </c>
      <c r="AA99">
        <f t="shared" si="7"/>
        <v>1</v>
      </c>
      <c r="AB99" t="str">
        <f t="shared" si="8"/>
        <v/>
      </c>
      <c r="AF99" t="str">
        <f t="shared" si="9"/>
        <v>2 - Population</v>
      </c>
      <c r="AG99" t="str">
        <f t="shared" si="10"/>
        <v>2 - Population</v>
      </c>
      <c r="AH99" t="str">
        <f t="shared" si="11"/>
        <v/>
      </c>
    </row>
    <row r="100">
      <c r="A100" s="9" t="s">
        <v>4101</v>
      </c>
      <c r="B100" s="9" t="s">
        <v>4102</v>
      </c>
      <c r="C100" s="10">
        <v>2012.0</v>
      </c>
      <c r="D100" s="10">
        <v>1.0</v>
      </c>
      <c r="E100" s="10">
        <v>1.0</v>
      </c>
      <c r="F100" s="9" t="s">
        <v>4103</v>
      </c>
      <c r="G100" s="9"/>
      <c r="H100" s="10">
        <v>26.0</v>
      </c>
      <c r="I100" s="10">
        <v>2.0</v>
      </c>
      <c r="J100" s="9" t="s">
        <v>4104</v>
      </c>
      <c r="K100" s="9" t="s">
        <v>4105</v>
      </c>
      <c r="L100" s="12" t="s">
        <v>4106</v>
      </c>
      <c r="M100" s="9"/>
      <c r="N100" s="9"/>
      <c r="O100" s="9"/>
      <c r="P100" s="9" t="s">
        <v>4107</v>
      </c>
      <c r="Q100" s="11" t="s">
        <v>4108</v>
      </c>
      <c r="R100" s="9"/>
      <c r="S100" s="9"/>
      <c r="T100">
        <f t="shared" si="2"/>
        <v>47</v>
      </c>
      <c r="U100" t="str">
        <f t="shared" si="3"/>
        <v>Excluded</v>
      </c>
      <c r="V100">
        <f t="shared" si="4"/>
        <v>70</v>
      </c>
      <c r="W100" t="str">
        <f t="shared" si="5"/>
        <v>Excluded</v>
      </c>
      <c r="X100" t="str">
        <f t="shared" ref="X100:Z100" si="108">IFERROR(IF(SEARCH(X$1,$Q100),"sim","não"),)</f>
        <v>sim</v>
      </c>
      <c r="Y100" t="str">
        <f t="shared" si="108"/>
        <v/>
      </c>
      <c r="Z100" t="str">
        <f t="shared" si="108"/>
        <v/>
      </c>
      <c r="AA100">
        <f t="shared" si="7"/>
        <v>1</v>
      </c>
      <c r="AB100" t="str">
        <f t="shared" si="8"/>
        <v/>
      </c>
      <c r="AF100" t="str">
        <f t="shared" si="9"/>
        <v>1 - Type of study</v>
      </c>
      <c r="AG100" t="str">
        <f t="shared" si="10"/>
        <v>1 - Type of study</v>
      </c>
      <c r="AH100" t="str">
        <f t="shared" si="11"/>
        <v/>
      </c>
    </row>
    <row r="101">
      <c r="A101" s="9" t="s">
        <v>4109</v>
      </c>
      <c r="B101" s="9" t="s">
        <v>4110</v>
      </c>
      <c r="C101" s="10">
        <v>2011.0</v>
      </c>
      <c r="D101" s="10">
        <v>1.0</v>
      </c>
      <c r="E101" s="10">
        <v>1.0</v>
      </c>
      <c r="F101" s="11" t="s">
        <v>357</v>
      </c>
      <c r="G101" s="9"/>
      <c r="H101" s="10">
        <v>45.0</v>
      </c>
      <c r="I101" s="10">
        <v>4.0</v>
      </c>
      <c r="J101" s="9" t="s">
        <v>4111</v>
      </c>
      <c r="K101" s="9" t="s">
        <v>4112</v>
      </c>
      <c r="L101" s="12" t="s">
        <v>4113</v>
      </c>
      <c r="M101" s="9"/>
      <c r="N101" s="9"/>
      <c r="O101" s="9"/>
      <c r="P101" s="9" t="s">
        <v>4114</v>
      </c>
      <c r="Q101" s="11" t="s">
        <v>4115</v>
      </c>
      <c r="R101" s="9"/>
      <c r="S101" s="9"/>
      <c r="T101">
        <f t="shared" si="2"/>
        <v>48</v>
      </c>
      <c r="U101" t="str">
        <f t="shared" si="3"/>
        <v>Excluded</v>
      </c>
      <c r="V101">
        <f t="shared" si="4"/>
        <v>71</v>
      </c>
      <c r="W101" t="str">
        <f t="shared" si="5"/>
        <v>Excluded</v>
      </c>
      <c r="X101" t="str">
        <f t="shared" ref="X101:Z101" si="109">IFERROR(IF(SEARCH(X$1,$Q101),"sim","não"),)</f>
        <v>sim</v>
      </c>
      <c r="Y101" t="str">
        <f t="shared" si="109"/>
        <v/>
      </c>
      <c r="Z101" t="str">
        <f t="shared" si="109"/>
        <v/>
      </c>
      <c r="AA101">
        <f t="shared" si="7"/>
        <v>1</v>
      </c>
      <c r="AB101" t="str">
        <f t="shared" si="8"/>
        <v/>
      </c>
      <c r="AF101" t="str">
        <f t="shared" si="9"/>
        <v>1 - Type of study</v>
      </c>
      <c r="AG101" t="str">
        <f t="shared" si="10"/>
        <v>1 - Type of study</v>
      </c>
      <c r="AH101" t="str">
        <f t="shared" si="11"/>
        <v/>
      </c>
    </row>
    <row r="102">
      <c r="A102" s="9" t="s">
        <v>4116</v>
      </c>
      <c r="B102" s="9" t="s">
        <v>4117</v>
      </c>
      <c r="C102" s="10">
        <v>2009.0</v>
      </c>
      <c r="D102" s="10">
        <v>1.0</v>
      </c>
      <c r="E102" s="10">
        <v>1.0</v>
      </c>
      <c r="F102" s="9" t="s">
        <v>4118</v>
      </c>
      <c r="G102" s="9"/>
      <c r="H102" s="10">
        <v>9.0</v>
      </c>
      <c r="I102" s="10">
        <v>5.0</v>
      </c>
      <c r="J102" s="9" t="s">
        <v>4119</v>
      </c>
      <c r="K102" s="9" t="s">
        <v>4120</v>
      </c>
      <c r="L102" s="12" t="s">
        <v>4121</v>
      </c>
      <c r="M102" s="9"/>
      <c r="N102" s="9"/>
      <c r="O102" s="9"/>
      <c r="P102" s="9" t="s">
        <v>4122</v>
      </c>
      <c r="Q102" s="11" t="s">
        <v>4123</v>
      </c>
      <c r="R102" s="9"/>
      <c r="S102" s="9"/>
      <c r="T102">
        <f t="shared" si="2"/>
        <v>47</v>
      </c>
      <c r="U102" t="str">
        <f t="shared" si="3"/>
        <v>Excluded</v>
      </c>
      <c r="V102">
        <f t="shared" si="4"/>
        <v>70</v>
      </c>
      <c r="W102" t="str">
        <f t="shared" si="5"/>
        <v>Excluded</v>
      </c>
      <c r="X102" t="str">
        <f t="shared" ref="X102:Z102" si="110">IFERROR(IF(SEARCH(X$1,$Q102),"sim","não"),)</f>
        <v>sim</v>
      </c>
      <c r="Y102" t="str">
        <f t="shared" si="110"/>
        <v/>
      </c>
      <c r="Z102" t="str">
        <f t="shared" si="110"/>
        <v/>
      </c>
      <c r="AA102">
        <f t="shared" si="7"/>
        <v>1</v>
      </c>
      <c r="AB102" t="str">
        <f t="shared" si="8"/>
        <v/>
      </c>
      <c r="AF102" t="str">
        <f t="shared" si="9"/>
        <v>1 - Type of study</v>
      </c>
      <c r="AG102" t="str">
        <f t="shared" si="10"/>
        <v>1 - Type of study</v>
      </c>
      <c r="AH102" t="str">
        <f t="shared" si="11"/>
        <v/>
      </c>
    </row>
    <row r="103">
      <c r="A103" s="9" t="s">
        <v>4124</v>
      </c>
      <c r="B103" s="9" t="s">
        <v>4125</v>
      </c>
      <c r="C103" s="10">
        <v>2008.0</v>
      </c>
      <c r="D103" s="10">
        <v>1.0</v>
      </c>
      <c r="E103" s="10">
        <v>1.0</v>
      </c>
      <c r="F103" s="9"/>
      <c r="G103" s="9"/>
      <c r="H103" s="10">
        <v>2.0</v>
      </c>
      <c r="I103" s="9"/>
      <c r="J103" s="9"/>
      <c r="K103" s="9"/>
      <c r="L103" s="12" t="s">
        <v>4126</v>
      </c>
      <c r="M103" s="9"/>
      <c r="N103" s="9"/>
      <c r="O103" s="9"/>
      <c r="P103" s="9" t="s">
        <v>4127</v>
      </c>
      <c r="Q103" s="11" t="s">
        <v>3464</v>
      </c>
      <c r="R103" s="9"/>
      <c r="S103" s="9"/>
      <c r="T103">
        <f t="shared" si="2"/>
        <v>60</v>
      </c>
      <c r="U103" t="str">
        <f t="shared" si="3"/>
        <v>Excluded</v>
      </c>
      <c r="V103">
        <f t="shared" si="4"/>
        <v>83</v>
      </c>
      <c r="W103" t="str">
        <f t="shared" si="5"/>
        <v>Excluded</v>
      </c>
      <c r="X103" t="str">
        <f t="shared" ref="X103:Z103" si="111">IFERROR(IF(SEARCH(X$1,$Q103),"sim","não"),)</f>
        <v>sim</v>
      </c>
      <c r="Y103" t="str">
        <f t="shared" si="111"/>
        <v/>
      </c>
      <c r="Z103" t="str">
        <f t="shared" si="111"/>
        <v/>
      </c>
      <c r="AA103">
        <f t="shared" si="7"/>
        <v>1</v>
      </c>
      <c r="AB103" t="str">
        <f t="shared" si="8"/>
        <v/>
      </c>
      <c r="AF103" t="str">
        <f t="shared" si="9"/>
        <v>1 - Type of study</v>
      </c>
      <c r="AG103" t="str">
        <f t="shared" si="10"/>
        <v>1 - Type of study</v>
      </c>
      <c r="AH103" t="str">
        <f t="shared" si="11"/>
        <v/>
      </c>
    </row>
    <row r="104">
      <c r="A104" s="9" t="s">
        <v>4128</v>
      </c>
      <c r="B104" s="9" t="s">
        <v>4129</v>
      </c>
      <c r="C104" s="10">
        <v>2008.0</v>
      </c>
      <c r="D104" s="10">
        <v>1.0</v>
      </c>
      <c r="E104" s="10">
        <v>1.0</v>
      </c>
      <c r="F104" s="11" t="s">
        <v>4130</v>
      </c>
      <c r="G104" s="9"/>
      <c r="H104" s="10">
        <v>445.0</v>
      </c>
      <c r="I104" s="9"/>
      <c r="J104" s="9" t="s">
        <v>4131</v>
      </c>
      <c r="K104" s="9" t="s">
        <v>4132</v>
      </c>
      <c r="L104" s="12" t="s">
        <v>4133</v>
      </c>
      <c r="M104" s="9"/>
      <c r="N104" s="9"/>
      <c r="O104" s="9"/>
      <c r="P104" s="9" t="s">
        <v>4134</v>
      </c>
      <c r="Q104" s="11" t="s">
        <v>4135</v>
      </c>
      <c r="R104" s="9"/>
      <c r="S104" s="9"/>
      <c r="T104">
        <f t="shared" si="2"/>
        <v>47</v>
      </c>
      <c r="U104" t="str">
        <f t="shared" si="3"/>
        <v>Excluded</v>
      </c>
      <c r="V104">
        <f t="shared" si="4"/>
        <v>70</v>
      </c>
      <c r="W104" t="str">
        <f t="shared" si="5"/>
        <v>Excluded</v>
      </c>
      <c r="X104" t="str">
        <f t="shared" ref="X104:Z104" si="112">IFERROR(IF(SEARCH(X$1,$Q104),"sim","não"),)</f>
        <v>sim</v>
      </c>
      <c r="Y104" t="str">
        <f t="shared" si="112"/>
        <v/>
      </c>
      <c r="Z104" t="str">
        <f t="shared" si="112"/>
        <v/>
      </c>
      <c r="AA104">
        <f t="shared" si="7"/>
        <v>1</v>
      </c>
      <c r="AB104" t="str">
        <f t="shared" si="8"/>
        <v/>
      </c>
      <c r="AF104" t="str">
        <f t="shared" si="9"/>
        <v>1 - Type of study</v>
      </c>
      <c r="AG104" t="str">
        <f t="shared" si="10"/>
        <v>1 - Type of study</v>
      </c>
      <c r="AH104" t="str">
        <f t="shared" si="11"/>
        <v/>
      </c>
    </row>
    <row r="105">
      <c r="A105" s="9" t="s">
        <v>4136</v>
      </c>
      <c r="B105" s="9" t="s">
        <v>4137</v>
      </c>
      <c r="C105" s="10">
        <v>2008.0</v>
      </c>
      <c r="D105" s="10">
        <v>1.0</v>
      </c>
      <c r="E105" s="10">
        <v>1.0</v>
      </c>
      <c r="F105" s="9"/>
      <c r="G105" s="9"/>
      <c r="H105" s="10">
        <v>1.0</v>
      </c>
      <c r="I105" s="9"/>
      <c r="J105" s="9" t="s">
        <v>4138</v>
      </c>
      <c r="K105" s="9" t="s">
        <v>4139</v>
      </c>
      <c r="L105" s="12" t="s">
        <v>4140</v>
      </c>
      <c r="M105" s="9"/>
      <c r="N105" s="9"/>
      <c r="O105" s="9"/>
      <c r="P105" s="9" t="s">
        <v>4141</v>
      </c>
      <c r="Q105" s="11" t="s">
        <v>3487</v>
      </c>
      <c r="R105" s="9"/>
      <c r="S105" s="9"/>
      <c r="T105">
        <f t="shared" si="2"/>
        <v>60</v>
      </c>
      <c r="U105" t="str">
        <f t="shared" si="3"/>
        <v>Excluded</v>
      </c>
      <c r="V105">
        <f t="shared" si="4"/>
        <v>83</v>
      </c>
      <c r="W105" t="str">
        <f t="shared" si="5"/>
        <v>Excluded</v>
      </c>
      <c r="X105" t="str">
        <f t="shared" ref="X105:Z105" si="113">IFERROR(IF(SEARCH(X$1,$Q105),"sim","não"),)</f>
        <v>sim</v>
      </c>
      <c r="Y105" t="str">
        <f t="shared" si="113"/>
        <v/>
      </c>
      <c r="Z105" t="str">
        <f t="shared" si="113"/>
        <v/>
      </c>
      <c r="AA105">
        <f t="shared" si="7"/>
        <v>1</v>
      </c>
      <c r="AB105" t="str">
        <f t="shared" si="8"/>
        <v/>
      </c>
      <c r="AF105" t="str">
        <f t="shared" si="9"/>
        <v>1 - Type of study</v>
      </c>
      <c r="AG105" t="str">
        <f t="shared" si="10"/>
        <v>1 - Type of study</v>
      </c>
      <c r="AH105" t="str">
        <f t="shared" si="11"/>
        <v/>
      </c>
    </row>
    <row r="106">
      <c r="A106" s="9" t="s">
        <v>4142</v>
      </c>
      <c r="B106" s="9" t="s">
        <v>4143</v>
      </c>
      <c r="C106" s="10">
        <v>2008.0</v>
      </c>
      <c r="D106" s="10">
        <v>1.0</v>
      </c>
      <c r="E106" s="10">
        <v>1.0</v>
      </c>
      <c r="F106" s="11" t="s">
        <v>75</v>
      </c>
      <c r="G106" s="9"/>
      <c r="H106" s="10">
        <v>108.0</v>
      </c>
      <c r="I106" s="10">
        <v>2.0</v>
      </c>
      <c r="J106" s="9" t="s">
        <v>1642</v>
      </c>
      <c r="K106" s="9" t="s">
        <v>4144</v>
      </c>
      <c r="L106" s="12" t="s">
        <v>4145</v>
      </c>
      <c r="M106" s="9"/>
      <c r="N106" s="9"/>
      <c r="O106" s="9"/>
      <c r="P106" s="9" t="s">
        <v>4146</v>
      </c>
      <c r="Q106" s="11" t="s">
        <v>4147</v>
      </c>
      <c r="R106" s="9"/>
      <c r="S106" s="9"/>
      <c r="T106">
        <f t="shared" si="2"/>
        <v>48</v>
      </c>
      <c r="U106" t="str">
        <f t="shared" si="3"/>
        <v>Excluded</v>
      </c>
      <c r="V106">
        <f t="shared" si="4"/>
        <v>71</v>
      </c>
      <c r="W106" t="str">
        <f t="shared" si="5"/>
        <v>Excluded</v>
      </c>
      <c r="X106" t="str">
        <f t="shared" ref="X106:Z106" si="114">IFERROR(IF(SEARCH(X$1,$Q106),"sim","não"),)</f>
        <v>sim</v>
      </c>
      <c r="Y106" t="str">
        <f t="shared" si="114"/>
        <v/>
      </c>
      <c r="Z106" t="str">
        <f t="shared" si="114"/>
        <v/>
      </c>
      <c r="AA106">
        <f t="shared" si="7"/>
        <v>1</v>
      </c>
      <c r="AB106" t="str">
        <f t="shared" si="8"/>
        <v/>
      </c>
      <c r="AF106" t="str">
        <f t="shared" si="9"/>
        <v>1 - Type of study</v>
      </c>
      <c r="AG106" t="str">
        <f t="shared" si="10"/>
        <v>1 - Type of study</v>
      </c>
      <c r="AH106" t="str">
        <f t="shared" si="11"/>
        <v/>
      </c>
    </row>
    <row r="107">
      <c r="A107" s="9" t="s">
        <v>4148</v>
      </c>
      <c r="B107" s="9" t="s">
        <v>4149</v>
      </c>
      <c r="C107" s="10">
        <v>2008.0</v>
      </c>
      <c r="D107" s="10">
        <v>1.0</v>
      </c>
      <c r="E107" s="10">
        <v>1.0</v>
      </c>
      <c r="F107" s="11" t="s">
        <v>4150</v>
      </c>
      <c r="G107" s="9"/>
      <c r="H107" s="10">
        <v>8.0</v>
      </c>
      <c r="I107" s="10">
        <v>6.0</v>
      </c>
      <c r="J107" s="9" t="s">
        <v>4151</v>
      </c>
      <c r="K107" s="9" t="s">
        <v>4152</v>
      </c>
      <c r="L107" s="12" t="s">
        <v>4153</v>
      </c>
      <c r="M107" s="9"/>
      <c r="N107" s="9"/>
      <c r="O107" s="9"/>
      <c r="P107" s="9" t="s">
        <v>4154</v>
      </c>
      <c r="Q107" s="11" t="s">
        <v>4155</v>
      </c>
      <c r="R107" s="9"/>
      <c r="S107" s="9"/>
      <c r="T107">
        <f t="shared" si="2"/>
        <v>46</v>
      </c>
      <c r="U107" t="str">
        <f t="shared" si="3"/>
        <v>Excluded</v>
      </c>
      <c r="V107">
        <f t="shared" si="4"/>
        <v>69</v>
      </c>
      <c r="W107" t="str">
        <f t="shared" si="5"/>
        <v>Excluded</v>
      </c>
      <c r="X107" t="str">
        <f t="shared" ref="X107:Z107" si="115">IFERROR(IF(SEARCH(X$1,$Q107),"sim","não"),)</f>
        <v/>
      </c>
      <c r="Y107" t="str">
        <f t="shared" si="115"/>
        <v>sim</v>
      </c>
      <c r="Z107" t="str">
        <f t="shared" si="115"/>
        <v/>
      </c>
      <c r="AA107">
        <f t="shared" si="7"/>
        <v>1</v>
      </c>
      <c r="AB107" t="str">
        <f t="shared" si="8"/>
        <v/>
      </c>
      <c r="AF107" t="str">
        <f t="shared" si="9"/>
        <v>2 - Population</v>
      </c>
      <c r="AG107" t="str">
        <f t="shared" si="10"/>
        <v>2 - Population</v>
      </c>
      <c r="AH107" t="str">
        <f t="shared" si="11"/>
        <v/>
      </c>
    </row>
    <row r="108">
      <c r="A108" s="9" t="s">
        <v>4156</v>
      </c>
      <c r="B108" s="9" t="s">
        <v>4157</v>
      </c>
      <c r="C108" s="10">
        <v>2008.0</v>
      </c>
      <c r="D108" s="10">
        <v>1.0</v>
      </c>
      <c r="E108" s="10">
        <v>1.0</v>
      </c>
      <c r="F108" s="11" t="s">
        <v>4158</v>
      </c>
      <c r="G108" s="9"/>
      <c r="H108" s="10">
        <v>87.0</v>
      </c>
      <c r="I108" s="10">
        <v>5.0</v>
      </c>
      <c r="J108" s="9" t="s">
        <v>4159</v>
      </c>
      <c r="K108" s="9" t="s">
        <v>4160</v>
      </c>
      <c r="L108" s="12" t="s">
        <v>4161</v>
      </c>
      <c r="M108" s="9"/>
      <c r="N108" s="9"/>
      <c r="O108" s="9"/>
      <c r="P108" s="9" t="s">
        <v>4162</v>
      </c>
      <c r="Q108" s="11" t="s">
        <v>3650</v>
      </c>
      <c r="R108" s="9"/>
      <c r="S108" s="9"/>
      <c r="T108">
        <f t="shared" si="2"/>
        <v>46</v>
      </c>
      <c r="U108" t="str">
        <f t="shared" si="3"/>
        <v>Excluded</v>
      </c>
      <c r="V108">
        <f t="shared" si="4"/>
        <v>69</v>
      </c>
      <c r="W108" t="str">
        <f t="shared" si="5"/>
        <v>Excluded</v>
      </c>
      <c r="X108" t="str">
        <f t="shared" ref="X108:Z108" si="116">IFERROR(IF(SEARCH(X$1,$Q108),"sim","não"),)</f>
        <v>sim</v>
      </c>
      <c r="Y108" t="str">
        <f t="shared" si="116"/>
        <v/>
      </c>
      <c r="Z108" t="str">
        <f t="shared" si="116"/>
        <v/>
      </c>
      <c r="AA108">
        <f t="shared" si="7"/>
        <v>1</v>
      </c>
      <c r="AB108" t="str">
        <f t="shared" si="8"/>
        <v/>
      </c>
      <c r="AF108" t="str">
        <f t="shared" si="9"/>
        <v>1 - Type of study</v>
      </c>
      <c r="AG108" t="str">
        <f t="shared" si="10"/>
        <v>1 - Type of study</v>
      </c>
      <c r="AH108" t="str">
        <f t="shared" si="11"/>
        <v/>
      </c>
    </row>
    <row r="109">
      <c r="A109" s="9" t="s">
        <v>4163</v>
      </c>
      <c r="B109" s="9" t="s">
        <v>4164</v>
      </c>
      <c r="C109" s="10">
        <v>2007.0</v>
      </c>
      <c r="D109" s="10">
        <v>1.0</v>
      </c>
      <c r="E109" s="10">
        <v>1.0</v>
      </c>
      <c r="F109" s="11" t="s">
        <v>4165</v>
      </c>
      <c r="G109" s="9"/>
      <c r="H109" s="10">
        <v>8.0</v>
      </c>
      <c r="I109" s="10">
        <v>3.0</v>
      </c>
      <c r="J109" s="9" t="s">
        <v>4166</v>
      </c>
      <c r="K109" s="9" t="s">
        <v>4167</v>
      </c>
      <c r="L109" s="12" t="s">
        <v>4168</v>
      </c>
      <c r="M109" s="9"/>
      <c r="N109" s="9"/>
      <c r="O109" s="9"/>
      <c r="P109" s="9" t="s">
        <v>4169</v>
      </c>
      <c r="Q109" s="11" t="s">
        <v>4170</v>
      </c>
      <c r="R109" s="9"/>
      <c r="S109" s="9"/>
      <c r="T109">
        <f t="shared" si="2"/>
        <v>48</v>
      </c>
      <c r="U109" t="str">
        <f t="shared" si="3"/>
        <v>Excluded</v>
      </c>
      <c r="V109">
        <f t="shared" si="4"/>
        <v>71</v>
      </c>
      <c r="W109" t="str">
        <f t="shared" si="5"/>
        <v>Excluded</v>
      </c>
      <c r="X109" t="str">
        <f t="shared" ref="X109:Z109" si="117">IFERROR(IF(SEARCH(X$1,$Q109),"sim","não"),)</f>
        <v/>
      </c>
      <c r="Y109" t="str">
        <f t="shared" si="117"/>
        <v>sim</v>
      </c>
      <c r="Z109" t="str">
        <f t="shared" si="117"/>
        <v/>
      </c>
      <c r="AA109">
        <f t="shared" si="7"/>
        <v>1</v>
      </c>
      <c r="AB109" t="str">
        <f t="shared" si="8"/>
        <v/>
      </c>
      <c r="AF109" t="str">
        <f t="shared" si="9"/>
        <v>2 - Population</v>
      </c>
      <c r="AG109" t="str">
        <f t="shared" si="10"/>
        <v>2 - Population</v>
      </c>
      <c r="AH109" t="str">
        <f t="shared" si="11"/>
        <v/>
      </c>
    </row>
    <row r="110">
      <c r="A110" s="9" t="s">
        <v>4171</v>
      </c>
      <c r="B110" s="9" t="s">
        <v>4172</v>
      </c>
      <c r="C110" s="10">
        <v>2006.0</v>
      </c>
      <c r="D110" s="10">
        <v>1.0</v>
      </c>
      <c r="E110" s="10">
        <v>1.0</v>
      </c>
      <c r="F110" s="11" t="s">
        <v>4173</v>
      </c>
      <c r="G110" s="9"/>
      <c r="H110" s="10">
        <v>78.0</v>
      </c>
      <c r="I110" s="10">
        <v>1.0</v>
      </c>
      <c r="J110" s="9" t="s">
        <v>4174</v>
      </c>
      <c r="K110" s="9" t="s">
        <v>4175</v>
      </c>
      <c r="L110" s="12" t="s">
        <v>4176</v>
      </c>
      <c r="M110" s="9"/>
      <c r="N110" s="9"/>
      <c r="O110" s="9"/>
      <c r="P110" s="9" t="s">
        <v>4177</v>
      </c>
      <c r="Q110" s="11" t="s">
        <v>4178</v>
      </c>
      <c r="R110" s="9"/>
      <c r="S110" s="9"/>
      <c r="T110">
        <f t="shared" si="2"/>
        <v>47</v>
      </c>
      <c r="U110" t="str">
        <f t="shared" si="3"/>
        <v>Excluded</v>
      </c>
      <c r="V110">
        <f t="shared" si="4"/>
        <v>70</v>
      </c>
      <c r="W110" t="str">
        <f t="shared" si="5"/>
        <v>Excluded</v>
      </c>
      <c r="X110" t="str">
        <f t="shared" ref="X110:Z110" si="118">IFERROR(IF(SEARCH(X$1,$Q110),"sim","não"),)</f>
        <v>sim</v>
      </c>
      <c r="Y110" t="str">
        <f t="shared" si="118"/>
        <v/>
      </c>
      <c r="Z110" t="str">
        <f t="shared" si="118"/>
        <v/>
      </c>
      <c r="AA110">
        <f t="shared" si="7"/>
        <v>1</v>
      </c>
      <c r="AB110" t="str">
        <f t="shared" si="8"/>
        <v/>
      </c>
      <c r="AF110" t="str">
        <f t="shared" si="9"/>
        <v>1 - Type of study</v>
      </c>
      <c r="AG110" t="str">
        <f t="shared" si="10"/>
        <v>1 - Type of study</v>
      </c>
      <c r="AH110" t="str">
        <f t="shared" si="11"/>
        <v/>
      </c>
    </row>
    <row r="111">
      <c r="A111" s="9" t="s">
        <v>4179</v>
      </c>
      <c r="B111" s="9" t="s">
        <v>4180</v>
      </c>
      <c r="C111" s="10">
        <v>2005.0</v>
      </c>
      <c r="D111" s="10">
        <v>1.0</v>
      </c>
      <c r="E111" s="10">
        <v>1.0</v>
      </c>
      <c r="F111" s="11" t="s">
        <v>4181</v>
      </c>
      <c r="G111" s="9"/>
      <c r="H111" s="10">
        <v>13.0</v>
      </c>
      <c r="I111" s="10">
        <v>5.0</v>
      </c>
      <c r="J111" s="9" t="s">
        <v>4182</v>
      </c>
      <c r="K111" s="9" t="s">
        <v>4183</v>
      </c>
      <c r="L111" s="12" t="s">
        <v>4184</v>
      </c>
      <c r="M111" s="9"/>
      <c r="N111" s="9"/>
      <c r="O111" s="9"/>
      <c r="P111" s="9" t="s">
        <v>4185</v>
      </c>
      <c r="Q111" s="11" t="s">
        <v>4186</v>
      </c>
      <c r="R111" s="9"/>
      <c r="S111" s="9"/>
      <c r="T111">
        <f t="shared" si="2"/>
        <v>46</v>
      </c>
      <c r="U111" t="str">
        <f t="shared" si="3"/>
        <v>Excluded</v>
      </c>
      <c r="V111">
        <f t="shared" si="4"/>
        <v>69</v>
      </c>
      <c r="W111" t="str">
        <f t="shared" si="5"/>
        <v>Excluded</v>
      </c>
      <c r="X111" t="str">
        <f t="shared" ref="X111:Z111" si="119">IFERROR(IF(SEARCH(X$1,$Q111),"sim","não"),)</f>
        <v>sim</v>
      </c>
      <c r="Y111" t="str">
        <f t="shared" si="119"/>
        <v/>
      </c>
      <c r="Z111" t="str">
        <f t="shared" si="119"/>
        <v/>
      </c>
      <c r="AA111">
        <f t="shared" si="7"/>
        <v>1</v>
      </c>
      <c r="AB111" t="str">
        <f t="shared" si="8"/>
        <v/>
      </c>
      <c r="AF111" t="str">
        <f t="shared" si="9"/>
        <v>1 - Type of study</v>
      </c>
      <c r="AG111" t="str">
        <f t="shared" si="10"/>
        <v>1 - Type of study</v>
      </c>
      <c r="AH111" t="str">
        <f t="shared" si="11"/>
        <v/>
      </c>
    </row>
    <row r="112">
      <c r="A112" s="9" t="s">
        <v>4187</v>
      </c>
      <c r="B112" s="9" t="s">
        <v>4188</v>
      </c>
      <c r="C112" s="10">
        <v>1998.0</v>
      </c>
      <c r="D112" s="10">
        <v>1.0</v>
      </c>
      <c r="E112" s="10">
        <v>1.0</v>
      </c>
      <c r="F112" s="11" t="s">
        <v>4189</v>
      </c>
      <c r="G112" s="9"/>
      <c r="H112" s="10">
        <v>52.0</v>
      </c>
      <c r="I112" s="10">
        <v>8.0</v>
      </c>
      <c r="J112" s="9"/>
      <c r="K112" s="9" t="s">
        <v>4190</v>
      </c>
      <c r="L112" s="12" t="s">
        <v>4191</v>
      </c>
      <c r="M112" s="9"/>
      <c r="N112" s="9"/>
      <c r="O112" s="9"/>
      <c r="P112" s="9" t="s">
        <v>4192</v>
      </c>
      <c r="Q112" s="11" t="s">
        <v>3487</v>
      </c>
      <c r="R112" s="9"/>
      <c r="S112" s="9"/>
      <c r="T112">
        <f t="shared" si="2"/>
        <v>60</v>
      </c>
      <c r="U112" t="str">
        <f t="shared" si="3"/>
        <v>Excluded</v>
      </c>
      <c r="V112">
        <f t="shared" si="4"/>
        <v>83</v>
      </c>
      <c r="W112" t="str">
        <f t="shared" si="5"/>
        <v>Excluded</v>
      </c>
      <c r="X112" t="str">
        <f t="shared" ref="X112:Z112" si="120">IFERROR(IF(SEARCH(X$1,$Q112),"sim","não"),)</f>
        <v>sim</v>
      </c>
      <c r="Y112" t="str">
        <f t="shared" si="120"/>
        <v/>
      </c>
      <c r="Z112" t="str">
        <f t="shared" si="120"/>
        <v/>
      </c>
      <c r="AA112">
        <f t="shared" si="7"/>
        <v>1</v>
      </c>
      <c r="AB112" t="str">
        <f t="shared" si="8"/>
        <v/>
      </c>
      <c r="AF112" t="str">
        <f t="shared" si="9"/>
        <v>1 - Type of study</v>
      </c>
      <c r="AG112" t="str">
        <f t="shared" si="10"/>
        <v>1 - Type of study</v>
      </c>
      <c r="AH112" t="str">
        <f t="shared" si="11"/>
        <v/>
      </c>
    </row>
    <row r="113">
      <c r="A113" s="9" t="s">
        <v>4193</v>
      </c>
      <c r="B113" s="9" t="s">
        <v>4194</v>
      </c>
      <c r="C113" s="10">
        <v>2021.0</v>
      </c>
      <c r="D113" s="10">
        <v>6.0</v>
      </c>
      <c r="E113" s="10">
        <v>10.0</v>
      </c>
      <c r="F113" s="9" t="s">
        <v>4195</v>
      </c>
      <c r="G113" s="9" t="s">
        <v>4196</v>
      </c>
      <c r="H113" s="10">
        <v>193.0</v>
      </c>
      <c r="I113" s="10">
        <v>7.0</v>
      </c>
      <c r="J113" s="10">
        <v>402.0</v>
      </c>
      <c r="K113" s="9" t="s">
        <v>4197</v>
      </c>
      <c r="L113" s="15" t="s">
        <v>4198</v>
      </c>
      <c r="M113" s="9" t="s">
        <v>883</v>
      </c>
      <c r="N113" s="9"/>
      <c r="O113" s="9" t="s">
        <v>913</v>
      </c>
      <c r="P113" s="9" t="s">
        <v>4199</v>
      </c>
      <c r="Q113" s="9" t="s">
        <v>4200</v>
      </c>
      <c r="R113" s="10">
        <v>3.4109456E7</v>
      </c>
      <c r="S113" s="9"/>
      <c r="T113">
        <f t="shared" si="2"/>
        <v>35</v>
      </c>
      <c r="U113" t="str">
        <f t="shared" si="3"/>
        <v>Excluded</v>
      </c>
      <c r="V113">
        <f t="shared" si="4"/>
        <v>58</v>
      </c>
      <c r="W113" t="str">
        <f t="shared" si="5"/>
        <v>Excluded</v>
      </c>
      <c r="X113" t="str">
        <f t="shared" ref="X113:Z113" si="121">IFERROR(IF(SEARCH(X$1,$Q113),"sim","não"),)</f>
        <v>sim</v>
      </c>
      <c r="Y113" t="str">
        <f t="shared" si="121"/>
        <v/>
      </c>
      <c r="Z113" t="str">
        <f t="shared" si="121"/>
        <v/>
      </c>
      <c r="AA113">
        <f t="shared" si="7"/>
        <v>1</v>
      </c>
      <c r="AB113" t="str">
        <f t="shared" si="8"/>
        <v/>
      </c>
      <c r="AF113" t="str">
        <f t="shared" si="9"/>
        <v>1 - Type of study</v>
      </c>
      <c r="AG113" t="str">
        <f t="shared" si="10"/>
        <v>1 - Type of study</v>
      </c>
      <c r="AH113" t="str">
        <f t="shared" si="11"/>
        <v/>
      </c>
    </row>
    <row r="114">
      <c r="A114" s="9" t="s">
        <v>4201</v>
      </c>
      <c r="B114" s="9" t="s">
        <v>4202</v>
      </c>
      <c r="C114" s="10">
        <v>2021.0</v>
      </c>
      <c r="D114" s="10">
        <v>6.0</v>
      </c>
      <c r="E114" s="10">
        <v>9.0</v>
      </c>
      <c r="F114" s="9" t="s">
        <v>4203</v>
      </c>
      <c r="G114" s="11" t="s">
        <v>4204</v>
      </c>
      <c r="H114" s="9"/>
      <c r="I114" s="9"/>
      <c r="J114" s="9" t="s">
        <v>4205</v>
      </c>
      <c r="K114" s="9" t="s">
        <v>4206</v>
      </c>
      <c r="L114" s="15" t="s">
        <v>4207</v>
      </c>
      <c r="M114" s="9" t="s">
        <v>883</v>
      </c>
      <c r="N114" s="9"/>
      <c r="O114" s="9" t="s">
        <v>1022</v>
      </c>
      <c r="P114" s="9" t="s">
        <v>4208</v>
      </c>
      <c r="Q114" s="9" t="s">
        <v>4209</v>
      </c>
      <c r="R114" s="10">
        <v>3.4106771E7</v>
      </c>
      <c r="S114" s="9"/>
      <c r="T114">
        <f t="shared" si="2"/>
        <v>35</v>
      </c>
      <c r="U114" t="str">
        <f t="shared" si="3"/>
        <v>Excluded</v>
      </c>
      <c r="V114">
        <f t="shared" si="4"/>
        <v>58</v>
      </c>
      <c r="W114" t="str">
        <f t="shared" si="5"/>
        <v>Excluded</v>
      </c>
      <c r="X114" t="str">
        <f t="shared" ref="X114:Z114" si="122">IFERROR(IF(SEARCH(X$1,$Q114),"sim","não"),)</f>
        <v>sim</v>
      </c>
      <c r="Y114" t="str">
        <f t="shared" si="122"/>
        <v/>
      </c>
      <c r="Z114" t="str">
        <f t="shared" si="122"/>
        <v/>
      </c>
      <c r="AA114">
        <f t="shared" si="7"/>
        <v>1</v>
      </c>
      <c r="AB114" t="str">
        <f t="shared" si="8"/>
        <v/>
      </c>
      <c r="AF114" t="str">
        <f t="shared" si="9"/>
        <v>1 - Type of study</v>
      </c>
      <c r="AG114" t="str">
        <f t="shared" si="10"/>
        <v>1 - Type of study</v>
      </c>
      <c r="AH114" t="str">
        <f t="shared" si="11"/>
        <v/>
      </c>
    </row>
    <row r="115">
      <c r="A115" s="9" t="s">
        <v>4210</v>
      </c>
      <c r="B115" s="9" t="s">
        <v>4211</v>
      </c>
      <c r="C115" s="10">
        <v>2021.0</v>
      </c>
      <c r="D115" s="10">
        <v>9.0</v>
      </c>
      <c r="E115" s="10">
        <v>15.0</v>
      </c>
      <c r="F115" s="9" t="s">
        <v>4212</v>
      </c>
      <c r="G115" s="9" t="s">
        <v>4213</v>
      </c>
      <c r="H115" s="10">
        <v>188.0</v>
      </c>
      <c r="I115" s="9"/>
      <c r="J115" s="10">
        <v>113340.0</v>
      </c>
      <c r="K115" s="9" t="s">
        <v>4214</v>
      </c>
      <c r="L115" s="15" t="s">
        <v>4215</v>
      </c>
      <c r="M115" s="9" t="s">
        <v>883</v>
      </c>
      <c r="N115" s="9"/>
      <c r="O115" s="9" t="s">
        <v>884</v>
      </c>
      <c r="P115" s="9" t="s">
        <v>4216</v>
      </c>
      <c r="Q115" s="9" t="s">
        <v>4217</v>
      </c>
      <c r="R115" s="10">
        <v>3.4030092E7</v>
      </c>
      <c r="S115" s="9"/>
      <c r="T115">
        <f t="shared" si="2"/>
        <v>35</v>
      </c>
      <c r="U115" t="str">
        <f t="shared" si="3"/>
        <v>Excluded</v>
      </c>
      <c r="V115">
        <f t="shared" si="4"/>
        <v>58</v>
      </c>
      <c r="W115" t="str">
        <f t="shared" si="5"/>
        <v>Excluded</v>
      </c>
      <c r="X115" t="str">
        <f t="shared" ref="X115:Z115" si="123">IFERROR(IF(SEARCH(X$1,$Q115),"sim","não"),)</f>
        <v>sim</v>
      </c>
      <c r="Y115" t="str">
        <f t="shared" si="123"/>
        <v/>
      </c>
      <c r="Z115" t="str">
        <f t="shared" si="123"/>
        <v>sim</v>
      </c>
      <c r="AA115">
        <f t="shared" si="7"/>
        <v>2</v>
      </c>
      <c r="AB115" t="str">
        <f t="shared" si="8"/>
        <v/>
      </c>
      <c r="AF115" t="str">
        <f t="shared" si="9"/>
        <v>3 - Intervention,1 - Type of study</v>
      </c>
      <c r="AG115" t="str">
        <f t="shared" si="10"/>
        <v>3 - Intervention</v>
      </c>
      <c r="AH115" t="str">
        <f t="shared" si="11"/>
        <v>1 - Type of study</v>
      </c>
    </row>
    <row r="116">
      <c r="A116" s="9" t="s">
        <v>4218</v>
      </c>
      <c r="B116" s="9" t="s">
        <v>4219</v>
      </c>
      <c r="C116" s="10">
        <v>2021.0</v>
      </c>
      <c r="D116" s="10">
        <v>5.0</v>
      </c>
      <c r="E116" s="10">
        <v>21.0</v>
      </c>
      <c r="F116" s="9" t="s">
        <v>1329</v>
      </c>
      <c r="G116" s="9" t="s">
        <v>1330</v>
      </c>
      <c r="H116" s="10">
        <v>156.0</v>
      </c>
      <c r="I116" s="9"/>
      <c r="J116" s="10">
        <v>106622.0</v>
      </c>
      <c r="K116" s="9" t="s">
        <v>4220</v>
      </c>
      <c r="L116" s="15" t="s">
        <v>4221</v>
      </c>
      <c r="M116" s="9" t="s">
        <v>883</v>
      </c>
      <c r="N116" s="9"/>
      <c r="O116" s="9" t="s">
        <v>913</v>
      </c>
      <c r="P116" s="9" t="s">
        <v>4222</v>
      </c>
      <c r="Q116" s="9" t="s">
        <v>4209</v>
      </c>
      <c r="R116" s="10">
        <v>3.4030075E7</v>
      </c>
      <c r="S116" s="9"/>
      <c r="T116">
        <f t="shared" si="2"/>
        <v>35</v>
      </c>
      <c r="U116" t="str">
        <f t="shared" si="3"/>
        <v>Excluded</v>
      </c>
      <c r="V116">
        <f t="shared" si="4"/>
        <v>58</v>
      </c>
      <c r="W116" t="str">
        <f t="shared" si="5"/>
        <v>Excluded</v>
      </c>
      <c r="X116" t="str">
        <f t="shared" ref="X116:Z116" si="124">IFERROR(IF(SEARCH(X$1,$Q116),"sim","não"),)</f>
        <v>sim</v>
      </c>
      <c r="Y116" t="str">
        <f t="shared" si="124"/>
        <v/>
      </c>
      <c r="Z116" t="str">
        <f t="shared" si="124"/>
        <v/>
      </c>
      <c r="AA116">
        <f t="shared" si="7"/>
        <v>1</v>
      </c>
      <c r="AB116" t="str">
        <f t="shared" si="8"/>
        <v/>
      </c>
      <c r="AF116" t="str">
        <f t="shared" si="9"/>
        <v>1 - Type of study</v>
      </c>
      <c r="AG116" t="str">
        <f t="shared" si="10"/>
        <v>1 - Type of study</v>
      </c>
      <c r="AH116" t="str">
        <f t="shared" si="11"/>
        <v/>
      </c>
    </row>
    <row r="117">
      <c r="A117" s="9" t="s">
        <v>4223</v>
      </c>
      <c r="B117" s="9" t="s">
        <v>4224</v>
      </c>
      <c r="C117" s="10">
        <v>2021.0</v>
      </c>
      <c r="D117" s="10">
        <v>5.0</v>
      </c>
      <c r="E117" s="10">
        <v>12.0</v>
      </c>
      <c r="F117" s="9" t="s">
        <v>1046</v>
      </c>
      <c r="G117" s="11" t="s">
        <v>1047</v>
      </c>
      <c r="H117" s="9"/>
      <c r="I117" s="9"/>
      <c r="J117" s="9"/>
      <c r="K117" s="9" t="s">
        <v>4225</v>
      </c>
      <c r="L117" s="15" t="s">
        <v>4226</v>
      </c>
      <c r="M117" s="9" t="s">
        <v>883</v>
      </c>
      <c r="N117" s="9"/>
      <c r="O117" s="9" t="s">
        <v>1051</v>
      </c>
      <c r="P117" s="9" t="s">
        <v>4227</v>
      </c>
      <c r="Q117" s="9" t="s">
        <v>4228</v>
      </c>
      <c r="R117" s="10">
        <v>3.3982254E7</v>
      </c>
      <c r="S117" s="9"/>
      <c r="T117">
        <f t="shared" si="2"/>
        <v>35</v>
      </c>
      <c r="U117" t="str">
        <f t="shared" si="3"/>
        <v>Excluded</v>
      </c>
      <c r="V117">
        <f t="shared" si="4"/>
        <v>58</v>
      </c>
      <c r="W117" t="str">
        <f t="shared" si="5"/>
        <v>Maybe</v>
      </c>
      <c r="X117" t="str">
        <f t="shared" ref="X117:Z117" si="125">IFERROR(IF(SEARCH(X$1,$Q117),"sim","não"),)</f>
        <v>sim</v>
      </c>
      <c r="Y117" t="str">
        <f t="shared" si="125"/>
        <v/>
      </c>
      <c r="Z117" t="str">
        <f t="shared" si="125"/>
        <v/>
      </c>
      <c r="AA117">
        <f t="shared" si="7"/>
        <v>1</v>
      </c>
      <c r="AB117" t="str">
        <f t="shared" si="8"/>
        <v>sim</v>
      </c>
      <c r="AF117" t="str">
        <f t="shared" si="9"/>
        <v>1 - Type of study</v>
      </c>
      <c r="AG117" t="str">
        <f t="shared" si="10"/>
        <v/>
      </c>
      <c r="AH117" t="str">
        <f t="shared" si="11"/>
        <v/>
      </c>
    </row>
    <row r="118">
      <c r="A118" s="9" t="s">
        <v>4229</v>
      </c>
      <c r="B118" s="9" t="s">
        <v>4230</v>
      </c>
      <c r="C118" s="10">
        <v>2021.0</v>
      </c>
      <c r="D118" s="10">
        <v>9.0</v>
      </c>
      <c r="E118" s="10">
        <v>10.0</v>
      </c>
      <c r="F118" s="9" t="s">
        <v>948</v>
      </c>
      <c r="G118" s="9" t="s">
        <v>949</v>
      </c>
      <c r="H118" s="10">
        <v>786.0</v>
      </c>
      <c r="I118" s="9"/>
      <c r="J118" s="10">
        <v>147479.0</v>
      </c>
      <c r="K118" s="9" t="s">
        <v>4231</v>
      </c>
      <c r="L118" s="15" t="s">
        <v>4232</v>
      </c>
      <c r="M118" s="9" t="s">
        <v>883</v>
      </c>
      <c r="N118" s="9"/>
      <c r="O118" s="9" t="s">
        <v>913</v>
      </c>
      <c r="P118" s="9" t="s">
        <v>4233</v>
      </c>
      <c r="Q118" s="9" t="s">
        <v>4234</v>
      </c>
      <c r="R118" s="10">
        <v>3.3975116E7</v>
      </c>
      <c r="S118" s="9"/>
      <c r="T118">
        <f t="shared" si="2"/>
        <v>35</v>
      </c>
      <c r="U118" t="str">
        <f t="shared" si="3"/>
        <v>Maybe</v>
      </c>
      <c r="V118">
        <f t="shared" si="4"/>
        <v>55</v>
      </c>
      <c r="W118" t="str">
        <f t="shared" si="5"/>
        <v>Maybe</v>
      </c>
      <c r="X118" t="str">
        <f t="shared" ref="X118:Z118" si="126">IFERROR(IF(SEARCH(X$1,$Q118),"sim","não"),)</f>
        <v/>
      </c>
      <c r="Y118" t="str">
        <f t="shared" si="126"/>
        <v/>
      </c>
      <c r="Z118" t="str">
        <f t="shared" si="126"/>
        <v/>
      </c>
      <c r="AA118">
        <f t="shared" si="7"/>
        <v>0</v>
      </c>
      <c r="AB118" t="str">
        <f t="shared" si="8"/>
        <v>sim</v>
      </c>
      <c r="AF118" t="str">
        <f t="shared" si="9"/>
        <v/>
      </c>
      <c r="AG118" t="str">
        <f t="shared" si="10"/>
        <v/>
      </c>
      <c r="AH118" t="str">
        <f t="shared" si="11"/>
        <v/>
      </c>
    </row>
    <row r="119">
      <c r="A119" s="9" t="s">
        <v>4235</v>
      </c>
      <c r="B119" s="9" t="s">
        <v>4236</v>
      </c>
      <c r="C119" s="10">
        <v>2021.0</v>
      </c>
      <c r="D119" s="10">
        <v>5.0</v>
      </c>
      <c r="E119" s="10">
        <v>4.0</v>
      </c>
      <c r="F119" s="9" t="s">
        <v>2648</v>
      </c>
      <c r="G119" s="11" t="s">
        <v>2649</v>
      </c>
      <c r="H119" s="9"/>
      <c r="I119" s="9"/>
      <c r="J119" s="10">
        <v>203968.0</v>
      </c>
      <c r="K119" s="9" t="s">
        <v>4237</v>
      </c>
      <c r="L119" s="15" t="s">
        <v>4238</v>
      </c>
      <c r="M119" s="9" t="s">
        <v>883</v>
      </c>
      <c r="N119" s="9"/>
      <c r="O119" s="9" t="s">
        <v>1022</v>
      </c>
      <c r="P119" s="9" t="s">
        <v>4239</v>
      </c>
      <c r="Q119" s="9" t="s">
        <v>4240</v>
      </c>
      <c r="R119" s="10">
        <v>3.3944628E7</v>
      </c>
      <c r="S119" s="9"/>
      <c r="T119">
        <f t="shared" si="2"/>
        <v>35</v>
      </c>
      <c r="U119" t="str">
        <f t="shared" si="3"/>
        <v>Excluded</v>
      </c>
      <c r="V119">
        <f t="shared" si="4"/>
        <v>58</v>
      </c>
      <c r="W119" t="str">
        <f t="shared" si="5"/>
        <v>Excluded</v>
      </c>
      <c r="X119" t="str">
        <f t="shared" ref="X119:Z119" si="127">IFERROR(IF(SEARCH(X$1,$Q119),"sim","não"),)</f>
        <v/>
      </c>
      <c r="Y119" t="str">
        <f t="shared" si="127"/>
        <v>sim</v>
      </c>
      <c r="Z119" t="str">
        <f t="shared" si="127"/>
        <v/>
      </c>
      <c r="AA119">
        <f t="shared" si="7"/>
        <v>1</v>
      </c>
      <c r="AB119" t="str">
        <f t="shared" si="8"/>
        <v/>
      </c>
      <c r="AF119" t="str">
        <f t="shared" si="9"/>
        <v>2 - Population</v>
      </c>
      <c r="AG119" t="str">
        <f t="shared" si="10"/>
        <v>2 - Population</v>
      </c>
      <c r="AH119" t="str">
        <f t="shared" si="11"/>
        <v/>
      </c>
    </row>
    <row r="120">
      <c r="A120" s="9" t="s">
        <v>4241</v>
      </c>
      <c r="B120" s="9" t="s">
        <v>4242</v>
      </c>
      <c r="C120" s="10">
        <v>2021.0</v>
      </c>
      <c r="D120" s="10">
        <v>6.0</v>
      </c>
      <c r="E120" s="10">
        <v>1.0</v>
      </c>
      <c r="F120" s="9" t="s">
        <v>879</v>
      </c>
      <c r="G120" s="9" t="s">
        <v>880</v>
      </c>
      <c r="H120" s="10">
        <v>167.0</v>
      </c>
      <c r="I120" s="9"/>
      <c r="J120" s="10">
        <v>112363.0</v>
      </c>
      <c r="K120" s="9" t="s">
        <v>4243</v>
      </c>
      <c r="L120" s="15" t="s">
        <v>4244</v>
      </c>
      <c r="M120" s="9" t="s">
        <v>883</v>
      </c>
      <c r="N120" s="9"/>
      <c r="O120" s="9" t="s">
        <v>884</v>
      </c>
      <c r="P120" s="9" t="s">
        <v>4245</v>
      </c>
      <c r="Q120" s="9" t="s">
        <v>4200</v>
      </c>
      <c r="R120" s="10">
        <v>3.3895595E7</v>
      </c>
      <c r="S120" s="9"/>
      <c r="T120">
        <f t="shared" si="2"/>
        <v>35</v>
      </c>
      <c r="U120" t="str">
        <f t="shared" si="3"/>
        <v>Excluded</v>
      </c>
      <c r="V120">
        <f t="shared" si="4"/>
        <v>58</v>
      </c>
      <c r="W120" t="str">
        <f t="shared" si="5"/>
        <v>Excluded</v>
      </c>
      <c r="X120" t="str">
        <f t="shared" ref="X120:Z120" si="128">IFERROR(IF(SEARCH(X$1,$Q120),"sim","não"),)</f>
        <v>sim</v>
      </c>
      <c r="Y120" t="str">
        <f t="shared" si="128"/>
        <v/>
      </c>
      <c r="Z120" t="str">
        <f t="shared" si="128"/>
        <v/>
      </c>
      <c r="AA120">
        <f t="shared" si="7"/>
        <v>1</v>
      </c>
      <c r="AB120" t="str">
        <f t="shared" si="8"/>
        <v/>
      </c>
      <c r="AF120" t="str">
        <f t="shared" si="9"/>
        <v>1 - Type of study</v>
      </c>
      <c r="AG120" t="str">
        <f t="shared" si="10"/>
        <v>1 - Type of study</v>
      </c>
      <c r="AH120" t="str">
        <f t="shared" si="11"/>
        <v/>
      </c>
    </row>
    <row r="121">
      <c r="A121" s="9" t="s">
        <v>4246</v>
      </c>
      <c r="B121" s="9" t="s">
        <v>4247</v>
      </c>
      <c r="C121" s="10">
        <v>2021.0</v>
      </c>
      <c r="D121" s="10">
        <v>7.0</v>
      </c>
      <c r="E121" s="10">
        <v>1.0</v>
      </c>
      <c r="F121" s="9" t="s">
        <v>879</v>
      </c>
      <c r="G121" s="9" t="s">
        <v>880</v>
      </c>
      <c r="H121" s="10">
        <v>168.0</v>
      </c>
      <c r="I121" s="9"/>
      <c r="J121" s="10">
        <v>112379.0</v>
      </c>
      <c r="K121" s="9" t="s">
        <v>4248</v>
      </c>
      <c r="L121" s="15" t="s">
        <v>4249</v>
      </c>
      <c r="M121" s="9" t="s">
        <v>883</v>
      </c>
      <c r="N121" s="9"/>
      <c r="O121" s="9" t="s">
        <v>884</v>
      </c>
      <c r="P121" s="9" t="s">
        <v>4250</v>
      </c>
      <c r="Q121" s="9" t="s">
        <v>4251</v>
      </c>
      <c r="R121" s="10">
        <v>3.3895395E7</v>
      </c>
      <c r="S121" s="9"/>
      <c r="T121">
        <f t="shared" si="2"/>
        <v>35</v>
      </c>
      <c r="U121" t="str">
        <f t="shared" si="3"/>
        <v>Excluded</v>
      </c>
      <c r="V121">
        <f t="shared" si="4"/>
        <v>58</v>
      </c>
      <c r="W121" t="str">
        <f t="shared" si="5"/>
        <v>Excluded</v>
      </c>
      <c r="X121" t="str">
        <f t="shared" ref="X121:Z121" si="129">IFERROR(IF(SEARCH(X$1,$Q121),"sim","não"),)</f>
        <v/>
      </c>
      <c r="Y121" t="str">
        <f t="shared" si="129"/>
        <v>sim</v>
      </c>
      <c r="Z121" t="str">
        <f t="shared" si="129"/>
        <v/>
      </c>
      <c r="AA121">
        <f t="shared" si="7"/>
        <v>1</v>
      </c>
      <c r="AB121" t="str">
        <f t="shared" si="8"/>
        <v/>
      </c>
      <c r="AF121" t="str">
        <f t="shared" si="9"/>
        <v>2 - Population</v>
      </c>
      <c r="AG121" t="str">
        <f t="shared" si="10"/>
        <v>2 - Population</v>
      </c>
      <c r="AH121" t="str">
        <f t="shared" si="11"/>
        <v/>
      </c>
    </row>
    <row r="122">
      <c r="A122" s="9" t="s">
        <v>4252</v>
      </c>
      <c r="B122" s="9" t="s">
        <v>4253</v>
      </c>
      <c r="C122" s="10">
        <v>2021.0</v>
      </c>
      <c r="D122" s="10">
        <v>8.0</v>
      </c>
      <c r="E122" s="10">
        <v>25.0</v>
      </c>
      <c r="F122" s="9" t="s">
        <v>948</v>
      </c>
      <c r="G122" s="9" t="s">
        <v>949</v>
      </c>
      <c r="H122" s="10">
        <v>784.0</v>
      </c>
      <c r="I122" s="9"/>
      <c r="J122" s="10">
        <v>147137.0</v>
      </c>
      <c r="K122" s="9" t="s">
        <v>4254</v>
      </c>
      <c r="L122" s="15" t="s">
        <v>4255</v>
      </c>
      <c r="M122" s="9" t="s">
        <v>883</v>
      </c>
      <c r="N122" s="9"/>
      <c r="O122" s="9" t="s">
        <v>913</v>
      </c>
      <c r="P122" s="9" t="s">
        <v>4256</v>
      </c>
      <c r="Q122" s="9" t="s">
        <v>4200</v>
      </c>
      <c r="R122" s="10">
        <v>3.3894608E7</v>
      </c>
      <c r="S122" s="9"/>
      <c r="T122">
        <f t="shared" si="2"/>
        <v>35</v>
      </c>
      <c r="U122" t="str">
        <f t="shared" si="3"/>
        <v>Excluded</v>
      </c>
      <c r="V122">
        <f t="shared" si="4"/>
        <v>58</v>
      </c>
      <c r="W122" t="str">
        <f t="shared" si="5"/>
        <v>Excluded</v>
      </c>
      <c r="X122" t="str">
        <f t="shared" ref="X122:Z122" si="130">IFERROR(IF(SEARCH(X$1,$Q122),"sim","não"),)</f>
        <v>sim</v>
      </c>
      <c r="Y122" t="str">
        <f t="shared" si="130"/>
        <v/>
      </c>
      <c r="Z122" t="str">
        <f t="shared" si="130"/>
        <v/>
      </c>
      <c r="AA122">
        <f t="shared" si="7"/>
        <v>1</v>
      </c>
      <c r="AB122" t="str">
        <f t="shared" si="8"/>
        <v/>
      </c>
      <c r="AF122" t="str">
        <f t="shared" si="9"/>
        <v>1 - Type of study</v>
      </c>
      <c r="AG122" t="str">
        <f t="shared" si="10"/>
        <v>1 - Type of study</v>
      </c>
      <c r="AH122" t="str">
        <f t="shared" si="11"/>
        <v/>
      </c>
    </row>
    <row r="123">
      <c r="A123" s="9" t="s">
        <v>4257</v>
      </c>
      <c r="B123" s="9" t="s">
        <v>4258</v>
      </c>
      <c r="C123" s="10">
        <v>2021.0</v>
      </c>
      <c r="D123" s="10">
        <v>4.0</v>
      </c>
      <c r="E123" s="10">
        <v>1.0</v>
      </c>
      <c r="F123" s="9" t="s">
        <v>4259</v>
      </c>
      <c r="G123" s="9" t="s">
        <v>4260</v>
      </c>
      <c r="H123" s="10">
        <v>7.0</v>
      </c>
      <c r="I123" s="10">
        <v>17.0</v>
      </c>
      <c r="J123" s="9"/>
      <c r="K123" s="9" t="s">
        <v>4261</v>
      </c>
      <c r="L123" s="15" t="s">
        <v>4262</v>
      </c>
      <c r="M123" s="9" t="s">
        <v>883</v>
      </c>
      <c r="N123" s="9"/>
      <c r="O123" s="9"/>
      <c r="P123" s="9" t="s">
        <v>4263</v>
      </c>
      <c r="Q123" s="9" t="s">
        <v>4200</v>
      </c>
      <c r="R123" s="10">
        <v>3.3883129E7</v>
      </c>
      <c r="S123" s="9" t="s">
        <v>4264</v>
      </c>
      <c r="T123">
        <f t="shared" si="2"/>
        <v>35</v>
      </c>
      <c r="U123" t="str">
        <f t="shared" si="3"/>
        <v>Excluded</v>
      </c>
      <c r="V123">
        <f t="shared" si="4"/>
        <v>58</v>
      </c>
      <c r="W123" t="str">
        <f t="shared" si="5"/>
        <v>Excluded</v>
      </c>
      <c r="X123" t="str">
        <f t="shared" ref="X123:Z123" si="131">IFERROR(IF(SEARCH(X$1,$Q123),"sim","não"),)</f>
        <v>sim</v>
      </c>
      <c r="Y123" t="str">
        <f t="shared" si="131"/>
        <v/>
      </c>
      <c r="Z123" t="str">
        <f t="shared" si="131"/>
        <v/>
      </c>
      <c r="AA123">
        <f t="shared" si="7"/>
        <v>1</v>
      </c>
      <c r="AB123" t="str">
        <f t="shared" si="8"/>
        <v/>
      </c>
      <c r="AF123" t="str">
        <f t="shared" si="9"/>
        <v>1 - Type of study</v>
      </c>
      <c r="AG123" t="str">
        <f t="shared" si="10"/>
        <v>1 - Type of study</v>
      </c>
      <c r="AH123" t="str">
        <f t="shared" si="11"/>
        <v/>
      </c>
    </row>
    <row r="124">
      <c r="A124" s="9" t="s">
        <v>4265</v>
      </c>
      <c r="B124" s="9" t="s">
        <v>4266</v>
      </c>
      <c r="C124" s="10">
        <v>2021.0</v>
      </c>
      <c r="D124" s="10">
        <v>7.0</v>
      </c>
      <c r="E124" s="10">
        <v>1.0</v>
      </c>
      <c r="F124" s="9" t="s">
        <v>4212</v>
      </c>
      <c r="G124" s="9" t="s">
        <v>4213</v>
      </c>
      <c r="H124" s="10">
        <v>183.0</v>
      </c>
      <c r="I124" s="9"/>
      <c r="J124" s="10">
        <v>113217.0</v>
      </c>
      <c r="K124" s="9" t="s">
        <v>4267</v>
      </c>
      <c r="L124" s="15" t="s">
        <v>4268</v>
      </c>
      <c r="M124" s="9" t="s">
        <v>883</v>
      </c>
      <c r="N124" s="9"/>
      <c r="O124" s="9" t="s">
        <v>884</v>
      </c>
      <c r="P124" s="9" t="s">
        <v>4269</v>
      </c>
      <c r="Q124" s="9" t="s">
        <v>4200</v>
      </c>
      <c r="R124" s="10">
        <v>3.3862395E7</v>
      </c>
      <c r="S124" s="9"/>
      <c r="T124">
        <f t="shared" si="2"/>
        <v>35</v>
      </c>
      <c r="U124" t="str">
        <f t="shared" si="3"/>
        <v>Excluded</v>
      </c>
      <c r="V124">
        <f t="shared" si="4"/>
        <v>58</v>
      </c>
      <c r="W124" t="str">
        <f t="shared" si="5"/>
        <v>Excluded</v>
      </c>
      <c r="X124" t="str">
        <f t="shared" ref="X124:Z124" si="132">IFERROR(IF(SEARCH(X$1,$Q124),"sim","não"),)</f>
        <v>sim</v>
      </c>
      <c r="Y124" t="str">
        <f t="shared" si="132"/>
        <v/>
      </c>
      <c r="Z124" t="str">
        <f t="shared" si="132"/>
        <v/>
      </c>
      <c r="AA124">
        <f t="shared" si="7"/>
        <v>1</v>
      </c>
      <c r="AB124" t="str">
        <f t="shared" si="8"/>
        <v/>
      </c>
      <c r="AF124" t="str">
        <f t="shared" si="9"/>
        <v>1 - Type of study</v>
      </c>
      <c r="AG124" t="str">
        <f t="shared" si="10"/>
        <v>1 - Type of study</v>
      </c>
      <c r="AH124" t="str">
        <f t="shared" si="11"/>
        <v/>
      </c>
    </row>
    <row r="125">
      <c r="A125" s="9" t="s">
        <v>4270</v>
      </c>
      <c r="B125" s="9" t="s">
        <v>4271</v>
      </c>
      <c r="C125" s="10">
        <v>2021.0</v>
      </c>
      <c r="D125" s="10">
        <v>6.0</v>
      </c>
      <c r="E125" s="10">
        <v>1.0</v>
      </c>
      <c r="F125" s="9" t="s">
        <v>1520</v>
      </c>
      <c r="G125" s="9" t="s">
        <v>1521</v>
      </c>
      <c r="H125" s="10">
        <v>113.0</v>
      </c>
      <c r="I125" s="9"/>
      <c r="J125" s="9" t="s">
        <v>4272</v>
      </c>
      <c r="K125" s="9" t="s">
        <v>4273</v>
      </c>
      <c r="L125" s="15" t="s">
        <v>4274</v>
      </c>
      <c r="M125" s="9" t="s">
        <v>883</v>
      </c>
      <c r="N125" s="9"/>
      <c r="O125" s="9" t="s">
        <v>884</v>
      </c>
      <c r="P125" s="9" t="s">
        <v>4275</v>
      </c>
      <c r="Q125" s="9" t="s">
        <v>4234</v>
      </c>
      <c r="R125" s="10">
        <v>3.3862235E7</v>
      </c>
      <c r="S125" s="9"/>
      <c r="T125">
        <f t="shared" si="2"/>
        <v>35</v>
      </c>
      <c r="U125" t="str">
        <f t="shared" si="3"/>
        <v>Maybe</v>
      </c>
      <c r="V125">
        <f t="shared" si="4"/>
        <v>55</v>
      </c>
      <c r="W125" t="str">
        <f t="shared" si="5"/>
        <v>Maybe</v>
      </c>
      <c r="X125" t="str">
        <f t="shared" ref="X125:Z125" si="133">IFERROR(IF(SEARCH(X$1,$Q125),"sim","não"),)</f>
        <v/>
      </c>
      <c r="Y125" t="str">
        <f t="shared" si="133"/>
        <v/>
      </c>
      <c r="Z125" t="str">
        <f t="shared" si="133"/>
        <v/>
      </c>
      <c r="AA125">
        <f t="shared" si="7"/>
        <v>0</v>
      </c>
      <c r="AB125" t="str">
        <f t="shared" si="8"/>
        <v>sim</v>
      </c>
      <c r="AF125" t="str">
        <f t="shared" si="9"/>
        <v/>
      </c>
      <c r="AG125" t="str">
        <f t="shared" si="10"/>
        <v/>
      </c>
      <c r="AH125" t="str">
        <f t="shared" si="11"/>
        <v/>
      </c>
    </row>
    <row r="126">
      <c r="A126" s="9" t="s">
        <v>4276</v>
      </c>
      <c r="B126" s="9" t="s">
        <v>4277</v>
      </c>
      <c r="C126" s="10">
        <v>2021.0</v>
      </c>
      <c r="D126" s="10">
        <v>8.0</v>
      </c>
      <c r="E126" s="10">
        <v>1.0</v>
      </c>
      <c r="F126" s="9" t="s">
        <v>927</v>
      </c>
      <c r="G126" s="9" t="s">
        <v>928</v>
      </c>
      <c r="H126" s="10">
        <v>282.0</v>
      </c>
      <c r="I126" s="9"/>
      <c r="J126" s="10">
        <v>117039.0</v>
      </c>
      <c r="K126" s="9" t="s">
        <v>4278</v>
      </c>
      <c r="L126" s="15" t="s">
        <v>4279</v>
      </c>
      <c r="M126" s="9" t="s">
        <v>883</v>
      </c>
      <c r="N126" s="9"/>
      <c r="O126" s="9" t="s">
        <v>884</v>
      </c>
      <c r="P126" s="9" t="s">
        <v>4280</v>
      </c>
      <c r="Q126" s="9" t="s">
        <v>4234</v>
      </c>
      <c r="R126" s="10">
        <v>3.3838439E7</v>
      </c>
      <c r="S126" s="9"/>
      <c r="T126">
        <f t="shared" si="2"/>
        <v>35</v>
      </c>
      <c r="U126" t="str">
        <f t="shared" si="3"/>
        <v>Maybe</v>
      </c>
      <c r="V126">
        <f t="shared" si="4"/>
        <v>55</v>
      </c>
      <c r="W126" t="str">
        <f t="shared" si="5"/>
        <v>Maybe</v>
      </c>
      <c r="X126" t="str">
        <f t="shared" ref="X126:Z126" si="134">IFERROR(IF(SEARCH(X$1,$Q126),"sim","não"),)</f>
        <v/>
      </c>
      <c r="Y126" t="str">
        <f t="shared" si="134"/>
        <v/>
      </c>
      <c r="Z126" t="str">
        <f t="shared" si="134"/>
        <v/>
      </c>
      <c r="AA126">
        <f t="shared" si="7"/>
        <v>0</v>
      </c>
      <c r="AB126" t="str">
        <f t="shared" si="8"/>
        <v>sim</v>
      </c>
      <c r="AF126" t="str">
        <f t="shared" si="9"/>
        <v/>
      </c>
      <c r="AG126" t="str">
        <f t="shared" si="10"/>
        <v/>
      </c>
      <c r="AH126" t="str">
        <f t="shared" si="11"/>
        <v/>
      </c>
    </row>
    <row r="127">
      <c r="A127" s="9" t="s">
        <v>4281</v>
      </c>
      <c r="B127" s="9" t="s">
        <v>4282</v>
      </c>
      <c r="C127" s="10">
        <v>2021.0</v>
      </c>
      <c r="D127" s="10">
        <v>6.0</v>
      </c>
      <c r="E127" s="10">
        <v>1.0</v>
      </c>
      <c r="F127" s="9" t="s">
        <v>879</v>
      </c>
      <c r="G127" s="9" t="s">
        <v>880</v>
      </c>
      <c r="H127" s="10">
        <v>167.0</v>
      </c>
      <c r="I127" s="9"/>
      <c r="J127" s="10">
        <v>112312.0</v>
      </c>
      <c r="K127" s="9" t="s">
        <v>4283</v>
      </c>
      <c r="L127" s="15" t="s">
        <v>4284</v>
      </c>
      <c r="M127" s="9" t="s">
        <v>883</v>
      </c>
      <c r="N127" s="9"/>
      <c r="O127" s="9" t="s">
        <v>884</v>
      </c>
      <c r="P127" s="9" t="s">
        <v>4285</v>
      </c>
      <c r="Q127" s="9" t="s">
        <v>4200</v>
      </c>
      <c r="R127" s="10">
        <v>3.3836333E7</v>
      </c>
      <c r="S127" s="9"/>
      <c r="T127">
        <f t="shared" si="2"/>
        <v>35</v>
      </c>
      <c r="U127" t="str">
        <f t="shared" si="3"/>
        <v>Excluded</v>
      </c>
      <c r="V127">
        <f t="shared" si="4"/>
        <v>58</v>
      </c>
      <c r="W127" t="str">
        <f t="shared" si="5"/>
        <v>Excluded</v>
      </c>
      <c r="X127" t="str">
        <f t="shared" ref="X127:Z127" si="135">IFERROR(IF(SEARCH(X$1,$Q127),"sim","não"),)</f>
        <v>sim</v>
      </c>
      <c r="Y127" t="str">
        <f t="shared" si="135"/>
        <v/>
      </c>
      <c r="Z127" t="str">
        <f t="shared" si="135"/>
        <v/>
      </c>
      <c r="AA127">
        <f t="shared" si="7"/>
        <v>1</v>
      </c>
      <c r="AB127" t="str">
        <f t="shared" si="8"/>
        <v/>
      </c>
      <c r="AF127" t="str">
        <f t="shared" si="9"/>
        <v>1 - Type of study</v>
      </c>
      <c r="AG127" t="str">
        <f t="shared" si="10"/>
        <v>1 - Type of study</v>
      </c>
      <c r="AH127" t="str">
        <f t="shared" si="11"/>
        <v/>
      </c>
    </row>
    <row r="128">
      <c r="A128" s="9" t="s">
        <v>4286</v>
      </c>
      <c r="B128" s="9" t="s">
        <v>4287</v>
      </c>
      <c r="C128" s="10">
        <v>2021.0</v>
      </c>
      <c r="D128" s="10">
        <v>8.0</v>
      </c>
      <c r="E128" s="10">
        <v>10.0</v>
      </c>
      <c r="F128" s="9" t="s">
        <v>948</v>
      </c>
      <c r="G128" s="9" t="s">
        <v>949</v>
      </c>
      <c r="H128" s="10">
        <v>781.0</v>
      </c>
      <c r="I128" s="9"/>
      <c r="J128" s="10">
        <v>146700.0</v>
      </c>
      <c r="K128" s="9" t="s">
        <v>4288</v>
      </c>
      <c r="L128" s="15" t="s">
        <v>4289</v>
      </c>
      <c r="M128" s="9" t="s">
        <v>883</v>
      </c>
      <c r="N128" s="9"/>
      <c r="O128" s="9" t="s">
        <v>913</v>
      </c>
      <c r="P128" s="9" t="s">
        <v>4290</v>
      </c>
      <c r="Q128" s="9" t="s">
        <v>4200</v>
      </c>
      <c r="R128" s="10">
        <v>3.3812121E7</v>
      </c>
      <c r="S128" s="9"/>
      <c r="T128">
        <f t="shared" si="2"/>
        <v>35</v>
      </c>
      <c r="U128" t="str">
        <f t="shared" si="3"/>
        <v>Excluded</v>
      </c>
      <c r="V128">
        <f t="shared" si="4"/>
        <v>58</v>
      </c>
      <c r="W128" t="str">
        <f t="shared" si="5"/>
        <v>Excluded</v>
      </c>
      <c r="X128" t="str">
        <f t="shared" ref="X128:Z128" si="136">IFERROR(IF(SEARCH(X$1,$Q128),"sim","não"),)</f>
        <v>sim</v>
      </c>
      <c r="Y128" t="str">
        <f t="shared" si="136"/>
        <v/>
      </c>
      <c r="Z128" t="str">
        <f t="shared" si="136"/>
        <v/>
      </c>
      <c r="AA128">
        <f t="shared" si="7"/>
        <v>1</v>
      </c>
      <c r="AB128" t="str">
        <f t="shared" si="8"/>
        <v/>
      </c>
      <c r="AF128" t="str">
        <f t="shared" si="9"/>
        <v>1 - Type of study</v>
      </c>
      <c r="AG128" t="str">
        <f t="shared" si="10"/>
        <v>1 - Type of study</v>
      </c>
      <c r="AH128" t="str">
        <f t="shared" si="11"/>
        <v/>
      </c>
    </row>
    <row r="129">
      <c r="A129" s="9" t="s">
        <v>4291</v>
      </c>
      <c r="B129" s="9" t="s">
        <v>4292</v>
      </c>
      <c r="C129" s="10">
        <v>2021.0</v>
      </c>
      <c r="D129" s="10">
        <v>6.0</v>
      </c>
      <c r="E129" s="10">
        <v>1.0</v>
      </c>
      <c r="F129" s="9" t="s">
        <v>879</v>
      </c>
      <c r="G129" s="9" t="s">
        <v>880</v>
      </c>
      <c r="H129" s="10">
        <v>167.0</v>
      </c>
      <c r="I129" s="9"/>
      <c r="J129" s="10">
        <v>112264.0</v>
      </c>
      <c r="K129" s="9" t="s">
        <v>4293</v>
      </c>
      <c r="L129" s="15" t="s">
        <v>4294</v>
      </c>
      <c r="M129" s="9" t="s">
        <v>883</v>
      </c>
      <c r="N129" s="9"/>
      <c r="O129" s="9" t="s">
        <v>884</v>
      </c>
      <c r="P129" s="9" t="s">
        <v>4295</v>
      </c>
      <c r="Q129" s="9" t="s">
        <v>4200</v>
      </c>
      <c r="R129" s="10">
        <v>3.3780756E7</v>
      </c>
      <c r="S129" s="9"/>
      <c r="T129">
        <f t="shared" si="2"/>
        <v>35</v>
      </c>
      <c r="U129" t="str">
        <f t="shared" si="3"/>
        <v>Excluded</v>
      </c>
      <c r="V129">
        <f t="shared" si="4"/>
        <v>58</v>
      </c>
      <c r="W129" t="str">
        <f t="shared" si="5"/>
        <v>Excluded</v>
      </c>
      <c r="X129" t="str">
        <f t="shared" ref="X129:Z129" si="137">IFERROR(IF(SEARCH(X$1,$Q129),"sim","não"),)</f>
        <v>sim</v>
      </c>
      <c r="Y129" t="str">
        <f t="shared" si="137"/>
        <v/>
      </c>
      <c r="Z129" t="str">
        <f t="shared" si="137"/>
        <v/>
      </c>
      <c r="AA129">
        <f t="shared" si="7"/>
        <v>1</v>
      </c>
      <c r="AB129" t="str">
        <f t="shared" si="8"/>
        <v/>
      </c>
      <c r="AF129" t="str">
        <f t="shared" si="9"/>
        <v>1 - Type of study</v>
      </c>
      <c r="AG129" t="str">
        <f t="shared" si="10"/>
        <v>1 - Type of study</v>
      </c>
      <c r="AH129" t="str">
        <f t="shared" si="11"/>
        <v/>
      </c>
    </row>
    <row r="130">
      <c r="A130" s="9" t="s">
        <v>4296</v>
      </c>
      <c r="B130" s="9" t="s">
        <v>4297</v>
      </c>
      <c r="C130" s="10">
        <v>2021.0</v>
      </c>
      <c r="D130" s="10">
        <v>8.0</v>
      </c>
      <c r="E130" s="10">
        <v>1.0</v>
      </c>
      <c r="F130" s="9" t="s">
        <v>1121</v>
      </c>
      <c r="G130" s="9" t="s">
        <v>1122</v>
      </c>
      <c r="H130" s="10">
        <v>276.0</v>
      </c>
      <c r="I130" s="9"/>
      <c r="J130" s="10">
        <v>129977.0</v>
      </c>
      <c r="K130" s="9" t="s">
        <v>4298</v>
      </c>
      <c r="L130" s="15" t="s">
        <v>4299</v>
      </c>
      <c r="M130" s="9" t="s">
        <v>883</v>
      </c>
      <c r="N130" s="9"/>
      <c r="O130" s="9" t="s">
        <v>884</v>
      </c>
      <c r="P130" s="9" t="s">
        <v>4300</v>
      </c>
      <c r="Q130" s="9" t="s">
        <v>4234</v>
      </c>
      <c r="R130" s="10">
        <v>3.3684862E7</v>
      </c>
      <c r="S130" s="9"/>
      <c r="T130">
        <f t="shared" si="2"/>
        <v>35</v>
      </c>
      <c r="U130" t="str">
        <f t="shared" si="3"/>
        <v>Maybe</v>
      </c>
      <c r="V130">
        <f t="shared" si="4"/>
        <v>55</v>
      </c>
      <c r="W130" t="str">
        <f t="shared" si="5"/>
        <v>Maybe</v>
      </c>
      <c r="X130" t="str">
        <f t="shared" ref="X130:Z130" si="138">IFERROR(IF(SEARCH(X$1,$Q130),"sim","não"),)</f>
        <v/>
      </c>
      <c r="Y130" t="str">
        <f t="shared" si="138"/>
        <v/>
      </c>
      <c r="Z130" t="str">
        <f t="shared" si="138"/>
        <v/>
      </c>
      <c r="AA130">
        <f t="shared" si="7"/>
        <v>0</v>
      </c>
      <c r="AB130" t="str">
        <f t="shared" si="8"/>
        <v>sim</v>
      </c>
      <c r="AF130" t="str">
        <f t="shared" si="9"/>
        <v/>
      </c>
      <c r="AG130" t="str">
        <f t="shared" si="10"/>
        <v/>
      </c>
      <c r="AH130" t="str">
        <f t="shared" si="11"/>
        <v/>
      </c>
    </row>
    <row r="131">
      <c r="A131" s="9" t="s">
        <v>4301</v>
      </c>
      <c r="B131" s="9" t="s">
        <v>4302</v>
      </c>
      <c r="C131" s="10">
        <v>2021.0</v>
      </c>
      <c r="D131" s="10">
        <v>5.0</v>
      </c>
      <c r="E131" s="10">
        <v>1.0</v>
      </c>
      <c r="F131" s="9" t="s">
        <v>1520</v>
      </c>
      <c r="G131" s="9" t="s">
        <v>1521</v>
      </c>
      <c r="H131" s="10">
        <v>112.0</v>
      </c>
      <c r="I131" s="9"/>
      <c r="J131" s="9" t="s">
        <v>4303</v>
      </c>
      <c r="K131" s="9" t="s">
        <v>4304</v>
      </c>
      <c r="L131" s="15" t="s">
        <v>4305</v>
      </c>
      <c r="M131" s="9" t="s">
        <v>883</v>
      </c>
      <c r="N131" s="9"/>
      <c r="O131" s="9" t="s">
        <v>884</v>
      </c>
      <c r="P131" s="9" t="s">
        <v>4306</v>
      </c>
      <c r="Q131" s="9" t="s">
        <v>4307</v>
      </c>
      <c r="R131" s="10">
        <v>3.3675991E7</v>
      </c>
      <c r="S131" s="9"/>
      <c r="T131">
        <f t="shared" si="2"/>
        <v>35</v>
      </c>
      <c r="U131" t="str">
        <f t="shared" si="3"/>
        <v>Excluded</v>
      </c>
      <c r="V131">
        <f t="shared" si="4"/>
        <v>58</v>
      </c>
      <c r="W131" t="str">
        <f t="shared" si="5"/>
        <v>Excluded</v>
      </c>
      <c r="X131" t="str">
        <f t="shared" ref="X131:Z131" si="139">IFERROR(IF(SEARCH(X$1,$Q131),"sim","não"),)</f>
        <v/>
      </c>
      <c r="Y131" t="str">
        <f t="shared" si="139"/>
        <v/>
      </c>
      <c r="Z131" t="str">
        <f t="shared" si="139"/>
        <v>sim</v>
      </c>
      <c r="AA131">
        <f t="shared" si="7"/>
        <v>1</v>
      </c>
      <c r="AB131" t="str">
        <f t="shared" si="8"/>
        <v/>
      </c>
      <c r="AF131" t="str">
        <f t="shared" si="9"/>
        <v>3 - Intervention</v>
      </c>
      <c r="AG131" t="str">
        <f t="shared" si="10"/>
        <v>3 - Intervention</v>
      </c>
      <c r="AH131" t="str">
        <f t="shared" si="11"/>
        <v/>
      </c>
    </row>
    <row r="132">
      <c r="A132" s="9" t="s">
        <v>4308</v>
      </c>
      <c r="B132" s="9" t="s">
        <v>4309</v>
      </c>
      <c r="C132" s="10">
        <v>2021.0</v>
      </c>
      <c r="D132" s="10">
        <v>2.0</v>
      </c>
      <c r="E132" s="10">
        <v>15.0</v>
      </c>
      <c r="F132" s="9" t="s">
        <v>1081</v>
      </c>
      <c r="G132" s="9" t="s">
        <v>1082</v>
      </c>
      <c r="H132" s="10">
        <v>18.0</v>
      </c>
      <c r="I132" s="10">
        <v>4.0</v>
      </c>
      <c r="J132" s="9"/>
      <c r="K132" s="9" t="s">
        <v>4310</v>
      </c>
      <c r="L132" s="15" t="s">
        <v>4311</v>
      </c>
      <c r="M132" s="9" t="s">
        <v>883</v>
      </c>
      <c r="N132" s="9"/>
      <c r="O132" s="9"/>
      <c r="P132" s="9" t="s">
        <v>4312</v>
      </c>
      <c r="Q132" s="9" t="s">
        <v>4200</v>
      </c>
      <c r="R132" s="10">
        <v>3.3671868E7</v>
      </c>
      <c r="S132" s="9" t="s">
        <v>4313</v>
      </c>
      <c r="T132">
        <f t="shared" si="2"/>
        <v>35</v>
      </c>
      <c r="U132" t="str">
        <f t="shared" si="3"/>
        <v>Excluded</v>
      </c>
      <c r="V132">
        <f t="shared" si="4"/>
        <v>58</v>
      </c>
      <c r="W132" t="str">
        <f t="shared" si="5"/>
        <v>Excluded</v>
      </c>
      <c r="X132" t="str">
        <f t="shared" ref="X132:Z132" si="140">IFERROR(IF(SEARCH(X$1,$Q132),"sim","não"),)</f>
        <v>sim</v>
      </c>
      <c r="Y132" t="str">
        <f t="shared" si="140"/>
        <v/>
      </c>
      <c r="Z132" t="str">
        <f t="shared" si="140"/>
        <v/>
      </c>
      <c r="AA132">
        <f t="shared" si="7"/>
        <v>1</v>
      </c>
      <c r="AB132" t="str">
        <f t="shared" si="8"/>
        <v/>
      </c>
      <c r="AF132" t="str">
        <f t="shared" si="9"/>
        <v>1 - Type of study</v>
      </c>
      <c r="AG132" t="str">
        <f t="shared" si="10"/>
        <v>1 - Type of study</v>
      </c>
      <c r="AH132" t="str">
        <f t="shared" si="11"/>
        <v/>
      </c>
    </row>
    <row r="133">
      <c r="A133" s="9" t="s">
        <v>4314</v>
      </c>
      <c r="B133" s="9" t="s">
        <v>4315</v>
      </c>
      <c r="C133" s="10">
        <v>2021.0</v>
      </c>
      <c r="D133" s="10">
        <v>5.0</v>
      </c>
      <c r="E133" s="10">
        <v>10.0</v>
      </c>
      <c r="F133" s="9" t="s">
        <v>4316</v>
      </c>
      <c r="G133" s="9" t="s">
        <v>4317</v>
      </c>
      <c r="H133" s="10">
        <v>198.0</v>
      </c>
      <c r="I133" s="9"/>
      <c r="J133" s="10">
        <v>113967.0</v>
      </c>
      <c r="K133" s="9" t="s">
        <v>4318</v>
      </c>
      <c r="L133" s="15" t="s">
        <v>4319</v>
      </c>
      <c r="M133" s="9" t="s">
        <v>883</v>
      </c>
      <c r="N133" s="9"/>
      <c r="O133" s="9" t="s">
        <v>884</v>
      </c>
      <c r="P133" s="9" t="s">
        <v>4320</v>
      </c>
      <c r="Q133" s="9" t="s">
        <v>4209</v>
      </c>
      <c r="R133" s="10">
        <v>3.3662758E7</v>
      </c>
      <c r="S133" s="9"/>
      <c r="T133">
        <f t="shared" si="2"/>
        <v>35</v>
      </c>
      <c r="U133" t="str">
        <f t="shared" si="3"/>
        <v>Excluded</v>
      </c>
      <c r="V133">
        <f t="shared" si="4"/>
        <v>58</v>
      </c>
      <c r="W133" t="str">
        <f t="shared" si="5"/>
        <v>Excluded</v>
      </c>
      <c r="X133" t="str">
        <f t="shared" ref="X133:Z133" si="141">IFERROR(IF(SEARCH(X$1,$Q133),"sim","não"),)</f>
        <v>sim</v>
      </c>
      <c r="Y133" t="str">
        <f t="shared" si="141"/>
        <v/>
      </c>
      <c r="Z133" t="str">
        <f t="shared" si="141"/>
        <v/>
      </c>
      <c r="AA133">
        <f t="shared" si="7"/>
        <v>1</v>
      </c>
      <c r="AB133" t="str">
        <f t="shared" si="8"/>
        <v/>
      </c>
      <c r="AF133" t="str">
        <f t="shared" si="9"/>
        <v>1 - Type of study</v>
      </c>
      <c r="AG133" t="str">
        <f t="shared" si="10"/>
        <v>1 - Type of study</v>
      </c>
      <c r="AH133" t="str">
        <f t="shared" si="11"/>
        <v/>
      </c>
    </row>
    <row r="134">
      <c r="A134" s="9" t="s">
        <v>4321</v>
      </c>
      <c r="B134" s="9" t="s">
        <v>4322</v>
      </c>
      <c r="C134" s="10">
        <v>2021.0</v>
      </c>
      <c r="D134" s="10">
        <v>3.0</v>
      </c>
      <c r="E134" s="10">
        <v>1.0</v>
      </c>
      <c r="F134" s="9" t="s">
        <v>4323</v>
      </c>
      <c r="G134" s="11" t="s">
        <v>4324</v>
      </c>
      <c r="H134" s="9"/>
      <c r="I134" s="9"/>
      <c r="J134" s="9" t="s">
        <v>4325</v>
      </c>
      <c r="K134" s="9" t="s">
        <v>4326</v>
      </c>
      <c r="L134" s="15" t="s">
        <v>4327</v>
      </c>
      <c r="M134" s="9" t="s">
        <v>883</v>
      </c>
      <c r="N134" s="9"/>
      <c r="O134" s="9" t="s">
        <v>1022</v>
      </c>
      <c r="P134" s="9" t="s">
        <v>4328</v>
      </c>
      <c r="Q134" s="9" t="s">
        <v>4209</v>
      </c>
      <c r="R134" s="10">
        <v>3.3650187E7</v>
      </c>
      <c r="S134" s="9"/>
      <c r="T134">
        <f t="shared" si="2"/>
        <v>35</v>
      </c>
      <c r="U134" t="str">
        <f t="shared" si="3"/>
        <v>Excluded</v>
      </c>
      <c r="V134">
        <f t="shared" si="4"/>
        <v>58</v>
      </c>
      <c r="W134" t="str">
        <f t="shared" si="5"/>
        <v>Excluded</v>
      </c>
      <c r="X134" t="str">
        <f t="shared" ref="X134:Z134" si="142">IFERROR(IF(SEARCH(X$1,$Q134),"sim","não"),)</f>
        <v>sim</v>
      </c>
      <c r="Y134" t="str">
        <f t="shared" si="142"/>
        <v/>
      </c>
      <c r="Z134" t="str">
        <f t="shared" si="142"/>
        <v/>
      </c>
      <c r="AA134">
        <f t="shared" si="7"/>
        <v>1</v>
      </c>
      <c r="AB134" t="str">
        <f t="shared" si="8"/>
        <v/>
      </c>
      <c r="AF134" t="str">
        <f t="shared" si="9"/>
        <v>1 - Type of study</v>
      </c>
      <c r="AG134" t="str">
        <f t="shared" si="10"/>
        <v>1 - Type of study</v>
      </c>
      <c r="AH134" t="str">
        <f t="shared" si="11"/>
        <v/>
      </c>
    </row>
    <row r="135">
      <c r="A135" s="9" t="s">
        <v>4329</v>
      </c>
      <c r="B135" s="9" t="s">
        <v>4330</v>
      </c>
      <c r="C135" s="10">
        <v>2021.0</v>
      </c>
      <c r="D135" s="10">
        <v>5.0</v>
      </c>
      <c r="E135" s="10">
        <v>15.0</v>
      </c>
      <c r="F135" s="9" t="s">
        <v>927</v>
      </c>
      <c r="G135" s="9" t="s">
        <v>928</v>
      </c>
      <c r="H135" s="10">
        <v>277.0</v>
      </c>
      <c r="I135" s="9"/>
      <c r="J135" s="10">
        <v>116767.0</v>
      </c>
      <c r="K135" s="9" t="s">
        <v>4331</v>
      </c>
      <c r="L135" s="15" t="s">
        <v>4332</v>
      </c>
      <c r="M135" s="9" t="s">
        <v>883</v>
      </c>
      <c r="N135" s="9"/>
      <c r="O135" s="9" t="s">
        <v>884</v>
      </c>
      <c r="P135" s="9" t="s">
        <v>4333</v>
      </c>
      <c r="Q135" s="9" t="s">
        <v>4234</v>
      </c>
      <c r="R135" s="10">
        <v>3.3640823E7</v>
      </c>
      <c r="S135" s="9"/>
      <c r="T135">
        <f t="shared" si="2"/>
        <v>35</v>
      </c>
      <c r="U135" t="str">
        <f t="shared" si="3"/>
        <v>Maybe</v>
      </c>
      <c r="V135">
        <f t="shared" si="4"/>
        <v>55</v>
      </c>
      <c r="W135" t="str">
        <f t="shared" si="5"/>
        <v>Maybe</v>
      </c>
      <c r="X135" t="str">
        <f t="shared" ref="X135:Z135" si="143">IFERROR(IF(SEARCH(X$1,$Q135),"sim","não"),)</f>
        <v/>
      </c>
      <c r="Y135" t="str">
        <f t="shared" si="143"/>
        <v/>
      </c>
      <c r="Z135" t="str">
        <f t="shared" si="143"/>
        <v/>
      </c>
      <c r="AA135">
        <f t="shared" si="7"/>
        <v>0</v>
      </c>
      <c r="AB135" t="str">
        <f t="shared" si="8"/>
        <v>sim</v>
      </c>
      <c r="AF135" t="str">
        <f t="shared" si="9"/>
        <v/>
      </c>
      <c r="AG135" t="str">
        <f t="shared" si="10"/>
        <v/>
      </c>
      <c r="AH135" t="str">
        <f t="shared" si="11"/>
        <v/>
      </c>
    </row>
    <row r="136">
      <c r="A136" s="9" t="s">
        <v>4334</v>
      </c>
      <c r="B136" s="9" t="s">
        <v>4335</v>
      </c>
      <c r="C136" s="10">
        <v>2021.0</v>
      </c>
      <c r="D136" s="10">
        <v>3.0</v>
      </c>
      <c r="E136" s="10">
        <v>15.0</v>
      </c>
      <c r="F136" s="9" t="s">
        <v>4336</v>
      </c>
      <c r="G136" s="9" t="s">
        <v>4337</v>
      </c>
      <c r="H136" s="10">
        <v>326.0</v>
      </c>
      <c r="I136" s="9"/>
      <c r="J136" s="10">
        <v>115247.0</v>
      </c>
      <c r="K136" s="9" t="s">
        <v>4338</v>
      </c>
      <c r="L136" s="15" t="s">
        <v>4339</v>
      </c>
      <c r="M136" s="9" t="s">
        <v>883</v>
      </c>
      <c r="N136" s="9"/>
      <c r="O136" s="9"/>
      <c r="P136" s="9" t="s">
        <v>4340</v>
      </c>
      <c r="Q136" s="9" t="s">
        <v>4209</v>
      </c>
      <c r="R136" s="10">
        <v>3.3518855E7</v>
      </c>
      <c r="S136" s="9" t="s">
        <v>4341</v>
      </c>
      <c r="T136">
        <f t="shared" si="2"/>
        <v>35</v>
      </c>
      <c r="U136" t="str">
        <f t="shared" si="3"/>
        <v>Excluded</v>
      </c>
      <c r="V136">
        <f t="shared" si="4"/>
        <v>58</v>
      </c>
      <c r="W136" t="str">
        <f t="shared" si="5"/>
        <v>Excluded</v>
      </c>
      <c r="X136" t="str">
        <f t="shared" ref="X136:Z136" si="144">IFERROR(IF(SEARCH(X$1,$Q136),"sim","não"),)</f>
        <v>sim</v>
      </c>
      <c r="Y136" t="str">
        <f t="shared" si="144"/>
        <v/>
      </c>
      <c r="Z136" t="str">
        <f t="shared" si="144"/>
        <v/>
      </c>
      <c r="AA136">
        <f t="shared" si="7"/>
        <v>1</v>
      </c>
      <c r="AB136" t="str">
        <f t="shared" si="8"/>
        <v/>
      </c>
      <c r="AF136" t="str">
        <f t="shared" si="9"/>
        <v>1 - Type of study</v>
      </c>
      <c r="AG136" t="str">
        <f t="shared" si="10"/>
        <v>1 - Type of study</v>
      </c>
      <c r="AH136" t="str">
        <f t="shared" si="11"/>
        <v/>
      </c>
    </row>
    <row r="137">
      <c r="A137" s="9" t="s">
        <v>4342</v>
      </c>
      <c r="B137" s="9" t="s">
        <v>4343</v>
      </c>
      <c r="C137" s="10">
        <v>2021.0</v>
      </c>
      <c r="D137" s="10">
        <v>5.0</v>
      </c>
      <c r="E137" s="10">
        <v>1.0</v>
      </c>
      <c r="F137" s="9" t="s">
        <v>927</v>
      </c>
      <c r="G137" s="9" t="s">
        <v>928</v>
      </c>
      <c r="H137" s="10">
        <v>276.0</v>
      </c>
      <c r="I137" s="9"/>
      <c r="J137" s="10">
        <v>116684.0</v>
      </c>
      <c r="K137" s="9" t="s">
        <v>4344</v>
      </c>
      <c r="L137" s="15" t="s">
        <v>4345</v>
      </c>
      <c r="M137" s="9" t="s">
        <v>883</v>
      </c>
      <c r="N137" s="9"/>
      <c r="O137" s="9" t="s">
        <v>884</v>
      </c>
      <c r="P137" s="9" t="s">
        <v>4346</v>
      </c>
      <c r="Q137" s="9" t="s">
        <v>4347</v>
      </c>
      <c r="R137" s="10">
        <v>3.3618116E7</v>
      </c>
      <c r="S137" s="9"/>
      <c r="T137">
        <f t="shared" si="2"/>
        <v>35</v>
      </c>
      <c r="U137" t="str">
        <f t="shared" si="3"/>
        <v>Excluded</v>
      </c>
      <c r="V137">
        <f t="shared" si="4"/>
        <v>58</v>
      </c>
      <c r="W137" t="str">
        <f t="shared" si="5"/>
        <v>Excluded</v>
      </c>
      <c r="X137" t="str">
        <f t="shared" ref="X137:Z137" si="145">IFERROR(IF(SEARCH(X$1,$Q137),"sim","não"),)</f>
        <v>sim</v>
      </c>
      <c r="Y137" t="str">
        <f t="shared" si="145"/>
        <v/>
      </c>
      <c r="Z137" t="str">
        <f t="shared" si="145"/>
        <v/>
      </c>
      <c r="AA137">
        <f t="shared" si="7"/>
        <v>1</v>
      </c>
      <c r="AB137" t="str">
        <f t="shared" si="8"/>
        <v/>
      </c>
      <c r="AF137" t="str">
        <f t="shared" si="9"/>
        <v>1 - Type of study</v>
      </c>
      <c r="AG137" t="str">
        <f t="shared" si="10"/>
        <v>1 - Type of study</v>
      </c>
      <c r="AH137" t="str">
        <f t="shared" si="11"/>
        <v/>
      </c>
    </row>
    <row r="138">
      <c r="A138" s="9" t="s">
        <v>4348</v>
      </c>
      <c r="B138" s="9" t="s">
        <v>4349</v>
      </c>
      <c r="C138" s="10">
        <v>2021.0</v>
      </c>
      <c r="D138" s="10">
        <v>2.0</v>
      </c>
      <c r="E138" s="10">
        <v>18.0</v>
      </c>
      <c r="F138" s="9" t="s">
        <v>1004</v>
      </c>
      <c r="G138" s="9" t="s">
        <v>1005</v>
      </c>
      <c r="H138" s="10">
        <v>11.0</v>
      </c>
      <c r="I138" s="10">
        <v>1.0</v>
      </c>
      <c r="J138" s="10">
        <v>4166.0</v>
      </c>
      <c r="K138" s="9" t="s">
        <v>4350</v>
      </c>
      <c r="L138" s="15" t="s">
        <v>4351</v>
      </c>
      <c r="M138" s="9" t="s">
        <v>883</v>
      </c>
      <c r="N138" s="9"/>
      <c r="O138" s="9"/>
      <c r="P138" s="9" t="s">
        <v>4352</v>
      </c>
      <c r="Q138" s="9" t="s">
        <v>4240</v>
      </c>
      <c r="R138" s="10">
        <v>3.360306E7</v>
      </c>
      <c r="S138" s="9" t="s">
        <v>4353</v>
      </c>
      <c r="T138">
        <f t="shared" si="2"/>
        <v>35</v>
      </c>
      <c r="U138" t="str">
        <f t="shared" si="3"/>
        <v>Excluded</v>
      </c>
      <c r="V138">
        <f t="shared" si="4"/>
        <v>58</v>
      </c>
      <c r="W138" t="str">
        <f t="shared" si="5"/>
        <v>Excluded</v>
      </c>
      <c r="X138" t="str">
        <f t="shared" ref="X138:Z138" si="146">IFERROR(IF(SEARCH(X$1,$Q138),"sim","não"),)</f>
        <v/>
      </c>
      <c r="Y138" t="str">
        <f t="shared" si="146"/>
        <v>sim</v>
      </c>
      <c r="Z138" t="str">
        <f t="shared" si="146"/>
        <v/>
      </c>
      <c r="AA138">
        <f t="shared" si="7"/>
        <v>1</v>
      </c>
      <c r="AB138" t="str">
        <f t="shared" si="8"/>
        <v/>
      </c>
      <c r="AF138" t="str">
        <f t="shared" si="9"/>
        <v>2 - Population</v>
      </c>
      <c r="AG138" t="str">
        <f t="shared" si="10"/>
        <v>2 - Population</v>
      </c>
      <c r="AH138" t="str">
        <f t="shared" si="11"/>
        <v/>
      </c>
    </row>
    <row r="139">
      <c r="A139" s="9" t="s">
        <v>4354</v>
      </c>
      <c r="B139" s="9" t="s">
        <v>4355</v>
      </c>
      <c r="C139" s="10">
        <v>2021.0</v>
      </c>
      <c r="D139" s="10">
        <v>2.0</v>
      </c>
      <c r="E139" s="10">
        <v>16.0</v>
      </c>
      <c r="F139" s="9" t="s">
        <v>1046</v>
      </c>
      <c r="G139" s="11" t="s">
        <v>1047</v>
      </c>
      <c r="H139" s="9"/>
      <c r="I139" s="9"/>
      <c r="J139" s="9"/>
      <c r="K139" s="9" t="s">
        <v>4356</v>
      </c>
      <c r="L139" s="15" t="s">
        <v>4357</v>
      </c>
      <c r="M139" s="9" t="s">
        <v>883</v>
      </c>
      <c r="N139" s="9"/>
      <c r="O139" s="9" t="s">
        <v>1051</v>
      </c>
      <c r="P139" s="9" t="s">
        <v>4358</v>
      </c>
      <c r="Q139" s="9" t="s">
        <v>4200</v>
      </c>
      <c r="R139" s="10">
        <v>3.3594556E7</v>
      </c>
      <c r="S139" s="9"/>
      <c r="T139">
        <f t="shared" si="2"/>
        <v>35</v>
      </c>
      <c r="U139" t="str">
        <f t="shared" si="3"/>
        <v>Excluded</v>
      </c>
      <c r="V139">
        <f t="shared" si="4"/>
        <v>58</v>
      </c>
      <c r="W139" t="str">
        <f t="shared" si="5"/>
        <v>Excluded</v>
      </c>
      <c r="X139" t="str">
        <f t="shared" ref="X139:Z139" si="147">IFERROR(IF(SEARCH(X$1,$Q139),"sim","não"),)</f>
        <v>sim</v>
      </c>
      <c r="Y139" t="str">
        <f t="shared" si="147"/>
        <v/>
      </c>
      <c r="Z139" t="str">
        <f t="shared" si="147"/>
        <v/>
      </c>
      <c r="AA139">
        <f t="shared" si="7"/>
        <v>1</v>
      </c>
      <c r="AB139" t="str">
        <f t="shared" si="8"/>
        <v/>
      </c>
      <c r="AF139" t="str">
        <f t="shared" si="9"/>
        <v>1 - Type of study</v>
      </c>
      <c r="AG139" t="str">
        <f t="shared" si="10"/>
        <v>1 - Type of study</v>
      </c>
      <c r="AH139" t="str">
        <f t="shared" si="11"/>
        <v/>
      </c>
    </row>
    <row r="140">
      <c r="A140" s="9" t="s">
        <v>4359</v>
      </c>
      <c r="B140" s="9" t="s">
        <v>4360</v>
      </c>
      <c r="C140" s="10">
        <v>2021.0</v>
      </c>
      <c r="D140" s="10">
        <v>2.0</v>
      </c>
      <c r="E140" s="10">
        <v>4.0</v>
      </c>
      <c r="F140" s="9" t="s">
        <v>4361</v>
      </c>
      <c r="G140" s="9" t="s">
        <v>4362</v>
      </c>
      <c r="H140" s="10">
        <v>9.0</v>
      </c>
      <c r="I140" s="10">
        <v>2.0</v>
      </c>
      <c r="J140" s="9"/>
      <c r="K140" s="9" t="s">
        <v>4363</v>
      </c>
      <c r="L140" s="15" t="s">
        <v>4364</v>
      </c>
      <c r="M140" s="9" t="s">
        <v>883</v>
      </c>
      <c r="N140" s="9"/>
      <c r="O140" s="9"/>
      <c r="P140" s="9" t="s">
        <v>4365</v>
      </c>
      <c r="Q140" s="9" t="s">
        <v>4200</v>
      </c>
      <c r="R140" s="10">
        <v>3.3557017E7</v>
      </c>
      <c r="S140" s="9" t="s">
        <v>4366</v>
      </c>
      <c r="T140">
        <f t="shared" si="2"/>
        <v>35</v>
      </c>
      <c r="U140" t="str">
        <f t="shared" si="3"/>
        <v>Excluded</v>
      </c>
      <c r="V140">
        <f t="shared" si="4"/>
        <v>58</v>
      </c>
      <c r="W140" t="str">
        <f t="shared" si="5"/>
        <v>Excluded</v>
      </c>
      <c r="X140" t="str">
        <f t="shared" ref="X140:Z140" si="148">IFERROR(IF(SEARCH(X$1,$Q140),"sim","não"),)</f>
        <v>sim</v>
      </c>
      <c r="Y140" t="str">
        <f t="shared" si="148"/>
        <v/>
      </c>
      <c r="Z140" t="str">
        <f t="shared" si="148"/>
        <v/>
      </c>
      <c r="AA140">
        <f t="shared" si="7"/>
        <v>1</v>
      </c>
      <c r="AB140" t="str">
        <f t="shared" si="8"/>
        <v/>
      </c>
      <c r="AF140" t="str">
        <f t="shared" si="9"/>
        <v>1 - Type of study</v>
      </c>
      <c r="AG140" t="str">
        <f t="shared" si="10"/>
        <v>1 - Type of study</v>
      </c>
      <c r="AH140" t="str">
        <f t="shared" si="11"/>
        <v/>
      </c>
    </row>
    <row r="141">
      <c r="A141" s="9" t="s">
        <v>4367</v>
      </c>
      <c r="B141" s="9" t="s">
        <v>4368</v>
      </c>
      <c r="C141" s="10">
        <v>2020.0</v>
      </c>
      <c r="D141" s="10">
        <v>12.0</v>
      </c>
      <c r="E141" s="10">
        <v>3.0</v>
      </c>
      <c r="F141" s="9" t="s">
        <v>4369</v>
      </c>
      <c r="G141" s="9" t="s">
        <v>4370</v>
      </c>
      <c r="H141" s="10">
        <v>86.0</v>
      </c>
      <c r="I141" s="10">
        <v>1.0</v>
      </c>
      <c r="J141" s="10">
        <v>151.0</v>
      </c>
      <c r="K141" s="9" t="s">
        <v>4371</v>
      </c>
      <c r="L141" s="15" t="s">
        <v>4372</v>
      </c>
      <c r="M141" s="9" t="s">
        <v>883</v>
      </c>
      <c r="N141" s="9"/>
      <c r="O141" s="9"/>
      <c r="P141" s="9" t="s">
        <v>4373</v>
      </c>
      <c r="Q141" s="9" t="s">
        <v>4200</v>
      </c>
      <c r="R141" s="10">
        <v>3.3354517E7</v>
      </c>
      <c r="S141" s="9" t="s">
        <v>4374</v>
      </c>
      <c r="T141">
        <f t="shared" si="2"/>
        <v>35</v>
      </c>
      <c r="U141" t="str">
        <f t="shared" si="3"/>
        <v>Excluded</v>
      </c>
      <c r="V141">
        <f t="shared" si="4"/>
        <v>58</v>
      </c>
      <c r="W141" t="str">
        <f t="shared" si="5"/>
        <v>Excluded</v>
      </c>
      <c r="X141" t="str">
        <f t="shared" ref="X141:Z141" si="149">IFERROR(IF(SEARCH(X$1,$Q141),"sim","não"),)</f>
        <v>sim</v>
      </c>
      <c r="Y141" t="str">
        <f t="shared" si="149"/>
        <v/>
      </c>
      <c r="Z141" t="str">
        <f t="shared" si="149"/>
        <v/>
      </c>
      <c r="AA141">
        <f t="shared" si="7"/>
        <v>1</v>
      </c>
      <c r="AB141" t="str">
        <f t="shared" si="8"/>
        <v/>
      </c>
      <c r="AF141" t="str">
        <f t="shared" si="9"/>
        <v>1 - Type of study</v>
      </c>
      <c r="AG141" t="str">
        <f t="shared" si="10"/>
        <v>1 - Type of study</v>
      </c>
      <c r="AH141" t="str">
        <f t="shared" si="11"/>
        <v/>
      </c>
    </row>
    <row r="142">
      <c r="A142" s="9" t="s">
        <v>4375</v>
      </c>
      <c r="B142" s="9" t="s">
        <v>4376</v>
      </c>
      <c r="C142" s="10">
        <v>2021.0</v>
      </c>
      <c r="D142" s="10">
        <v>1.0</v>
      </c>
      <c r="E142" s="10">
        <v>14.0</v>
      </c>
      <c r="F142" s="9" t="s">
        <v>1605</v>
      </c>
      <c r="G142" s="9" t="s">
        <v>1606</v>
      </c>
      <c r="H142" s="10">
        <v>26.0</v>
      </c>
      <c r="I142" s="10">
        <v>2.0</v>
      </c>
      <c r="J142" s="9"/>
      <c r="K142" s="9" t="s">
        <v>4377</v>
      </c>
      <c r="L142" s="15" t="s">
        <v>4378</v>
      </c>
      <c r="M142" s="9" t="s">
        <v>883</v>
      </c>
      <c r="N142" s="9"/>
      <c r="O142" s="9"/>
      <c r="P142" s="9" t="s">
        <v>4379</v>
      </c>
      <c r="Q142" s="9" t="s">
        <v>4251</v>
      </c>
      <c r="R142" s="10">
        <v>3.3466804E7</v>
      </c>
      <c r="S142" s="9" t="s">
        <v>4380</v>
      </c>
      <c r="T142">
        <f t="shared" si="2"/>
        <v>35</v>
      </c>
      <c r="U142" t="str">
        <f t="shared" si="3"/>
        <v>Excluded</v>
      </c>
      <c r="V142">
        <f t="shared" si="4"/>
        <v>58</v>
      </c>
      <c r="W142" t="str">
        <f t="shared" si="5"/>
        <v>Excluded</v>
      </c>
      <c r="X142" t="str">
        <f t="shared" ref="X142:Z142" si="150">IFERROR(IF(SEARCH(X$1,$Q142),"sim","não"),)</f>
        <v/>
      </c>
      <c r="Y142" t="str">
        <f t="shared" si="150"/>
        <v>sim</v>
      </c>
      <c r="Z142" t="str">
        <f t="shared" si="150"/>
        <v/>
      </c>
      <c r="AA142">
        <f t="shared" si="7"/>
        <v>1</v>
      </c>
      <c r="AB142" t="str">
        <f t="shared" si="8"/>
        <v/>
      </c>
      <c r="AF142" t="str">
        <f t="shared" si="9"/>
        <v>2 - Population</v>
      </c>
      <c r="AG142" t="str">
        <f t="shared" si="10"/>
        <v>2 - Population</v>
      </c>
      <c r="AH142" t="str">
        <f t="shared" si="11"/>
        <v/>
      </c>
    </row>
    <row r="143">
      <c r="A143" s="9" t="s">
        <v>4381</v>
      </c>
      <c r="B143" s="9" t="s">
        <v>4382</v>
      </c>
      <c r="C143" s="10">
        <v>2021.0</v>
      </c>
      <c r="D143" s="10">
        <v>3.0</v>
      </c>
      <c r="E143" s="10">
        <v>1.0</v>
      </c>
      <c r="F143" s="9" t="s">
        <v>927</v>
      </c>
      <c r="G143" s="9" t="s">
        <v>928</v>
      </c>
      <c r="H143" s="10">
        <v>272.0</v>
      </c>
      <c r="I143" s="9"/>
      <c r="J143" s="10">
        <v>116419.0</v>
      </c>
      <c r="K143" s="9" t="s">
        <v>4383</v>
      </c>
      <c r="L143" s="15" t="s">
        <v>4384</v>
      </c>
      <c r="M143" s="9" t="s">
        <v>883</v>
      </c>
      <c r="N143" s="9"/>
      <c r="O143" s="9" t="s">
        <v>884</v>
      </c>
      <c r="P143" s="9" t="s">
        <v>4385</v>
      </c>
      <c r="Q143" s="9" t="s">
        <v>4200</v>
      </c>
      <c r="R143" s="10">
        <v>3.3453493E7</v>
      </c>
      <c r="S143" s="9"/>
      <c r="T143">
        <f t="shared" si="2"/>
        <v>35</v>
      </c>
      <c r="U143" t="str">
        <f t="shared" si="3"/>
        <v>Excluded</v>
      </c>
      <c r="V143">
        <f t="shared" si="4"/>
        <v>58</v>
      </c>
      <c r="W143" t="str">
        <f t="shared" si="5"/>
        <v>Excluded</v>
      </c>
      <c r="X143" t="str">
        <f t="shared" ref="X143:Z143" si="151">IFERROR(IF(SEARCH(X$1,$Q143),"sim","não"),)</f>
        <v>sim</v>
      </c>
      <c r="Y143" t="str">
        <f t="shared" si="151"/>
        <v/>
      </c>
      <c r="Z143" t="str">
        <f t="shared" si="151"/>
        <v/>
      </c>
      <c r="AA143">
        <f t="shared" si="7"/>
        <v>1</v>
      </c>
      <c r="AB143" t="str">
        <f t="shared" si="8"/>
        <v/>
      </c>
      <c r="AF143" t="str">
        <f t="shared" si="9"/>
        <v>1 - Type of study</v>
      </c>
      <c r="AG143" t="str">
        <f t="shared" si="10"/>
        <v>1 - Type of study</v>
      </c>
      <c r="AH143" t="str">
        <f t="shared" si="11"/>
        <v/>
      </c>
    </row>
    <row r="144">
      <c r="A144" s="16" t="s">
        <v>4386</v>
      </c>
      <c r="B144" s="16" t="s">
        <v>4387</v>
      </c>
      <c r="C144" s="17">
        <v>2021.0</v>
      </c>
      <c r="D144" s="17">
        <v>1.0</v>
      </c>
      <c r="E144" s="17">
        <v>8.0</v>
      </c>
      <c r="F144" s="16" t="s">
        <v>4388</v>
      </c>
      <c r="G144" s="16" t="s">
        <v>4389</v>
      </c>
      <c r="H144" s="17">
        <v>42.0</v>
      </c>
      <c r="I144" s="17">
        <v>1.0</v>
      </c>
      <c r="J144" s="16" t="s">
        <v>4390</v>
      </c>
      <c r="K144" s="16" t="s">
        <v>4391</v>
      </c>
      <c r="L144" s="18" t="s">
        <v>4392</v>
      </c>
      <c r="M144" s="16" t="s">
        <v>2475</v>
      </c>
      <c r="N144" s="16"/>
      <c r="O144" s="16" t="s">
        <v>2476</v>
      </c>
      <c r="P144" s="16" t="s">
        <v>4393</v>
      </c>
      <c r="Q144" s="16" t="s">
        <v>4234</v>
      </c>
      <c r="R144" s="17">
        <v>3.3372502E7</v>
      </c>
      <c r="S144" s="16"/>
      <c r="T144" s="19">
        <f t="shared" si="2"/>
        <v>35</v>
      </c>
      <c r="U144" s="19" t="str">
        <f t="shared" si="3"/>
        <v>Maybe</v>
      </c>
      <c r="V144" s="19">
        <f t="shared" si="4"/>
        <v>55</v>
      </c>
      <c r="W144" s="19" t="str">
        <f t="shared" si="5"/>
        <v>Maybe</v>
      </c>
      <c r="X144" s="19" t="str">
        <f t="shared" ref="X144:Z144" si="152">IFERROR(IF(SEARCH(X$1,$Q144),"sim","não"),)</f>
        <v/>
      </c>
      <c r="Y144" s="19" t="str">
        <f t="shared" si="152"/>
        <v/>
      </c>
      <c r="Z144" s="19" t="str">
        <f t="shared" si="152"/>
        <v/>
      </c>
      <c r="AA144" s="19">
        <f t="shared" si="7"/>
        <v>0</v>
      </c>
      <c r="AB144" s="19" t="str">
        <f t="shared" si="8"/>
        <v>sim</v>
      </c>
      <c r="AC144" s="19"/>
      <c r="AD144" s="19"/>
      <c r="AE144" s="19"/>
      <c r="AF144" s="19" t="str">
        <f t="shared" si="9"/>
        <v/>
      </c>
      <c r="AG144" s="19" t="str">
        <f t="shared" si="10"/>
        <v/>
      </c>
      <c r="AH144" s="19" t="str">
        <f t="shared" si="11"/>
        <v/>
      </c>
    </row>
    <row r="145">
      <c r="A145" s="9" t="s">
        <v>4394</v>
      </c>
      <c r="B145" s="9" t="s">
        <v>4395</v>
      </c>
      <c r="C145" s="10">
        <v>2021.0</v>
      </c>
      <c r="D145" s="10">
        <v>3.0</v>
      </c>
      <c r="E145" s="10">
        <v>15.0</v>
      </c>
      <c r="F145" s="9" t="s">
        <v>974</v>
      </c>
      <c r="G145" s="9" t="s">
        <v>975</v>
      </c>
      <c r="H145" s="10">
        <v>406.0</v>
      </c>
      <c r="I145" s="9"/>
      <c r="J145" s="10">
        <v>124726.0</v>
      </c>
      <c r="K145" s="9" t="s">
        <v>4396</v>
      </c>
      <c r="L145" s="15" t="s">
        <v>4397</v>
      </c>
      <c r="M145" s="9" t="s">
        <v>883</v>
      </c>
      <c r="N145" s="9"/>
      <c r="O145" s="9" t="s">
        <v>913</v>
      </c>
      <c r="P145" s="9" t="s">
        <v>4398</v>
      </c>
      <c r="Q145" s="9" t="s">
        <v>4399</v>
      </c>
      <c r="R145" s="10">
        <v>3.3316664E7</v>
      </c>
      <c r="S145" s="9"/>
      <c r="T145">
        <f t="shared" si="2"/>
        <v>35</v>
      </c>
      <c r="U145" t="str">
        <f t="shared" si="3"/>
        <v>Excluded</v>
      </c>
      <c r="V145">
        <f t="shared" si="4"/>
        <v>58</v>
      </c>
      <c r="W145" t="str">
        <f t="shared" si="5"/>
        <v>Maybe</v>
      </c>
      <c r="X145" t="str">
        <f t="shared" ref="X145:Z145" si="153">IFERROR(IF(SEARCH(X$1,$Q145),"sim","não"),)</f>
        <v>sim</v>
      </c>
      <c r="Y145" t="str">
        <f t="shared" si="153"/>
        <v/>
      </c>
      <c r="Z145" t="str">
        <f t="shared" si="153"/>
        <v/>
      </c>
      <c r="AA145">
        <f t="shared" si="7"/>
        <v>1</v>
      </c>
      <c r="AB145" t="str">
        <f t="shared" si="8"/>
        <v>sim</v>
      </c>
      <c r="AF145" t="str">
        <f t="shared" si="9"/>
        <v>1 - Type of study</v>
      </c>
      <c r="AG145" t="str">
        <f t="shared" si="10"/>
        <v/>
      </c>
      <c r="AH145" t="str">
        <f t="shared" si="11"/>
        <v/>
      </c>
    </row>
    <row r="146">
      <c r="A146" s="9" t="s">
        <v>4400</v>
      </c>
      <c r="B146" s="9" t="s">
        <v>4401</v>
      </c>
      <c r="C146" s="10">
        <v>2021.0</v>
      </c>
      <c r="D146" s="10">
        <v>2.0</v>
      </c>
      <c r="E146" s="10">
        <v>20.0</v>
      </c>
      <c r="F146" s="9" t="s">
        <v>948</v>
      </c>
      <c r="G146" s="9" t="s">
        <v>949</v>
      </c>
      <c r="H146" s="10">
        <v>756.0</v>
      </c>
      <c r="I146" s="9"/>
      <c r="J146" s="10">
        <v>143986.0</v>
      </c>
      <c r="K146" s="9" t="s">
        <v>4402</v>
      </c>
      <c r="L146" s="15" t="s">
        <v>4403</v>
      </c>
      <c r="M146" s="9" t="s">
        <v>883</v>
      </c>
      <c r="N146" s="9"/>
      <c r="O146" s="9" t="s">
        <v>913</v>
      </c>
      <c r="P146" s="9" t="s">
        <v>4404</v>
      </c>
      <c r="Q146" s="9" t="s">
        <v>4234</v>
      </c>
      <c r="R146" s="10">
        <v>3.3307501E7</v>
      </c>
      <c r="S146" s="9"/>
      <c r="T146">
        <f t="shared" si="2"/>
        <v>35</v>
      </c>
      <c r="U146" t="str">
        <f t="shared" si="3"/>
        <v>Maybe</v>
      </c>
      <c r="V146">
        <f t="shared" si="4"/>
        <v>55</v>
      </c>
      <c r="W146" t="str">
        <f t="shared" si="5"/>
        <v>Maybe</v>
      </c>
      <c r="X146" t="str">
        <f t="shared" ref="X146:Z146" si="154">IFERROR(IF(SEARCH(X$1,$Q146),"sim","não"),)</f>
        <v/>
      </c>
      <c r="Y146" t="str">
        <f t="shared" si="154"/>
        <v/>
      </c>
      <c r="Z146" t="str">
        <f t="shared" si="154"/>
        <v/>
      </c>
      <c r="AA146">
        <f t="shared" si="7"/>
        <v>0</v>
      </c>
      <c r="AB146" t="str">
        <f t="shared" si="8"/>
        <v>sim</v>
      </c>
      <c r="AF146" t="str">
        <f t="shared" si="9"/>
        <v/>
      </c>
      <c r="AG146" t="str">
        <f t="shared" si="10"/>
        <v/>
      </c>
      <c r="AH146" t="str">
        <f t="shared" si="11"/>
        <v/>
      </c>
    </row>
    <row r="147">
      <c r="A147" s="9" t="s">
        <v>4405</v>
      </c>
      <c r="B147" s="9" t="s">
        <v>4406</v>
      </c>
      <c r="C147" s="10">
        <v>2020.0</v>
      </c>
      <c r="D147" s="10">
        <v>12.0</v>
      </c>
      <c r="E147" s="10">
        <v>9.0</v>
      </c>
      <c r="F147" s="9" t="s">
        <v>1004</v>
      </c>
      <c r="G147" s="9" t="s">
        <v>1005</v>
      </c>
      <c r="H147" s="10">
        <v>10.0</v>
      </c>
      <c r="I147" s="10">
        <v>1.0</v>
      </c>
      <c r="J147" s="10">
        <v>21568.0</v>
      </c>
      <c r="K147" s="9" t="s">
        <v>4407</v>
      </c>
      <c r="L147" s="15" t="s">
        <v>4408</v>
      </c>
      <c r="M147" s="9" t="s">
        <v>883</v>
      </c>
      <c r="N147" s="9"/>
      <c r="O147" s="9"/>
      <c r="P147" s="9" t="s">
        <v>4409</v>
      </c>
      <c r="Q147" s="9" t="s">
        <v>4240</v>
      </c>
      <c r="R147" s="10">
        <v>3.3298984E7</v>
      </c>
      <c r="S147" s="9" t="s">
        <v>4410</v>
      </c>
      <c r="T147">
        <f t="shared" si="2"/>
        <v>35</v>
      </c>
      <c r="U147" t="str">
        <f t="shared" si="3"/>
        <v>Excluded</v>
      </c>
      <c r="V147">
        <f t="shared" si="4"/>
        <v>58</v>
      </c>
      <c r="W147" t="str">
        <f t="shared" si="5"/>
        <v>Excluded</v>
      </c>
      <c r="X147" t="str">
        <f t="shared" ref="X147:Z147" si="155">IFERROR(IF(SEARCH(X$1,$Q147),"sim","não"),)</f>
        <v/>
      </c>
      <c r="Y147" t="str">
        <f t="shared" si="155"/>
        <v>sim</v>
      </c>
      <c r="Z147" t="str">
        <f t="shared" si="155"/>
        <v/>
      </c>
      <c r="AA147">
        <f t="shared" si="7"/>
        <v>1</v>
      </c>
      <c r="AB147" t="str">
        <f t="shared" si="8"/>
        <v/>
      </c>
      <c r="AF147" t="str">
        <f t="shared" si="9"/>
        <v>2 - Population</v>
      </c>
      <c r="AG147" t="str">
        <f t="shared" si="10"/>
        <v>2 - Population</v>
      </c>
      <c r="AH147" t="str">
        <f t="shared" si="11"/>
        <v/>
      </c>
    </row>
    <row r="148">
      <c r="A148" s="9" t="s">
        <v>4411</v>
      </c>
      <c r="B148" s="9" t="s">
        <v>4412</v>
      </c>
      <c r="C148" s="10">
        <v>2020.0</v>
      </c>
      <c r="D148" s="10">
        <v>12.0</v>
      </c>
      <c r="E148" s="10">
        <v>3.0</v>
      </c>
      <c r="F148" s="9" t="s">
        <v>4413</v>
      </c>
      <c r="G148" s="9" t="s">
        <v>4414</v>
      </c>
      <c r="H148" s="10">
        <v>16.0</v>
      </c>
      <c r="I148" s="10">
        <v>1.0</v>
      </c>
      <c r="J148" s="10">
        <v>472.0</v>
      </c>
      <c r="K148" s="9" t="s">
        <v>4415</v>
      </c>
      <c r="L148" s="15" t="s">
        <v>4416</v>
      </c>
      <c r="M148" s="9" t="s">
        <v>883</v>
      </c>
      <c r="N148" s="9"/>
      <c r="O148" s="9"/>
      <c r="P148" s="9" t="s">
        <v>4417</v>
      </c>
      <c r="Q148" s="9" t="s">
        <v>4240</v>
      </c>
      <c r="R148" s="10">
        <v>3.3272259E7</v>
      </c>
      <c r="S148" s="9" t="s">
        <v>4418</v>
      </c>
      <c r="T148">
        <f t="shared" si="2"/>
        <v>35</v>
      </c>
      <c r="U148" t="str">
        <f t="shared" si="3"/>
        <v>Excluded</v>
      </c>
      <c r="V148">
        <f t="shared" si="4"/>
        <v>58</v>
      </c>
      <c r="W148" t="str">
        <f t="shared" si="5"/>
        <v>Excluded</v>
      </c>
      <c r="X148" t="str">
        <f t="shared" ref="X148:Z148" si="156">IFERROR(IF(SEARCH(X$1,$Q148),"sim","não"),)</f>
        <v/>
      </c>
      <c r="Y148" t="str">
        <f t="shared" si="156"/>
        <v>sim</v>
      </c>
      <c r="Z148" t="str">
        <f t="shared" si="156"/>
        <v/>
      </c>
      <c r="AA148">
        <f t="shared" si="7"/>
        <v>1</v>
      </c>
      <c r="AB148" t="str">
        <f t="shared" si="8"/>
        <v/>
      </c>
      <c r="AF148" t="str">
        <f t="shared" si="9"/>
        <v>2 - Population</v>
      </c>
      <c r="AG148" t="str">
        <f t="shared" si="10"/>
        <v>2 - Population</v>
      </c>
      <c r="AH148" t="str">
        <f t="shared" si="11"/>
        <v/>
      </c>
    </row>
    <row r="149">
      <c r="A149" s="9" t="s">
        <v>4419</v>
      </c>
      <c r="B149" s="9" t="s">
        <v>4420</v>
      </c>
      <c r="C149" s="10">
        <v>2021.0</v>
      </c>
      <c r="D149" s="10">
        <v>2.0</v>
      </c>
      <c r="E149" s="10">
        <v>5.0</v>
      </c>
      <c r="F149" s="9" t="s">
        <v>974</v>
      </c>
      <c r="G149" s="9" t="s">
        <v>975</v>
      </c>
      <c r="H149" s="10">
        <v>403.0</v>
      </c>
      <c r="I149" s="9"/>
      <c r="J149" s="10">
        <v>124055.0</v>
      </c>
      <c r="K149" s="9" t="s">
        <v>4421</v>
      </c>
      <c r="L149" s="15" t="s">
        <v>4422</v>
      </c>
      <c r="M149" s="9" t="s">
        <v>883</v>
      </c>
      <c r="N149" s="9"/>
      <c r="O149" s="9" t="s">
        <v>913</v>
      </c>
      <c r="P149" s="9" t="s">
        <v>4423</v>
      </c>
      <c r="Q149" s="9" t="s">
        <v>4234</v>
      </c>
      <c r="R149" s="10">
        <v>3.326506E7</v>
      </c>
      <c r="S149" s="9"/>
      <c r="T149">
        <f t="shared" si="2"/>
        <v>35</v>
      </c>
      <c r="U149" t="str">
        <f t="shared" si="3"/>
        <v>Maybe</v>
      </c>
      <c r="V149">
        <f t="shared" si="4"/>
        <v>55</v>
      </c>
      <c r="W149" t="str">
        <f t="shared" si="5"/>
        <v>Maybe</v>
      </c>
      <c r="X149" t="str">
        <f t="shared" ref="X149:Z149" si="157">IFERROR(IF(SEARCH(X$1,$Q149),"sim","não"),)</f>
        <v/>
      </c>
      <c r="Y149" t="str">
        <f t="shared" si="157"/>
        <v/>
      </c>
      <c r="Z149" t="str">
        <f t="shared" si="157"/>
        <v/>
      </c>
      <c r="AA149">
        <f t="shared" si="7"/>
        <v>0</v>
      </c>
      <c r="AB149" t="str">
        <f t="shared" si="8"/>
        <v>sim</v>
      </c>
      <c r="AF149" t="str">
        <f t="shared" si="9"/>
        <v/>
      </c>
      <c r="AG149" t="str">
        <f t="shared" si="10"/>
        <v/>
      </c>
      <c r="AH149" t="str">
        <f t="shared" si="11"/>
        <v/>
      </c>
    </row>
    <row r="150">
      <c r="A150" s="9" t="s">
        <v>4424</v>
      </c>
      <c r="B150" s="9" t="s">
        <v>4425</v>
      </c>
      <c r="C150" s="10">
        <v>2020.0</v>
      </c>
      <c r="D150" s="10">
        <v>11.0</v>
      </c>
      <c r="E150" s="10">
        <v>25.0</v>
      </c>
      <c r="F150" s="9" t="s">
        <v>4426</v>
      </c>
      <c r="G150" s="9" t="s">
        <v>4427</v>
      </c>
      <c r="H150" s="10">
        <v>21.0</v>
      </c>
      <c r="I150" s="10">
        <v>23.0</v>
      </c>
      <c r="J150" s="9"/>
      <c r="K150" s="9" t="s">
        <v>4428</v>
      </c>
      <c r="L150" s="15" t="s">
        <v>4429</v>
      </c>
      <c r="M150" s="9" t="s">
        <v>883</v>
      </c>
      <c r="N150" s="9"/>
      <c r="O150" s="9"/>
      <c r="P150" s="9" t="s">
        <v>4430</v>
      </c>
      <c r="Q150" s="9" t="s">
        <v>4209</v>
      </c>
      <c r="R150" s="10">
        <v>3.3255664E7</v>
      </c>
      <c r="S150" s="9" t="s">
        <v>4431</v>
      </c>
      <c r="T150">
        <f t="shared" si="2"/>
        <v>35</v>
      </c>
      <c r="U150" t="str">
        <f t="shared" si="3"/>
        <v>Excluded</v>
      </c>
      <c r="V150">
        <f t="shared" si="4"/>
        <v>58</v>
      </c>
      <c r="W150" t="str">
        <f t="shared" si="5"/>
        <v>Excluded</v>
      </c>
      <c r="X150" t="str">
        <f t="shared" ref="X150:Z150" si="158">IFERROR(IF(SEARCH(X$1,$Q150),"sim","não"),)</f>
        <v>sim</v>
      </c>
      <c r="Y150" t="str">
        <f t="shared" si="158"/>
        <v/>
      </c>
      <c r="Z150" t="str">
        <f t="shared" si="158"/>
        <v/>
      </c>
      <c r="AA150">
        <f t="shared" si="7"/>
        <v>1</v>
      </c>
      <c r="AB150" t="str">
        <f t="shared" si="8"/>
        <v/>
      </c>
      <c r="AF150" t="str">
        <f t="shared" si="9"/>
        <v>1 - Type of study</v>
      </c>
      <c r="AG150" t="str">
        <f t="shared" si="10"/>
        <v>1 - Type of study</v>
      </c>
      <c r="AH150" t="str">
        <f t="shared" si="11"/>
        <v/>
      </c>
    </row>
    <row r="151">
      <c r="A151" s="9" t="s">
        <v>4432</v>
      </c>
      <c r="B151" s="9" t="s">
        <v>4433</v>
      </c>
      <c r="C151" s="10">
        <v>2021.0</v>
      </c>
      <c r="D151" s="10">
        <v>1.0</v>
      </c>
      <c r="E151" s="10">
        <v>15.0</v>
      </c>
      <c r="F151" s="9" t="s">
        <v>974</v>
      </c>
      <c r="G151" s="9" t="s">
        <v>975</v>
      </c>
      <c r="H151" s="10">
        <v>402.0</v>
      </c>
      <c r="I151" s="9"/>
      <c r="J151" s="10">
        <v>124070.0</v>
      </c>
      <c r="K151" s="9" t="s">
        <v>4434</v>
      </c>
      <c r="L151" s="15" t="s">
        <v>4435</v>
      </c>
      <c r="M151" s="9" t="s">
        <v>883</v>
      </c>
      <c r="N151" s="9"/>
      <c r="O151" s="9" t="s">
        <v>913</v>
      </c>
      <c r="P151" s="9" t="s">
        <v>4436</v>
      </c>
      <c r="Q151" s="9" t="s">
        <v>4209</v>
      </c>
      <c r="R151" s="10">
        <v>3.3254837E7</v>
      </c>
      <c r="S151" s="9"/>
      <c r="T151">
        <f t="shared" si="2"/>
        <v>35</v>
      </c>
      <c r="U151" t="str">
        <f t="shared" si="3"/>
        <v>Excluded</v>
      </c>
      <c r="V151">
        <f t="shared" si="4"/>
        <v>58</v>
      </c>
      <c r="W151" t="str">
        <f t="shared" si="5"/>
        <v>Excluded</v>
      </c>
      <c r="X151" t="str">
        <f t="shared" ref="X151:Z151" si="159">IFERROR(IF(SEARCH(X$1,$Q151),"sim","não"),)</f>
        <v>sim</v>
      </c>
      <c r="Y151" t="str">
        <f t="shared" si="159"/>
        <v/>
      </c>
      <c r="Z151" t="str">
        <f t="shared" si="159"/>
        <v/>
      </c>
      <c r="AA151">
        <f t="shared" si="7"/>
        <v>1</v>
      </c>
      <c r="AB151" t="str">
        <f t="shared" si="8"/>
        <v/>
      </c>
      <c r="AF151" t="str">
        <f t="shared" si="9"/>
        <v>1 - Type of study</v>
      </c>
      <c r="AG151" t="str">
        <f t="shared" si="10"/>
        <v>1 - Type of study</v>
      </c>
      <c r="AH151" t="str">
        <f t="shared" si="11"/>
        <v/>
      </c>
    </row>
    <row r="152">
      <c r="A152" s="9" t="s">
        <v>4437</v>
      </c>
      <c r="B152" s="9" t="s">
        <v>4438</v>
      </c>
      <c r="C152" s="10">
        <v>2020.0</v>
      </c>
      <c r="D152" s="10">
        <v>11.0</v>
      </c>
      <c r="E152" s="10">
        <v>19.0</v>
      </c>
      <c r="F152" s="9" t="s">
        <v>4426</v>
      </c>
      <c r="G152" s="9" t="s">
        <v>4427</v>
      </c>
      <c r="H152" s="10">
        <v>21.0</v>
      </c>
      <c r="I152" s="10">
        <v>22.0</v>
      </c>
      <c r="J152" s="9"/>
      <c r="K152" s="9" t="s">
        <v>4439</v>
      </c>
      <c r="L152" s="15" t="s">
        <v>4440</v>
      </c>
      <c r="M152" s="9" t="s">
        <v>883</v>
      </c>
      <c r="N152" s="9"/>
      <c r="O152" s="9"/>
      <c r="P152" s="9" t="s">
        <v>4441</v>
      </c>
      <c r="Q152" s="9" t="s">
        <v>4209</v>
      </c>
      <c r="R152" s="10">
        <v>3.3228032E7</v>
      </c>
      <c r="S152" s="9" t="s">
        <v>4442</v>
      </c>
      <c r="T152">
        <f t="shared" si="2"/>
        <v>35</v>
      </c>
      <c r="U152" t="str">
        <f t="shared" si="3"/>
        <v>Excluded</v>
      </c>
      <c r="V152">
        <f t="shared" si="4"/>
        <v>58</v>
      </c>
      <c r="W152" t="str">
        <f t="shared" si="5"/>
        <v>Excluded</v>
      </c>
      <c r="X152" t="str">
        <f t="shared" ref="X152:Z152" si="160">IFERROR(IF(SEARCH(X$1,$Q152),"sim","não"),)</f>
        <v>sim</v>
      </c>
      <c r="Y152" t="str">
        <f t="shared" si="160"/>
        <v/>
      </c>
      <c r="Z152" t="str">
        <f t="shared" si="160"/>
        <v/>
      </c>
      <c r="AA152">
        <f t="shared" si="7"/>
        <v>1</v>
      </c>
      <c r="AB152" t="str">
        <f t="shared" si="8"/>
        <v/>
      </c>
      <c r="AF152" t="str">
        <f t="shared" si="9"/>
        <v>1 - Type of study</v>
      </c>
      <c r="AG152" t="str">
        <f t="shared" si="10"/>
        <v>1 - Type of study</v>
      </c>
      <c r="AH152" t="str">
        <f t="shared" si="11"/>
        <v/>
      </c>
    </row>
    <row r="153">
      <c r="A153" s="9" t="s">
        <v>4443</v>
      </c>
      <c r="B153" s="9" t="s">
        <v>4444</v>
      </c>
      <c r="C153" s="10">
        <v>2021.0</v>
      </c>
      <c r="D153" s="10">
        <v>3.0</v>
      </c>
      <c r="E153" s="10">
        <v>1.0</v>
      </c>
      <c r="F153" s="9" t="s">
        <v>1046</v>
      </c>
      <c r="G153" s="9" t="s">
        <v>1047</v>
      </c>
      <c r="H153" s="10">
        <v>28.0</v>
      </c>
      <c r="I153" s="10">
        <v>12.0</v>
      </c>
      <c r="J153" s="9" t="s">
        <v>4445</v>
      </c>
      <c r="K153" s="9" t="s">
        <v>4446</v>
      </c>
      <c r="L153" s="15" t="s">
        <v>4447</v>
      </c>
      <c r="M153" s="9" t="s">
        <v>883</v>
      </c>
      <c r="N153" s="9"/>
      <c r="O153" s="9" t="s">
        <v>1051</v>
      </c>
      <c r="P153" s="9" t="s">
        <v>4448</v>
      </c>
      <c r="Q153" s="9" t="s">
        <v>4234</v>
      </c>
      <c r="R153" s="10">
        <v>3.3222065E7</v>
      </c>
      <c r="S153" s="9"/>
      <c r="T153">
        <f t="shared" si="2"/>
        <v>35</v>
      </c>
      <c r="U153" t="str">
        <f t="shared" si="3"/>
        <v>Maybe</v>
      </c>
      <c r="V153">
        <f t="shared" si="4"/>
        <v>55</v>
      </c>
      <c r="W153" t="str">
        <f t="shared" si="5"/>
        <v>Maybe</v>
      </c>
      <c r="X153" t="str">
        <f t="shared" ref="X153:Z153" si="161">IFERROR(IF(SEARCH(X$1,$Q153),"sim","não"),)</f>
        <v/>
      </c>
      <c r="Y153" t="str">
        <f t="shared" si="161"/>
        <v/>
      </c>
      <c r="Z153" t="str">
        <f t="shared" si="161"/>
        <v/>
      </c>
      <c r="AA153">
        <f t="shared" si="7"/>
        <v>0</v>
      </c>
      <c r="AB153" t="str">
        <f t="shared" si="8"/>
        <v>sim</v>
      </c>
      <c r="AF153" t="str">
        <f t="shared" si="9"/>
        <v/>
      </c>
      <c r="AG153" t="str">
        <f t="shared" si="10"/>
        <v/>
      </c>
      <c r="AH153" t="str">
        <f t="shared" si="11"/>
        <v/>
      </c>
    </row>
    <row r="154">
      <c r="A154" s="9" t="s">
        <v>4449</v>
      </c>
      <c r="B154" s="9" t="s">
        <v>4450</v>
      </c>
      <c r="C154" s="10">
        <v>2021.0</v>
      </c>
      <c r="D154" s="10">
        <v>3.0</v>
      </c>
      <c r="E154" s="10">
        <v>15.0</v>
      </c>
      <c r="F154" s="9" t="s">
        <v>948</v>
      </c>
      <c r="G154" s="9" t="s">
        <v>949</v>
      </c>
      <c r="H154" s="10">
        <v>760.0</v>
      </c>
      <c r="I154" s="9"/>
      <c r="J154" s="10">
        <v>143390.0</v>
      </c>
      <c r="K154" s="9" t="s">
        <v>4451</v>
      </c>
      <c r="L154" s="15" t="s">
        <v>4452</v>
      </c>
      <c r="M154" s="9" t="s">
        <v>883</v>
      </c>
      <c r="N154" s="9"/>
      <c r="O154" s="9" t="s">
        <v>913</v>
      </c>
      <c r="P154" s="9" t="s">
        <v>4453</v>
      </c>
      <c r="Q154" s="9" t="s">
        <v>4200</v>
      </c>
      <c r="R154" s="10">
        <v>3.3213909E7</v>
      </c>
      <c r="S154" s="9"/>
      <c r="T154">
        <f t="shared" si="2"/>
        <v>35</v>
      </c>
      <c r="U154" t="str">
        <f t="shared" si="3"/>
        <v>Excluded</v>
      </c>
      <c r="V154">
        <f t="shared" si="4"/>
        <v>58</v>
      </c>
      <c r="W154" t="str">
        <f t="shared" si="5"/>
        <v>Excluded</v>
      </c>
      <c r="X154" t="str">
        <f t="shared" ref="X154:Z154" si="162">IFERROR(IF(SEARCH(X$1,$Q154),"sim","não"),)</f>
        <v>sim</v>
      </c>
      <c r="Y154" t="str">
        <f t="shared" si="162"/>
        <v/>
      </c>
      <c r="Z154" t="str">
        <f t="shared" si="162"/>
        <v/>
      </c>
      <c r="AA154">
        <f t="shared" si="7"/>
        <v>1</v>
      </c>
      <c r="AB154" t="str">
        <f t="shared" si="8"/>
        <v/>
      </c>
      <c r="AF154" t="str">
        <f t="shared" si="9"/>
        <v>1 - Type of study</v>
      </c>
      <c r="AG154" t="str">
        <f t="shared" si="10"/>
        <v>1 - Type of study</v>
      </c>
      <c r="AH154" t="str">
        <f t="shared" si="11"/>
        <v/>
      </c>
    </row>
    <row r="155">
      <c r="A155" s="9" t="s">
        <v>4454</v>
      </c>
      <c r="B155" s="9" t="s">
        <v>4455</v>
      </c>
      <c r="C155" s="10">
        <v>2021.0</v>
      </c>
      <c r="D155" s="10">
        <v>3.0</v>
      </c>
      <c r="E155" s="10">
        <v>1.0</v>
      </c>
      <c r="F155" s="9" t="s">
        <v>1046</v>
      </c>
      <c r="G155" s="9" t="s">
        <v>1047</v>
      </c>
      <c r="H155" s="10">
        <v>28.0</v>
      </c>
      <c r="I155" s="10">
        <v>12.0</v>
      </c>
      <c r="J155" s="9" t="s">
        <v>4456</v>
      </c>
      <c r="K155" s="9" t="s">
        <v>4457</v>
      </c>
      <c r="L155" s="15" t="s">
        <v>4458</v>
      </c>
      <c r="M155" s="9" t="s">
        <v>883</v>
      </c>
      <c r="N155" s="9"/>
      <c r="O155" s="9" t="s">
        <v>1051</v>
      </c>
      <c r="P155" s="9" t="s">
        <v>4459</v>
      </c>
      <c r="Q155" s="9" t="s">
        <v>4200</v>
      </c>
      <c r="R155" s="10">
        <v>3.3211292E7</v>
      </c>
      <c r="S155" s="9"/>
      <c r="T155">
        <f t="shared" si="2"/>
        <v>35</v>
      </c>
      <c r="U155" t="str">
        <f t="shared" si="3"/>
        <v>Excluded</v>
      </c>
      <c r="V155">
        <f t="shared" si="4"/>
        <v>58</v>
      </c>
      <c r="W155" t="str">
        <f t="shared" si="5"/>
        <v>Excluded</v>
      </c>
      <c r="X155" t="str">
        <f t="shared" ref="X155:Z155" si="163">IFERROR(IF(SEARCH(X$1,$Q155),"sim","não"),)</f>
        <v>sim</v>
      </c>
      <c r="Y155" t="str">
        <f t="shared" si="163"/>
        <v/>
      </c>
      <c r="Z155" t="str">
        <f t="shared" si="163"/>
        <v/>
      </c>
      <c r="AA155">
        <f t="shared" si="7"/>
        <v>1</v>
      </c>
      <c r="AB155" t="str">
        <f t="shared" si="8"/>
        <v/>
      </c>
      <c r="AF155" t="str">
        <f t="shared" si="9"/>
        <v>1 - Type of study</v>
      </c>
      <c r="AG155" t="str">
        <f t="shared" si="10"/>
        <v>1 - Type of study</v>
      </c>
      <c r="AH155" t="str">
        <f t="shared" si="11"/>
        <v/>
      </c>
    </row>
    <row r="156">
      <c r="A156" s="9" t="s">
        <v>4460</v>
      </c>
      <c r="B156" s="9" t="s">
        <v>4461</v>
      </c>
      <c r="C156" s="10">
        <v>2020.0</v>
      </c>
      <c r="D156" s="10">
        <v>11.0</v>
      </c>
      <c r="E156" s="10">
        <v>1.0</v>
      </c>
      <c r="F156" s="9" t="s">
        <v>879</v>
      </c>
      <c r="G156" s="9" t="s">
        <v>880</v>
      </c>
      <c r="H156" s="10">
        <v>160.0</v>
      </c>
      <c r="I156" s="9"/>
      <c r="J156" s="10">
        <v>111681.0</v>
      </c>
      <c r="K156" s="9" t="s">
        <v>4462</v>
      </c>
      <c r="L156" s="15" t="s">
        <v>4463</v>
      </c>
      <c r="M156" s="9" t="s">
        <v>883</v>
      </c>
      <c r="N156" s="9"/>
      <c r="O156" s="9" t="s">
        <v>884</v>
      </c>
      <c r="P156" s="9" t="s">
        <v>4464</v>
      </c>
      <c r="Q156" s="9" t="s">
        <v>4200</v>
      </c>
      <c r="R156" s="10">
        <v>3.3181954E7</v>
      </c>
      <c r="S156" s="9"/>
      <c r="T156">
        <f t="shared" si="2"/>
        <v>35</v>
      </c>
      <c r="U156" t="str">
        <f t="shared" si="3"/>
        <v>Excluded</v>
      </c>
      <c r="V156">
        <f t="shared" si="4"/>
        <v>58</v>
      </c>
      <c r="W156" t="str">
        <f t="shared" si="5"/>
        <v>Excluded</v>
      </c>
      <c r="X156" t="str">
        <f t="shared" ref="X156:Z156" si="164">IFERROR(IF(SEARCH(X$1,$Q156),"sim","não"),)</f>
        <v>sim</v>
      </c>
      <c r="Y156" t="str">
        <f t="shared" si="164"/>
        <v/>
      </c>
      <c r="Z156" t="str">
        <f t="shared" si="164"/>
        <v/>
      </c>
      <c r="AA156">
        <f t="shared" si="7"/>
        <v>1</v>
      </c>
      <c r="AB156" t="str">
        <f t="shared" si="8"/>
        <v/>
      </c>
      <c r="AF156" t="str">
        <f t="shared" si="9"/>
        <v>1 - Type of study</v>
      </c>
      <c r="AG156" t="str">
        <f t="shared" si="10"/>
        <v>1 - Type of study</v>
      </c>
      <c r="AH156" t="str">
        <f t="shared" si="11"/>
        <v/>
      </c>
    </row>
    <row r="157">
      <c r="A157" s="9" t="s">
        <v>4465</v>
      </c>
      <c r="B157" s="9" t="s">
        <v>4466</v>
      </c>
      <c r="C157" s="10">
        <v>2020.0</v>
      </c>
      <c r="D157" s="10">
        <v>11.0</v>
      </c>
      <c r="E157" s="10">
        <v>1.0</v>
      </c>
      <c r="F157" s="9" t="s">
        <v>879</v>
      </c>
      <c r="G157" s="9" t="s">
        <v>880</v>
      </c>
      <c r="H157" s="10">
        <v>160.0</v>
      </c>
      <c r="I157" s="9"/>
      <c r="J157" s="10">
        <v>111633.0</v>
      </c>
      <c r="K157" s="9" t="s">
        <v>4467</v>
      </c>
      <c r="L157" s="15" t="s">
        <v>4468</v>
      </c>
      <c r="M157" s="9" t="s">
        <v>883</v>
      </c>
      <c r="N157" s="9"/>
      <c r="O157" s="9" t="s">
        <v>884</v>
      </c>
      <c r="P157" s="9" t="s">
        <v>4469</v>
      </c>
      <c r="Q157" s="9" t="s">
        <v>4200</v>
      </c>
      <c r="R157" s="10">
        <v>3.3181921E7</v>
      </c>
      <c r="S157" s="9"/>
      <c r="T157">
        <f t="shared" si="2"/>
        <v>35</v>
      </c>
      <c r="U157" t="str">
        <f t="shared" si="3"/>
        <v>Excluded</v>
      </c>
      <c r="V157">
        <f t="shared" si="4"/>
        <v>58</v>
      </c>
      <c r="W157" t="str">
        <f t="shared" si="5"/>
        <v>Excluded</v>
      </c>
      <c r="X157" t="str">
        <f t="shared" ref="X157:Z157" si="165">IFERROR(IF(SEARCH(X$1,$Q157),"sim","não"),)</f>
        <v>sim</v>
      </c>
      <c r="Y157" t="str">
        <f t="shared" si="165"/>
        <v/>
      </c>
      <c r="Z157" t="str">
        <f t="shared" si="165"/>
        <v/>
      </c>
      <c r="AA157">
        <f t="shared" si="7"/>
        <v>1</v>
      </c>
      <c r="AB157" t="str">
        <f t="shared" si="8"/>
        <v/>
      </c>
      <c r="AF157" t="str">
        <f t="shared" si="9"/>
        <v>1 - Type of study</v>
      </c>
      <c r="AG157" t="str">
        <f t="shared" si="10"/>
        <v>1 - Type of study</v>
      </c>
      <c r="AH157" t="str">
        <f t="shared" si="11"/>
        <v/>
      </c>
    </row>
    <row r="158">
      <c r="A158" s="9" t="s">
        <v>4470</v>
      </c>
      <c r="B158" s="9" t="s">
        <v>4471</v>
      </c>
      <c r="C158" s="10">
        <v>2021.0</v>
      </c>
      <c r="D158" s="10">
        <v>4.0</v>
      </c>
      <c r="E158" s="10">
        <v>1.0</v>
      </c>
      <c r="F158" s="9" t="s">
        <v>948</v>
      </c>
      <c r="G158" s="9" t="s">
        <v>949</v>
      </c>
      <c r="H158" s="10">
        <v>763.0</v>
      </c>
      <c r="I158" s="9"/>
      <c r="J158" s="10">
        <v>143040.0</v>
      </c>
      <c r="K158" s="9" t="s">
        <v>4472</v>
      </c>
      <c r="L158" s="15" t="s">
        <v>4473</v>
      </c>
      <c r="M158" s="9" t="s">
        <v>883</v>
      </c>
      <c r="N158" s="9"/>
      <c r="O158" s="9" t="s">
        <v>913</v>
      </c>
      <c r="P158" s="9" t="s">
        <v>4474</v>
      </c>
      <c r="Q158" s="9" t="s">
        <v>4234</v>
      </c>
      <c r="R158" s="10">
        <v>3.3129518E7</v>
      </c>
      <c r="S158" s="9"/>
      <c r="T158">
        <f t="shared" si="2"/>
        <v>35</v>
      </c>
      <c r="U158" t="str">
        <f t="shared" si="3"/>
        <v>Maybe</v>
      </c>
      <c r="V158">
        <f t="shared" si="4"/>
        <v>55</v>
      </c>
      <c r="W158" t="str">
        <f t="shared" si="5"/>
        <v>Maybe</v>
      </c>
      <c r="X158" t="str">
        <f t="shared" ref="X158:Z158" si="166">IFERROR(IF(SEARCH(X$1,$Q158),"sim","não"),)</f>
        <v/>
      </c>
      <c r="Y158" t="str">
        <f t="shared" si="166"/>
        <v/>
      </c>
      <c r="Z158" t="str">
        <f t="shared" si="166"/>
        <v/>
      </c>
      <c r="AA158">
        <f t="shared" si="7"/>
        <v>0</v>
      </c>
      <c r="AB158" t="str">
        <f t="shared" si="8"/>
        <v>sim</v>
      </c>
      <c r="AF158" t="str">
        <f t="shared" si="9"/>
        <v/>
      </c>
      <c r="AG158" t="str">
        <f t="shared" si="10"/>
        <v/>
      </c>
      <c r="AH158" t="str">
        <f t="shared" si="11"/>
        <v/>
      </c>
    </row>
    <row r="159">
      <c r="A159" s="9" t="s">
        <v>4475</v>
      </c>
      <c r="B159" s="9" t="s">
        <v>4476</v>
      </c>
      <c r="C159" s="10">
        <v>2021.0</v>
      </c>
      <c r="D159" s="10">
        <v>3.0</v>
      </c>
      <c r="E159" s="10">
        <v>1.0</v>
      </c>
      <c r="F159" s="9" t="s">
        <v>1046</v>
      </c>
      <c r="G159" s="9" t="s">
        <v>1047</v>
      </c>
      <c r="H159" s="10">
        <v>28.0</v>
      </c>
      <c r="I159" s="10">
        <v>9.0</v>
      </c>
      <c r="J159" s="9" t="s">
        <v>4477</v>
      </c>
      <c r="K159" s="9" t="s">
        <v>4478</v>
      </c>
      <c r="L159" s="15" t="s">
        <v>4479</v>
      </c>
      <c r="M159" s="9" t="s">
        <v>883</v>
      </c>
      <c r="N159" s="9"/>
      <c r="O159" s="9" t="s">
        <v>1051</v>
      </c>
      <c r="P159" s="9" t="s">
        <v>4480</v>
      </c>
      <c r="Q159" s="9" t="s">
        <v>4200</v>
      </c>
      <c r="R159" s="10">
        <v>3.3128151E7</v>
      </c>
      <c r="S159" s="9"/>
      <c r="T159">
        <f t="shared" si="2"/>
        <v>35</v>
      </c>
      <c r="U159" t="str">
        <f t="shared" si="3"/>
        <v>Excluded</v>
      </c>
      <c r="V159">
        <f t="shared" si="4"/>
        <v>58</v>
      </c>
      <c r="W159" t="str">
        <f t="shared" si="5"/>
        <v>Excluded</v>
      </c>
      <c r="X159" t="str">
        <f t="shared" ref="X159:Z159" si="167">IFERROR(IF(SEARCH(X$1,$Q159),"sim","não"),)</f>
        <v>sim</v>
      </c>
      <c r="Y159" t="str">
        <f t="shared" si="167"/>
        <v/>
      </c>
      <c r="Z159" t="str">
        <f t="shared" si="167"/>
        <v/>
      </c>
      <c r="AA159">
        <f t="shared" si="7"/>
        <v>1</v>
      </c>
      <c r="AB159" t="str">
        <f t="shared" si="8"/>
        <v/>
      </c>
      <c r="AF159" t="str">
        <f t="shared" si="9"/>
        <v>1 - Type of study</v>
      </c>
      <c r="AG159" t="str">
        <f t="shared" si="10"/>
        <v>1 - Type of study</v>
      </c>
      <c r="AH159" t="str">
        <f t="shared" si="11"/>
        <v/>
      </c>
    </row>
    <row r="160">
      <c r="A160" s="9" t="s">
        <v>4481</v>
      </c>
      <c r="B160" s="9" t="s">
        <v>4482</v>
      </c>
      <c r="C160" s="10">
        <v>2020.0</v>
      </c>
      <c r="D160" s="10">
        <v>12.0</v>
      </c>
      <c r="E160" s="10">
        <v>1.0</v>
      </c>
      <c r="F160" s="9" t="s">
        <v>4483</v>
      </c>
      <c r="G160" s="9" t="s">
        <v>4484</v>
      </c>
      <c r="H160" s="10">
        <v>204.0</v>
      </c>
      <c r="I160" s="10">
        <v>9.0</v>
      </c>
      <c r="J160" s="9" t="s">
        <v>4485</v>
      </c>
      <c r="K160" s="9" t="s">
        <v>4486</v>
      </c>
      <c r="L160" s="15" t="s">
        <v>4487</v>
      </c>
      <c r="M160" s="9" t="s">
        <v>4488</v>
      </c>
      <c r="N160" s="9"/>
      <c r="O160" s="9"/>
      <c r="P160" s="9" t="s">
        <v>4489</v>
      </c>
      <c r="Q160" s="9" t="s">
        <v>4200</v>
      </c>
      <c r="R160" s="10">
        <v>3.3100345E7</v>
      </c>
      <c r="S160" s="9" t="s">
        <v>4490</v>
      </c>
      <c r="T160">
        <f t="shared" si="2"/>
        <v>35</v>
      </c>
      <c r="U160" t="str">
        <f t="shared" si="3"/>
        <v>Excluded</v>
      </c>
      <c r="V160">
        <f t="shared" si="4"/>
        <v>58</v>
      </c>
      <c r="W160" t="str">
        <f t="shared" si="5"/>
        <v>Excluded</v>
      </c>
      <c r="X160" t="str">
        <f t="shared" ref="X160:Z160" si="168">IFERROR(IF(SEARCH(X$1,$Q160),"sim","não"),)</f>
        <v>sim</v>
      </c>
      <c r="Y160" t="str">
        <f t="shared" si="168"/>
        <v/>
      </c>
      <c r="Z160" t="str">
        <f t="shared" si="168"/>
        <v/>
      </c>
      <c r="AA160">
        <f t="shared" si="7"/>
        <v>1</v>
      </c>
      <c r="AB160" t="str">
        <f t="shared" si="8"/>
        <v/>
      </c>
      <c r="AF160" t="str">
        <f t="shared" si="9"/>
        <v>1 - Type of study</v>
      </c>
      <c r="AG160" t="str">
        <f t="shared" si="10"/>
        <v>1 - Type of study</v>
      </c>
      <c r="AH160" t="str">
        <f t="shared" si="11"/>
        <v/>
      </c>
    </row>
    <row r="161">
      <c r="A161" s="9" t="s">
        <v>4491</v>
      </c>
      <c r="B161" s="9" t="s">
        <v>4492</v>
      </c>
      <c r="C161" s="10">
        <v>2021.0</v>
      </c>
      <c r="D161" s="10">
        <v>1.0</v>
      </c>
      <c r="E161" s="10">
        <v>1.0</v>
      </c>
      <c r="F161" s="9" t="s">
        <v>927</v>
      </c>
      <c r="G161" s="9" t="s">
        <v>928</v>
      </c>
      <c r="H161" s="10">
        <v>268.0</v>
      </c>
      <c r="I161" s="9"/>
      <c r="J161" s="10">
        <v>115746.0</v>
      </c>
      <c r="K161" s="9" t="s">
        <v>4493</v>
      </c>
      <c r="L161" s="15" t="s">
        <v>4494</v>
      </c>
      <c r="M161" s="9" t="s">
        <v>883</v>
      </c>
      <c r="N161" s="9"/>
      <c r="O161" s="9" t="s">
        <v>884</v>
      </c>
      <c r="P161" s="9" t="s">
        <v>4495</v>
      </c>
      <c r="Q161" s="9" t="s">
        <v>4200</v>
      </c>
      <c r="R161" s="10">
        <v>3.306904E7</v>
      </c>
      <c r="S161" s="9"/>
      <c r="T161">
        <f t="shared" si="2"/>
        <v>35</v>
      </c>
      <c r="U161" t="str">
        <f t="shared" si="3"/>
        <v>Excluded</v>
      </c>
      <c r="V161">
        <f t="shared" si="4"/>
        <v>58</v>
      </c>
      <c r="W161" t="str">
        <f t="shared" si="5"/>
        <v>Excluded</v>
      </c>
      <c r="X161" t="str">
        <f t="shared" ref="X161:Z161" si="169">IFERROR(IF(SEARCH(X$1,$Q161),"sim","não"),)</f>
        <v>sim</v>
      </c>
      <c r="Y161" t="str">
        <f t="shared" si="169"/>
        <v/>
      </c>
      <c r="Z161" t="str">
        <f t="shared" si="169"/>
        <v/>
      </c>
      <c r="AA161">
        <f t="shared" si="7"/>
        <v>1</v>
      </c>
      <c r="AB161" t="str">
        <f t="shared" si="8"/>
        <v/>
      </c>
      <c r="AF161" t="str">
        <f t="shared" si="9"/>
        <v>1 - Type of study</v>
      </c>
      <c r="AG161" t="str">
        <f t="shared" si="10"/>
        <v>1 - Type of study</v>
      </c>
      <c r="AH161" t="str">
        <f t="shared" si="11"/>
        <v/>
      </c>
    </row>
    <row r="162">
      <c r="A162" s="9" t="s">
        <v>4496</v>
      </c>
      <c r="B162" s="9" t="s">
        <v>4497</v>
      </c>
      <c r="C162" s="10">
        <v>2021.0</v>
      </c>
      <c r="D162" s="10">
        <v>2.0</v>
      </c>
      <c r="E162" s="10">
        <v>1.0</v>
      </c>
      <c r="F162" s="9" t="s">
        <v>1121</v>
      </c>
      <c r="G162" s="9" t="s">
        <v>1122</v>
      </c>
      <c r="H162" s="10">
        <v>264.0</v>
      </c>
      <c r="I162" s="9"/>
      <c r="J162" s="10">
        <v>128554.0</v>
      </c>
      <c r="K162" s="9" t="s">
        <v>4498</v>
      </c>
      <c r="L162" s="15" t="s">
        <v>4499</v>
      </c>
      <c r="M162" s="9" t="s">
        <v>883</v>
      </c>
      <c r="N162" s="9"/>
      <c r="O162" s="9" t="s">
        <v>884</v>
      </c>
      <c r="P162" s="9" t="s">
        <v>4500</v>
      </c>
      <c r="Q162" s="9" t="s">
        <v>4200</v>
      </c>
      <c r="R162" s="10">
        <v>3.3049503E7</v>
      </c>
      <c r="S162" s="9"/>
      <c r="T162">
        <f t="shared" si="2"/>
        <v>35</v>
      </c>
      <c r="U162" t="str">
        <f t="shared" si="3"/>
        <v>Excluded</v>
      </c>
      <c r="V162">
        <f t="shared" si="4"/>
        <v>58</v>
      </c>
      <c r="W162" t="str">
        <f t="shared" si="5"/>
        <v>Excluded</v>
      </c>
      <c r="X162" t="str">
        <f t="shared" ref="X162:Z162" si="170">IFERROR(IF(SEARCH(X$1,$Q162),"sim","não"),)</f>
        <v>sim</v>
      </c>
      <c r="Y162" t="str">
        <f t="shared" si="170"/>
        <v/>
      </c>
      <c r="Z162" t="str">
        <f t="shared" si="170"/>
        <v/>
      </c>
      <c r="AA162">
        <f t="shared" si="7"/>
        <v>1</v>
      </c>
      <c r="AB162" t="str">
        <f t="shared" si="8"/>
        <v/>
      </c>
      <c r="AF162" t="str">
        <f t="shared" si="9"/>
        <v>1 - Type of study</v>
      </c>
      <c r="AG162" t="str">
        <f t="shared" si="10"/>
        <v>1 - Type of study</v>
      </c>
      <c r="AH162" t="str">
        <f t="shared" si="11"/>
        <v/>
      </c>
    </row>
    <row r="163">
      <c r="A163" s="9" t="s">
        <v>4501</v>
      </c>
      <c r="B163" s="9" t="s">
        <v>4502</v>
      </c>
      <c r="C163" s="10">
        <v>2020.0</v>
      </c>
      <c r="D163" s="10">
        <v>11.0</v>
      </c>
      <c r="E163" s="10">
        <v>1.0</v>
      </c>
      <c r="F163" s="9" t="s">
        <v>909</v>
      </c>
      <c r="G163" s="9" t="s">
        <v>910</v>
      </c>
      <c r="H163" s="10">
        <v>228.0</v>
      </c>
      <c r="I163" s="9"/>
      <c r="J163" s="10">
        <v>105643.0</v>
      </c>
      <c r="K163" s="9" t="s">
        <v>4503</v>
      </c>
      <c r="L163" s="15" t="s">
        <v>4504</v>
      </c>
      <c r="M163" s="9" t="s">
        <v>883</v>
      </c>
      <c r="N163" s="9"/>
      <c r="O163" s="9" t="s">
        <v>913</v>
      </c>
      <c r="P163" s="9" t="s">
        <v>4505</v>
      </c>
      <c r="Q163" s="9" t="s">
        <v>4234</v>
      </c>
      <c r="R163" s="10">
        <v>3.3017738E7</v>
      </c>
      <c r="S163" s="9"/>
      <c r="T163">
        <f t="shared" si="2"/>
        <v>35</v>
      </c>
      <c r="U163" t="str">
        <f t="shared" si="3"/>
        <v>Maybe</v>
      </c>
      <c r="V163">
        <f t="shared" si="4"/>
        <v>55</v>
      </c>
      <c r="W163" t="str">
        <f t="shared" si="5"/>
        <v>Maybe</v>
      </c>
      <c r="X163" t="str">
        <f t="shared" ref="X163:Z163" si="171">IFERROR(IF(SEARCH(X$1,$Q163),"sim","não"),)</f>
        <v/>
      </c>
      <c r="Y163" t="str">
        <f t="shared" si="171"/>
        <v/>
      </c>
      <c r="Z163" t="str">
        <f t="shared" si="171"/>
        <v/>
      </c>
      <c r="AA163">
        <f t="shared" si="7"/>
        <v>0</v>
      </c>
      <c r="AB163" t="str">
        <f t="shared" si="8"/>
        <v>sim</v>
      </c>
      <c r="AF163" t="str">
        <f t="shared" si="9"/>
        <v/>
      </c>
      <c r="AG163" t="str">
        <f t="shared" si="10"/>
        <v/>
      </c>
      <c r="AH163" t="str">
        <f t="shared" si="11"/>
        <v/>
      </c>
    </row>
    <row r="164">
      <c r="A164" s="9" t="s">
        <v>4506</v>
      </c>
      <c r="B164" s="9" t="s">
        <v>4507</v>
      </c>
      <c r="C164" s="10">
        <v>2020.0</v>
      </c>
      <c r="D164" s="10">
        <v>9.0</v>
      </c>
      <c r="E164" s="10">
        <v>25.0</v>
      </c>
      <c r="F164" s="9" t="s">
        <v>1004</v>
      </c>
      <c r="G164" s="9" t="s">
        <v>1005</v>
      </c>
      <c r="H164" s="10">
        <v>10.0</v>
      </c>
      <c r="I164" s="10">
        <v>1.0</v>
      </c>
      <c r="J164" s="10">
        <v>15742.0</v>
      </c>
      <c r="K164" s="9" t="s">
        <v>4508</v>
      </c>
      <c r="L164" s="15" t="s">
        <v>4509</v>
      </c>
      <c r="M164" s="9" t="s">
        <v>883</v>
      </c>
      <c r="N164" s="9"/>
      <c r="O164" s="9"/>
      <c r="P164" s="9" t="s">
        <v>4510</v>
      </c>
      <c r="Q164" s="9" t="s">
        <v>4240</v>
      </c>
      <c r="R164" s="10">
        <v>3.2978497E7</v>
      </c>
      <c r="S164" s="9" t="s">
        <v>4511</v>
      </c>
      <c r="T164">
        <f t="shared" si="2"/>
        <v>35</v>
      </c>
      <c r="U164" t="str">
        <f t="shared" si="3"/>
        <v>Excluded</v>
      </c>
      <c r="V164">
        <f t="shared" si="4"/>
        <v>58</v>
      </c>
      <c r="W164" t="str">
        <f t="shared" si="5"/>
        <v>Excluded</v>
      </c>
      <c r="X164" t="str">
        <f t="shared" ref="X164:Z164" si="172">IFERROR(IF(SEARCH(X$1,$Q164),"sim","não"),)</f>
        <v/>
      </c>
      <c r="Y164" t="str">
        <f t="shared" si="172"/>
        <v>sim</v>
      </c>
      <c r="Z164" t="str">
        <f t="shared" si="172"/>
        <v/>
      </c>
      <c r="AA164">
        <f t="shared" si="7"/>
        <v>1</v>
      </c>
      <c r="AB164" t="str">
        <f t="shared" si="8"/>
        <v/>
      </c>
      <c r="AF164" t="str">
        <f t="shared" si="9"/>
        <v>2 - Population</v>
      </c>
      <c r="AG164" t="str">
        <f t="shared" si="10"/>
        <v>2 - Population</v>
      </c>
      <c r="AH164" t="str">
        <f t="shared" si="11"/>
        <v/>
      </c>
    </row>
    <row r="165">
      <c r="A165" s="9" t="s">
        <v>4512</v>
      </c>
      <c r="B165" s="9" t="s">
        <v>4513</v>
      </c>
      <c r="C165" s="10">
        <v>2020.0</v>
      </c>
      <c r="D165" s="10">
        <v>10.0</v>
      </c>
      <c r="E165" s="10">
        <v>20.0</v>
      </c>
      <c r="F165" s="9" t="s">
        <v>4514</v>
      </c>
      <c r="G165" s="9" t="s">
        <v>4515</v>
      </c>
      <c r="H165" s="10">
        <v>92.0</v>
      </c>
      <c r="I165" s="10">
        <v>20.0</v>
      </c>
      <c r="J165" s="9" t="s">
        <v>4516</v>
      </c>
      <c r="K165" s="9" t="s">
        <v>4517</v>
      </c>
      <c r="L165" s="15" t="s">
        <v>4518</v>
      </c>
      <c r="M165" s="9" t="s">
        <v>883</v>
      </c>
      <c r="N165" s="9"/>
      <c r="O165" s="9" t="s">
        <v>1022</v>
      </c>
      <c r="P165" s="9" t="s">
        <v>4519</v>
      </c>
      <c r="Q165" s="9" t="s">
        <v>4200</v>
      </c>
      <c r="R165" s="10">
        <v>3.296922E7</v>
      </c>
      <c r="S165" s="9"/>
      <c r="T165">
        <f t="shared" si="2"/>
        <v>35</v>
      </c>
      <c r="U165" t="str">
        <f t="shared" si="3"/>
        <v>Excluded</v>
      </c>
      <c r="V165">
        <f t="shared" si="4"/>
        <v>58</v>
      </c>
      <c r="W165" t="str">
        <f t="shared" si="5"/>
        <v>Excluded</v>
      </c>
      <c r="X165" t="str">
        <f t="shared" ref="X165:Z165" si="173">IFERROR(IF(SEARCH(X$1,$Q165),"sim","não"),)</f>
        <v>sim</v>
      </c>
      <c r="Y165" t="str">
        <f t="shared" si="173"/>
        <v/>
      </c>
      <c r="Z165" t="str">
        <f t="shared" si="173"/>
        <v/>
      </c>
      <c r="AA165">
        <f t="shared" si="7"/>
        <v>1</v>
      </c>
      <c r="AB165" t="str">
        <f t="shared" si="8"/>
        <v/>
      </c>
      <c r="AF165" t="str">
        <f t="shared" si="9"/>
        <v>1 - Type of study</v>
      </c>
      <c r="AG165" t="str">
        <f t="shared" si="10"/>
        <v>1 - Type of study</v>
      </c>
      <c r="AH165" t="str">
        <f t="shared" si="11"/>
        <v/>
      </c>
    </row>
    <row r="166">
      <c r="A166" s="9" t="s">
        <v>4520</v>
      </c>
      <c r="B166" s="9" t="s">
        <v>4521</v>
      </c>
      <c r="C166" s="10">
        <v>2020.0</v>
      </c>
      <c r="D166" s="10">
        <v>12.0</v>
      </c>
      <c r="E166" s="10">
        <v>15.0</v>
      </c>
      <c r="F166" s="9" t="s">
        <v>997</v>
      </c>
      <c r="G166" s="9" t="s">
        <v>998</v>
      </c>
      <c r="H166" s="10">
        <v>187.0</v>
      </c>
      <c r="I166" s="9"/>
      <c r="J166" s="10">
        <v>116429.0</v>
      </c>
      <c r="K166" s="9" t="s">
        <v>4522</v>
      </c>
      <c r="L166" s="15" t="s">
        <v>4523</v>
      </c>
      <c r="M166" s="9" t="s">
        <v>883</v>
      </c>
      <c r="N166" s="9"/>
      <c r="O166" s="9" t="s">
        <v>884</v>
      </c>
      <c r="P166" s="9" t="s">
        <v>4524</v>
      </c>
      <c r="Q166" s="9" t="s">
        <v>4200</v>
      </c>
      <c r="R166" s="10">
        <v>3.2961457E7</v>
      </c>
      <c r="S166" s="9"/>
      <c r="T166">
        <f t="shared" si="2"/>
        <v>35</v>
      </c>
      <c r="U166" t="str">
        <f t="shared" si="3"/>
        <v>Excluded</v>
      </c>
      <c r="V166">
        <f t="shared" si="4"/>
        <v>58</v>
      </c>
      <c r="W166" t="str">
        <f t="shared" si="5"/>
        <v>Excluded</v>
      </c>
      <c r="X166" t="str">
        <f t="shared" ref="X166:Z166" si="174">IFERROR(IF(SEARCH(X$1,$Q166),"sim","não"),)</f>
        <v>sim</v>
      </c>
      <c r="Y166" t="str">
        <f t="shared" si="174"/>
        <v/>
      </c>
      <c r="Z166" t="str">
        <f t="shared" si="174"/>
        <v/>
      </c>
      <c r="AA166">
        <f t="shared" si="7"/>
        <v>1</v>
      </c>
      <c r="AB166" t="str">
        <f t="shared" si="8"/>
        <v/>
      </c>
      <c r="AF166" t="str">
        <f t="shared" si="9"/>
        <v>1 - Type of study</v>
      </c>
      <c r="AG166" t="str">
        <f t="shared" si="10"/>
        <v>1 - Type of study</v>
      </c>
      <c r="AH166" t="str">
        <f t="shared" si="11"/>
        <v/>
      </c>
    </row>
    <row r="167">
      <c r="A167" s="9" t="s">
        <v>4525</v>
      </c>
      <c r="B167" s="9" t="s">
        <v>4526</v>
      </c>
      <c r="C167" s="10">
        <v>2020.0</v>
      </c>
      <c r="D167" s="10">
        <v>9.0</v>
      </c>
      <c r="E167" s="10">
        <v>14.0</v>
      </c>
      <c r="F167" s="9" t="s">
        <v>4527</v>
      </c>
      <c r="G167" s="9" t="s">
        <v>4528</v>
      </c>
      <c r="H167" s="10">
        <v>12.0</v>
      </c>
      <c r="I167" s="10">
        <v>9.0</v>
      </c>
      <c r="J167" s="9"/>
      <c r="K167" s="9" t="s">
        <v>4529</v>
      </c>
      <c r="L167" s="15" t="s">
        <v>4530</v>
      </c>
      <c r="M167" s="9" t="s">
        <v>883</v>
      </c>
      <c r="N167" s="9"/>
      <c r="O167" s="9"/>
      <c r="P167" s="9" t="s">
        <v>4531</v>
      </c>
      <c r="Q167" s="9" t="s">
        <v>4307</v>
      </c>
      <c r="R167" s="10">
        <v>3.2937915E7</v>
      </c>
      <c r="S167" s="9" t="s">
        <v>4532</v>
      </c>
      <c r="T167">
        <f t="shared" si="2"/>
        <v>35</v>
      </c>
      <c r="U167" t="str">
        <f t="shared" si="3"/>
        <v>Excluded</v>
      </c>
      <c r="V167">
        <f t="shared" si="4"/>
        <v>58</v>
      </c>
      <c r="W167" t="str">
        <f t="shared" si="5"/>
        <v>Excluded</v>
      </c>
      <c r="X167" t="str">
        <f t="shared" ref="X167:Z167" si="175">IFERROR(IF(SEARCH(X$1,$Q167),"sim","não"),)</f>
        <v/>
      </c>
      <c r="Y167" t="str">
        <f t="shared" si="175"/>
        <v/>
      </c>
      <c r="Z167" t="str">
        <f t="shared" si="175"/>
        <v>sim</v>
      </c>
      <c r="AA167">
        <f t="shared" si="7"/>
        <v>1</v>
      </c>
      <c r="AB167" t="str">
        <f t="shared" si="8"/>
        <v/>
      </c>
      <c r="AF167" t="str">
        <f t="shared" si="9"/>
        <v>3 - Intervention</v>
      </c>
      <c r="AG167" t="str">
        <f t="shared" si="10"/>
        <v>3 - Intervention</v>
      </c>
      <c r="AH167" t="str">
        <f t="shared" si="11"/>
        <v/>
      </c>
    </row>
    <row r="168">
      <c r="A168" s="9" t="s">
        <v>4533</v>
      </c>
      <c r="B168" s="9" t="s">
        <v>4534</v>
      </c>
      <c r="C168" s="10">
        <v>2020.0</v>
      </c>
      <c r="D168" s="10">
        <v>11.0</v>
      </c>
      <c r="E168" s="10">
        <v>1.0</v>
      </c>
      <c r="F168" s="9" t="s">
        <v>879</v>
      </c>
      <c r="G168" s="9" t="s">
        <v>880</v>
      </c>
      <c r="H168" s="10">
        <v>160.0</v>
      </c>
      <c r="I168" s="9"/>
      <c r="J168" s="10">
        <v>111650.0</v>
      </c>
      <c r="K168" s="9" t="s">
        <v>4535</v>
      </c>
      <c r="L168" s="15" t="s">
        <v>4536</v>
      </c>
      <c r="M168" s="9" t="s">
        <v>883</v>
      </c>
      <c r="N168" s="9"/>
      <c r="O168" s="9" t="s">
        <v>884</v>
      </c>
      <c r="P168" s="9" t="s">
        <v>4537</v>
      </c>
      <c r="Q168" s="9" t="s">
        <v>4200</v>
      </c>
      <c r="R168" s="10">
        <v>3.2920257E7</v>
      </c>
      <c r="S168" s="9"/>
      <c r="T168">
        <f t="shared" si="2"/>
        <v>35</v>
      </c>
      <c r="U168" t="str">
        <f t="shared" si="3"/>
        <v>Excluded</v>
      </c>
      <c r="V168">
        <f t="shared" si="4"/>
        <v>58</v>
      </c>
      <c r="W168" t="str">
        <f t="shared" si="5"/>
        <v>Excluded</v>
      </c>
      <c r="X168" t="str">
        <f t="shared" ref="X168:Z168" si="176">IFERROR(IF(SEARCH(X$1,$Q168),"sim","não"),)</f>
        <v>sim</v>
      </c>
      <c r="Y168" t="str">
        <f t="shared" si="176"/>
        <v/>
      </c>
      <c r="Z168" t="str">
        <f t="shared" si="176"/>
        <v/>
      </c>
      <c r="AA168">
        <f t="shared" si="7"/>
        <v>1</v>
      </c>
      <c r="AB168" t="str">
        <f t="shared" si="8"/>
        <v/>
      </c>
      <c r="AF168" t="str">
        <f t="shared" si="9"/>
        <v>1 - Type of study</v>
      </c>
      <c r="AG168" t="str">
        <f t="shared" si="10"/>
        <v>1 - Type of study</v>
      </c>
      <c r="AH168" t="str">
        <f t="shared" si="11"/>
        <v/>
      </c>
    </row>
    <row r="169">
      <c r="A169" s="9" t="s">
        <v>4538</v>
      </c>
      <c r="B169" s="9" t="s">
        <v>4539</v>
      </c>
      <c r="C169" s="10">
        <v>2020.0</v>
      </c>
      <c r="D169" s="10">
        <v>10.0</v>
      </c>
      <c r="E169" s="10">
        <v>1.0</v>
      </c>
      <c r="F169" s="9" t="s">
        <v>4540</v>
      </c>
      <c r="G169" s="9" t="s">
        <v>4541</v>
      </c>
      <c r="H169" s="10">
        <v>37.0</v>
      </c>
      <c r="I169" s="9"/>
      <c r="J169" s="10">
        <v>101620.0</v>
      </c>
      <c r="K169" s="9" t="s">
        <v>4542</v>
      </c>
      <c r="L169" s="15" t="s">
        <v>4543</v>
      </c>
      <c r="M169" s="9" t="s">
        <v>883</v>
      </c>
      <c r="N169" s="9"/>
      <c r="O169" s="9"/>
      <c r="P169" s="9" t="s">
        <v>4544</v>
      </c>
      <c r="Q169" s="9" t="s">
        <v>4209</v>
      </c>
      <c r="R169" s="10">
        <v>3.2863185E7</v>
      </c>
      <c r="S169" s="9" t="s">
        <v>4545</v>
      </c>
      <c r="T169">
        <f t="shared" si="2"/>
        <v>35</v>
      </c>
      <c r="U169" t="str">
        <f t="shared" si="3"/>
        <v>Excluded</v>
      </c>
      <c r="V169">
        <f t="shared" si="4"/>
        <v>58</v>
      </c>
      <c r="W169" t="str">
        <f t="shared" si="5"/>
        <v>Excluded</v>
      </c>
      <c r="X169" t="str">
        <f t="shared" ref="X169:Z169" si="177">IFERROR(IF(SEARCH(X$1,$Q169),"sim","não"),)</f>
        <v>sim</v>
      </c>
      <c r="Y169" t="str">
        <f t="shared" si="177"/>
        <v/>
      </c>
      <c r="Z169" t="str">
        <f t="shared" si="177"/>
        <v/>
      </c>
      <c r="AA169">
        <f t="shared" si="7"/>
        <v>1</v>
      </c>
      <c r="AB169" t="str">
        <f t="shared" si="8"/>
        <v/>
      </c>
      <c r="AF169" t="str">
        <f t="shared" si="9"/>
        <v>1 - Type of study</v>
      </c>
      <c r="AG169" t="str">
        <f t="shared" si="10"/>
        <v>1 - Type of study</v>
      </c>
      <c r="AH169" t="str">
        <f t="shared" si="11"/>
        <v/>
      </c>
    </row>
    <row r="170">
      <c r="A170" s="9" t="s">
        <v>4546</v>
      </c>
      <c r="B170" s="9" t="s">
        <v>4547</v>
      </c>
      <c r="C170" s="10">
        <v>2020.0</v>
      </c>
      <c r="D170" s="10">
        <v>10.0</v>
      </c>
      <c r="E170" s="10">
        <v>1.0</v>
      </c>
      <c r="F170" s="9" t="s">
        <v>948</v>
      </c>
      <c r="G170" s="9" t="s">
        <v>949</v>
      </c>
      <c r="H170" s="10">
        <v>737.0</v>
      </c>
      <c r="I170" s="9"/>
      <c r="J170" s="10">
        <v>140210.0</v>
      </c>
      <c r="K170" s="9" t="s">
        <v>4548</v>
      </c>
      <c r="L170" s="15" t="s">
        <v>4549</v>
      </c>
      <c r="M170" s="9" t="s">
        <v>883</v>
      </c>
      <c r="N170" s="9"/>
      <c r="O170" s="9" t="s">
        <v>913</v>
      </c>
      <c r="P170" s="9" t="s">
        <v>4550</v>
      </c>
      <c r="Q170" s="9" t="s">
        <v>4200</v>
      </c>
      <c r="R170" s="10">
        <v>3.2783841E7</v>
      </c>
      <c r="S170" s="9"/>
      <c r="T170">
        <f t="shared" si="2"/>
        <v>35</v>
      </c>
      <c r="U170" t="str">
        <f t="shared" si="3"/>
        <v>Excluded</v>
      </c>
      <c r="V170">
        <f t="shared" si="4"/>
        <v>58</v>
      </c>
      <c r="W170" t="str">
        <f t="shared" si="5"/>
        <v>Excluded</v>
      </c>
      <c r="X170" t="str">
        <f t="shared" ref="X170:Z170" si="178">IFERROR(IF(SEARCH(X$1,$Q170),"sim","não"),)</f>
        <v>sim</v>
      </c>
      <c r="Y170" t="str">
        <f t="shared" si="178"/>
        <v/>
      </c>
      <c r="Z170" t="str">
        <f t="shared" si="178"/>
        <v/>
      </c>
      <c r="AA170">
        <f t="shared" si="7"/>
        <v>1</v>
      </c>
      <c r="AB170" t="str">
        <f t="shared" si="8"/>
        <v/>
      </c>
      <c r="AF170" t="str">
        <f t="shared" si="9"/>
        <v>1 - Type of study</v>
      </c>
      <c r="AG170" t="str">
        <f t="shared" si="10"/>
        <v>1 - Type of study</v>
      </c>
      <c r="AH170" t="str">
        <f t="shared" si="11"/>
        <v/>
      </c>
    </row>
    <row r="171">
      <c r="A171" s="9" t="s">
        <v>4551</v>
      </c>
      <c r="B171" s="9" t="s">
        <v>4552</v>
      </c>
      <c r="C171" s="10">
        <v>2020.0</v>
      </c>
      <c r="D171" s="10">
        <v>12.0</v>
      </c>
      <c r="E171" s="10">
        <v>1.0</v>
      </c>
      <c r="F171" s="9" t="s">
        <v>1226</v>
      </c>
      <c r="G171" s="9" t="s">
        <v>1227</v>
      </c>
      <c r="H171" s="10">
        <v>238.0</v>
      </c>
      <c r="I171" s="9"/>
      <c r="J171" s="10">
        <v>108842.0</v>
      </c>
      <c r="K171" s="9" t="s">
        <v>4553</v>
      </c>
      <c r="L171" s="15" t="s">
        <v>4554</v>
      </c>
      <c r="M171" s="9" t="s">
        <v>883</v>
      </c>
      <c r="N171" s="9"/>
      <c r="O171" s="9" t="s">
        <v>1022</v>
      </c>
      <c r="P171" s="9" t="s">
        <v>4555</v>
      </c>
      <c r="Q171" s="9" t="s">
        <v>4307</v>
      </c>
      <c r="R171" s="10">
        <v>3.277747E7</v>
      </c>
      <c r="S171" s="9"/>
      <c r="T171">
        <f t="shared" si="2"/>
        <v>35</v>
      </c>
      <c r="U171" t="str">
        <f t="shared" si="3"/>
        <v>Excluded</v>
      </c>
      <c r="V171">
        <f t="shared" si="4"/>
        <v>58</v>
      </c>
      <c r="W171" t="str">
        <f t="shared" si="5"/>
        <v>Excluded</v>
      </c>
      <c r="X171" t="str">
        <f t="shared" ref="X171:Z171" si="179">IFERROR(IF(SEARCH(X$1,$Q171),"sim","não"),)</f>
        <v/>
      </c>
      <c r="Y171" t="str">
        <f t="shared" si="179"/>
        <v/>
      </c>
      <c r="Z171" t="str">
        <f t="shared" si="179"/>
        <v>sim</v>
      </c>
      <c r="AA171">
        <f t="shared" si="7"/>
        <v>1</v>
      </c>
      <c r="AB171" t="str">
        <f t="shared" si="8"/>
        <v/>
      </c>
      <c r="AF171" t="str">
        <f t="shared" si="9"/>
        <v>3 - Intervention</v>
      </c>
      <c r="AG171" t="str">
        <f t="shared" si="10"/>
        <v>3 - Intervention</v>
      </c>
      <c r="AH171" t="str">
        <f t="shared" si="11"/>
        <v/>
      </c>
    </row>
    <row r="172">
      <c r="A172" s="9" t="s">
        <v>4556</v>
      </c>
      <c r="B172" s="9" t="s">
        <v>4557</v>
      </c>
      <c r="C172" s="10">
        <v>2020.0</v>
      </c>
      <c r="D172" s="10">
        <v>11.0</v>
      </c>
      <c r="E172" s="10">
        <v>20.0</v>
      </c>
      <c r="F172" s="9" t="s">
        <v>948</v>
      </c>
      <c r="G172" s="9" t="s">
        <v>949</v>
      </c>
      <c r="H172" s="10">
        <v>744.0</v>
      </c>
      <c r="I172" s="9"/>
      <c r="J172" s="10">
        <v>140679.0</v>
      </c>
      <c r="K172" s="9" t="s">
        <v>4558</v>
      </c>
      <c r="L172" s="15" t="s">
        <v>4559</v>
      </c>
      <c r="M172" s="9" t="s">
        <v>883</v>
      </c>
      <c r="N172" s="9"/>
      <c r="O172" s="9" t="s">
        <v>913</v>
      </c>
      <c r="P172" s="9" t="s">
        <v>4560</v>
      </c>
      <c r="Q172" s="9" t="s">
        <v>4200</v>
      </c>
      <c r="R172" s="10">
        <v>3.2755771E7</v>
      </c>
      <c r="S172" s="9"/>
      <c r="T172">
        <f t="shared" si="2"/>
        <v>35</v>
      </c>
      <c r="U172" t="str">
        <f t="shared" si="3"/>
        <v>Excluded</v>
      </c>
      <c r="V172">
        <f t="shared" si="4"/>
        <v>58</v>
      </c>
      <c r="W172" t="str">
        <f t="shared" si="5"/>
        <v>Excluded</v>
      </c>
      <c r="X172" t="str">
        <f t="shared" ref="X172:Z172" si="180">IFERROR(IF(SEARCH(X$1,$Q172),"sim","não"),)</f>
        <v>sim</v>
      </c>
      <c r="Y172" t="str">
        <f t="shared" si="180"/>
        <v/>
      </c>
      <c r="Z172" t="str">
        <f t="shared" si="180"/>
        <v/>
      </c>
      <c r="AA172">
        <f t="shared" si="7"/>
        <v>1</v>
      </c>
      <c r="AB172" t="str">
        <f t="shared" si="8"/>
        <v/>
      </c>
      <c r="AF172" t="str">
        <f t="shared" si="9"/>
        <v>1 - Type of study</v>
      </c>
      <c r="AG172" t="str">
        <f t="shared" si="10"/>
        <v>1 - Type of study</v>
      </c>
      <c r="AH172" t="str">
        <f t="shared" si="11"/>
        <v/>
      </c>
    </row>
    <row r="173">
      <c r="A173" s="9" t="s">
        <v>4561</v>
      </c>
      <c r="B173" s="9" t="s">
        <v>4562</v>
      </c>
      <c r="C173" s="10">
        <v>2020.0</v>
      </c>
      <c r="D173" s="10">
        <v>9.0</v>
      </c>
      <c r="E173" s="10">
        <v>1.0</v>
      </c>
      <c r="F173" s="9" t="s">
        <v>879</v>
      </c>
      <c r="G173" s="9" t="s">
        <v>880</v>
      </c>
      <c r="H173" s="10">
        <v>158.0</v>
      </c>
      <c r="I173" s="9"/>
      <c r="J173" s="10">
        <v>111446.0</v>
      </c>
      <c r="K173" s="9" t="s">
        <v>4563</v>
      </c>
      <c r="L173" s="15" t="s">
        <v>4564</v>
      </c>
      <c r="M173" s="9" t="s">
        <v>883</v>
      </c>
      <c r="N173" s="9"/>
      <c r="O173" s="9" t="s">
        <v>884</v>
      </c>
      <c r="P173" s="9" t="s">
        <v>4565</v>
      </c>
      <c r="Q173" s="9" t="s">
        <v>4234</v>
      </c>
      <c r="R173" s="10">
        <v>3.2753222E7</v>
      </c>
      <c r="S173" s="9"/>
      <c r="T173">
        <f t="shared" si="2"/>
        <v>35</v>
      </c>
      <c r="U173" t="str">
        <f t="shared" si="3"/>
        <v>Maybe</v>
      </c>
      <c r="V173">
        <f t="shared" si="4"/>
        <v>55</v>
      </c>
      <c r="W173" t="str">
        <f t="shared" si="5"/>
        <v>Maybe</v>
      </c>
      <c r="X173" t="str">
        <f t="shared" ref="X173:Z173" si="181">IFERROR(IF(SEARCH(X$1,$Q173),"sim","não"),)</f>
        <v/>
      </c>
      <c r="Y173" t="str">
        <f t="shared" si="181"/>
        <v/>
      </c>
      <c r="Z173" t="str">
        <f t="shared" si="181"/>
        <v/>
      </c>
      <c r="AA173">
        <f t="shared" si="7"/>
        <v>0</v>
      </c>
      <c r="AB173" t="str">
        <f t="shared" si="8"/>
        <v>sim</v>
      </c>
      <c r="AF173" t="str">
        <f t="shared" si="9"/>
        <v/>
      </c>
      <c r="AG173" t="str">
        <f t="shared" si="10"/>
        <v/>
      </c>
      <c r="AH173" t="str">
        <f t="shared" si="11"/>
        <v/>
      </c>
    </row>
    <row r="174">
      <c r="A174" s="9" t="s">
        <v>4566</v>
      </c>
      <c r="B174" s="9" t="s">
        <v>4567</v>
      </c>
      <c r="C174" s="10">
        <v>2020.0</v>
      </c>
      <c r="D174" s="10">
        <v>12.0</v>
      </c>
      <c r="E174" s="10">
        <v>1.0</v>
      </c>
      <c r="F174" s="9" t="s">
        <v>1121</v>
      </c>
      <c r="G174" s="9" t="s">
        <v>1122</v>
      </c>
      <c r="H174" s="10">
        <v>260.0</v>
      </c>
      <c r="I174" s="9"/>
      <c r="J174" s="10">
        <v>127656.0</v>
      </c>
      <c r="K174" s="9" t="s">
        <v>4568</v>
      </c>
      <c r="L174" s="15" t="s">
        <v>4569</v>
      </c>
      <c r="M174" s="9" t="s">
        <v>883</v>
      </c>
      <c r="N174" s="9"/>
      <c r="O174" s="9" t="s">
        <v>884</v>
      </c>
      <c r="P174" s="9" t="s">
        <v>4570</v>
      </c>
      <c r="Q174" s="9" t="s">
        <v>4200</v>
      </c>
      <c r="R174" s="10">
        <v>3.2679373E7</v>
      </c>
      <c r="S174" s="9"/>
      <c r="T174">
        <f t="shared" si="2"/>
        <v>35</v>
      </c>
      <c r="U174" t="str">
        <f t="shared" si="3"/>
        <v>Excluded</v>
      </c>
      <c r="V174">
        <f t="shared" si="4"/>
        <v>58</v>
      </c>
      <c r="W174" t="str">
        <f t="shared" si="5"/>
        <v>Excluded</v>
      </c>
      <c r="X174" t="str">
        <f t="shared" ref="X174:Z174" si="182">IFERROR(IF(SEARCH(X$1,$Q174),"sim","não"),)</f>
        <v>sim</v>
      </c>
      <c r="Y174" t="str">
        <f t="shared" si="182"/>
        <v/>
      </c>
      <c r="Z174" t="str">
        <f t="shared" si="182"/>
        <v/>
      </c>
      <c r="AA174">
        <f t="shared" si="7"/>
        <v>1</v>
      </c>
      <c r="AB174" t="str">
        <f t="shared" si="8"/>
        <v/>
      </c>
      <c r="AF174" t="str">
        <f t="shared" si="9"/>
        <v>1 - Type of study</v>
      </c>
      <c r="AG174" t="str">
        <f t="shared" si="10"/>
        <v>1 - Type of study</v>
      </c>
      <c r="AH174" t="str">
        <f t="shared" si="11"/>
        <v/>
      </c>
    </row>
    <row r="175">
      <c r="A175" s="9" t="s">
        <v>4571</v>
      </c>
      <c r="B175" s="9" t="s">
        <v>4572</v>
      </c>
      <c r="C175" s="10">
        <v>2020.0</v>
      </c>
      <c r="D175" s="10">
        <v>12.0</v>
      </c>
      <c r="E175" s="10">
        <v>1.0</v>
      </c>
      <c r="F175" s="9" t="s">
        <v>1138</v>
      </c>
      <c r="G175" s="9" t="s">
        <v>1139</v>
      </c>
      <c r="H175" s="10">
        <v>164.0</v>
      </c>
      <c r="I175" s="9"/>
      <c r="J175" s="9" t="s">
        <v>4573</v>
      </c>
      <c r="K175" s="9" t="s">
        <v>4574</v>
      </c>
      <c r="L175" s="15" t="s">
        <v>4575</v>
      </c>
      <c r="M175" s="9" t="s">
        <v>883</v>
      </c>
      <c r="N175" s="9"/>
      <c r="O175" s="9" t="s">
        <v>913</v>
      </c>
      <c r="P175" s="9" t="s">
        <v>4576</v>
      </c>
      <c r="Q175" s="9" t="s">
        <v>4200</v>
      </c>
      <c r="R175" s="10">
        <v>3.2679329E7</v>
      </c>
      <c r="S175" s="9"/>
      <c r="T175">
        <f t="shared" si="2"/>
        <v>35</v>
      </c>
      <c r="U175" t="str">
        <f t="shared" si="3"/>
        <v>Excluded</v>
      </c>
      <c r="V175">
        <f t="shared" si="4"/>
        <v>58</v>
      </c>
      <c r="W175" t="str">
        <f t="shared" si="5"/>
        <v>Excluded</v>
      </c>
      <c r="X175" t="str">
        <f t="shared" ref="X175:Z175" si="183">IFERROR(IF(SEARCH(X$1,$Q175),"sim","não"),)</f>
        <v>sim</v>
      </c>
      <c r="Y175" t="str">
        <f t="shared" si="183"/>
        <v/>
      </c>
      <c r="Z175" t="str">
        <f t="shared" si="183"/>
        <v/>
      </c>
      <c r="AA175">
        <f t="shared" si="7"/>
        <v>1</v>
      </c>
      <c r="AB175" t="str">
        <f t="shared" si="8"/>
        <v/>
      </c>
      <c r="AF175" t="str">
        <f t="shared" si="9"/>
        <v>1 - Type of study</v>
      </c>
      <c r="AG175" t="str">
        <f t="shared" si="10"/>
        <v>1 - Type of study</v>
      </c>
      <c r="AH175" t="str">
        <f t="shared" si="11"/>
        <v/>
      </c>
    </row>
    <row r="176">
      <c r="A176" s="9" t="s">
        <v>4577</v>
      </c>
      <c r="B176" s="9" t="s">
        <v>4578</v>
      </c>
      <c r="C176" s="10">
        <v>2020.0</v>
      </c>
      <c r="D176" s="10">
        <v>10.0</v>
      </c>
      <c r="E176" s="10">
        <v>1.0</v>
      </c>
      <c r="F176" s="9" t="s">
        <v>4579</v>
      </c>
      <c r="G176" s="9" t="s">
        <v>4580</v>
      </c>
      <c r="H176" s="10">
        <v>92.0</v>
      </c>
      <c r="I176" s="10">
        <v>10.0</v>
      </c>
      <c r="J176" s="9" t="s">
        <v>4581</v>
      </c>
      <c r="K176" s="9" t="s">
        <v>4582</v>
      </c>
      <c r="L176" s="15" t="s">
        <v>4583</v>
      </c>
      <c r="M176" s="9" t="s">
        <v>883</v>
      </c>
      <c r="N176" s="9"/>
      <c r="O176" s="9" t="s">
        <v>1022</v>
      </c>
      <c r="P176" s="9" t="s">
        <v>4584</v>
      </c>
      <c r="Q176" s="9" t="s">
        <v>4200</v>
      </c>
      <c r="R176" s="10">
        <v>3.2671886E7</v>
      </c>
      <c r="S176" s="9"/>
      <c r="T176">
        <f t="shared" si="2"/>
        <v>35</v>
      </c>
      <c r="U176" t="str">
        <f t="shared" si="3"/>
        <v>Excluded</v>
      </c>
      <c r="V176">
        <f t="shared" si="4"/>
        <v>58</v>
      </c>
      <c r="W176" t="str">
        <f t="shared" si="5"/>
        <v>Excluded</v>
      </c>
      <c r="X176" t="str">
        <f t="shared" ref="X176:Z176" si="184">IFERROR(IF(SEARCH(X$1,$Q176),"sim","não"),)</f>
        <v>sim</v>
      </c>
      <c r="Y176" t="str">
        <f t="shared" si="184"/>
        <v/>
      </c>
      <c r="Z176" t="str">
        <f t="shared" si="184"/>
        <v/>
      </c>
      <c r="AA176">
        <f t="shared" si="7"/>
        <v>1</v>
      </c>
      <c r="AB176" t="str">
        <f t="shared" si="8"/>
        <v/>
      </c>
      <c r="AF176" t="str">
        <f t="shared" si="9"/>
        <v>1 - Type of study</v>
      </c>
      <c r="AG176" t="str">
        <f t="shared" si="10"/>
        <v>1 - Type of study</v>
      </c>
      <c r="AH176" t="str">
        <f t="shared" si="11"/>
        <v/>
      </c>
    </row>
    <row r="177">
      <c r="A177" s="9" t="s">
        <v>4585</v>
      </c>
      <c r="B177" s="9" t="s">
        <v>4586</v>
      </c>
      <c r="C177" s="10">
        <v>2020.0</v>
      </c>
      <c r="D177" s="10">
        <v>7.0</v>
      </c>
      <c r="E177" s="10">
        <v>8.0</v>
      </c>
      <c r="F177" s="9" t="s">
        <v>4388</v>
      </c>
      <c r="G177" s="9" t="s">
        <v>4389</v>
      </c>
      <c r="H177" s="10">
        <v>41.0</v>
      </c>
      <c r="I177" s="10">
        <v>7.0</v>
      </c>
      <c r="J177" s="9" t="s">
        <v>4587</v>
      </c>
      <c r="K177" s="9" t="s">
        <v>4588</v>
      </c>
      <c r="L177" s="15" t="s">
        <v>4589</v>
      </c>
      <c r="M177" s="9" t="s">
        <v>2475</v>
      </c>
      <c r="N177" s="9"/>
      <c r="O177" s="9" t="s">
        <v>2476</v>
      </c>
      <c r="P177" s="9" t="s">
        <v>4590</v>
      </c>
      <c r="Q177" s="9" t="s">
        <v>4200</v>
      </c>
      <c r="R177" s="10">
        <v>3.2608897E7</v>
      </c>
      <c r="S177" s="9"/>
      <c r="T177">
        <f t="shared" si="2"/>
        <v>35</v>
      </c>
      <c r="U177" t="str">
        <f t="shared" si="3"/>
        <v>Excluded</v>
      </c>
      <c r="V177">
        <f t="shared" si="4"/>
        <v>58</v>
      </c>
      <c r="W177" t="str">
        <f t="shared" si="5"/>
        <v>Excluded</v>
      </c>
      <c r="X177" t="str">
        <f t="shared" ref="X177:Z177" si="185">IFERROR(IF(SEARCH(X$1,$Q177),"sim","não"),)</f>
        <v>sim</v>
      </c>
      <c r="Y177" t="str">
        <f t="shared" si="185"/>
        <v/>
      </c>
      <c r="Z177" t="str">
        <f t="shared" si="185"/>
        <v/>
      </c>
      <c r="AA177">
        <f t="shared" si="7"/>
        <v>1</v>
      </c>
      <c r="AB177" t="str">
        <f t="shared" si="8"/>
        <v/>
      </c>
      <c r="AF177" t="str">
        <f t="shared" si="9"/>
        <v>1 - Type of study</v>
      </c>
      <c r="AG177" t="str">
        <f t="shared" si="10"/>
        <v>1 - Type of study</v>
      </c>
      <c r="AH177" t="str">
        <f t="shared" si="11"/>
        <v/>
      </c>
    </row>
    <row r="178">
      <c r="A178" s="9" t="s">
        <v>4591</v>
      </c>
      <c r="B178" s="9" t="s">
        <v>4592</v>
      </c>
      <c r="C178" s="10">
        <v>2020.0</v>
      </c>
      <c r="D178" s="10">
        <v>9.0</v>
      </c>
      <c r="E178" s="10">
        <v>15.0</v>
      </c>
      <c r="F178" s="9" t="s">
        <v>981</v>
      </c>
      <c r="G178" s="9" t="s">
        <v>982</v>
      </c>
      <c r="H178" s="10">
        <v>201.0</v>
      </c>
      <c r="I178" s="9"/>
      <c r="J178" s="10">
        <v>110871.0</v>
      </c>
      <c r="K178" s="9" t="s">
        <v>4593</v>
      </c>
      <c r="L178" s="15" t="s">
        <v>4594</v>
      </c>
      <c r="M178" s="9" t="s">
        <v>883</v>
      </c>
      <c r="N178" s="9"/>
      <c r="O178" s="9" t="s">
        <v>913</v>
      </c>
      <c r="P178" s="9" t="s">
        <v>4595</v>
      </c>
      <c r="Q178" s="9" t="s">
        <v>4251</v>
      </c>
      <c r="R178" s="10">
        <v>3.2559692E7</v>
      </c>
      <c r="S178" s="9"/>
      <c r="T178">
        <f t="shared" si="2"/>
        <v>35</v>
      </c>
      <c r="U178" t="str">
        <f t="shared" si="3"/>
        <v>Excluded</v>
      </c>
      <c r="V178">
        <f t="shared" si="4"/>
        <v>58</v>
      </c>
      <c r="W178" t="str">
        <f t="shared" si="5"/>
        <v>Excluded</v>
      </c>
      <c r="X178" t="str">
        <f t="shared" ref="X178:Z178" si="186">IFERROR(IF(SEARCH(X$1,$Q178),"sim","não"),)</f>
        <v/>
      </c>
      <c r="Y178" t="str">
        <f t="shared" si="186"/>
        <v>sim</v>
      </c>
      <c r="Z178" t="str">
        <f t="shared" si="186"/>
        <v/>
      </c>
      <c r="AA178">
        <f t="shared" si="7"/>
        <v>1</v>
      </c>
      <c r="AB178" t="str">
        <f t="shared" si="8"/>
        <v/>
      </c>
      <c r="AF178" t="str">
        <f t="shared" si="9"/>
        <v>2 - Population</v>
      </c>
      <c r="AG178" t="str">
        <f t="shared" si="10"/>
        <v>2 - Population</v>
      </c>
      <c r="AH178" t="str">
        <f t="shared" si="11"/>
        <v/>
      </c>
    </row>
    <row r="179">
      <c r="A179" s="9" t="s">
        <v>4596</v>
      </c>
      <c r="B179" s="9" t="s">
        <v>4597</v>
      </c>
      <c r="C179" s="10">
        <v>2020.0</v>
      </c>
      <c r="D179" s="10">
        <v>11.0</v>
      </c>
      <c r="E179" s="10">
        <v>15.0</v>
      </c>
      <c r="F179" s="9" t="s">
        <v>974</v>
      </c>
      <c r="G179" s="9" t="s">
        <v>975</v>
      </c>
      <c r="H179" s="10">
        <v>399.0</v>
      </c>
      <c r="I179" s="9"/>
      <c r="J179" s="10">
        <v>123044.0</v>
      </c>
      <c r="K179" s="9" t="s">
        <v>4598</v>
      </c>
      <c r="L179" s="15" t="s">
        <v>4599</v>
      </c>
      <c r="M179" s="9" t="s">
        <v>883</v>
      </c>
      <c r="N179" s="9"/>
      <c r="O179" s="9" t="s">
        <v>913</v>
      </c>
      <c r="P179" s="9" t="s">
        <v>4600</v>
      </c>
      <c r="Q179" s="9" t="s">
        <v>4234</v>
      </c>
      <c r="R179" s="10">
        <v>3.2521315E7</v>
      </c>
      <c r="S179" s="9"/>
      <c r="T179">
        <f t="shared" si="2"/>
        <v>35</v>
      </c>
      <c r="U179" t="str">
        <f t="shared" si="3"/>
        <v>Maybe</v>
      </c>
      <c r="V179">
        <f t="shared" si="4"/>
        <v>55</v>
      </c>
      <c r="W179" t="str">
        <f t="shared" si="5"/>
        <v>Maybe</v>
      </c>
      <c r="X179" t="str">
        <f t="shared" ref="X179:Z179" si="187">IFERROR(IF(SEARCH(X$1,$Q179),"sim","não"),)</f>
        <v/>
      </c>
      <c r="Y179" t="str">
        <f t="shared" si="187"/>
        <v/>
      </c>
      <c r="Z179" t="str">
        <f t="shared" si="187"/>
        <v/>
      </c>
      <c r="AA179">
        <f t="shared" si="7"/>
        <v>0</v>
      </c>
      <c r="AB179" t="str">
        <f t="shared" si="8"/>
        <v>sim</v>
      </c>
      <c r="AF179" t="str">
        <f t="shared" si="9"/>
        <v/>
      </c>
      <c r="AG179" t="str">
        <f t="shared" si="10"/>
        <v/>
      </c>
      <c r="AH179" t="str">
        <f t="shared" si="11"/>
        <v/>
      </c>
    </row>
    <row r="180">
      <c r="A180" s="9" t="s">
        <v>4601</v>
      </c>
      <c r="B180" s="9" t="s">
        <v>4602</v>
      </c>
      <c r="C180" s="10">
        <v>2020.0</v>
      </c>
      <c r="D180" s="10">
        <v>3.0</v>
      </c>
      <c r="E180" s="10">
        <v>1.0</v>
      </c>
      <c r="F180" s="9" t="s">
        <v>879</v>
      </c>
      <c r="G180" s="9" t="s">
        <v>880</v>
      </c>
      <c r="H180" s="10">
        <v>152.0</v>
      </c>
      <c r="I180" s="9"/>
      <c r="J180" s="10">
        <v>110920.0</v>
      </c>
      <c r="K180" s="9" t="s">
        <v>4603</v>
      </c>
      <c r="L180" s="15" t="s">
        <v>4604</v>
      </c>
      <c r="M180" s="9" t="s">
        <v>883</v>
      </c>
      <c r="N180" s="9"/>
      <c r="O180" s="9" t="s">
        <v>884</v>
      </c>
      <c r="P180" s="9" t="s">
        <v>4605</v>
      </c>
      <c r="Q180" s="9" t="s">
        <v>4200</v>
      </c>
      <c r="R180" s="10">
        <v>3.2479293E7</v>
      </c>
      <c r="S180" s="9"/>
      <c r="T180">
        <f t="shared" si="2"/>
        <v>35</v>
      </c>
      <c r="U180" t="str">
        <f t="shared" si="3"/>
        <v>Excluded</v>
      </c>
      <c r="V180">
        <f t="shared" si="4"/>
        <v>58</v>
      </c>
      <c r="W180" t="str">
        <f t="shared" si="5"/>
        <v>Excluded</v>
      </c>
      <c r="X180" t="str">
        <f t="shared" ref="X180:Z180" si="188">IFERROR(IF(SEARCH(X$1,$Q180),"sim","não"),)</f>
        <v>sim</v>
      </c>
      <c r="Y180" t="str">
        <f t="shared" si="188"/>
        <v/>
      </c>
      <c r="Z180" t="str">
        <f t="shared" si="188"/>
        <v/>
      </c>
      <c r="AA180">
        <f t="shared" si="7"/>
        <v>1</v>
      </c>
      <c r="AB180" t="str">
        <f t="shared" si="8"/>
        <v/>
      </c>
      <c r="AF180" t="str">
        <f t="shared" si="9"/>
        <v>1 - Type of study</v>
      </c>
      <c r="AG180" t="str">
        <f t="shared" si="10"/>
        <v>1 - Type of study</v>
      </c>
      <c r="AH180" t="str">
        <f t="shared" si="11"/>
        <v/>
      </c>
    </row>
    <row r="181">
      <c r="A181" s="9" t="s">
        <v>4606</v>
      </c>
      <c r="B181" s="9" t="s">
        <v>4607</v>
      </c>
      <c r="C181" s="10">
        <v>2020.0</v>
      </c>
      <c r="D181" s="10">
        <v>9.0</v>
      </c>
      <c r="E181" s="10">
        <v>15.0</v>
      </c>
      <c r="F181" s="9" t="s">
        <v>948</v>
      </c>
      <c r="G181" s="9" t="s">
        <v>949</v>
      </c>
      <c r="H181" s="10">
        <v>735.0</v>
      </c>
      <c r="I181" s="9"/>
      <c r="J181" s="10">
        <v>139461.0</v>
      </c>
      <c r="K181" s="9" t="s">
        <v>4608</v>
      </c>
      <c r="L181" s="15" t="s">
        <v>4609</v>
      </c>
      <c r="M181" s="9" t="s">
        <v>883</v>
      </c>
      <c r="N181" s="9"/>
      <c r="O181" s="9" t="s">
        <v>913</v>
      </c>
      <c r="P181" s="9" t="s">
        <v>4610</v>
      </c>
      <c r="Q181" s="9" t="s">
        <v>4234</v>
      </c>
      <c r="R181" s="10">
        <v>3.2470671E7</v>
      </c>
      <c r="S181" s="9"/>
      <c r="T181">
        <f t="shared" si="2"/>
        <v>35</v>
      </c>
      <c r="U181" t="str">
        <f t="shared" si="3"/>
        <v>Maybe</v>
      </c>
      <c r="V181">
        <f t="shared" si="4"/>
        <v>55</v>
      </c>
      <c r="W181" t="str">
        <f t="shared" si="5"/>
        <v>Maybe</v>
      </c>
      <c r="X181" t="str">
        <f t="shared" ref="X181:Z181" si="189">IFERROR(IF(SEARCH(X$1,$Q181),"sim","não"),)</f>
        <v/>
      </c>
      <c r="Y181" t="str">
        <f t="shared" si="189"/>
        <v/>
      </c>
      <c r="Z181" t="str">
        <f t="shared" si="189"/>
        <v/>
      </c>
      <c r="AA181">
        <f t="shared" si="7"/>
        <v>0</v>
      </c>
      <c r="AB181" t="str">
        <f t="shared" si="8"/>
        <v>sim</v>
      </c>
      <c r="AF181" t="str">
        <f t="shared" si="9"/>
        <v/>
      </c>
      <c r="AG181" t="str">
        <f t="shared" si="10"/>
        <v/>
      </c>
      <c r="AH181" t="str">
        <f t="shared" si="11"/>
        <v/>
      </c>
    </row>
    <row r="182">
      <c r="A182" s="9" t="s">
        <v>4611</v>
      </c>
      <c r="B182" s="9" t="s">
        <v>4612</v>
      </c>
      <c r="C182" s="10">
        <v>2020.0</v>
      </c>
      <c r="D182" s="10">
        <v>9.0</v>
      </c>
      <c r="E182" s="10">
        <v>1.0</v>
      </c>
      <c r="F182" s="9" t="s">
        <v>981</v>
      </c>
      <c r="G182" s="9" t="s">
        <v>982</v>
      </c>
      <c r="H182" s="10">
        <v>200.0</v>
      </c>
      <c r="I182" s="9"/>
      <c r="J182" s="10">
        <v>110753.0</v>
      </c>
      <c r="K182" s="9" t="s">
        <v>4613</v>
      </c>
      <c r="L182" s="15" t="s">
        <v>4614</v>
      </c>
      <c r="M182" s="9" t="s">
        <v>883</v>
      </c>
      <c r="N182" s="9"/>
      <c r="O182" s="9" t="s">
        <v>913</v>
      </c>
      <c r="P182" s="9" t="s">
        <v>4615</v>
      </c>
      <c r="Q182" s="9" t="s">
        <v>4200</v>
      </c>
      <c r="R182" s="10">
        <v>3.245044E7</v>
      </c>
      <c r="S182" s="9"/>
      <c r="T182">
        <f t="shared" si="2"/>
        <v>35</v>
      </c>
      <c r="U182" t="str">
        <f t="shared" si="3"/>
        <v>Excluded</v>
      </c>
      <c r="V182">
        <f t="shared" si="4"/>
        <v>58</v>
      </c>
      <c r="W182" t="str">
        <f t="shared" si="5"/>
        <v>Excluded</v>
      </c>
      <c r="X182" t="str">
        <f t="shared" ref="X182:Z182" si="190">IFERROR(IF(SEARCH(X$1,$Q182),"sim","não"),)</f>
        <v>sim</v>
      </c>
      <c r="Y182" t="str">
        <f t="shared" si="190"/>
        <v/>
      </c>
      <c r="Z182" t="str">
        <f t="shared" si="190"/>
        <v/>
      </c>
      <c r="AA182">
        <f t="shared" si="7"/>
        <v>1</v>
      </c>
      <c r="AB182" t="str">
        <f t="shared" si="8"/>
        <v/>
      </c>
      <c r="AF182" t="str">
        <f t="shared" si="9"/>
        <v>1 - Type of study</v>
      </c>
      <c r="AG182" t="str">
        <f t="shared" si="10"/>
        <v>1 - Type of study</v>
      </c>
      <c r="AH182" t="str">
        <f t="shared" si="11"/>
        <v/>
      </c>
    </row>
    <row r="183">
      <c r="A183" s="9" t="s">
        <v>4616</v>
      </c>
      <c r="B183" s="9" t="s">
        <v>4617</v>
      </c>
      <c r="C183" s="10">
        <v>2020.0</v>
      </c>
      <c r="D183" s="10">
        <v>9.0</v>
      </c>
      <c r="E183" s="10">
        <v>1.0</v>
      </c>
      <c r="F183" s="9" t="s">
        <v>948</v>
      </c>
      <c r="G183" s="9" t="s">
        <v>949</v>
      </c>
      <c r="H183" s="10">
        <v>733.0</v>
      </c>
      <c r="I183" s="9"/>
      <c r="J183" s="10">
        <v>138802.0</v>
      </c>
      <c r="K183" s="9" t="s">
        <v>4618</v>
      </c>
      <c r="L183" s="15" t="s">
        <v>4619</v>
      </c>
      <c r="M183" s="9" t="s">
        <v>883</v>
      </c>
      <c r="N183" s="9"/>
      <c r="O183" s="9" t="s">
        <v>913</v>
      </c>
      <c r="P183" s="9" t="s">
        <v>4620</v>
      </c>
      <c r="Q183" s="9" t="s">
        <v>4209</v>
      </c>
      <c r="R183" s="10">
        <v>3.2447075E7</v>
      </c>
      <c r="S183" s="9"/>
      <c r="T183">
        <f t="shared" si="2"/>
        <v>35</v>
      </c>
      <c r="U183" t="str">
        <f t="shared" si="3"/>
        <v>Excluded</v>
      </c>
      <c r="V183">
        <f t="shared" si="4"/>
        <v>58</v>
      </c>
      <c r="W183" t="str">
        <f t="shared" si="5"/>
        <v>Excluded</v>
      </c>
      <c r="X183" t="str">
        <f t="shared" ref="X183:Z183" si="191">IFERROR(IF(SEARCH(X$1,$Q183),"sim","não"),)</f>
        <v>sim</v>
      </c>
      <c r="Y183" t="str">
        <f t="shared" si="191"/>
        <v/>
      </c>
      <c r="Z183" t="str">
        <f t="shared" si="191"/>
        <v/>
      </c>
      <c r="AA183">
        <f t="shared" si="7"/>
        <v>1</v>
      </c>
      <c r="AB183" t="str">
        <f t="shared" si="8"/>
        <v/>
      </c>
      <c r="AF183" t="str">
        <f t="shared" si="9"/>
        <v>1 - Type of study</v>
      </c>
      <c r="AG183" t="str">
        <f t="shared" si="10"/>
        <v>1 - Type of study</v>
      </c>
      <c r="AH183" t="str">
        <f t="shared" si="11"/>
        <v/>
      </c>
    </row>
    <row r="184">
      <c r="A184" s="9" t="s">
        <v>4621</v>
      </c>
      <c r="B184" s="9" t="s">
        <v>4622</v>
      </c>
      <c r="C184" s="10">
        <v>2020.0</v>
      </c>
      <c r="D184" s="10">
        <v>9.0</v>
      </c>
      <c r="E184" s="10">
        <v>1.0</v>
      </c>
      <c r="F184" s="9" t="s">
        <v>1046</v>
      </c>
      <c r="G184" s="9" t="s">
        <v>1047</v>
      </c>
      <c r="H184" s="10">
        <v>27.0</v>
      </c>
      <c r="I184" s="10">
        <v>25.0</v>
      </c>
      <c r="J184" s="9" t="s">
        <v>4623</v>
      </c>
      <c r="K184" s="9" t="s">
        <v>4624</v>
      </c>
      <c r="L184" s="15" t="s">
        <v>4625</v>
      </c>
      <c r="M184" s="9" t="s">
        <v>883</v>
      </c>
      <c r="N184" s="9"/>
      <c r="O184" s="9"/>
      <c r="P184" s="9" t="s">
        <v>4626</v>
      </c>
      <c r="Q184" s="9" t="s">
        <v>4200</v>
      </c>
      <c r="R184" s="10">
        <v>3.2394264E7</v>
      </c>
      <c r="S184" s="9" t="s">
        <v>4627</v>
      </c>
      <c r="T184">
        <f t="shared" si="2"/>
        <v>35</v>
      </c>
      <c r="U184" t="str">
        <f t="shared" si="3"/>
        <v>Excluded</v>
      </c>
      <c r="V184">
        <f t="shared" si="4"/>
        <v>58</v>
      </c>
      <c r="W184" t="str">
        <f t="shared" si="5"/>
        <v>Excluded</v>
      </c>
      <c r="X184" t="str">
        <f t="shared" ref="X184:Z184" si="192">IFERROR(IF(SEARCH(X$1,$Q184),"sim","não"),)</f>
        <v>sim</v>
      </c>
      <c r="Y184" t="str">
        <f t="shared" si="192"/>
        <v/>
      </c>
      <c r="Z184" t="str">
        <f t="shared" si="192"/>
        <v/>
      </c>
      <c r="AA184">
        <f t="shared" si="7"/>
        <v>1</v>
      </c>
      <c r="AB184" t="str">
        <f t="shared" si="8"/>
        <v/>
      </c>
      <c r="AF184" t="str">
        <f t="shared" si="9"/>
        <v>1 - Type of study</v>
      </c>
      <c r="AG184" t="str">
        <f t="shared" si="10"/>
        <v>1 - Type of study</v>
      </c>
      <c r="AH184" t="str">
        <f t="shared" si="11"/>
        <v/>
      </c>
    </row>
    <row r="185">
      <c r="A185" s="9" t="s">
        <v>4628</v>
      </c>
      <c r="B185" s="9" t="s">
        <v>4629</v>
      </c>
      <c r="C185" s="10">
        <v>2020.0</v>
      </c>
      <c r="D185" s="10">
        <v>9.0</v>
      </c>
      <c r="E185" s="10">
        <v>1.0</v>
      </c>
      <c r="F185" s="9" t="s">
        <v>927</v>
      </c>
      <c r="G185" s="9" t="s">
        <v>928</v>
      </c>
      <c r="H185" s="10">
        <v>264.0</v>
      </c>
      <c r="I185" s="9"/>
      <c r="J185" s="10">
        <v>114633.0</v>
      </c>
      <c r="K185" s="9" t="s">
        <v>4630</v>
      </c>
      <c r="L185" s="15" t="s">
        <v>4631</v>
      </c>
      <c r="M185" s="9" t="s">
        <v>883</v>
      </c>
      <c r="N185" s="9"/>
      <c r="O185" s="9" t="s">
        <v>884</v>
      </c>
      <c r="P185" s="9" t="s">
        <v>4632</v>
      </c>
      <c r="Q185" s="9" t="s">
        <v>4200</v>
      </c>
      <c r="R185" s="10">
        <v>3.2388295E7</v>
      </c>
      <c r="S185" s="9"/>
      <c r="T185">
        <f t="shared" si="2"/>
        <v>35</v>
      </c>
      <c r="U185" t="str">
        <f t="shared" si="3"/>
        <v>Excluded</v>
      </c>
      <c r="V185">
        <f t="shared" si="4"/>
        <v>58</v>
      </c>
      <c r="W185" t="str">
        <f t="shared" si="5"/>
        <v>Excluded</v>
      </c>
      <c r="X185" t="str">
        <f t="shared" ref="X185:Z185" si="193">IFERROR(IF(SEARCH(X$1,$Q185),"sim","não"),)</f>
        <v>sim</v>
      </c>
      <c r="Y185" t="str">
        <f t="shared" si="193"/>
        <v/>
      </c>
      <c r="Z185" t="str">
        <f t="shared" si="193"/>
        <v/>
      </c>
      <c r="AA185">
        <f t="shared" si="7"/>
        <v>1</v>
      </c>
      <c r="AB185" t="str">
        <f t="shared" si="8"/>
        <v/>
      </c>
      <c r="AF185" t="str">
        <f t="shared" si="9"/>
        <v>1 - Type of study</v>
      </c>
      <c r="AG185" t="str">
        <f t="shared" si="10"/>
        <v>1 - Type of study</v>
      </c>
      <c r="AH185" t="str">
        <f t="shared" si="11"/>
        <v/>
      </c>
    </row>
    <row r="186">
      <c r="A186" s="9" t="s">
        <v>4633</v>
      </c>
      <c r="B186" s="9" t="s">
        <v>4634</v>
      </c>
      <c r="C186" s="10">
        <v>2020.0</v>
      </c>
      <c r="D186" s="10">
        <v>10.0</v>
      </c>
      <c r="E186" s="10">
        <v>5.0</v>
      </c>
      <c r="F186" s="9" t="s">
        <v>974</v>
      </c>
      <c r="G186" s="9" t="s">
        <v>975</v>
      </c>
      <c r="H186" s="10">
        <v>397.0</v>
      </c>
      <c r="I186" s="9"/>
      <c r="J186" s="10">
        <v>122795.0</v>
      </c>
      <c r="K186" s="9" t="s">
        <v>4635</v>
      </c>
      <c r="L186" s="15" t="s">
        <v>4636</v>
      </c>
      <c r="M186" s="9" t="s">
        <v>883</v>
      </c>
      <c r="N186" s="9"/>
      <c r="O186" s="9" t="s">
        <v>913</v>
      </c>
      <c r="P186" s="9" t="s">
        <v>4637</v>
      </c>
      <c r="Q186" s="9" t="s">
        <v>4234</v>
      </c>
      <c r="R186" s="10">
        <v>3.2388101E7</v>
      </c>
      <c r="S186" s="9"/>
      <c r="T186">
        <f t="shared" si="2"/>
        <v>35</v>
      </c>
      <c r="U186" t="str">
        <f t="shared" si="3"/>
        <v>Maybe</v>
      </c>
      <c r="V186">
        <f t="shared" si="4"/>
        <v>55</v>
      </c>
      <c r="W186" t="str">
        <f t="shared" si="5"/>
        <v>Maybe</v>
      </c>
      <c r="X186" t="str">
        <f t="shared" ref="X186:Z186" si="194">IFERROR(IF(SEARCH(X$1,$Q186),"sim","não"),)</f>
        <v/>
      </c>
      <c r="Y186" t="str">
        <f t="shared" si="194"/>
        <v/>
      </c>
      <c r="Z186" t="str">
        <f t="shared" si="194"/>
        <v/>
      </c>
      <c r="AA186">
        <f t="shared" si="7"/>
        <v>0</v>
      </c>
      <c r="AB186" t="str">
        <f t="shared" si="8"/>
        <v>sim</v>
      </c>
      <c r="AF186" t="str">
        <f t="shared" si="9"/>
        <v/>
      </c>
      <c r="AG186" t="str">
        <f t="shared" si="10"/>
        <v/>
      </c>
      <c r="AH186" t="str">
        <f t="shared" si="11"/>
        <v/>
      </c>
    </row>
    <row r="187">
      <c r="A187" s="9" t="s">
        <v>4638</v>
      </c>
      <c r="B187" s="9" t="s">
        <v>4639</v>
      </c>
      <c r="C187" s="10">
        <v>2020.0</v>
      </c>
      <c r="D187" s="10">
        <v>10.0</v>
      </c>
      <c r="E187" s="10">
        <v>5.0</v>
      </c>
      <c r="F187" s="9" t="s">
        <v>974</v>
      </c>
      <c r="G187" s="9" t="s">
        <v>975</v>
      </c>
      <c r="H187" s="10">
        <v>397.0</v>
      </c>
      <c r="I187" s="9"/>
      <c r="J187" s="10">
        <v>122794.0</v>
      </c>
      <c r="K187" s="9" t="s">
        <v>4640</v>
      </c>
      <c r="L187" s="15" t="s">
        <v>4641</v>
      </c>
      <c r="M187" s="9" t="s">
        <v>883</v>
      </c>
      <c r="N187" s="9"/>
      <c r="O187" s="9" t="s">
        <v>913</v>
      </c>
      <c r="P187" s="9" t="s">
        <v>4642</v>
      </c>
      <c r="Q187" s="9" t="s">
        <v>4200</v>
      </c>
      <c r="R187" s="10">
        <v>3.2387826E7</v>
      </c>
      <c r="S187" s="9"/>
      <c r="T187">
        <f t="shared" si="2"/>
        <v>35</v>
      </c>
      <c r="U187" t="str">
        <f t="shared" si="3"/>
        <v>Excluded</v>
      </c>
      <c r="V187">
        <f t="shared" si="4"/>
        <v>58</v>
      </c>
      <c r="W187" t="str">
        <f t="shared" si="5"/>
        <v>Excluded</v>
      </c>
      <c r="X187" t="str">
        <f t="shared" ref="X187:Z187" si="195">IFERROR(IF(SEARCH(X$1,$Q187),"sim","não"),)</f>
        <v>sim</v>
      </c>
      <c r="Y187" t="str">
        <f t="shared" si="195"/>
        <v/>
      </c>
      <c r="Z187" t="str">
        <f t="shared" si="195"/>
        <v/>
      </c>
      <c r="AA187">
        <f t="shared" si="7"/>
        <v>1</v>
      </c>
      <c r="AB187" t="str">
        <f t="shared" si="8"/>
        <v/>
      </c>
      <c r="AF187" t="str">
        <f t="shared" si="9"/>
        <v>1 - Type of study</v>
      </c>
      <c r="AG187" t="str">
        <f t="shared" si="10"/>
        <v>1 - Type of study</v>
      </c>
      <c r="AH187" t="str">
        <f t="shared" si="11"/>
        <v/>
      </c>
    </row>
    <row r="188">
      <c r="A188" s="9" t="s">
        <v>4643</v>
      </c>
      <c r="B188" s="9" t="s">
        <v>4644</v>
      </c>
      <c r="C188" s="10">
        <v>2020.0</v>
      </c>
      <c r="D188" s="10">
        <v>5.0</v>
      </c>
      <c r="E188" s="10">
        <v>1.0</v>
      </c>
      <c r="F188" s="9" t="s">
        <v>879</v>
      </c>
      <c r="G188" s="9" t="s">
        <v>880</v>
      </c>
      <c r="H188" s="10">
        <v>154.0</v>
      </c>
      <c r="I188" s="9"/>
      <c r="J188" s="10">
        <v>111100.0</v>
      </c>
      <c r="K188" s="9" t="s">
        <v>4645</v>
      </c>
      <c r="L188" s="15" t="s">
        <v>4646</v>
      </c>
      <c r="M188" s="9" t="s">
        <v>883</v>
      </c>
      <c r="N188" s="9"/>
      <c r="O188" s="9" t="s">
        <v>884</v>
      </c>
      <c r="P188" s="9" t="s">
        <v>4647</v>
      </c>
      <c r="Q188" s="9" t="s">
        <v>4200</v>
      </c>
      <c r="R188" s="10">
        <v>3.2319924E7</v>
      </c>
      <c r="S188" s="9"/>
      <c r="T188">
        <f t="shared" si="2"/>
        <v>35</v>
      </c>
      <c r="U188" t="str">
        <f t="shared" si="3"/>
        <v>Excluded</v>
      </c>
      <c r="V188">
        <f t="shared" si="4"/>
        <v>58</v>
      </c>
      <c r="W188" t="str">
        <f t="shared" si="5"/>
        <v>Excluded</v>
      </c>
      <c r="X188" t="str">
        <f t="shared" ref="X188:Z188" si="196">IFERROR(IF(SEARCH(X$1,$Q188),"sim","não"),)</f>
        <v>sim</v>
      </c>
      <c r="Y188" t="str">
        <f t="shared" si="196"/>
        <v/>
      </c>
      <c r="Z188" t="str">
        <f t="shared" si="196"/>
        <v/>
      </c>
      <c r="AA188">
        <f t="shared" si="7"/>
        <v>1</v>
      </c>
      <c r="AB188" t="str">
        <f t="shared" si="8"/>
        <v/>
      </c>
      <c r="AF188" t="str">
        <f t="shared" si="9"/>
        <v>1 - Type of study</v>
      </c>
      <c r="AG188" t="str">
        <f t="shared" si="10"/>
        <v>1 - Type of study</v>
      </c>
      <c r="AH188" t="str">
        <f t="shared" si="11"/>
        <v/>
      </c>
    </row>
    <row r="189">
      <c r="A189" s="9" t="s">
        <v>4648</v>
      </c>
      <c r="B189" s="9" t="s">
        <v>4649</v>
      </c>
      <c r="C189" s="10">
        <v>2020.0</v>
      </c>
      <c r="D189" s="10">
        <v>5.0</v>
      </c>
      <c r="E189" s="10">
        <v>1.0</v>
      </c>
      <c r="F189" s="9" t="s">
        <v>879</v>
      </c>
      <c r="G189" s="9" t="s">
        <v>880</v>
      </c>
      <c r="H189" s="10">
        <v>154.0</v>
      </c>
      <c r="I189" s="9"/>
      <c r="J189" s="10">
        <v>111085.0</v>
      </c>
      <c r="K189" s="9" t="s">
        <v>4650</v>
      </c>
      <c r="L189" s="15" t="s">
        <v>4651</v>
      </c>
      <c r="M189" s="9" t="s">
        <v>883</v>
      </c>
      <c r="N189" s="9"/>
      <c r="O189" s="9" t="s">
        <v>884</v>
      </c>
      <c r="P189" s="9" t="s">
        <v>4652</v>
      </c>
      <c r="Q189" s="9" t="s">
        <v>4200</v>
      </c>
      <c r="R189" s="10">
        <v>3.2319915E7</v>
      </c>
      <c r="S189" s="9"/>
      <c r="T189">
        <f t="shared" si="2"/>
        <v>35</v>
      </c>
      <c r="U189" t="str">
        <f t="shared" si="3"/>
        <v>Excluded</v>
      </c>
      <c r="V189">
        <f t="shared" si="4"/>
        <v>58</v>
      </c>
      <c r="W189" t="str">
        <f t="shared" si="5"/>
        <v>Excluded</v>
      </c>
      <c r="X189" t="str">
        <f t="shared" ref="X189:Z189" si="197">IFERROR(IF(SEARCH(X$1,$Q189),"sim","não"),)</f>
        <v>sim</v>
      </c>
      <c r="Y189" t="str">
        <f t="shared" si="197"/>
        <v/>
      </c>
      <c r="Z189" t="str">
        <f t="shared" si="197"/>
        <v/>
      </c>
      <c r="AA189">
        <f t="shared" si="7"/>
        <v>1</v>
      </c>
      <c r="AB189" t="str">
        <f t="shared" si="8"/>
        <v/>
      </c>
      <c r="AF189" t="str">
        <f t="shared" si="9"/>
        <v>1 - Type of study</v>
      </c>
      <c r="AG189" t="str">
        <f t="shared" si="10"/>
        <v>1 - Type of study</v>
      </c>
      <c r="AH189" t="str">
        <f t="shared" si="11"/>
        <v/>
      </c>
    </row>
    <row r="190">
      <c r="A190" s="9" t="s">
        <v>4653</v>
      </c>
      <c r="B190" s="9" t="s">
        <v>4654</v>
      </c>
      <c r="C190" s="10">
        <v>2020.0</v>
      </c>
      <c r="D190" s="10">
        <v>7.0</v>
      </c>
      <c r="E190" s="10">
        <v>10.0</v>
      </c>
      <c r="F190" s="9" t="s">
        <v>948</v>
      </c>
      <c r="G190" s="9" t="s">
        <v>949</v>
      </c>
      <c r="H190" s="10">
        <v>725.0</v>
      </c>
      <c r="I190" s="9"/>
      <c r="J190" s="10">
        <v>138383.0</v>
      </c>
      <c r="K190" s="9" t="s">
        <v>4655</v>
      </c>
      <c r="L190" s="15" t="s">
        <v>4656</v>
      </c>
      <c r="M190" s="9" t="s">
        <v>883</v>
      </c>
      <c r="N190" s="9"/>
      <c r="O190" s="9" t="s">
        <v>913</v>
      </c>
      <c r="P190" s="9" t="s">
        <v>4657</v>
      </c>
      <c r="Q190" s="9" t="s">
        <v>4200</v>
      </c>
      <c r="R190" s="10">
        <v>3.2283309E7</v>
      </c>
      <c r="S190" s="9"/>
      <c r="T190">
        <f t="shared" si="2"/>
        <v>35</v>
      </c>
      <c r="U190" t="str">
        <f t="shared" si="3"/>
        <v>Excluded</v>
      </c>
      <c r="V190">
        <f t="shared" si="4"/>
        <v>58</v>
      </c>
      <c r="W190" t="str">
        <f t="shared" si="5"/>
        <v>Excluded</v>
      </c>
      <c r="X190" t="str">
        <f t="shared" ref="X190:Z190" si="198">IFERROR(IF(SEARCH(X$1,$Q190),"sim","não"),)</f>
        <v>sim</v>
      </c>
      <c r="Y190" t="str">
        <f t="shared" si="198"/>
        <v/>
      </c>
      <c r="Z190" t="str">
        <f t="shared" si="198"/>
        <v/>
      </c>
      <c r="AA190">
        <f t="shared" si="7"/>
        <v>1</v>
      </c>
      <c r="AB190" t="str">
        <f t="shared" si="8"/>
        <v/>
      </c>
      <c r="AF190" t="str">
        <f t="shared" si="9"/>
        <v>1 - Type of study</v>
      </c>
      <c r="AG190" t="str">
        <f t="shared" si="10"/>
        <v>1 - Type of study</v>
      </c>
      <c r="AH190" t="str">
        <f t="shared" si="11"/>
        <v/>
      </c>
    </row>
    <row r="191">
      <c r="A191" s="9" t="s">
        <v>4658</v>
      </c>
      <c r="B191" s="9" t="s">
        <v>4659</v>
      </c>
      <c r="C191" s="10">
        <v>2020.0</v>
      </c>
      <c r="D191" s="10">
        <v>4.0</v>
      </c>
      <c r="E191" s="10">
        <v>1.0</v>
      </c>
      <c r="F191" s="9" t="s">
        <v>879</v>
      </c>
      <c r="G191" s="9" t="s">
        <v>880</v>
      </c>
      <c r="H191" s="10">
        <v>153.0</v>
      </c>
      <c r="I191" s="9"/>
      <c r="J191" s="10">
        <v>110959.0</v>
      </c>
      <c r="K191" s="9" t="s">
        <v>4660</v>
      </c>
      <c r="L191" s="15" t="s">
        <v>4661</v>
      </c>
      <c r="M191" s="9" t="s">
        <v>883</v>
      </c>
      <c r="N191" s="9"/>
      <c r="O191" s="9" t="s">
        <v>884</v>
      </c>
      <c r="P191" s="9" t="s">
        <v>4662</v>
      </c>
      <c r="Q191" s="9" t="s">
        <v>4200</v>
      </c>
      <c r="R191" s="10">
        <v>3.2275522E7</v>
      </c>
      <c r="S191" s="9"/>
      <c r="T191">
        <f t="shared" si="2"/>
        <v>35</v>
      </c>
      <c r="U191" t="str">
        <f t="shared" si="3"/>
        <v>Excluded</v>
      </c>
      <c r="V191">
        <f t="shared" si="4"/>
        <v>58</v>
      </c>
      <c r="W191" t="str">
        <f t="shared" si="5"/>
        <v>Excluded</v>
      </c>
      <c r="X191" t="str">
        <f t="shared" ref="X191:Z191" si="199">IFERROR(IF(SEARCH(X$1,$Q191),"sim","não"),)</f>
        <v>sim</v>
      </c>
      <c r="Y191" t="str">
        <f t="shared" si="199"/>
        <v/>
      </c>
      <c r="Z191" t="str">
        <f t="shared" si="199"/>
        <v/>
      </c>
      <c r="AA191">
        <f t="shared" si="7"/>
        <v>1</v>
      </c>
      <c r="AB191" t="str">
        <f t="shared" si="8"/>
        <v/>
      </c>
      <c r="AF191" t="str">
        <f t="shared" si="9"/>
        <v>1 - Type of study</v>
      </c>
      <c r="AG191" t="str">
        <f t="shared" si="10"/>
        <v>1 - Type of study</v>
      </c>
      <c r="AH191" t="str">
        <f t="shared" si="11"/>
        <v/>
      </c>
    </row>
    <row r="192">
      <c r="A192" s="9" t="s">
        <v>4663</v>
      </c>
      <c r="B192" s="9" t="s">
        <v>4664</v>
      </c>
      <c r="C192" s="10">
        <v>2020.0</v>
      </c>
      <c r="D192" s="10">
        <v>8.0</v>
      </c>
      <c r="E192" s="10">
        <v>1.0</v>
      </c>
      <c r="F192" s="9" t="s">
        <v>1121</v>
      </c>
      <c r="G192" s="9" t="s">
        <v>1122</v>
      </c>
      <c r="H192" s="10">
        <v>252.0</v>
      </c>
      <c r="I192" s="9"/>
      <c r="J192" s="10">
        <v>126569.0</v>
      </c>
      <c r="K192" s="9" t="s">
        <v>4665</v>
      </c>
      <c r="L192" s="15" t="s">
        <v>4666</v>
      </c>
      <c r="M192" s="9" t="s">
        <v>883</v>
      </c>
      <c r="N192" s="9"/>
      <c r="O192" s="9" t="s">
        <v>884</v>
      </c>
      <c r="P192" s="9" t="s">
        <v>4667</v>
      </c>
      <c r="Q192" s="9" t="s">
        <v>4200</v>
      </c>
      <c r="R192" s="10">
        <v>3.2220724E7</v>
      </c>
      <c r="S192" s="9"/>
      <c r="T192">
        <f t="shared" si="2"/>
        <v>35</v>
      </c>
      <c r="U192" t="str">
        <f t="shared" si="3"/>
        <v>Excluded</v>
      </c>
      <c r="V192">
        <f t="shared" si="4"/>
        <v>58</v>
      </c>
      <c r="W192" t="str">
        <f t="shared" si="5"/>
        <v>Excluded</v>
      </c>
      <c r="X192" t="str">
        <f t="shared" ref="X192:Z192" si="200">IFERROR(IF(SEARCH(X$1,$Q192),"sim","não"),)</f>
        <v>sim</v>
      </c>
      <c r="Y192" t="str">
        <f t="shared" si="200"/>
        <v/>
      </c>
      <c r="Z192" t="str">
        <f t="shared" si="200"/>
        <v/>
      </c>
      <c r="AA192">
        <f t="shared" si="7"/>
        <v>1</v>
      </c>
      <c r="AB192" t="str">
        <f t="shared" si="8"/>
        <v/>
      </c>
      <c r="AF192" t="str">
        <f t="shared" si="9"/>
        <v>1 - Type of study</v>
      </c>
      <c r="AG192" t="str">
        <f t="shared" si="10"/>
        <v>1 - Type of study</v>
      </c>
      <c r="AH192" t="str">
        <f t="shared" si="11"/>
        <v/>
      </c>
    </row>
    <row r="193">
      <c r="A193" s="9" t="s">
        <v>4668</v>
      </c>
      <c r="B193" s="9" t="s">
        <v>4669</v>
      </c>
      <c r="C193" s="10">
        <v>2020.0</v>
      </c>
      <c r="D193" s="10">
        <v>1.0</v>
      </c>
      <c r="E193" s="10">
        <v>1.0</v>
      </c>
      <c r="F193" s="9" t="s">
        <v>1374</v>
      </c>
      <c r="G193" s="9" t="s">
        <v>1375</v>
      </c>
      <c r="H193" s="10">
        <v>15.0</v>
      </c>
      <c r="I193" s="10">
        <v>3.0</v>
      </c>
      <c r="J193" s="9" t="s">
        <v>4670</v>
      </c>
      <c r="K193" s="9" t="s">
        <v>4671</v>
      </c>
      <c r="L193" s="15" t="s">
        <v>4672</v>
      </c>
      <c r="M193" s="9" t="s">
        <v>883</v>
      </c>
      <c r="N193" s="9"/>
      <c r="O193" s="9"/>
      <c r="P193" s="9" t="s">
        <v>4673</v>
      </c>
      <c r="Q193" s="9" t="s">
        <v>4200</v>
      </c>
      <c r="R193" s="10">
        <v>3.2187189E7</v>
      </c>
      <c r="S193" s="9" t="s">
        <v>4674</v>
      </c>
      <c r="T193">
        <f t="shared" si="2"/>
        <v>35</v>
      </c>
      <c r="U193" t="str">
        <f t="shared" si="3"/>
        <v>Excluded</v>
      </c>
      <c r="V193">
        <f t="shared" si="4"/>
        <v>58</v>
      </c>
      <c r="W193" t="str">
        <f t="shared" si="5"/>
        <v>Excluded</v>
      </c>
      <c r="X193" t="str">
        <f t="shared" ref="X193:Z193" si="201">IFERROR(IF(SEARCH(X$1,$Q193),"sim","não"),)</f>
        <v>sim</v>
      </c>
      <c r="Y193" t="str">
        <f t="shared" si="201"/>
        <v/>
      </c>
      <c r="Z193" t="str">
        <f t="shared" si="201"/>
        <v/>
      </c>
      <c r="AA193">
        <f t="shared" si="7"/>
        <v>1</v>
      </c>
      <c r="AB193" t="str">
        <f t="shared" si="8"/>
        <v/>
      </c>
      <c r="AF193" t="str">
        <f t="shared" si="9"/>
        <v>1 - Type of study</v>
      </c>
      <c r="AG193" t="str">
        <f t="shared" si="10"/>
        <v>1 - Type of study</v>
      </c>
      <c r="AH193" t="str">
        <f t="shared" si="11"/>
        <v/>
      </c>
    </row>
    <row r="194">
      <c r="A194" s="9" t="s">
        <v>4675</v>
      </c>
      <c r="B194" s="9" t="s">
        <v>4676</v>
      </c>
      <c r="C194" s="10">
        <v>2020.0</v>
      </c>
      <c r="D194" s="10">
        <v>6.0</v>
      </c>
      <c r="E194" s="10">
        <v>10.0</v>
      </c>
      <c r="F194" s="9" t="s">
        <v>948</v>
      </c>
      <c r="G194" s="9" t="s">
        <v>949</v>
      </c>
      <c r="H194" s="10">
        <v>720.0</v>
      </c>
      <c r="I194" s="9"/>
      <c r="J194" s="10">
        <v>137614.0</v>
      </c>
      <c r="K194" s="9" t="s">
        <v>4677</v>
      </c>
      <c r="L194" s="15" t="s">
        <v>4678</v>
      </c>
      <c r="M194" s="9" t="s">
        <v>883</v>
      </c>
      <c r="N194" s="9"/>
      <c r="O194" s="9" t="s">
        <v>913</v>
      </c>
      <c r="P194" s="9" t="s">
        <v>4679</v>
      </c>
      <c r="Q194" s="9" t="s">
        <v>4200</v>
      </c>
      <c r="R194" s="10">
        <v>3.2143031E7</v>
      </c>
      <c r="S194" s="9"/>
      <c r="T194">
        <f t="shared" si="2"/>
        <v>35</v>
      </c>
      <c r="U194" t="str">
        <f t="shared" si="3"/>
        <v>Excluded</v>
      </c>
      <c r="V194">
        <f t="shared" si="4"/>
        <v>58</v>
      </c>
      <c r="W194" t="str">
        <f t="shared" si="5"/>
        <v>Excluded</v>
      </c>
      <c r="X194" t="str">
        <f t="shared" ref="X194:Z194" si="202">IFERROR(IF(SEARCH(X$1,$Q194),"sim","não"),)</f>
        <v>sim</v>
      </c>
      <c r="Y194" t="str">
        <f t="shared" si="202"/>
        <v/>
      </c>
      <c r="Z194" t="str">
        <f t="shared" si="202"/>
        <v/>
      </c>
      <c r="AA194">
        <f t="shared" si="7"/>
        <v>1</v>
      </c>
      <c r="AB194" t="str">
        <f t="shared" si="8"/>
        <v/>
      </c>
      <c r="AF194" t="str">
        <f t="shared" si="9"/>
        <v>1 - Type of study</v>
      </c>
      <c r="AG194" t="str">
        <f t="shared" si="10"/>
        <v>1 - Type of study</v>
      </c>
      <c r="AH194" t="str">
        <f t="shared" si="11"/>
        <v/>
      </c>
    </row>
    <row r="195">
      <c r="A195" s="9" t="s">
        <v>4680</v>
      </c>
      <c r="B195" s="9" t="s">
        <v>4681</v>
      </c>
      <c r="C195" s="10">
        <v>2020.0</v>
      </c>
      <c r="D195" s="10">
        <v>2.0</v>
      </c>
      <c r="E195" s="10">
        <v>19.0</v>
      </c>
      <c r="F195" s="9" t="s">
        <v>4426</v>
      </c>
      <c r="G195" s="9" t="s">
        <v>4427</v>
      </c>
      <c r="H195" s="10">
        <v>21.0</v>
      </c>
      <c r="I195" s="10">
        <v>4.0</v>
      </c>
      <c r="J195" s="9"/>
      <c r="K195" s="9" t="s">
        <v>4682</v>
      </c>
      <c r="L195" s="15" t="s">
        <v>4683</v>
      </c>
      <c r="M195" s="9" t="s">
        <v>883</v>
      </c>
      <c r="N195" s="9"/>
      <c r="O195" s="9"/>
      <c r="P195" s="9" t="s">
        <v>4684</v>
      </c>
      <c r="Q195" s="9" t="s">
        <v>4234</v>
      </c>
      <c r="R195" s="10">
        <v>3.2093039E7</v>
      </c>
      <c r="S195" s="9" t="s">
        <v>4685</v>
      </c>
      <c r="T195">
        <f t="shared" si="2"/>
        <v>35</v>
      </c>
      <c r="U195" t="str">
        <f t="shared" si="3"/>
        <v>Maybe</v>
      </c>
      <c r="V195">
        <f t="shared" si="4"/>
        <v>55</v>
      </c>
      <c r="W195" t="str">
        <f t="shared" si="5"/>
        <v>Maybe</v>
      </c>
      <c r="X195" t="str">
        <f t="shared" ref="X195:Z195" si="203">IFERROR(IF(SEARCH(X$1,$Q195),"sim","não"),)</f>
        <v/>
      </c>
      <c r="Y195" t="str">
        <f t="shared" si="203"/>
        <v/>
      </c>
      <c r="Z195" t="str">
        <f t="shared" si="203"/>
        <v/>
      </c>
      <c r="AA195">
        <f t="shared" si="7"/>
        <v>0</v>
      </c>
      <c r="AB195" t="str">
        <f t="shared" si="8"/>
        <v>sim</v>
      </c>
      <c r="AF195" t="str">
        <f t="shared" si="9"/>
        <v/>
      </c>
      <c r="AG195" t="str">
        <f t="shared" si="10"/>
        <v/>
      </c>
      <c r="AH195" t="str">
        <f t="shared" si="11"/>
        <v/>
      </c>
    </row>
    <row r="196">
      <c r="A196" s="9" t="s">
        <v>4686</v>
      </c>
      <c r="B196" s="9" t="s">
        <v>4687</v>
      </c>
      <c r="C196" s="10">
        <v>2020.0</v>
      </c>
      <c r="D196" s="10">
        <v>3.0</v>
      </c>
      <c r="E196" s="10">
        <v>17.0</v>
      </c>
      <c r="F196" s="9" t="s">
        <v>1017</v>
      </c>
      <c r="G196" s="9" t="s">
        <v>1018</v>
      </c>
      <c r="H196" s="10">
        <v>54.0</v>
      </c>
      <c r="I196" s="10">
        <v>6.0</v>
      </c>
      <c r="J196" s="9" t="s">
        <v>4688</v>
      </c>
      <c r="K196" s="9" t="s">
        <v>4689</v>
      </c>
      <c r="L196" s="15" t="s">
        <v>4690</v>
      </c>
      <c r="M196" s="9" t="s">
        <v>883</v>
      </c>
      <c r="N196" s="9"/>
      <c r="O196" s="9" t="s">
        <v>1022</v>
      </c>
      <c r="P196" s="9" t="s">
        <v>4691</v>
      </c>
      <c r="Q196" s="9" t="s">
        <v>4234</v>
      </c>
      <c r="R196" s="10">
        <v>3.2092251E7</v>
      </c>
      <c r="S196" s="9"/>
      <c r="T196">
        <f t="shared" si="2"/>
        <v>35</v>
      </c>
      <c r="U196" t="str">
        <f t="shared" si="3"/>
        <v>Maybe</v>
      </c>
      <c r="V196">
        <f t="shared" si="4"/>
        <v>55</v>
      </c>
      <c r="W196" t="str">
        <f t="shared" si="5"/>
        <v>Maybe</v>
      </c>
      <c r="X196" t="str">
        <f t="shared" ref="X196:Z196" si="204">IFERROR(IF(SEARCH(X$1,$Q196),"sim","não"),)</f>
        <v/>
      </c>
      <c r="Y196" t="str">
        <f t="shared" si="204"/>
        <v/>
      </c>
      <c r="Z196" t="str">
        <f t="shared" si="204"/>
        <v/>
      </c>
      <c r="AA196">
        <f t="shared" si="7"/>
        <v>0</v>
      </c>
      <c r="AB196" t="str">
        <f t="shared" si="8"/>
        <v>sim</v>
      </c>
      <c r="AF196" t="str">
        <f t="shared" si="9"/>
        <v/>
      </c>
      <c r="AG196" t="str">
        <f t="shared" si="10"/>
        <v/>
      </c>
      <c r="AH196" t="str">
        <f t="shared" si="11"/>
        <v/>
      </c>
    </row>
    <row r="197">
      <c r="A197" s="9" t="s">
        <v>4692</v>
      </c>
      <c r="B197" s="9" t="s">
        <v>4693</v>
      </c>
      <c r="C197" s="10">
        <v>2020.0</v>
      </c>
      <c r="D197" s="10">
        <v>4.0</v>
      </c>
      <c r="E197" s="10">
        <v>1.0</v>
      </c>
      <c r="F197" s="9" t="s">
        <v>1046</v>
      </c>
      <c r="G197" s="9" t="s">
        <v>1047</v>
      </c>
      <c r="H197" s="10">
        <v>27.0</v>
      </c>
      <c r="I197" s="10">
        <v>10.0</v>
      </c>
      <c r="J197" s="9" t="s">
        <v>4694</v>
      </c>
      <c r="K197" s="9" t="s">
        <v>4695</v>
      </c>
      <c r="L197" s="15" t="s">
        <v>4696</v>
      </c>
      <c r="M197" s="9" t="s">
        <v>883</v>
      </c>
      <c r="N197" s="9"/>
      <c r="O197" s="9"/>
      <c r="P197" s="9" t="s">
        <v>4697</v>
      </c>
      <c r="Q197" s="9" t="s">
        <v>4200</v>
      </c>
      <c r="R197" s="10">
        <v>3.2077024E7</v>
      </c>
      <c r="S197" s="9" t="s">
        <v>4698</v>
      </c>
      <c r="T197">
        <f t="shared" si="2"/>
        <v>35</v>
      </c>
      <c r="U197" t="str">
        <f t="shared" si="3"/>
        <v>Excluded</v>
      </c>
      <c r="V197">
        <f t="shared" si="4"/>
        <v>58</v>
      </c>
      <c r="W197" t="str">
        <f t="shared" si="5"/>
        <v>Excluded</v>
      </c>
      <c r="X197" t="str">
        <f t="shared" ref="X197:Z197" si="205">IFERROR(IF(SEARCH(X$1,$Q197),"sim","não"),)</f>
        <v>sim</v>
      </c>
      <c r="Y197" t="str">
        <f t="shared" si="205"/>
        <v/>
      </c>
      <c r="Z197" t="str">
        <f t="shared" si="205"/>
        <v/>
      </c>
      <c r="AA197">
        <f t="shared" si="7"/>
        <v>1</v>
      </c>
      <c r="AB197" t="str">
        <f t="shared" si="8"/>
        <v/>
      </c>
      <c r="AF197" t="str">
        <f t="shared" si="9"/>
        <v>1 - Type of study</v>
      </c>
      <c r="AG197" t="str">
        <f t="shared" si="10"/>
        <v>1 - Type of study</v>
      </c>
      <c r="AH197" t="str">
        <f t="shared" si="11"/>
        <v/>
      </c>
    </row>
    <row r="198">
      <c r="A198" s="9" t="s">
        <v>4699</v>
      </c>
      <c r="B198" s="9" t="s">
        <v>4700</v>
      </c>
      <c r="C198" s="10">
        <v>2020.0</v>
      </c>
      <c r="D198" s="10">
        <v>2.0</v>
      </c>
      <c r="E198" s="10">
        <v>1.0</v>
      </c>
      <c r="F198" s="9" t="s">
        <v>879</v>
      </c>
      <c r="G198" s="9" t="s">
        <v>880</v>
      </c>
      <c r="H198" s="10">
        <v>151.0</v>
      </c>
      <c r="I198" s="9"/>
      <c r="J198" s="10">
        <v>110867.0</v>
      </c>
      <c r="K198" s="9" t="s">
        <v>4701</v>
      </c>
      <c r="L198" s="15" t="s">
        <v>4702</v>
      </c>
      <c r="M198" s="9" t="s">
        <v>883</v>
      </c>
      <c r="N198" s="9"/>
      <c r="O198" s="9" t="s">
        <v>884</v>
      </c>
      <c r="P198" s="9" t="s">
        <v>4703</v>
      </c>
      <c r="Q198" s="9" t="s">
        <v>4200</v>
      </c>
      <c r="R198" s="10">
        <v>3.2056647E7</v>
      </c>
      <c r="S198" s="9"/>
      <c r="T198">
        <f t="shared" si="2"/>
        <v>35</v>
      </c>
      <c r="U198" t="str">
        <f t="shared" si="3"/>
        <v>Excluded</v>
      </c>
      <c r="V198">
        <f t="shared" si="4"/>
        <v>58</v>
      </c>
      <c r="W198" t="str">
        <f t="shared" si="5"/>
        <v>Excluded</v>
      </c>
      <c r="X198" t="str">
        <f t="shared" ref="X198:Z198" si="206">IFERROR(IF(SEARCH(X$1,$Q198),"sim","não"),)</f>
        <v>sim</v>
      </c>
      <c r="Y198" t="str">
        <f t="shared" si="206"/>
        <v/>
      </c>
      <c r="Z198" t="str">
        <f t="shared" si="206"/>
        <v/>
      </c>
      <c r="AA198">
        <f t="shared" si="7"/>
        <v>1</v>
      </c>
      <c r="AB198" t="str">
        <f t="shared" si="8"/>
        <v/>
      </c>
      <c r="AF198" t="str">
        <f t="shared" si="9"/>
        <v>1 - Type of study</v>
      </c>
      <c r="AG198" t="str">
        <f t="shared" si="10"/>
        <v>1 - Type of study</v>
      </c>
      <c r="AH198" t="str">
        <f t="shared" si="11"/>
        <v/>
      </c>
    </row>
    <row r="199">
      <c r="A199" s="9" t="s">
        <v>4704</v>
      </c>
      <c r="B199" s="9" t="s">
        <v>4705</v>
      </c>
      <c r="C199" s="10">
        <v>2020.0</v>
      </c>
      <c r="D199" s="10">
        <v>5.0</v>
      </c>
      <c r="E199" s="10">
        <v>10.0</v>
      </c>
      <c r="F199" s="9" t="s">
        <v>2149</v>
      </c>
      <c r="G199" s="9" t="s">
        <v>2150</v>
      </c>
      <c r="H199" s="10">
        <v>321.0</v>
      </c>
      <c r="I199" s="9"/>
      <c r="J199" s="9" t="s">
        <v>4706</v>
      </c>
      <c r="K199" s="9" t="s">
        <v>4707</v>
      </c>
      <c r="L199" s="15" t="s">
        <v>4708</v>
      </c>
      <c r="M199" s="9" t="s">
        <v>883</v>
      </c>
      <c r="N199" s="9"/>
      <c r="O199" s="9"/>
      <c r="P199" s="9" t="s">
        <v>4709</v>
      </c>
      <c r="Q199" s="9" t="s">
        <v>4251</v>
      </c>
      <c r="R199" s="10">
        <v>3.2035194E7</v>
      </c>
      <c r="S199" s="9" t="s">
        <v>4710</v>
      </c>
      <c r="T199">
        <f t="shared" si="2"/>
        <v>35</v>
      </c>
      <c r="U199" t="str">
        <f t="shared" si="3"/>
        <v>Excluded</v>
      </c>
      <c r="V199">
        <f t="shared" si="4"/>
        <v>58</v>
      </c>
      <c r="W199" t="str">
        <f t="shared" si="5"/>
        <v>Excluded</v>
      </c>
      <c r="X199" t="str">
        <f t="shared" ref="X199:Z199" si="207">IFERROR(IF(SEARCH(X$1,$Q199),"sim","não"),)</f>
        <v/>
      </c>
      <c r="Y199" t="str">
        <f t="shared" si="207"/>
        <v>sim</v>
      </c>
      <c r="Z199" t="str">
        <f t="shared" si="207"/>
        <v/>
      </c>
      <c r="AA199">
        <f t="shared" si="7"/>
        <v>1</v>
      </c>
      <c r="AB199" t="str">
        <f t="shared" si="8"/>
        <v/>
      </c>
      <c r="AF199" t="str">
        <f t="shared" si="9"/>
        <v>2 - Population</v>
      </c>
      <c r="AG199" t="str">
        <f t="shared" si="10"/>
        <v>2 - Population</v>
      </c>
      <c r="AH199" t="str">
        <f t="shared" si="11"/>
        <v/>
      </c>
    </row>
    <row r="200">
      <c r="A200" s="9" t="s">
        <v>4711</v>
      </c>
      <c r="B200" s="9" t="s">
        <v>4712</v>
      </c>
      <c r="C200" s="10">
        <v>2020.0</v>
      </c>
      <c r="D200" s="10">
        <v>4.0</v>
      </c>
      <c r="E200" s="10">
        <v>1.0</v>
      </c>
      <c r="F200" s="9" t="s">
        <v>4713</v>
      </c>
      <c r="G200" s="9" t="s">
        <v>4714</v>
      </c>
      <c r="H200" s="10">
        <v>141.0</v>
      </c>
      <c r="I200" s="9"/>
      <c r="J200" s="10">
        <v>103989.0</v>
      </c>
      <c r="K200" s="9" t="s">
        <v>4715</v>
      </c>
      <c r="L200" s="15" t="s">
        <v>4716</v>
      </c>
      <c r="M200" s="9" t="s">
        <v>883</v>
      </c>
      <c r="N200" s="9"/>
      <c r="O200" s="9" t="s">
        <v>884</v>
      </c>
      <c r="P200" s="9" t="s">
        <v>4717</v>
      </c>
      <c r="Q200" s="9" t="s">
        <v>4307</v>
      </c>
      <c r="R200" s="10">
        <v>3.1982567E7</v>
      </c>
      <c r="S200" s="9"/>
      <c r="T200">
        <f t="shared" si="2"/>
        <v>35</v>
      </c>
      <c r="U200" t="str">
        <f t="shared" si="3"/>
        <v>Excluded</v>
      </c>
      <c r="V200">
        <f t="shared" si="4"/>
        <v>58</v>
      </c>
      <c r="W200" t="str">
        <f t="shared" si="5"/>
        <v>Excluded</v>
      </c>
      <c r="X200" t="str">
        <f t="shared" ref="X200:Z200" si="208">IFERROR(IF(SEARCH(X$1,$Q200),"sim","não"),)</f>
        <v/>
      </c>
      <c r="Y200" t="str">
        <f t="shared" si="208"/>
        <v/>
      </c>
      <c r="Z200" t="str">
        <f t="shared" si="208"/>
        <v>sim</v>
      </c>
      <c r="AA200">
        <f t="shared" si="7"/>
        <v>1</v>
      </c>
      <c r="AB200" t="str">
        <f t="shared" si="8"/>
        <v/>
      </c>
      <c r="AF200" t="str">
        <f t="shared" si="9"/>
        <v>3 - Intervention</v>
      </c>
      <c r="AG200" t="str">
        <f t="shared" si="10"/>
        <v>3 - Intervention</v>
      </c>
      <c r="AH200" t="str">
        <f t="shared" si="11"/>
        <v/>
      </c>
    </row>
    <row r="201">
      <c r="A201" s="9" t="s">
        <v>4718</v>
      </c>
      <c r="B201" s="9" t="s">
        <v>4719</v>
      </c>
      <c r="C201" s="10">
        <v>2020.0</v>
      </c>
      <c r="D201" s="10">
        <v>5.0</v>
      </c>
      <c r="E201" s="10">
        <v>10.0</v>
      </c>
      <c r="F201" s="9" t="s">
        <v>948</v>
      </c>
      <c r="G201" s="9" t="s">
        <v>949</v>
      </c>
      <c r="H201" s="10">
        <v>716.0</v>
      </c>
      <c r="I201" s="9"/>
      <c r="J201" s="10">
        <v>136479.0</v>
      </c>
      <c r="K201" s="9" t="s">
        <v>4720</v>
      </c>
      <c r="L201" s="15" t="s">
        <v>4721</v>
      </c>
      <c r="M201" s="9" t="s">
        <v>883</v>
      </c>
      <c r="N201" s="9"/>
      <c r="O201" s="9" t="s">
        <v>913</v>
      </c>
      <c r="P201" s="9" t="s">
        <v>4722</v>
      </c>
      <c r="Q201" s="9" t="s">
        <v>4234</v>
      </c>
      <c r="R201" s="10">
        <v>3.198219E7</v>
      </c>
      <c r="S201" s="9"/>
      <c r="T201">
        <f t="shared" si="2"/>
        <v>35</v>
      </c>
      <c r="U201" t="str">
        <f t="shared" si="3"/>
        <v>Maybe</v>
      </c>
      <c r="V201">
        <f t="shared" si="4"/>
        <v>55</v>
      </c>
      <c r="W201" t="str">
        <f t="shared" si="5"/>
        <v>Maybe</v>
      </c>
      <c r="X201" t="str">
        <f t="shared" ref="X201:Z201" si="209">IFERROR(IF(SEARCH(X$1,$Q201),"sim","não"),)</f>
        <v/>
      </c>
      <c r="Y201" t="str">
        <f t="shared" si="209"/>
        <v/>
      </c>
      <c r="Z201" t="str">
        <f t="shared" si="209"/>
        <v/>
      </c>
      <c r="AA201">
        <f t="shared" si="7"/>
        <v>0</v>
      </c>
      <c r="AB201" t="str">
        <f t="shared" si="8"/>
        <v>sim</v>
      </c>
      <c r="AF201" t="str">
        <f t="shared" si="9"/>
        <v/>
      </c>
      <c r="AG201" t="str">
        <f t="shared" si="10"/>
        <v/>
      </c>
      <c r="AH201" t="str">
        <f t="shared" si="11"/>
        <v/>
      </c>
    </row>
    <row r="202">
      <c r="A202" s="9" t="s">
        <v>4723</v>
      </c>
      <c r="B202" s="9" t="s">
        <v>4724</v>
      </c>
      <c r="C202" s="10">
        <v>2020.0</v>
      </c>
      <c r="D202" s="10">
        <v>4.0</v>
      </c>
      <c r="E202" s="10">
        <v>1.0</v>
      </c>
      <c r="F202" s="9" t="s">
        <v>927</v>
      </c>
      <c r="G202" s="9" t="s">
        <v>928</v>
      </c>
      <c r="H202" s="10">
        <v>259.0</v>
      </c>
      <c r="I202" s="9"/>
      <c r="J202" s="10">
        <v>113937.0</v>
      </c>
      <c r="K202" s="9" t="s">
        <v>4725</v>
      </c>
      <c r="L202" s="15" t="s">
        <v>4726</v>
      </c>
      <c r="M202" s="9" t="s">
        <v>883</v>
      </c>
      <c r="N202" s="9"/>
      <c r="O202" s="9" t="s">
        <v>884</v>
      </c>
      <c r="P202" s="9" t="s">
        <v>4727</v>
      </c>
      <c r="Q202" s="9" t="s">
        <v>4234</v>
      </c>
      <c r="R202" s="10">
        <v>3.1952101E7</v>
      </c>
      <c r="S202" s="9"/>
      <c r="T202">
        <f t="shared" si="2"/>
        <v>35</v>
      </c>
      <c r="U202" t="str">
        <f t="shared" si="3"/>
        <v>Maybe</v>
      </c>
      <c r="V202">
        <f t="shared" si="4"/>
        <v>55</v>
      </c>
      <c r="W202" t="str">
        <f t="shared" si="5"/>
        <v>Maybe</v>
      </c>
      <c r="X202" t="str">
        <f t="shared" ref="X202:Z202" si="210">IFERROR(IF(SEARCH(X$1,$Q202),"sim","não"),)</f>
        <v/>
      </c>
      <c r="Y202" t="str">
        <f t="shared" si="210"/>
        <v/>
      </c>
      <c r="Z202" t="str">
        <f t="shared" si="210"/>
        <v/>
      </c>
      <c r="AA202">
        <f t="shared" si="7"/>
        <v>0</v>
      </c>
      <c r="AB202" t="str">
        <f t="shared" si="8"/>
        <v>sim</v>
      </c>
      <c r="AF202" t="str">
        <f t="shared" si="9"/>
        <v/>
      </c>
      <c r="AG202" t="str">
        <f t="shared" si="10"/>
        <v/>
      </c>
      <c r="AH202" t="str">
        <f t="shared" si="11"/>
        <v/>
      </c>
    </row>
    <row r="203">
      <c r="A203" s="9" t="s">
        <v>4728</v>
      </c>
      <c r="B203" s="9" t="s">
        <v>4729</v>
      </c>
      <c r="C203" s="10">
        <v>2020.0</v>
      </c>
      <c r="D203" s="10">
        <v>4.0</v>
      </c>
      <c r="E203" s="10">
        <v>15.0</v>
      </c>
      <c r="F203" s="9" t="s">
        <v>974</v>
      </c>
      <c r="G203" s="9" t="s">
        <v>975</v>
      </c>
      <c r="H203" s="10">
        <v>388.0</v>
      </c>
      <c r="I203" s="9"/>
      <c r="J203" s="10">
        <v>122058.0</v>
      </c>
      <c r="K203" s="9" t="s">
        <v>4730</v>
      </c>
      <c r="L203" s="15" t="s">
        <v>4731</v>
      </c>
      <c r="M203" s="9" t="s">
        <v>883</v>
      </c>
      <c r="N203" s="9"/>
      <c r="O203" s="9" t="s">
        <v>913</v>
      </c>
      <c r="P203" s="9" t="s">
        <v>4732</v>
      </c>
      <c r="Q203" s="9" t="s">
        <v>4234</v>
      </c>
      <c r="R203" s="10">
        <v>3.1951993E7</v>
      </c>
      <c r="S203" s="9"/>
      <c r="T203">
        <f t="shared" si="2"/>
        <v>35</v>
      </c>
      <c r="U203" t="str">
        <f t="shared" si="3"/>
        <v>Maybe</v>
      </c>
      <c r="V203">
        <f t="shared" si="4"/>
        <v>55</v>
      </c>
      <c r="W203" t="str">
        <f t="shared" si="5"/>
        <v>Maybe</v>
      </c>
      <c r="X203" t="str">
        <f t="shared" ref="X203:Z203" si="211">IFERROR(IF(SEARCH(X$1,$Q203),"sim","não"),)</f>
        <v/>
      </c>
      <c r="Y203" t="str">
        <f t="shared" si="211"/>
        <v/>
      </c>
      <c r="Z203" t="str">
        <f t="shared" si="211"/>
        <v/>
      </c>
      <c r="AA203">
        <f t="shared" si="7"/>
        <v>0</v>
      </c>
      <c r="AB203" t="str">
        <f t="shared" si="8"/>
        <v>sim</v>
      </c>
      <c r="AF203" t="str">
        <f t="shared" si="9"/>
        <v/>
      </c>
      <c r="AG203" t="str">
        <f t="shared" si="10"/>
        <v/>
      </c>
      <c r="AH203" t="str">
        <f t="shared" si="11"/>
        <v/>
      </c>
    </row>
    <row r="204">
      <c r="A204" s="9" t="s">
        <v>4733</v>
      </c>
      <c r="B204" s="9" t="s">
        <v>4734</v>
      </c>
      <c r="C204" s="10">
        <v>2020.0</v>
      </c>
      <c r="D204" s="10">
        <v>1.0</v>
      </c>
      <c r="E204" s="10">
        <v>9.0</v>
      </c>
      <c r="F204" s="9" t="s">
        <v>4735</v>
      </c>
      <c r="G204" s="9" t="s">
        <v>4736</v>
      </c>
      <c r="H204" s="10">
        <v>9.0</v>
      </c>
      <c r="I204" s="10">
        <v>1.0</v>
      </c>
      <c r="J204" s="9"/>
      <c r="K204" s="9" t="s">
        <v>4737</v>
      </c>
      <c r="L204" s="15" t="s">
        <v>4738</v>
      </c>
      <c r="M204" s="9" t="s">
        <v>883</v>
      </c>
      <c r="N204" s="9"/>
      <c r="O204" s="9"/>
      <c r="P204" s="9" t="s">
        <v>4739</v>
      </c>
      <c r="Q204" s="9" t="s">
        <v>4209</v>
      </c>
      <c r="R204" s="10">
        <v>3.1936455E7</v>
      </c>
      <c r="S204" s="9" t="s">
        <v>4740</v>
      </c>
      <c r="T204">
        <f t="shared" si="2"/>
        <v>35</v>
      </c>
      <c r="U204" t="str">
        <f t="shared" si="3"/>
        <v>Excluded</v>
      </c>
      <c r="V204">
        <f t="shared" si="4"/>
        <v>58</v>
      </c>
      <c r="W204" t="str">
        <f t="shared" si="5"/>
        <v>Excluded</v>
      </c>
      <c r="X204" t="str">
        <f t="shared" ref="X204:Z204" si="212">IFERROR(IF(SEARCH(X$1,$Q204),"sim","não"),)</f>
        <v>sim</v>
      </c>
      <c r="Y204" t="str">
        <f t="shared" si="212"/>
        <v/>
      </c>
      <c r="Z204" t="str">
        <f t="shared" si="212"/>
        <v/>
      </c>
      <c r="AA204">
        <f t="shared" si="7"/>
        <v>1</v>
      </c>
      <c r="AB204" t="str">
        <f t="shared" si="8"/>
        <v/>
      </c>
      <c r="AF204" t="str">
        <f t="shared" si="9"/>
        <v>1 - Type of study</v>
      </c>
      <c r="AG204" t="str">
        <f t="shared" si="10"/>
        <v>1 - Type of study</v>
      </c>
      <c r="AH204" t="str">
        <f t="shared" si="11"/>
        <v/>
      </c>
    </row>
    <row r="205">
      <c r="A205" s="9" t="s">
        <v>4741</v>
      </c>
      <c r="B205" s="9" t="s">
        <v>4742</v>
      </c>
      <c r="C205" s="10">
        <v>2020.0</v>
      </c>
      <c r="D205" s="10">
        <v>3.0</v>
      </c>
      <c r="E205" s="10">
        <v>1.0</v>
      </c>
      <c r="F205" s="9" t="s">
        <v>927</v>
      </c>
      <c r="G205" s="9" t="s">
        <v>928</v>
      </c>
      <c r="H205" s="10">
        <v>258.0</v>
      </c>
      <c r="I205" s="9"/>
      <c r="J205" s="10">
        <v>113766.0</v>
      </c>
      <c r="K205" s="9" t="s">
        <v>4743</v>
      </c>
      <c r="L205" s="15" t="s">
        <v>4744</v>
      </c>
      <c r="M205" s="9" t="s">
        <v>883</v>
      </c>
      <c r="N205" s="9"/>
      <c r="O205" s="9" t="s">
        <v>884</v>
      </c>
      <c r="P205" s="9" t="s">
        <v>4745</v>
      </c>
      <c r="Q205" s="9" t="s">
        <v>4200</v>
      </c>
      <c r="R205" s="10">
        <v>3.1855672E7</v>
      </c>
      <c r="S205" s="9"/>
      <c r="T205">
        <f t="shared" si="2"/>
        <v>35</v>
      </c>
      <c r="U205" t="str">
        <f t="shared" si="3"/>
        <v>Excluded</v>
      </c>
      <c r="V205">
        <f t="shared" si="4"/>
        <v>58</v>
      </c>
      <c r="W205" t="str">
        <f t="shared" si="5"/>
        <v>Excluded</v>
      </c>
      <c r="X205" t="str">
        <f t="shared" ref="X205:Z205" si="213">IFERROR(IF(SEARCH(X$1,$Q205),"sim","não"),)</f>
        <v>sim</v>
      </c>
      <c r="Y205" t="str">
        <f t="shared" si="213"/>
        <v/>
      </c>
      <c r="Z205" t="str">
        <f t="shared" si="213"/>
        <v/>
      </c>
      <c r="AA205">
        <f t="shared" si="7"/>
        <v>1</v>
      </c>
      <c r="AB205" t="str">
        <f t="shared" si="8"/>
        <v/>
      </c>
      <c r="AF205" t="str">
        <f t="shared" si="9"/>
        <v>1 - Type of study</v>
      </c>
      <c r="AG205" t="str">
        <f t="shared" si="10"/>
        <v>1 - Type of study</v>
      </c>
      <c r="AH205" t="str">
        <f t="shared" si="11"/>
        <v/>
      </c>
    </row>
    <row r="206">
      <c r="A206" s="9" t="s">
        <v>4746</v>
      </c>
      <c r="B206" s="9" t="s">
        <v>4747</v>
      </c>
      <c r="C206" s="10">
        <v>2020.0</v>
      </c>
      <c r="D206" s="10">
        <v>3.0</v>
      </c>
      <c r="E206" s="10">
        <v>1.0</v>
      </c>
      <c r="F206" s="9" t="s">
        <v>927</v>
      </c>
      <c r="G206" s="9" t="s">
        <v>928</v>
      </c>
      <c r="H206" s="10">
        <v>258.0</v>
      </c>
      <c r="I206" s="9"/>
      <c r="J206" s="10">
        <v>113738.0</v>
      </c>
      <c r="K206" s="9" t="s">
        <v>4748</v>
      </c>
      <c r="L206" s="15" t="s">
        <v>4749</v>
      </c>
      <c r="M206" s="9" t="s">
        <v>883</v>
      </c>
      <c r="N206" s="9"/>
      <c r="O206" s="9" t="s">
        <v>884</v>
      </c>
      <c r="P206" s="9" t="s">
        <v>4750</v>
      </c>
      <c r="Q206" s="9" t="s">
        <v>4200</v>
      </c>
      <c r="R206" s="10">
        <v>3.1838395E7</v>
      </c>
      <c r="S206" s="9"/>
      <c r="T206">
        <f t="shared" si="2"/>
        <v>35</v>
      </c>
      <c r="U206" t="str">
        <f t="shared" si="3"/>
        <v>Excluded</v>
      </c>
      <c r="V206">
        <f t="shared" si="4"/>
        <v>58</v>
      </c>
      <c r="W206" t="str">
        <f t="shared" si="5"/>
        <v>Excluded</v>
      </c>
      <c r="X206" t="str">
        <f t="shared" ref="X206:Z206" si="214">IFERROR(IF(SEARCH(X$1,$Q206),"sim","não"),)</f>
        <v>sim</v>
      </c>
      <c r="Y206" t="str">
        <f t="shared" si="214"/>
        <v/>
      </c>
      <c r="Z206" t="str">
        <f t="shared" si="214"/>
        <v/>
      </c>
      <c r="AA206">
        <f t="shared" si="7"/>
        <v>1</v>
      </c>
      <c r="AB206" t="str">
        <f t="shared" si="8"/>
        <v/>
      </c>
      <c r="AF206" t="str">
        <f t="shared" si="9"/>
        <v>1 - Type of study</v>
      </c>
      <c r="AG206" t="str">
        <f t="shared" si="10"/>
        <v>1 - Type of study</v>
      </c>
      <c r="AH206" t="str">
        <f t="shared" si="11"/>
        <v/>
      </c>
    </row>
    <row r="207">
      <c r="A207" s="9" t="s">
        <v>4751</v>
      </c>
      <c r="B207" s="9" t="s">
        <v>4752</v>
      </c>
      <c r="C207" s="10">
        <v>2020.0</v>
      </c>
      <c r="D207" s="10">
        <v>3.0</v>
      </c>
      <c r="E207" s="10">
        <v>15.0</v>
      </c>
      <c r="F207" s="9" t="s">
        <v>948</v>
      </c>
      <c r="G207" s="9" t="s">
        <v>949</v>
      </c>
      <c r="H207" s="10">
        <v>708.0</v>
      </c>
      <c r="I207" s="9"/>
      <c r="J207" s="10">
        <v>135432.0</v>
      </c>
      <c r="K207" s="9" t="s">
        <v>4753</v>
      </c>
      <c r="L207" s="15" t="s">
        <v>4754</v>
      </c>
      <c r="M207" s="9" t="s">
        <v>883</v>
      </c>
      <c r="N207" s="9"/>
      <c r="O207" s="9" t="s">
        <v>913</v>
      </c>
      <c r="P207" s="9" t="s">
        <v>4755</v>
      </c>
      <c r="Q207" s="9" t="s">
        <v>4200</v>
      </c>
      <c r="R207" s="10">
        <v>3.1806295E7</v>
      </c>
      <c r="S207" s="9"/>
      <c r="T207">
        <f t="shared" si="2"/>
        <v>35</v>
      </c>
      <c r="U207" t="str">
        <f t="shared" si="3"/>
        <v>Excluded</v>
      </c>
      <c r="V207">
        <f t="shared" si="4"/>
        <v>58</v>
      </c>
      <c r="W207" t="str">
        <f t="shared" si="5"/>
        <v>Excluded</v>
      </c>
      <c r="X207" t="str">
        <f t="shared" ref="X207:Z207" si="215">IFERROR(IF(SEARCH(X$1,$Q207),"sim","não"),)</f>
        <v>sim</v>
      </c>
      <c r="Y207" t="str">
        <f t="shared" si="215"/>
        <v/>
      </c>
      <c r="Z207" t="str">
        <f t="shared" si="215"/>
        <v/>
      </c>
      <c r="AA207">
        <f t="shared" si="7"/>
        <v>1</v>
      </c>
      <c r="AB207" t="str">
        <f t="shared" si="8"/>
        <v/>
      </c>
      <c r="AF207" t="str">
        <f t="shared" si="9"/>
        <v>1 - Type of study</v>
      </c>
      <c r="AG207" t="str">
        <f t="shared" si="10"/>
        <v>1 - Type of study</v>
      </c>
      <c r="AH207" t="str">
        <f t="shared" si="11"/>
        <v/>
      </c>
    </row>
    <row r="208">
      <c r="A208" s="9" t="s">
        <v>4756</v>
      </c>
      <c r="B208" s="9" t="s">
        <v>4757</v>
      </c>
      <c r="C208" s="10">
        <v>2019.0</v>
      </c>
      <c r="D208" s="10">
        <v>12.0</v>
      </c>
      <c r="E208" s="10">
        <v>3.0</v>
      </c>
      <c r="F208" s="9" t="s">
        <v>1004</v>
      </c>
      <c r="G208" s="9" t="s">
        <v>1005</v>
      </c>
      <c r="H208" s="10">
        <v>9.0</v>
      </c>
      <c r="I208" s="10">
        <v>1.0</v>
      </c>
      <c r="J208" s="10">
        <v>18193.0</v>
      </c>
      <c r="K208" s="9" t="s">
        <v>4758</v>
      </c>
      <c r="L208" s="15" t="s">
        <v>4759</v>
      </c>
      <c r="M208" s="9" t="s">
        <v>883</v>
      </c>
      <c r="N208" s="9"/>
      <c r="O208" s="9"/>
      <c r="P208" s="9" t="s">
        <v>4760</v>
      </c>
      <c r="Q208" s="9" t="s">
        <v>4240</v>
      </c>
      <c r="R208" s="10">
        <v>3.1796829E7</v>
      </c>
      <c r="S208" s="9" t="s">
        <v>4761</v>
      </c>
      <c r="T208">
        <f t="shared" si="2"/>
        <v>35</v>
      </c>
      <c r="U208" t="str">
        <f t="shared" si="3"/>
        <v>Excluded</v>
      </c>
      <c r="V208">
        <f t="shared" si="4"/>
        <v>58</v>
      </c>
      <c r="W208" t="str">
        <f t="shared" si="5"/>
        <v>Excluded</v>
      </c>
      <c r="X208" t="str">
        <f t="shared" ref="X208:Z208" si="216">IFERROR(IF(SEARCH(X$1,$Q208),"sim","não"),)</f>
        <v/>
      </c>
      <c r="Y208" t="str">
        <f t="shared" si="216"/>
        <v>sim</v>
      </c>
      <c r="Z208" t="str">
        <f t="shared" si="216"/>
        <v/>
      </c>
      <c r="AA208">
        <f t="shared" si="7"/>
        <v>1</v>
      </c>
      <c r="AB208" t="str">
        <f t="shared" si="8"/>
        <v/>
      </c>
      <c r="AF208" t="str">
        <f t="shared" si="9"/>
        <v>2 - Population</v>
      </c>
      <c r="AG208" t="str">
        <f t="shared" si="10"/>
        <v>2 - Population</v>
      </c>
      <c r="AH208" t="str">
        <f t="shared" si="11"/>
        <v/>
      </c>
    </row>
    <row r="209">
      <c r="A209" s="9" t="s">
        <v>4762</v>
      </c>
      <c r="B209" s="9" t="s">
        <v>4763</v>
      </c>
      <c r="C209" s="10">
        <v>2019.0</v>
      </c>
      <c r="D209" s="10">
        <v>12.0</v>
      </c>
      <c r="E209" s="10">
        <v>17.0</v>
      </c>
      <c r="F209" s="9" t="s">
        <v>1017</v>
      </c>
      <c r="G209" s="9" t="s">
        <v>1018</v>
      </c>
      <c r="H209" s="10">
        <v>53.0</v>
      </c>
      <c r="I209" s="10">
        <v>24.0</v>
      </c>
      <c r="J209" s="9" t="s">
        <v>358</v>
      </c>
      <c r="K209" s="9" t="s">
        <v>4764</v>
      </c>
      <c r="L209" s="15" t="s">
        <v>4765</v>
      </c>
      <c r="M209" s="9" t="s">
        <v>883</v>
      </c>
      <c r="N209" s="9"/>
      <c r="O209" s="9" t="s">
        <v>1022</v>
      </c>
      <c r="P209" s="9" t="s">
        <v>4766</v>
      </c>
      <c r="Q209" s="9" t="s">
        <v>4200</v>
      </c>
      <c r="R209" s="10">
        <v>3.1790222E7</v>
      </c>
      <c r="S209" s="9"/>
      <c r="T209">
        <f t="shared" si="2"/>
        <v>35</v>
      </c>
      <c r="U209" t="str">
        <f t="shared" si="3"/>
        <v>Excluded</v>
      </c>
      <c r="V209">
        <f t="shared" si="4"/>
        <v>58</v>
      </c>
      <c r="W209" t="str">
        <f t="shared" si="5"/>
        <v>Excluded</v>
      </c>
      <c r="X209" t="str">
        <f t="shared" ref="X209:Z209" si="217">IFERROR(IF(SEARCH(X$1,$Q209),"sim","não"),)</f>
        <v>sim</v>
      </c>
      <c r="Y209" t="str">
        <f t="shared" si="217"/>
        <v/>
      </c>
      <c r="Z209" t="str">
        <f t="shared" si="217"/>
        <v/>
      </c>
      <c r="AA209">
        <f t="shared" si="7"/>
        <v>1</v>
      </c>
      <c r="AB209" t="str">
        <f t="shared" si="8"/>
        <v/>
      </c>
      <c r="AF209" t="str">
        <f t="shared" si="9"/>
        <v>1 - Type of study</v>
      </c>
      <c r="AG209" t="str">
        <f t="shared" si="10"/>
        <v>1 - Type of study</v>
      </c>
      <c r="AH209" t="str">
        <f t="shared" si="11"/>
        <v/>
      </c>
    </row>
    <row r="210">
      <c r="A210" s="9" t="s">
        <v>4767</v>
      </c>
      <c r="B210" s="9" t="s">
        <v>4768</v>
      </c>
      <c r="C210" s="10">
        <v>2020.0</v>
      </c>
      <c r="D210" s="10">
        <v>1.0</v>
      </c>
      <c r="E210" s="10">
        <v>1.0</v>
      </c>
      <c r="F210" s="9" t="s">
        <v>879</v>
      </c>
      <c r="G210" s="9" t="s">
        <v>880</v>
      </c>
      <c r="H210" s="10">
        <v>150.0</v>
      </c>
      <c r="I210" s="9"/>
      <c r="J210" s="10">
        <v>110705.0</v>
      </c>
      <c r="K210" s="9" t="s">
        <v>4769</v>
      </c>
      <c r="L210" s="15" t="s">
        <v>4770</v>
      </c>
      <c r="M210" s="9" t="s">
        <v>883</v>
      </c>
      <c r="N210" s="9"/>
      <c r="O210" s="9" t="s">
        <v>884</v>
      </c>
      <c r="P210" s="9" t="s">
        <v>4771</v>
      </c>
      <c r="Q210" s="9" t="s">
        <v>4200</v>
      </c>
      <c r="R210" s="10">
        <v>3.1767205E7</v>
      </c>
      <c r="S210" s="9"/>
      <c r="T210">
        <f t="shared" si="2"/>
        <v>35</v>
      </c>
      <c r="U210" t="str">
        <f t="shared" si="3"/>
        <v>Excluded</v>
      </c>
      <c r="V210">
        <f t="shared" si="4"/>
        <v>58</v>
      </c>
      <c r="W210" t="str">
        <f t="shared" si="5"/>
        <v>Excluded</v>
      </c>
      <c r="X210" t="str">
        <f t="shared" ref="X210:Z210" si="218">IFERROR(IF(SEARCH(X$1,$Q210),"sim","não"),)</f>
        <v>sim</v>
      </c>
      <c r="Y210" t="str">
        <f t="shared" si="218"/>
        <v/>
      </c>
      <c r="Z210" t="str">
        <f t="shared" si="218"/>
        <v/>
      </c>
      <c r="AA210">
        <f t="shared" si="7"/>
        <v>1</v>
      </c>
      <c r="AB210" t="str">
        <f t="shared" si="8"/>
        <v/>
      </c>
      <c r="AF210" t="str">
        <f t="shared" si="9"/>
        <v>1 - Type of study</v>
      </c>
      <c r="AG210" t="str">
        <f t="shared" si="10"/>
        <v>1 - Type of study</v>
      </c>
      <c r="AH210" t="str">
        <f t="shared" si="11"/>
        <v/>
      </c>
    </row>
    <row r="211">
      <c r="A211" s="9" t="s">
        <v>4772</v>
      </c>
      <c r="B211" s="9" t="s">
        <v>4773</v>
      </c>
      <c r="C211" s="10">
        <v>2020.0</v>
      </c>
      <c r="D211" s="10">
        <v>1.0</v>
      </c>
      <c r="E211" s="10">
        <v>1.0</v>
      </c>
      <c r="F211" s="9" t="s">
        <v>879</v>
      </c>
      <c r="G211" s="9" t="s">
        <v>880</v>
      </c>
      <c r="H211" s="10">
        <v>150.0</v>
      </c>
      <c r="I211" s="9"/>
      <c r="J211" s="10">
        <v>110725.0</v>
      </c>
      <c r="K211" s="9" t="s">
        <v>4774</v>
      </c>
      <c r="L211" s="15" t="s">
        <v>4775</v>
      </c>
      <c r="M211" s="9" t="s">
        <v>883</v>
      </c>
      <c r="N211" s="9"/>
      <c r="O211" s="9" t="s">
        <v>884</v>
      </c>
      <c r="P211" s="9" t="s">
        <v>4776</v>
      </c>
      <c r="Q211" s="9" t="s">
        <v>4200</v>
      </c>
      <c r="R211" s="10">
        <v>3.175356E7</v>
      </c>
      <c r="S211" s="9"/>
      <c r="T211">
        <f t="shared" si="2"/>
        <v>35</v>
      </c>
      <c r="U211" t="str">
        <f t="shared" si="3"/>
        <v>Excluded</v>
      </c>
      <c r="V211">
        <f t="shared" si="4"/>
        <v>58</v>
      </c>
      <c r="W211" t="str">
        <f t="shared" si="5"/>
        <v>Excluded</v>
      </c>
      <c r="X211" t="str">
        <f t="shared" ref="X211:Z211" si="219">IFERROR(IF(SEARCH(X$1,$Q211),"sim","não"),)</f>
        <v>sim</v>
      </c>
      <c r="Y211" t="str">
        <f t="shared" si="219"/>
        <v/>
      </c>
      <c r="Z211" t="str">
        <f t="shared" si="219"/>
        <v/>
      </c>
      <c r="AA211">
        <f t="shared" si="7"/>
        <v>1</v>
      </c>
      <c r="AB211" t="str">
        <f t="shared" si="8"/>
        <v/>
      </c>
      <c r="AF211" t="str">
        <f t="shared" si="9"/>
        <v>1 - Type of study</v>
      </c>
      <c r="AG211" t="str">
        <f t="shared" si="10"/>
        <v>1 - Type of study</v>
      </c>
      <c r="AH211" t="str">
        <f t="shared" si="11"/>
        <v/>
      </c>
    </row>
    <row r="212">
      <c r="A212" s="9" t="s">
        <v>4777</v>
      </c>
      <c r="B212" s="9" t="s">
        <v>4778</v>
      </c>
      <c r="C212" s="10">
        <v>2020.0</v>
      </c>
      <c r="D212" s="10">
        <v>2.0</v>
      </c>
      <c r="E212" s="10">
        <v>1.0</v>
      </c>
      <c r="F212" s="9" t="s">
        <v>4779</v>
      </c>
      <c r="G212" s="9" t="s">
        <v>4780</v>
      </c>
      <c r="H212" s="10">
        <v>24.0</v>
      </c>
      <c r="I212" s="9"/>
      <c r="J212" s="10">
        <v>102125.0</v>
      </c>
      <c r="K212" s="9" t="s">
        <v>4781</v>
      </c>
      <c r="L212" s="15" t="s">
        <v>4782</v>
      </c>
      <c r="M212" s="9" t="s">
        <v>883</v>
      </c>
      <c r="N212" s="9"/>
      <c r="O212" s="9" t="s">
        <v>1022</v>
      </c>
      <c r="P212" s="9" t="s">
        <v>4783</v>
      </c>
      <c r="Q212" s="9" t="s">
        <v>4784</v>
      </c>
      <c r="R212" s="10">
        <v>3.1751769E7</v>
      </c>
      <c r="S212" s="9"/>
      <c r="T212">
        <f t="shared" si="2"/>
        <v>35</v>
      </c>
      <c r="U212" t="str">
        <f t="shared" si="3"/>
        <v>Maybe</v>
      </c>
      <c r="V212">
        <f t="shared" si="4"/>
        <v>55</v>
      </c>
      <c r="W212" t="str">
        <f t="shared" si="5"/>
        <v>Maybe</v>
      </c>
      <c r="X212" t="str">
        <f t="shared" ref="X212:Z212" si="220">IFERROR(IF(SEARCH(X$1,$Q212),"sim","não"),)</f>
        <v/>
      </c>
      <c r="Y212" t="str">
        <f t="shared" si="220"/>
        <v/>
      </c>
      <c r="Z212" t="str">
        <f t="shared" si="220"/>
        <v/>
      </c>
      <c r="AA212">
        <f t="shared" si="7"/>
        <v>0</v>
      </c>
      <c r="AB212" t="str">
        <f t="shared" si="8"/>
        <v>sim</v>
      </c>
      <c r="AF212" t="str">
        <f t="shared" si="9"/>
        <v/>
      </c>
      <c r="AG212" t="str">
        <f t="shared" si="10"/>
        <v/>
      </c>
      <c r="AH212" t="str">
        <f t="shared" si="11"/>
        <v/>
      </c>
    </row>
    <row r="213">
      <c r="A213" s="9" t="s">
        <v>4785</v>
      </c>
      <c r="B213" s="9" t="s">
        <v>4786</v>
      </c>
      <c r="C213" s="10">
        <v>2020.0</v>
      </c>
      <c r="D213" s="10">
        <v>1.0</v>
      </c>
      <c r="E213" s="10">
        <v>1.0</v>
      </c>
      <c r="F213" s="9" t="s">
        <v>1329</v>
      </c>
      <c r="G213" s="9" t="s">
        <v>1330</v>
      </c>
      <c r="H213" s="10">
        <v>134.0</v>
      </c>
      <c r="I213" s="9"/>
      <c r="J213" s="10">
        <v>105047.0</v>
      </c>
      <c r="K213" s="9" t="s">
        <v>4787</v>
      </c>
      <c r="L213" s="15" t="s">
        <v>4788</v>
      </c>
      <c r="M213" s="9" t="s">
        <v>883</v>
      </c>
      <c r="N213" s="9"/>
      <c r="O213" s="9" t="s">
        <v>913</v>
      </c>
      <c r="P213" s="9" t="s">
        <v>4789</v>
      </c>
      <c r="Q213" s="9" t="s">
        <v>4234</v>
      </c>
      <c r="R213" s="10">
        <v>3.1731002E7</v>
      </c>
      <c r="S213" s="9"/>
      <c r="T213">
        <f t="shared" si="2"/>
        <v>35</v>
      </c>
      <c r="U213" t="str">
        <f t="shared" si="3"/>
        <v>Maybe</v>
      </c>
      <c r="V213">
        <f t="shared" si="4"/>
        <v>55</v>
      </c>
      <c r="W213" t="str">
        <f t="shared" si="5"/>
        <v>Maybe</v>
      </c>
      <c r="X213" t="str">
        <f t="shared" ref="X213:Z213" si="221">IFERROR(IF(SEARCH(X$1,$Q213),"sim","não"),)</f>
        <v/>
      </c>
      <c r="Y213" t="str">
        <f t="shared" si="221"/>
        <v/>
      </c>
      <c r="Z213" t="str">
        <f t="shared" si="221"/>
        <v/>
      </c>
      <c r="AA213">
        <f t="shared" si="7"/>
        <v>0</v>
      </c>
      <c r="AB213" t="str">
        <f t="shared" si="8"/>
        <v>sim</v>
      </c>
      <c r="AF213" t="str">
        <f t="shared" si="9"/>
        <v/>
      </c>
      <c r="AG213" t="str">
        <f t="shared" si="10"/>
        <v/>
      </c>
      <c r="AH213" t="str">
        <f t="shared" si="11"/>
        <v/>
      </c>
    </row>
    <row r="214">
      <c r="A214" s="9" t="s">
        <v>4790</v>
      </c>
      <c r="B214" s="9" t="s">
        <v>4791</v>
      </c>
      <c r="C214" s="10">
        <v>2020.0</v>
      </c>
      <c r="D214" s="10">
        <v>1.0</v>
      </c>
      <c r="E214" s="10">
        <v>1.0</v>
      </c>
      <c r="F214" s="9" t="s">
        <v>1329</v>
      </c>
      <c r="G214" s="9" t="s">
        <v>1330</v>
      </c>
      <c r="H214" s="10">
        <v>134.0</v>
      </c>
      <c r="I214" s="9"/>
      <c r="J214" s="10">
        <v>105303.0</v>
      </c>
      <c r="K214" s="9" t="s">
        <v>4792</v>
      </c>
      <c r="L214" s="15" t="s">
        <v>4793</v>
      </c>
      <c r="M214" s="9" t="s">
        <v>883</v>
      </c>
      <c r="N214" s="9"/>
      <c r="O214" s="9" t="s">
        <v>913</v>
      </c>
      <c r="P214" s="9" t="s">
        <v>4794</v>
      </c>
      <c r="Q214" s="9" t="s">
        <v>4200</v>
      </c>
      <c r="R214" s="10">
        <v>3.1726359E7</v>
      </c>
      <c r="S214" s="9"/>
      <c r="T214">
        <f t="shared" si="2"/>
        <v>35</v>
      </c>
      <c r="U214" t="str">
        <f t="shared" si="3"/>
        <v>Excluded</v>
      </c>
      <c r="V214">
        <f t="shared" si="4"/>
        <v>58</v>
      </c>
      <c r="W214" t="str">
        <f t="shared" si="5"/>
        <v>Excluded</v>
      </c>
      <c r="X214" t="str">
        <f t="shared" ref="X214:Z214" si="222">IFERROR(IF(SEARCH(X$1,$Q214),"sim","não"),)</f>
        <v>sim</v>
      </c>
      <c r="Y214" t="str">
        <f t="shared" si="222"/>
        <v/>
      </c>
      <c r="Z214" t="str">
        <f t="shared" si="222"/>
        <v/>
      </c>
      <c r="AA214">
        <f t="shared" si="7"/>
        <v>1</v>
      </c>
      <c r="AB214" t="str">
        <f t="shared" si="8"/>
        <v/>
      </c>
      <c r="AF214" t="str">
        <f t="shared" si="9"/>
        <v>1 - Type of study</v>
      </c>
      <c r="AG214" t="str">
        <f t="shared" si="10"/>
        <v>1 - Type of study</v>
      </c>
      <c r="AH214" t="str">
        <f t="shared" si="11"/>
        <v/>
      </c>
    </row>
    <row r="215">
      <c r="A215" s="9" t="s">
        <v>4795</v>
      </c>
      <c r="B215" s="9" t="s">
        <v>4796</v>
      </c>
      <c r="C215" s="10">
        <v>2019.0</v>
      </c>
      <c r="D215" s="10">
        <v>10.0</v>
      </c>
      <c r="E215" s="10">
        <v>31.0</v>
      </c>
      <c r="F215" s="9" t="s">
        <v>1004</v>
      </c>
      <c r="G215" s="9" t="s">
        <v>1005</v>
      </c>
      <c r="H215" s="10">
        <v>9.0</v>
      </c>
      <c r="I215" s="10">
        <v>1.0</v>
      </c>
      <c r="J215" s="10">
        <v>15775.0</v>
      </c>
      <c r="K215" s="9" t="s">
        <v>4797</v>
      </c>
      <c r="L215" s="15" t="s">
        <v>4798</v>
      </c>
      <c r="M215" s="9" t="s">
        <v>883</v>
      </c>
      <c r="N215" s="9"/>
      <c r="O215" s="9"/>
      <c r="P215" s="9" t="s">
        <v>4799</v>
      </c>
      <c r="Q215" s="9" t="s">
        <v>4234</v>
      </c>
      <c r="R215" s="10">
        <v>3.1673028E7</v>
      </c>
      <c r="S215" s="9" t="s">
        <v>4800</v>
      </c>
      <c r="T215">
        <f t="shared" si="2"/>
        <v>35</v>
      </c>
      <c r="U215" t="str">
        <f t="shared" si="3"/>
        <v>Maybe</v>
      </c>
      <c r="V215">
        <f t="shared" si="4"/>
        <v>55</v>
      </c>
      <c r="W215" t="str">
        <f t="shared" si="5"/>
        <v>Maybe</v>
      </c>
      <c r="X215" t="str">
        <f t="shared" ref="X215:Z215" si="223">IFERROR(IF(SEARCH(X$1,$Q215),"sim","não"),)</f>
        <v/>
      </c>
      <c r="Y215" t="str">
        <f t="shared" si="223"/>
        <v/>
      </c>
      <c r="Z215" t="str">
        <f t="shared" si="223"/>
        <v/>
      </c>
      <c r="AA215">
        <f t="shared" si="7"/>
        <v>0</v>
      </c>
      <c r="AB215" t="str">
        <f t="shared" si="8"/>
        <v>sim</v>
      </c>
      <c r="AF215" t="str">
        <f t="shared" si="9"/>
        <v/>
      </c>
      <c r="AG215" t="str">
        <f t="shared" si="10"/>
        <v/>
      </c>
      <c r="AH215" t="str">
        <f t="shared" si="11"/>
        <v/>
      </c>
    </row>
    <row r="216">
      <c r="A216" s="9" t="s">
        <v>4801</v>
      </c>
      <c r="B216" s="9" t="s">
        <v>4802</v>
      </c>
      <c r="C216" s="10">
        <v>2019.0</v>
      </c>
      <c r="D216" s="10">
        <v>12.0</v>
      </c>
      <c r="E216" s="10">
        <v>1.0</v>
      </c>
      <c r="F216" s="9" t="s">
        <v>879</v>
      </c>
      <c r="G216" s="9" t="s">
        <v>880</v>
      </c>
      <c r="H216" s="10">
        <v>149.0</v>
      </c>
      <c r="I216" s="9"/>
      <c r="J216" s="10">
        <v>110531.0</v>
      </c>
      <c r="K216" s="9" t="s">
        <v>4803</v>
      </c>
      <c r="L216" s="15" t="s">
        <v>4804</v>
      </c>
      <c r="M216" s="9" t="s">
        <v>883</v>
      </c>
      <c r="N216" s="9"/>
      <c r="O216" s="9" t="s">
        <v>884</v>
      </c>
      <c r="P216" s="9" t="s">
        <v>4805</v>
      </c>
      <c r="Q216" s="9" t="s">
        <v>4200</v>
      </c>
      <c r="R216" s="10">
        <v>3.1450029E7</v>
      </c>
      <c r="S216" s="9"/>
      <c r="T216">
        <f t="shared" si="2"/>
        <v>35</v>
      </c>
      <c r="U216" t="str">
        <f t="shared" si="3"/>
        <v>Excluded</v>
      </c>
      <c r="V216">
        <f t="shared" si="4"/>
        <v>58</v>
      </c>
      <c r="W216" t="str">
        <f t="shared" si="5"/>
        <v>Excluded</v>
      </c>
      <c r="X216" t="str">
        <f t="shared" ref="X216:Z216" si="224">IFERROR(IF(SEARCH(X$1,$Q216),"sim","não"),)</f>
        <v>sim</v>
      </c>
      <c r="Y216" t="str">
        <f t="shared" si="224"/>
        <v/>
      </c>
      <c r="Z216" t="str">
        <f t="shared" si="224"/>
        <v/>
      </c>
      <c r="AA216">
        <f t="shared" si="7"/>
        <v>1</v>
      </c>
      <c r="AB216" t="str">
        <f t="shared" si="8"/>
        <v/>
      </c>
      <c r="AF216" t="str">
        <f t="shared" si="9"/>
        <v>1 - Type of study</v>
      </c>
      <c r="AG216" t="str">
        <f t="shared" si="10"/>
        <v>1 - Type of study</v>
      </c>
      <c r="AH216" t="str">
        <f t="shared" si="11"/>
        <v/>
      </c>
    </row>
    <row r="217">
      <c r="A217" s="9" t="s">
        <v>4806</v>
      </c>
      <c r="B217" s="9" t="s">
        <v>4807</v>
      </c>
      <c r="C217" s="10">
        <v>2019.0</v>
      </c>
      <c r="D217" s="10">
        <v>8.0</v>
      </c>
      <c r="E217" s="10">
        <v>22.0</v>
      </c>
      <c r="F217" s="9" t="s">
        <v>1605</v>
      </c>
      <c r="G217" s="9" t="s">
        <v>1606</v>
      </c>
      <c r="H217" s="10">
        <v>24.0</v>
      </c>
      <c r="I217" s="10">
        <v>17.0</v>
      </c>
      <c r="J217" s="9"/>
      <c r="K217" s="9" t="s">
        <v>4808</v>
      </c>
      <c r="L217" s="15" t="s">
        <v>4809</v>
      </c>
      <c r="M217" s="9" t="s">
        <v>883</v>
      </c>
      <c r="N217" s="9"/>
      <c r="O217" s="9"/>
      <c r="P217" s="9" t="s">
        <v>4810</v>
      </c>
      <c r="Q217" s="9" t="s">
        <v>4251</v>
      </c>
      <c r="R217" s="10">
        <v>3.1443533E7</v>
      </c>
      <c r="S217" s="9" t="s">
        <v>4811</v>
      </c>
      <c r="T217">
        <f t="shared" si="2"/>
        <v>35</v>
      </c>
      <c r="U217" t="str">
        <f t="shared" si="3"/>
        <v>Excluded</v>
      </c>
      <c r="V217">
        <f t="shared" si="4"/>
        <v>58</v>
      </c>
      <c r="W217" t="str">
        <f t="shared" si="5"/>
        <v>Excluded</v>
      </c>
      <c r="X217" t="str">
        <f t="shared" ref="X217:Z217" si="225">IFERROR(IF(SEARCH(X$1,$Q217),"sim","não"),)</f>
        <v/>
      </c>
      <c r="Y217" t="str">
        <f t="shared" si="225"/>
        <v>sim</v>
      </c>
      <c r="Z217" t="str">
        <f t="shared" si="225"/>
        <v/>
      </c>
      <c r="AA217">
        <f t="shared" si="7"/>
        <v>1</v>
      </c>
      <c r="AB217" t="str">
        <f t="shared" si="8"/>
        <v/>
      </c>
      <c r="AF217" t="str">
        <f t="shared" si="9"/>
        <v>2 - Population</v>
      </c>
      <c r="AG217" t="str">
        <f t="shared" si="10"/>
        <v>2 - Population</v>
      </c>
      <c r="AH217" t="str">
        <f t="shared" si="11"/>
        <v/>
      </c>
    </row>
    <row r="218">
      <c r="A218" s="9" t="s">
        <v>4812</v>
      </c>
      <c r="B218" s="9" t="s">
        <v>4813</v>
      </c>
      <c r="C218" s="10">
        <v>2019.0</v>
      </c>
      <c r="D218" s="10">
        <v>9.0</v>
      </c>
      <c r="E218" s="10">
        <v>1.0</v>
      </c>
      <c r="F218" s="9" t="s">
        <v>879</v>
      </c>
      <c r="G218" s="9" t="s">
        <v>880</v>
      </c>
      <c r="H218" s="10">
        <v>146.0</v>
      </c>
      <c r="I218" s="9"/>
      <c r="J218" s="9" t="s">
        <v>4814</v>
      </c>
      <c r="K218" s="9" t="s">
        <v>4815</v>
      </c>
      <c r="L218" s="15" t="s">
        <v>4816</v>
      </c>
      <c r="M218" s="9" t="s">
        <v>883</v>
      </c>
      <c r="N218" s="9"/>
      <c r="O218" s="9" t="s">
        <v>884</v>
      </c>
      <c r="P218" s="9" t="s">
        <v>4817</v>
      </c>
      <c r="Q218" s="9" t="s">
        <v>4200</v>
      </c>
      <c r="R218" s="10">
        <v>3.1426191E7</v>
      </c>
      <c r="S218" s="9"/>
      <c r="T218">
        <f t="shared" si="2"/>
        <v>35</v>
      </c>
      <c r="U218" t="str">
        <f t="shared" si="3"/>
        <v>Excluded</v>
      </c>
      <c r="V218">
        <f t="shared" si="4"/>
        <v>58</v>
      </c>
      <c r="W218" t="str">
        <f t="shared" si="5"/>
        <v>Excluded</v>
      </c>
      <c r="X218" t="str">
        <f t="shared" ref="X218:Z218" si="226">IFERROR(IF(SEARCH(X$1,$Q218),"sim","não"),)</f>
        <v>sim</v>
      </c>
      <c r="Y218" t="str">
        <f t="shared" si="226"/>
        <v/>
      </c>
      <c r="Z218" t="str">
        <f t="shared" si="226"/>
        <v/>
      </c>
      <c r="AA218">
        <f t="shared" si="7"/>
        <v>1</v>
      </c>
      <c r="AB218" t="str">
        <f t="shared" si="8"/>
        <v/>
      </c>
      <c r="AF218" t="str">
        <f t="shared" si="9"/>
        <v>1 - Type of study</v>
      </c>
      <c r="AG218" t="str">
        <f t="shared" si="10"/>
        <v>1 - Type of study</v>
      </c>
      <c r="AH218" t="str">
        <f t="shared" si="11"/>
        <v/>
      </c>
    </row>
    <row r="219">
      <c r="A219" s="9" t="s">
        <v>4818</v>
      </c>
      <c r="B219" s="9" t="s">
        <v>4819</v>
      </c>
      <c r="C219" s="10">
        <v>2019.0</v>
      </c>
      <c r="D219" s="10">
        <v>9.0</v>
      </c>
      <c r="E219" s="10">
        <v>1.0</v>
      </c>
      <c r="F219" s="9" t="s">
        <v>879</v>
      </c>
      <c r="G219" s="9" t="s">
        <v>880</v>
      </c>
      <c r="H219" s="10">
        <v>146.0</v>
      </c>
      <c r="I219" s="9"/>
      <c r="J219" s="9" t="s">
        <v>4820</v>
      </c>
      <c r="K219" s="9" t="s">
        <v>4821</v>
      </c>
      <c r="L219" s="15" t="s">
        <v>4822</v>
      </c>
      <c r="M219" s="9" t="s">
        <v>883</v>
      </c>
      <c r="N219" s="9"/>
      <c r="O219" s="9" t="s">
        <v>884</v>
      </c>
      <c r="P219" s="9" t="s">
        <v>4823</v>
      </c>
      <c r="Q219" s="9" t="s">
        <v>4200</v>
      </c>
      <c r="R219" s="10">
        <v>3.1426163E7</v>
      </c>
      <c r="S219" s="9"/>
      <c r="T219">
        <f t="shared" si="2"/>
        <v>35</v>
      </c>
      <c r="U219" t="str">
        <f t="shared" si="3"/>
        <v>Excluded</v>
      </c>
      <c r="V219">
        <f t="shared" si="4"/>
        <v>58</v>
      </c>
      <c r="W219" t="str">
        <f t="shared" si="5"/>
        <v>Excluded</v>
      </c>
      <c r="X219" t="str">
        <f t="shared" ref="X219:Z219" si="227">IFERROR(IF(SEARCH(X$1,$Q219),"sim","não"),)</f>
        <v>sim</v>
      </c>
      <c r="Y219" t="str">
        <f t="shared" si="227"/>
        <v/>
      </c>
      <c r="Z219" t="str">
        <f t="shared" si="227"/>
        <v/>
      </c>
      <c r="AA219">
        <f t="shared" si="7"/>
        <v>1</v>
      </c>
      <c r="AB219" t="str">
        <f t="shared" si="8"/>
        <v/>
      </c>
      <c r="AF219" t="str">
        <f t="shared" si="9"/>
        <v>1 - Type of study</v>
      </c>
      <c r="AG219" t="str">
        <f t="shared" si="10"/>
        <v>1 - Type of study</v>
      </c>
      <c r="AH219" t="str">
        <f t="shared" si="11"/>
        <v/>
      </c>
    </row>
    <row r="220">
      <c r="A220" s="9" t="s">
        <v>4824</v>
      </c>
      <c r="B220" s="9" t="s">
        <v>4825</v>
      </c>
      <c r="C220" s="10">
        <v>2019.0</v>
      </c>
      <c r="D220" s="10">
        <v>9.0</v>
      </c>
      <c r="E220" s="10">
        <v>1.0</v>
      </c>
      <c r="F220" s="9" t="s">
        <v>879</v>
      </c>
      <c r="G220" s="9" t="s">
        <v>880</v>
      </c>
      <c r="H220" s="10">
        <v>146.0</v>
      </c>
      <c r="I220" s="9"/>
      <c r="J220" s="9" t="s">
        <v>4826</v>
      </c>
      <c r="K220" s="9" t="s">
        <v>4827</v>
      </c>
      <c r="L220" s="15" t="s">
        <v>4828</v>
      </c>
      <c r="M220" s="9" t="s">
        <v>883</v>
      </c>
      <c r="N220" s="9"/>
      <c r="O220" s="9" t="s">
        <v>884</v>
      </c>
      <c r="P220" s="9" t="s">
        <v>4829</v>
      </c>
      <c r="Q220" s="9" t="s">
        <v>4209</v>
      </c>
      <c r="R220" s="10">
        <v>3.1426144E7</v>
      </c>
      <c r="S220" s="9"/>
      <c r="T220">
        <f t="shared" si="2"/>
        <v>35</v>
      </c>
      <c r="U220" t="str">
        <f t="shared" si="3"/>
        <v>Excluded</v>
      </c>
      <c r="V220">
        <f t="shared" si="4"/>
        <v>58</v>
      </c>
      <c r="W220" t="str">
        <f t="shared" si="5"/>
        <v>Excluded</v>
      </c>
      <c r="X220" t="str">
        <f t="shared" ref="X220:Z220" si="228">IFERROR(IF(SEARCH(X$1,$Q220),"sim","não"),)</f>
        <v>sim</v>
      </c>
      <c r="Y220" t="str">
        <f t="shared" si="228"/>
        <v/>
      </c>
      <c r="Z220" t="str">
        <f t="shared" si="228"/>
        <v/>
      </c>
      <c r="AA220">
        <f t="shared" si="7"/>
        <v>1</v>
      </c>
      <c r="AB220" t="str">
        <f t="shared" si="8"/>
        <v/>
      </c>
      <c r="AF220" t="str">
        <f t="shared" si="9"/>
        <v>1 - Type of study</v>
      </c>
      <c r="AG220" t="str">
        <f t="shared" si="10"/>
        <v>1 - Type of study</v>
      </c>
      <c r="AH220" t="str">
        <f t="shared" si="11"/>
        <v/>
      </c>
    </row>
    <row r="221">
      <c r="A221" s="9" t="s">
        <v>4830</v>
      </c>
      <c r="B221" s="9" t="s">
        <v>4831</v>
      </c>
      <c r="C221" s="10">
        <v>2019.0</v>
      </c>
      <c r="D221" s="10">
        <v>11.0</v>
      </c>
      <c r="E221" s="10">
        <v>1.0</v>
      </c>
      <c r="F221" s="9" t="s">
        <v>879</v>
      </c>
      <c r="G221" s="9" t="s">
        <v>880</v>
      </c>
      <c r="H221" s="10">
        <v>148.0</v>
      </c>
      <c r="I221" s="9"/>
      <c r="J221" s="9" t="s">
        <v>4832</v>
      </c>
      <c r="K221" s="9" t="s">
        <v>4833</v>
      </c>
      <c r="L221" s="15" t="s">
        <v>4834</v>
      </c>
      <c r="M221" s="9" t="s">
        <v>883</v>
      </c>
      <c r="N221" s="9"/>
      <c r="O221" s="9" t="s">
        <v>884</v>
      </c>
      <c r="P221" s="9" t="s">
        <v>4835</v>
      </c>
      <c r="Q221" s="9" t="s">
        <v>4200</v>
      </c>
      <c r="R221" s="10">
        <v>3.1422297E7</v>
      </c>
      <c r="S221" s="9"/>
      <c r="T221">
        <f t="shared" si="2"/>
        <v>35</v>
      </c>
      <c r="U221" t="str">
        <f t="shared" si="3"/>
        <v>Excluded</v>
      </c>
      <c r="V221">
        <f t="shared" si="4"/>
        <v>58</v>
      </c>
      <c r="W221" t="str">
        <f t="shared" si="5"/>
        <v>Excluded</v>
      </c>
      <c r="X221" t="str">
        <f t="shared" ref="X221:Z221" si="229">IFERROR(IF(SEARCH(X$1,$Q221),"sim","não"),)</f>
        <v>sim</v>
      </c>
      <c r="Y221" t="str">
        <f t="shared" si="229"/>
        <v/>
      </c>
      <c r="Z221" t="str">
        <f t="shared" si="229"/>
        <v/>
      </c>
      <c r="AA221">
        <f t="shared" si="7"/>
        <v>1</v>
      </c>
      <c r="AB221" t="str">
        <f t="shared" si="8"/>
        <v/>
      </c>
      <c r="AF221" t="str">
        <f t="shared" si="9"/>
        <v>1 - Type of study</v>
      </c>
      <c r="AG221" t="str">
        <f t="shared" si="10"/>
        <v>1 - Type of study</v>
      </c>
      <c r="AH221" t="str">
        <f t="shared" si="11"/>
        <v/>
      </c>
    </row>
    <row r="222">
      <c r="A222" s="9" t="s">
        <v>4836</v>
      </c>
      <c r="B222" s="9" t="s">
        <v>4837</v>
      </c>
      <c r="C222" s="10">
        <v>2019.0</v>
      </c>
      <c r="D222" s="10">
        <v>8.0</v>
      </c>
      <c r="E222" s="10">
        <v>1.0</v>
      </c>
      <c r="F222" s="9" t="s">
        <v>4838</v>
      </c>
      <c r="G222" s="9" t="s">
        <v>4839</v>
      </c>
      <c r="H222" s="10">
        <v>6.0</v>
      </c>
      <c r="I222" s="10">
        <v>4.0</v>
      </c>
      <c r="J222" s="9" t="s">
        <v>4840</v>
      </c>
      <c r="K222" s="9" t="s">
        <v>4841</v>
      </c>
      <c r="L222" s="15" t="s">
        <v>4842</v>
      </c>
      <c r="M222" s="9" t="s">
        <v>883</v>
      </c>
      <c r="N222" s="9"/>
      <c r="O222" s="9"/>
      <c r="P222" s="9" t="s">
        <v>4843</v>
      </c>
      <c r="Q222" s="9" t="s">
        <v>4240</v>
      </c>
      <c r="R222" s="10">
        <v>3.1402982E7</v>
      </c>
      <c r="S222" s="9" t="s">
        <v>4844</v>
      </c>
      <c r="T222">
        <f t="shared" si="2"/>
        <v>35</v>
      </c>
      <c r="U222" t="str">
        <f t="shared" si="3"/>
        <v>Excluded</v>
      </c>
      <c r="V222">
        <f t="shared" si="4"/>
        <v>58</v>
      </c>
      <c r="W222" t="str">
        <f t="shared" si="5"/>
        <v>Excluded</v>
      </c>
      <c r="X222" t="str">
        <f t="shared" ref="X222:Z222" si="230">IFERROR(IF(SEARCH(X$1,$Q222),"sim","não"),)</f>
        <v/>
      </c>
      <c r="Y222" t="str">
        <f t="shared" si="230"/>
        <v>sim</v>
      </c>
      <c r="Z222" t="str">
        <f t="shared" si="230"/>
        <v/>
      </c>
      <c r="AA222">
        <f t="shared" si="7"/>
        <v>1</v>
      </c>
      <c r="AB222" t="str">
        <f t="shared" si="8"/>
        <v/>
      </c>
      <c r="AF222" t="str">
        <f t="shared" si="9"/>
        <v>2 - Population</v>
      </c>
      <c r="AG222" t="str">
        <f t="shared" si="10"/>
        <v>2 - Population</v>
      </c>
      <c r="AH222" t="str">
        <f t="shared" si="11"/>
        <v/>
      </c>
    </row>
    <row r="223">
      <c r="A223" s="9" t="s">
        <v>4845</v>
      </c>
      <c r="B223" s="9" t="s">
        <v>4846</v>
      </c>
      <c r="C223" s="10">
        <v>2019.0</v>
      </c>
      <c r="D223" s="10">
        <v>11.0</v>
      </c>
      <c r="E223" s="10">
        <v>1.0</v>
      </c>
      <c r="F223" s="9" t="s">
        <v>927</v>
      </c>
      <c r="G223" s="9" t="s">
        <v>928</v>
      </c>
      <c r="H223" s="10">
        <v>254.0</v>
      </c>
      <c r="I223" s="9"/>
      <c r="J223" s="10">
        <v>112947.0</v>
      </c>
      <c r="K223" s="9" t="s">
        <v>4847</v>
      </c>
      <c r="L223" s="15" t="s">
        <v>4848</v>
      </c>
      <c r="M223" s="9" t="s">
        <v>883</v>
      </c>
      <c r="N223" s="9"/>
      <c r="O223" s="9" t="s">
        <v>884</v>
      </c>
      <c r="P223" s="9" t="s">
        <v>4849</v>
      </c>
      <c r="Q223" s="9" t="s">
        <v>4234</v>
      </c>
      <c r="R223" s="10">
        <v>3.1400664E7</v>
      </c>
      <c r="S223" s="9"/>
      <c r="T223">
        <f t="shared" si="2"/>
        <v>35</v>
      </c>
      <c r="U223" t="str">
        <f t="shared" si="3"/>
        <v>Maybe</v>
      </c>
      <c r="V223">
        <f t="shared" si="4"/>
        <v>55</v>
      </c>
      <c r="W223" t="str">
        <f t="shared" si="5"/>
        <v>Maybe</v>
      </c>
      <c r="X223" t="str">
        <f t="shared" ref="X223:Z223" si="231">IFERROR(IF(SEARCH(X$1,$Q223),"sim","não"),)</f>
        <v/>
      </c>
      <c r="Y223" t="str">
        <f t="shared" si="231"/>
        <v/>
      </c>
      <c r="Z223" t="str">
        <f t="shared" si="231"/>
        <v/>
      </c>
      <c r="AA223">
        <f t="shared" si="7"/>
        <v>0</v>
      </c>
      <c r="AB223" t="str">
        <f t="shared" si="8"/>
        <v>sim</v>
      </c>
      <c r="AF223" t="str">
        <f t="shared" si="9"/>
        <v/>
      </c>
      <c r="AG223" t="str">
        <f t="shared" si="10"/>
        <v/>
      </c>
      <c r="AH223" t="str">
        <f t="shared" si="11"/>
        <v/>
      </c>
    </row>
    <row r="224">
      <c r="A224" s="9" t="s">
        <v>4850</v>
      </c>
      <c r="B224" s="9" t="s">
        <v>4851</v>
      </c>
      <c r="C224" s="10">
        <v>2019.0</v>
      </c>
      <c r="D224" s="10">
        <v>1.0</v>
      </c>
      <c r="E224" s="10">
        <v>1.0</v>
      </c>
      <c r="F224" s="9" t="s">
        <v>4852</v>
      </c>
      <c r="G224" s="9" t="s">
        <v>4853</v>
      </c>
      <c r="H224" s="10">
        <v>10.0</v>
      </c>
      <c r="I224" s="9"/>
      <c r="J224" s="10">
        <v>905.0</v>
      </c>
      <c r="K224" s="9" t="s">
        <v>4854</v>
      </c>
      <c r="L224" s="15" t="s">
        <v>4855</v>
      </c>
      <c r="M224" s="9" t="s">
        <v>883</v>
      </c>
      <c r="N224" s="9"/>
      <c r="O224" s="9"/>
      <c r="P224" s="9" t="s">
        <v>4856</v>
      </c>
      <c r="Q224" s="9" t="s">
        <v>4857</v>
      </c>
      <c r="R224" s="10">
        <v>3.1379607E7</v>
      </c>
      <c r="S224" s="9" t="s">
        <v>4858</v>
      </c>
      <c r="T224">
        <f t="shared" si="2"/>
        <v>35</v>
      </c>
      <c r="U224" t="str">
        <f t="shared" si="3"/>
        <v>Excluded</v>
      </c>
      <c r="V224">
        <f t="shared" si="4"/>
        <v>58</v>
      </c>
      <c r="W224" t="str">
        <f t="shared" si="5"/>
        <v>Maybe</v>
      </c>
      <c r="X224" t="str">
        <f t="shared" ref="X224:Z224" si="232">IFERROR(IF(SEARCH(X$1,$Q224),"sim","não"),)</f>
        <v>sim</v>
      </c>
      <c r="Y224" t="str">
        <f t="shared" si="232"/>
        <v/>
      </c>
      <c r="Z224" t="str">
        <f t="shared" si="232"/>
        <v/>
      </c>
      <c r="AA224">
        <f t="shared" si="7"/>
        <v>1</v>
      </c>
      <c r="AB224" t="str">
        <f t="shared" si="8"/>
        <v>sim</v>
      </c>
      <c r="AF224" t="str">
        <f t="shared" si="9"/>
        <v>1 - Type of study</v>
      </c>
      <c r="AG224" t="str">
        <f t="shared" si="10"/>
        <v/>
      </c>
      <c r="AH224" t="str">
        <f t="shared" si="11"/>
        <v/>
      </c>
    </row>
    <row r="225">
      <c r="A225" s="9" t="s">
        <v>4859</v>
      </c>
      <c r="B225" s="9" t="s">
        <v>4860</v>
      </c>
      <c r="C225" s="10">
        <v>2019.0</v>
      </c>
      <c r="D225" s="10">
        <v>10.0</v>
      </c>
      <c r="E225" s="10">
        <v>30.0</v>
      </c>
      <c r="F225" s="9" t="s">
        <v>981</v>
      </c>
      <c r="G225" s="9" t="s">
        <v>982</v>
      </c>
      <c r="H225" s="10">
        <v>182.0</v>
      </c>
      <c r="I225" s="9"/>
      <c r="J225" s="10">
        <v>109442.0</v>
      </c>
      <c r="K225" s="9" t="s">
        <v>4861</v>
      </c>
      <c r="L225" s="15" t="s">
        <v>4862</v>
      </c>
      <c r="M225" s="9" t="s">
        <v>883</v>
      </c>
      <c r="N225" s="9"/>
      <c r="O225" s="9" t="s">
        <v>913</v>
      </c>
      <c r="P225" s="9" t="s">
        <v>4863</v>
      </c>
      <c r="Q225" s="9" t="s">
        <v>4234</v>
      </c>
      <c r="R225" s="10">
        <v>3.1352214E7</v>
      </c>
      <c r="S225" s="9"/>
      <c r="T225">
        <f t="shared" si="2"/>
        <v>35</v>
      </c>
      <c r="U225" t="str">
        <f t="shared" si="3"/>
        <v>Maybe</v>
      </c>
      <c r="V225">
        <f t="shared" si="4"/>
        <v>55</v>
      </c>
      <c r="W225" t="str">
        <f t="shared" si="5"/>
        <v>Maybe</v>
      </c>
      <c r="X225" t="str">
        <f t="shared" ref="X225:Z225" si="233">IFERROR(IF(SEARCH(X$1,$Q225),"sim","não"),)</f>
        <v/>
      </c>
      <c r="Y225" t="str">
        <f t="shared" si="233"/>
        <v/>
      </c>
      <c r="Z225" t="str">
        <f t="shared" si="233"/>
        <v/>
      </c>
      <c r="AA225">
        <f t="shared" si="7"/>
        <v>0</v>
      </c>
      <c r="AB225" t="str">
        <f t="shared" si="8"/>
        <v>sim</v>
      </c>
      <c r="AF225" t="str">
        <f t="shared" si="9"/>
        <v/>
      </c>
      <c r="AG225" t="str">
        <f t="shared" si="10"/>
        <v/>
      </c>
      <c r="AH225" t="str">
        <f t="shared" si="11"/>
        <v/>
      </c>
    </row>
    <row r="226">
      <c r="A226" s="9" t="s">
        <v>4864</v>
      </c>
      <c r="B226" s="9" t="s">
        <v>4865</v>
      </c>
      <c r="C226" s="10">
        <v>2019.0</v>
      </c>
      <c r="D226" s="10">
        <v>6.0</v>
      </c>
      <c r="E226" s="10">
        <v>1.0</v>
      </c>
      <c r="F226" s="9" t="s">
        <v>2324</v>
      </c>
      <c r="G226" s="9" t="s">
        <v>2325</v>
      </c>
      <c r="H226" s="10">
        <v>17.0</v>
      </c>
      <c r="I226" s="10">
        <v>1.0</v>
      </c>
      <c r="J226" s="10">
        <v>505.0</v>
      </c>
      <c r="K226" s="9" t="s">
        <v>2326</v>
      </c>
      <c r="L226" s="15" t="s">
        <v>4866</v>
      </c>
      <c r="M226" s="9" t="s">
        <v>883</v>
      </c>
      <c r="N226" s="9"/>
      <c r="O226" s="9"/>
      <c r="P226" s="9" t="s">
        <v>4867</v>
      </c>
      <c r="Q226" s="9" t="s">
        <v>4868</v>
      </c>
      <c r="R226" s="10">
        <v>3.1321057E7</v>
      </c>
      <c r="S226" s="9" t="s">
        <v>4869</v>
      </c>
      <c r="T226">
        <f t="shared" si="2"/>
        <v>35</v>
      </c>
      <c r="U226" t="str">
        <f t="shared" si="3"/>
        <v>Excluded</v>
      </c>
      <c r="V226">
        <f t="shared" si="4"/>
        <v>58</v>
      </c>
      <c r="W226" t="str">
        <f t="shared" si="5"/>
        <v>Excluded</v>
      </c>
      <c r="X226" t="str">
        <f t="shared" ref="X226:Z226" si="234">IFERROR(IF(SEARCH(X$1,$Q226),"sim","não"),)</f>
        <v>sim</v>
      </c>
      <c r="Y226" t="str">
        <f t="shared" si="234"/>
        <v/>
      </c>
      <c r="Z226" t="str">
        <f t="shared" si="234"/>
        <v/>
      </c>
      <c r="AA226">
        <f t="shared" si="7"/>
        <v>1</v>
      </c>
      <c r="AB226" t="str">
        <f t="shared" si="8"/>
        <v/>
      </c>
      <c r="AF226" t="str">
        <f t="shared" si="9"/>
        <v>1 - Type of study</v>
      </c>
      <c r="AG226" t="str">
        <f t="shared" si="10"/>
        <v>1 - Type of study</v>
      </c>
      <c r="AH226" t="str">
        <f t="shared" si="11"/>
        <v/>
      </c>
    </row>
    <row r="227">
      <c r="A227" s="9" t="s">
        <v>4870</v>
      </c>
      <c r="B227" s="9" t="s">
        <v>4871</v>
      </c>
      <c r="C227" s="10">
        <v>2019.0</v>
      </c>
      <c r="D227" s="10">
        <v>11.0</v>
      </c>
      <c r="E227" s="10">
        <v>10.0</v>
      </c>
      <c r="F227" s="9" t="s">
        <v>948</v>
      </c>
      <c r="G227" s="9" t="s">
        <v>949</v>
      </c>
      <c r="H227" s="10">
        <v>690.0</v>
      </c>
      <c r="I227" s="9"/>
      <c r="J227" s="9" t="s">
        <v>4872</v>
      </c>
      <c r="K227" s="9" t="s">
        <v>4873</v>
      </c>
      <c r="L227" s="15" t="s">
        <v>4874</v>
      </c>
      <c r="M227" s="9" t="s">
        <v>883</v>
      </c>
      <c r="N227" s="9"/>
      <c r="O227" s="9" t="s">
        <v>913</v>
      </c>
      <c r="P227" s="9" t="s">
        <v>4875</v>
      </c>
      <c r="Q227" s="9" t="s">
        <v>4200</v>
      </c>
      <c r="R227" s="10">
        <v>3.1302547E7</v>
      </c>
      <c r="S227" s="9"/>
      <c r="T227">
        <f t="shared" si="2"/>
        <v>35</v>
      </c>
      <c r="U227" t="str">
        <f t="shared" si="3"/>
        <v>Excluded</v>
      </c>
      <c r="V227">
        <f t="shared" si="4"/>
        <v>58</v>
      </c>
      <c r="W227" t="str">
        <f t="shared" si="5"/>
        <v>Excluded</v>
      </c>
      <c r="X227" t="str">
        <f t="shared" ref="X227:Z227" si="235">IFERROR(IF(SEARCH(X$1,$Q227),"sim","não"),)</f>
        <v>sim</v>
      </c>
      <c r="Y227" t="str">
        <f t="shared" si="235"/>
        <v/>
      </c>
      <c r="Z227" t="str">
        <f t="shared" si="235"/>
        <v/>
      </c>
      <c r="AA227">
        <f t="shared" si="7"/>
        <v>1</v>
      </c>
      <c r="AB227" t="str">
        <f t="shared" si="8"/>
        <v/>
      </c>
      <c r="AF227" t="str">
        <f t="shared" si="9"/>
        <v>1 - Type of study</v>
      </c>
      <c r="AG227" t="str">
        <f t="shared" si="10"/>
        <v>1 - Type of study</v>
      </c>
      <c r="AH227" t="str">
        <f t="shared" si="11"/>
        <v/>
      </c>
    </row>
    <row r="228">
      <c r="A228" s="9" t="s">
        <v>4876</v>
      </c>
      <c r="B228" s="9" t="s">
        <v>4877</v>
      </c>
      <c r="C228" s="10">
        <v>2019.0</v>
      </c>
      <c r="D228" s="10">
        <v>9.0</v>
      </c>
      <c r="E228" s="10">
        <v>1.0</v>
      </c>
      <c r="F228" s="9" t="s">
        <v>1046</v>
      </c>
      <c r="G228" s="9" t="s">
        <v>1047</v>
      </c>
      <c r="H228" s="10">
        <v>26.0</v>
      </c>
      <c r="I228" s="10">
        <v>25.0</v>
      </c>
      <c r="J228" s="9" t="s">
        <v>4878</v>
      </c>
      <c r="K228" s="9" t="s">
        <v>4879</v>
      </c>
      <c r="L228" s="15" t="s">
        <v>4880</v>
      </c>
      <c r="M228" s="9" t="s">
        <v>883</v>
      </c>
      <c r="N228" s="9"/>
      <c r="O228" s="9" t="s">
        <v>1051</v>
      </c>
      <c r="P228" s="9" t="s">
        <v>4881</v>
      </c>
      <c r="Q228" s="9" t="s">
        <v>4200</v>
      </c>
      <c r="R228" s="10">
        <v>3.1267384E7</v>
      </c>
      <c r="S228" s="9"/>
      <c r="T228">
        <f t="shared" si="2"/>
        <v>35</v>
      </c>
      <c r="U228" t="str">
        <f t="shared" si="3"/>
        <v>Excluded</v>
      </c>
      <c r="V228">
        <f t="shared" si="4"/>
        <v>58</v>
      </c>
      <c r="W228" t="str">
        <f t="shared" si="5"/>
        <v>Excluded</v>
      </c>
      <c r="X228" t="str">
        <f t="shared" ref="X228:Z228" si="236">IFERROR(IF(SEARCH(X$1,$Q228),"sim","não"),)</f>
        <v>sim</v>
      </c>
      <c r="Y228" t="str">
        <f t="shared" si="236"/>
        <v/>
      </c>
      <c r="Z228" t="str">
        <f t="shared" si="236"/>
        <v/>
      </c>
      <c r="AA228">
        <f t="shared" si="7"/>
        <v>1</v>
      </c>
      <c r="AB228" t="str">
        <f t="shared" si="8"/>
        <v/>
      </c>
      <c r="AF228" t="str">
        <f t="shared" si="9"/>
        <v>1 - Type of study</v>
      </c>
      <c r="AG228" t="str">
        <f t="shared" si="10"/>
        <v>1 - Type of study</v>
      </c>
      <c r="AH228" t="str">
        <f t="shared" si="11"/>
        <v/>
      </c>
    </row>
    <row r="229">
      <c r="A229" s="9" t="s">
        <v>4882</v>
      </c>
      <c r="B229" s="9" t="s">
        <v>4883</v>
      </c>
      <c r="C229" s="10">
        <v>2019.0</v>
      </c>
      <c r="D229" s="10">
        <v>7.0</v>
      </c>
      <c r="E229" s="10">
        <v>16.0</v>
      </c>
      <c r="F229" s="9" t="s">
        <v>1017</v>
      </c>
      <c r="G229" s="9" t="s">
        <v>1018</v>
      </c>
      <c r="H229" s="10">
        <v>53.0</v>
      </c>
      <c r="I229" s="10">
        <v>14.0</v>
      </c>
      <c r="J229" s="9" t="s">
        <v>4884</v>
      </c>
      <c r="K229" s="9" t="s">
        <v>4885</v>
      </c>
      <c r="L229" s="15" t="s">
        <v>4886</v>
      </c>
      <c r="M229" s="9" t="s">
        <v>883</v>
      </c>
      <c r="N229" s="9"/>
      <c r="O229" s="9" t="s">
        <v>1022</v>
      </c>
      <c r="P229" s="9" t="s">
        <v>4887</v>
      </c>
      <c r="Q229" s="9" t="s">
        <v>4200</v>
      </c>
      <c r="R229" s="10">
        <v>3.1204475E7</v>
      </c>
      <c r="S229" s="9"/>
      <c r="T229">
        <f t="shared" si="2"/>
        <v>35</v>
      </c>
      <c r="U229" t="str">
        <f t="shared" si="3"/>
        <v>Excluded</v>
      </c>
      <c r="V229">
        <f t="shared" si="4"/>
        <v>58</v>
      </c>
      <c r="W229" t="str">
        <f t="shared" si="5"/>
        <v>Excluded</v>
      </c>
      <c r="X229" t="str">
        <f t="shared" ref="X229:Z229" si="237">IFERROR(IF(SEARCH(X$1,$Q229),"sim","não"),)</f>
        <v>sim</v>
      </c>
      <c r="Y229" t="str">
        <f t="shared" si="237"/>
        <v/>
      </c>
      <c r="Z229" t="str">
        <f t="shared" si="237"/>
        <v/>
      </c>
      <c r="AA229">
        <f t="shared" si="7"/>
        <v>1</v>
      </c>
      <c r="AB229" t="str">
        <f t="shared" si="8"/>
        <v/>
      </c>
      <c r="AF229" t="str">
        <f t="shared" si="9"/>
        <v>1 - Type of study</v>
      </c>
      <c r="AG229" t="str">
        <f t="shared" si="10"/>
        <v>1 - Type of study</v>
      </c>
      <c r="AH229" t="str">
        <f t="shared" si="11"/>
        <v/>
      </c>
    </row>
    <row r="230">
      <c r="A230" s="9" t="s">
        <v>4888</v>
      </c>
      <c r="B230" s="9" t="s">
        <v>4889</v>
      </c>
      <c r="C230" s="10">
        <v>2019.0</v>
      </c>
      <c r="D230" s="10">
        <v>7.0</v>
      </c>
      <c r="E230" s="10">
        <v>1.0</v>
      </c>
      <c r="F230" s="9" t="s">
        <v>879</v>
      </c>
      <c r="G230" s="9" t="s">
        <v>880</v>
      </c>
      <c r="H230" s="10">
        <v>144.0</v>
      </c>
      <c r="I230" s="9"/>
      <c r="J230" s="9" t="s">
        <v>4890</v>
      </c>
      <c r="K230" s="9" t="s">
        <v>4891</v>
      </c>
      <c r="L230" s="15" t="s">
        <v>4892</v>
      </c>
      <c r="M230" s="9" t="s">
        <v>883</v>
      </c>
      <c r="N230" s="9"/>
      <c r="O230" s="9" t="s">
        <v>884</v>
      </c>
      <c r="P230" s="9" t="s">
        <v>4893</v>
      </c>
      <c r="Q230" s="9" t="s">
        <v>4209</v>
      </c>
      <c r="R230" s="10">
        <v>3.1179992E7</v>
      </c>
      <c r="S230" s="9"/>
      <c r="T230">
        <f t="shared" si="2"/>
        <v>35</v>
      </c>
      <c r="U230" t="str">
        <f t="shared" si="3"/>
        <v>Excluded</v>
      </c>
      <c r="V230">
        <f t="shared" si="4"/>
        <v>58</v>
      </c>
      <c r="W230" t="str">
        <f t="shared" si="5"/>
        <v>Excluded</v>
      </c>
      <c r="X230" t="str">
        <f t="shared" ref="X230:Z230" si="238">IFERROR(IF(SEARCH(X$1,$Q230),"sim","não"),)</f>
        <v>sim</v>
      </c>
      <c r="Y230" t="str">
        <f t="shared" si="238"/>
        <v/>
      </c>
      <c r="Z230" t="str">
        <f t="shared" si="238"/>
        <v/>
      </c>
      <c r="AA230">
        <f t="shared" si="7"/>
        <v>1</v>
      </c>
      <c r="AB230" t="str">
        <f t="shared" si="8"/>
        <v/>
      </c>
      <c r="AF230" t="str">
        <f t="shared" si="9"/>
        <v>1 - Type of study</v>
      </c>
      <c r="AG230" t="str">
        <f t="shared" si="10"/>
        <v>1 - Type of study</v>
      </c>
      <c r="AH230" t="str">
        <f t="shared" si="11"/>
        <v/>
      </c>
    </row>
    <row r="231">
      <c r="A231" s="9" t="s">
        <v>4894</v>
      </c>
      <c r="B231" s="9" t="s">
        <v>4895</v>
      </c>
      <c r="C231" s="10">
        <v>2019.0</v>
      </c>
      <c r="D231" s="10">
        <v>1.0</v>
      </c>
      <c r="E231" s="10">
        <v>1.0</v>
      </c>
      <c r="F231" s="9" t="s">
        <v>1901</v>
      </c>
      <c r="G231" s="9" t="s">
        <v>1902</v>
      </c>
      <c r="H231" s="10">
        <v>9.0</v>
      </c>
      <c r="I231" s="10">
        <v>9.0</v>
      </c>
      <c r="J231" s="9" t="s">
        <v>4896</v>
      </c>
      <c r="K231" s="9" t="s">
        <v>4897</v>
      </c>
      <c r="L231" s="15" t="s">
        <v>4898</v>
      </c>
      <c r="M231" s="9" t="s">
        <v>883</v>
      </c>
      <c r="N231" s="9"/>
      <c r="O231" s="9"/>
      <c r="P231" s="9" t="s">
        <v>4899</v>
      </c>
      <c r="Q231" s="9" t="s">
        <v>4240</v>
      </c>
      <c r="R231" s="10">
        <v>3.1131064E7</v>
      </c>
      <c r="S231" s="9" t="s">
        <v>4900</v>
      </c>
      <c r="T231">
        <f t="shared" si="2"/>
        <v>35</v>
      </c>
      <c r="U231" t="str">
        <f t="shared" si="3"/>
        <v>Excluded</v>
      </c>
      <c r="V231">
        <f t="shared" si="4"/>
        <v>58</v>
      </c>
      <c r="W231" t="str">
        <f t="shared" si="5"/>
        <v>Excluded</v>
      </c>
      <c r="X231" t="str">
        <f t="shared" ref="X231:Z231" si="239">IFERROR(IF(SEARCH(X$1,$Q231),"sim","não"),)</f>
        <v/>
      </c>
      <c r="Y231" t="str">
        <f t="shared" si="239"/>
        <v>sim</v>
      </c>
      <c r="Z231" t="str">
        <f t="shared" si="239"/>
        <v/>
      </c>
      <c r="AA231">
        <f t="shared" si="7"/>
        <v>1</v>
      </c>
      <c r="AB231" t="str">
        <f t="shared" si="8"/>
        <v/>
      </c>
      <c r="AF231" t="str">
        <f t="shared" si="9"/>
        <v>2 - Population</v>
      </c>
      <c r="AG231" t="str">
        <f t="shared" si="10"/>
        <v>2 - Population</v>
      </c>
      <c r="AH231" t="str">
        <f t="shared" si="11"/>
        <v/>
      </c>
    </row>
    <row r="232">
      <c r="A232" s="9" t="s">
        <v>4901</v>
      </c>
      <c r="B232" s="9" t="s">
        <v>4902</v>
      </c>
      <c r="C232" s="10">
        <v>2019.0</v>
      </c>
      <c r="D232" s="10">
        <v>12.0</v>
      </c>
      <c r="E232" s="10">
        <v>1.0</v>
      </c>
      <c r="F232" s="9" t="s">
        <v>4903</v>
      </c>
      <c r="G232" s="9" t="s">
        <v>4904</v>
      </c>
      <c r="H232" s="10">
        <v>14.0</v>
      </c>
      <c r="I232" s="10">
        <v>12.0</v>
      </c>
      <c r="J232" s="9" t="s">
        <v>4905</v>
      </c>
      <c r="K232" s="9" t="s">
        <v>4906</v>
      </c>
      <c r="L232" s="15" t="s">
        <v>4907</v>
      </c>
      <c r="M232" s="9" t="s">
        <v>883</v>
      </c>
      <c r="N232" s="9"/>
      <c r="O232" s="9" t="s">
        <v>1051</v>
      </c>
      <c r="P232" s="9" t="s">
        <v>4908</v>
      </c>
      <c r="Q232" s="9" t="s">
        <v>4234</v>
      </c>
      <c r="R232" s="10">
        <v>3.1119892E7</v>
      </c>
      <c r="S232" s="9"/>
      <c r="T232">
        <f t="shared" si="2"/>
        <v>35</v>
      </c>
      <c r="U232" t="str">
        <f t="shared" si="3"/>
        <v>Maybe</v>
      </c>
      <c r="V232">
        <f t="shared" si="4"/>
        <v>55</v>
      </c>
      <c r="W232" t="str">
        <f t="shared" si="5"/>
        <v>Maybe</v>
      </c>
      <c r="X232" t="str">
        <f t="shared" ref="X232:Z232" si="240">IFERROR(IF(SEARCH(X$1,$Q232),"sim","não"),)</f>
        <v/>
      </c>
      <c r="Y232" t="str">
        <f t="shared" si="240"/>
        <v/>
      </c>
      <c r="Z232" t="str">
        <f t="shared" si="240"/>
        <v/>
      </c>
      <c r="AA232">
        <f t="shared" si="7"/>
        <v>0</v>
      </c>
      <c r="AB232" t="str">
        <f t="shared" si="8"/>
        <v>sim</v>
      </c>
      <c r="AF232" t="str">
        <f t="shared" si="9"/>
        <v/>
      </c>
      <c r="AG232" t="str">
        <f t="shared" si="10"/>
        <v/>
      </c>
      <c r="AH232" t="str">
        <f t="shared" si="11"/>
        <v/>
      </c>
    </row>
    <row r="233">
      <c r="A233" s="9" t="s">
        <v>4909</v>
      </c>
      <c r="B233" s="9" t="s">
        <v>4910</v>
      </c>
      <c r="C233" s="10">
        <v>2019.0</v>
      </c>
      <c r="D233" s="10">
        <v>8.0</v>
      </c>
      <c r="E233" s="10">
        <v>1.0</v>
      </c>
      <c r="F233" s="9" t="s">
        <v>2436</v>
      </c>
      <c r="G233" s="9" t="s">
        <v>2437</v>
      </c>
      <c r="H233" s="10">
        <v>13.0</v>
      </c>
      <c r="I233" s="10">
        <v>6.0</v>
      </c>
      <c r="J233" s="9" t="s">
        <v>4911</v>
      </c>
      <c r="K233" s="9" t="s">
        <v>4912</v>
      </c>
      <c r="L233" s="15" t="s">
        <v>4913</v>
      </c>
      <c r="M233" s="9" t="s">
        <v>883</v>
      </c>
      <c r="N233" s="9"/>
      <c r="O233" s="9" t="s">
        <v>884</v>
      </c>
      <c r="P233" s="9" t="s">
        <v>4914</v>
      </c>
      <c r="Q233" s="9" t="s">
        <v>4915</v>
      </c>
      <c r="R233" s="10">
        <v>3.1094641E7</v>
      </c>
      <c r="S233" s="9"/>
      <c r="T233">
        <f t="shared" si="2"/>
        <v>35</v>
      </c>
      <c r="U233" t="str">
        <f t="shared" si="3"/>
        <v>Excluded</v>
      </c>
      <c r="V233">
        <f t="shared" si="4"/>
        <v>58</v>
      </c>
      <c r="W233" t="str">
        <f t="shared" si="5"/>
        <v>Excluded</v>
      </c>
      <c r="X233" t="str">
        <f t="shared" ref="X233:Z233" si="241">IFERROR(IF(SEARCH(X$1,$Q233),"sim","não"),)</f>
        <v>sim</v>
      </c>
      <c r="Y233" t="str">
        <f t="shared" si="241"/>
        <v>sim</v>
      </c>
      <c r="Z233" t="str">
        <f t="shared" si="241"/>
        <v/>
      </c>
      <c r="AA233">
        <f t="shared" si="7"/>
        <v>2</v>
      </c>
      <c r="AB233" t="str">
        <f t="shared" si="8"/>
        <v/>
      </c>
      <c r="AF233" t="str">
        <f t="shared" si="9"/>
        <v>2 - Population,1 - Type of study</v>
      </c>
      <c r="AG233" t="str">
        <f t="shared" si="10"/>
        <v>2 - Population</v>
      </c>
      <c r="AH233" t="str">
        <f t="shared" si="11"/>
        <v>1 - Type of study</v>
      </c>
    </row>
    <row r="234">
      <c r="A234" s="9" t="s">
        <v>4916</v>
      </c>
      <c r="B234" s="9" t="s">
        <v>4917</v>
      </c>
      <c r="C234" s="10">
        <v>2019.0</v>
      </c>
      <c r="D234" s="10">
        <v>5.0</v>
      </c>
      <c r="E234" s="10">
        <v>22.0</v>
      </c>
      <c r="F234" s="9" t="s">
        <v>1682</v>
      </c>
      <c r="G234" s="9" t="s">
        <v>1683</v>
      </c>
      <c r="H234" s="10">
        <v>11.0</v>
      </c>
      <c r="I234" s="10">
        <v>20.0</v>
      </c>
      <c r="J234" s="9" t="s">
        <v>4918</v>
      </c>
      <c r="K234" s="9" t="s">
        <v>4919</v>
      </c>
      <c r="L234" s="15" t="s">
        <v>4920</v>
      </c>
      <c r="M234" s="9" t="s">
        <v>883</v>
      </c>
      <c r="N234" s="9"/>
      <c r="O234" s="9" t="s">
        <v>1022</v>
      </c>
      <c r="P234" s="9" t="s">
        <v>4921</v>
      </c>
      <c r="Q234" s="9" t="s">
        <v>4922</v>
      </c>
      <c r="R234" s="10">
        <v>3.1042026E7</v>
      </c>
      <c r="S234" s="9"/>
      <c r="T234">
        <f t="shared" si="2"/>
        <v>35</v>
      </c>
      <c r="U234" t="str">
        <f t="shared" si="3"/>
        <v>Excluded</v>
      </c>
      <c r="V234">
        <f t="shared" si="4"/>
        <v>58</v>
      </c>
      <c r="W234" t="str">
        <f t="shared" si="5"/>
        <v>Excluded</v>
      </c>
      <c r="X234" t="str">
        <f t="shared" ref="X234:Z234" si="242">IFERROR(IF(SEARCH(X$1,$Q234),"sim","não"),)</f>
        <v>sim</v>
      </c>
      <c r="Y234" t="str">
        <f t="shared" si="242"/>
        <v>sim</v>
      </c>
      <c r="Z234" t="str">
        <f t="shared" si="242"/>
        <v/>
      </c>
      <c r="AA234">
        <f t="shared" si="7"/>
        <v>2</v>
      </c>
      <c r="AB234" t="str">
        <f t="shared" si="8"/>
        <v/>
      </c>
      <c r="AF234" t="str">
        <f t="shared" si="9"/>
        <v>2 - Population,1 - Type of study</v>
      </c>
      <c r="AG234" t="str">
        <f t="shared" si="10"/>
        <v>2 - Population</v>
      </c>
      <c r="AH234" t="str">
        <f t="shared" si="11"/>
        <v>1 - Type of study</v>
      </c>
    </row>
    <row r="235">
      <c r="A235" s="9" t="s">
        <v>4923</v>
      </c>
      <c r="B235" s="9" t="s">
        <v>4924</v>
      </c>
      <c r="C235" s="10">
        <v>2019.0</v>
      </c>
      <c r="D235" s="10">
        <v>8.0</v>
      </c>
      <c r="E235" s="10">
        <v>1.0</v>
      </c>
      <c r="F235" s="9" t="s">
        <v>1121</v>
      </c>
      <c r="G235" s="9" t="s">
        <v>1122</v>
      </c>
      <c r="H235" s="10">
        <v>228.0</v>
      </c>
      <c r="I235" s="9"/>
      <c r="J235" s="9" t="s">
        <v>531</v>
      </c>
      <c r="K235" s="9" t="s">
        <v>4925</v>
      </c>
      <c r="L235" s="15" t="s">
        <v>4926</v>
      </c>
      <c r="M235" s="9" t="s">
        <v>883</v>
      </c>
      <c r="N235" s="9"/>
      <c r="O235" s="9" t="s">
        <v>884</v>
      </c>
      <c r="P235" s="9" t="s">
        <v>4927</v>
      </c>
      <c r="Q235" s="9" t="s">
        <v>4234</v>
      </c>
      <c r="R235" s="10">
        <v>3.1026634E7</v>
      </c>
      <c r="S235" s="9"/>
      <c r="T235">
        <f t="shared" si="2"/>
        <v>35</v>
      </c>
      <c r="U235" t="str">
        <f t="shared" si="3"/>
        <v>Maybe</v>
      </c>
      <c r="V235">
        <f t="shared" si="4"/>
        <v>55</v>
      </c>
      <c r="W235" t="str">
        <f t="shared" si="5"/>
        <v>Maybe</v>
      </c>
      <c r="X235" t="str">
        <f t="shared" ref="X235:Z235" si="243">IFERROR(IF(SEARCH(X$1,$Q235),"sim","não"),)</f>
        <v/>
      </c>
      <c r="Y235" t="str">
        <f t="shared" si="243"/>
        <v/>
      </c>
      <c r="Z235" t="str">
        <f t="shared" si="243"/>
        <v/>
      </c>
      <c r="AA235">
        <f t="shared" si="7"/>
        <v>0</v>
      </c>
      <c r="AB235" t="str">
        <f t="shared" si="8"/>
        <v>sim</v>
      </c>
      <c r="AF235" t="str">
        <f t="shared" si="9"/>
        <v/>
      </c>
      <c r="AG235" t="str">
        <f t="shared" si="10"/>
        <v/>
      </c>
      <c r="AH235" t="str">
        <f t="shared" si="11"/>
        <v/>
      </c>
    </row>
    <row r="236">
      <c r="A236" s="9" t="s">
        <v>4928</v>
      </c>
      <c r="B236" s="9" t="s">
        <v>4929</v>
      </c>
      <c r="C236" s="10">
        <v>2019.0</v>
      </c>
      <c r="D236" s="10">
        <v>4.0</v>
      </c>
      <c r="E236" s="10">
        <v>11.0</v>
      </c>
      <c r="F236" s="9" t="s">
        <v>1004</v>
      </c>
      <c r="G236" s="9" t="s">
        <v>1005</v>
      </c>
      <c r="H236" s="10">
        <v>9.0</v>
      </c>
      <c r="I236" s="10">
        <v>1.0</v>
      </c>
      <c r="J236" s="10">
        <v>5945.0</v>
      </c>
      <c r="K236" s="9" t="s">
        <v>4930</v>
      </c>
      <c r="L236" s="15" t="s">
        <v>4931</v>
      </c>
      <c r="M236" s="9" t="s">
        <v>883</v>
      </c>
      <c r="N236" s="9"/>
      <c r="O236" s="9"/>
      <c r="P236" s="9" t="s">
        <v>4932</v>
      </c>
      <c r="Q236" s="9" t="s">
        <v>4251</v>
      </c>
      <c r="R236" s="10">
        <v>3.0976009E7</v>
      </c>
      <c r="S236" s="9" t="s">
        <v>4933</v>
      </c>
      <c r="T236">
        <f t="shared" si="2"/>
        <v>35</v>
      </c>
      <c r="U236" t="str">
        <f t="shared" si="3"/>
        <v>Excluded</v>
      </c>
      <c r="V236">
        <f t="shared" si="4"/>
        <v>58</v>
      </c>
      <c r="W236" t="str">
        <f t="shared" si="5"/>
        <v>Excluded</v>
      </c>
      <c r="X236" t="str">
        <f t="shared" ref="X236:Z236" si="244">IFERROR(IF(SEARCH(X$1,$Q236),"sim","não"),)</f>
        <v/>
      </c>
      <c r="Y236" t="str">
        <f t="shared" si="244"/>
        <v>sim</v>
      </c>
      <c r="Z236" t="str">
        <f t="shared" si="244"/>
        <v/>
      </c>
      <c r="AA236">
        <f t="shared" si="7"/>
        <v>1</v>
      </c>
      <c r="AB236" t="str">
        <f t="shared" si="8"/>
        <v/>
      </c>
      <c r="AF236" t="str">
        <f t="shared" si="9"/>
        <v>2 - Population</v>
      </c>
      <c r="AG236" t="str">
        <f t="shared" si="10"/>
        <v>2 - Population</v>
      </c>
      <c r="AH236" t="str">
        <f t="shared" si="11"/>
        <v/>
      </c>
    </row>
    <row r="237">
      <c r="A237" s="9" t="s">
        <v>4934</v>
      </c>
      <c r="B237" s="9" t="s">
        <v>4935</v>
      </c>
      <c r="C237" s="10">
        <v>2019.0</v>
      </c>
      <c r="D237" s="10">
        <v>6.0</v>
      </c>
      <c r="E237" s="10">
        <v>1.0</v>
      </c>
      <c r="F237" s="9" t="s">
        <v>927</v>
      </c>
      <c r="G237" s="9" t="s">
        <v>928</v>
      </c>
      <c r="H237" s="10">
        <v>249.0</v>
      </c>
      <c r="I237" s="9"/>
      <c r="J237" s="9" t="s">
        <v>4936</v>
      </c>
      <c r="K237" s="9" t="s">
        <v>4937</v>
      </c>
      <c r="L237" s="15" t="s">
        <v>4938</v>
      </c>
      <c r="M237" s="9" t="s">
        <v>883</v>
      </c>
      <c r="N237" s="9"/>
      <c r="O237" s="9" t="s">
        <v>884</v>
      </c>
      <c r="P237" s="9" t="s">
        <v>4939</v>
      </c>
      <c r="Q237" s="9" t="s">
        <v>4200</v>
      </c>
      <c r="R237" s="10">
        <v>3.0965539E7</v>
      </c>
      <c r="S237" s="9"/>
      <c r="T237">
        <f t="shared" si="2"/>
        <v>35</v>
      </c>
      <c r="U237" t="str">
        <f t="shared" si="3"/>
        <v>Excluded</v>
      </c>
      <c r="V237">
        <f t="shared" si="4"/>
        <v>58</v>
      </c>
      <c r="W237" t="str">
        <f t="shared" si="5"/>
        <v>Excluded</v>
      </c>
      <c r="X237" t="str">
        <f t="shared" ref="X237:Z237" si="245">IFERROR(IF(SEARCH(X$1,$Q237),"sim","não"),)</f>
        <v>sim</v>
      </c>
      <c r="Y237" t="str">
        <f t="shared" si="245"/>
        <v/>
      </c>
      <c r="Z237" t="str">
        <f t="shared" si="245"/>
        <v/>
      </c>
      <c r="AA237">
        <f t="shared" si="7"/>
        <v>1</v>
      </c>
      <c r="AB237" t="str">
        <f t="shared" si="8"/>
        <v/>
      </c>
      <c r="AF237" t="str">
        <f t="shared" si="9"/>
        <v>1 - Type of study</v>
      </c>
      <c r="AG237" t="str">
        <f t="shared" si="10"/>
        <v>1 - Type of study</v>
      </c>
      <c r="AH237" t="str">
        <f t="shared" si="11"/>
        <v/>
      </c>
    </row>
    <row r="238">
      <c r="A238" s="9" t="s">
        <v>4940</v>
      </c>
      <c r="B238" s="9" t="s">
        <v>4941</v>
      </c>
      <c r="C238" s="10">
        <v>2019.0</v>
      </c>
      <c r="D238" s="10">
        <v>3.0</v>
      </c>
      <c r="E238" s="10">
        <v>1.0</v>
      </c>
      <c r="F238" s="9" t="s">
        <v>879</v>
      </c>
      <c r="G238" s="9" t="s">
        <v>880</v>
      </c>
      <c r="H238" s="10">
        <v>140.0</v>
      </c>
      <c r="I238" s="9"/>
      <c r="J238" s="9" t="s">
        <v>4942</v>
      </c>
      <c r="K238" s="9" t="s">
        <v>4943</v>
      </c>
      <c r="L238" s="15" t="s">
        <v>4944</v>
      </c>
      <c r="M238" s="9" t="s">
        <v>883</v>
      </c>
      <c r="N238" s="9"/>
      <c r="O238" s="9" t="s">
        <v>884</v>
      </c>
      <c r="P238" s="9" t="s">
        <v>4945</v>
      </c>
      <c r="Q238" s="9" t="s">
        <v>4200</v>
      </c>
      <c r="R238" s="10">
        <v>3.080365E7</v>
      </c>
      <c r="S238" s="9"/>
      <c r="T238">
        <f t="shared" si="2"/>
        <v>35</v>
      </c>
      <c r="U238" t="str">
        <f t="shared" si="3"/>
        <v>Excluded</v>
      </c>
      <c r="V238">
        <f t="shared" si="4"/>
        <v>58</v>
      </c>
      <c r="W238" t="str">
        <f t="shared" si="5"/>
        <v>Excluded</v>
      </c>
      <c r="X238" t="str">
        <f t="shared" ref="X238:Z238" si="246">IFERROR(IF(SEARCH(X$1,$Q238),"sim","não"),)</f>
        <v>sim</v>
      </c>
      <c r="Y238" t="str">
        <f t="shared" si="246"/>
        <v/>
      </c>
      <c r="Z238" t="str">
        <f t="shared" si="246"/>
        <v/>
      </c>
      <c r="AA238">
        <f t="shared" si="7"/>
        <v>1</v>
      </c>
      <c r="AB238" t="str">
        <f t="shared" si="8"/>
        <v/>
      </c>
      <c r="AF238" t="str">
        <f t="shared" si="9"/>
        <v>1 - Type of study</v>
      </c>
      <c r="AG238" t="str">
        <f t="shared" si="10"/>
        <v>1 - Type of study</v>
      </c>
      <c r="AH238" t="str">
        <f t="shared" si="11"/>
        <v/>
      </c>
    </row>
    <row r="239">
      <c r="A239" s="9" t="s">
        <v>4946</v>
      </c>
      <c r="B239" s="9" t="s">
        <v>4947</v>
      </c>
      <c r="C239" s="10">
        <v>2019.0</v>
      </c>
      <c r="D239" s="10">
        <v>3.0</v>
      </c>
      <c r="E239" s="10">
        <v>1.0</v>
      </c>
      <c r="F239" s="9" t="s">
        <v>879</v>
      </c>
      <c r="G239" s="9" t="s">
        <v>880</v>
      </c>
      <c r="H239" s="10">
        <v>140.0</v>
      </c>
      <c r="I239" s="9"/>
      <c r="J239" s="9" t="s">
        <v>4948</v>
      </c>
      <c r="K239" s="9" t="s">
        <v>4949</v>
      </c>
      <c r="L239" s="15" t="s">
        <v>4950</v>
      </c>
      <c r="M239" s="9" t="s">
        <v>883</v>
      </c>
      <c r="N239" s="9"/>
      <c r="O239" s="9" t="s">
        <v>884</v>
      </c>
      <c r="P239" s="9" t="s">
        <v>4951</v>
      </c>
      <c r="Q239" s="9" t="s">
        <v>4200</v>
      </c>
      <c r="R239" s="10">
        <v>3.080363E7</v>
      </c>
      <c r="S239" s="9"/>
      <c r="T239">
        <f t="shared" si="2"/>
        <v>35</v>
      </c>
      <c r="U239" t="str">
        <f t="shared" si="3"/>
        <v>Excluded</v>
      </c>
      <c r="V239">
        <f t="shared" si="4"/>
        <v>58</v>
      </c>
      <c r="W239" t="str">
        <f t="shared" si="5"/>
        <v>Excluded</v>
      </c>
      <c r="X239" t="str">
        <f t="shared" ref="X239:Z239" si="247">IFERROR(IF(SEARCH(X$1,$Q239),"sim","não"),)</f>
        <v>sim</v>
      </c>
      <c r="Y239" t="str">
        <f t="shared" si="247"/>
        <v/>
      </c>
      <c r="Z239" t="str">
        <f t="shared" si="247"/>
        <v/>
      </c>
      <c r="AA239">
        <f t="shared" si="7"/>
        <v>1</v>
      </c>
      <c r="AB239" t="str">
        <f t="shared" si="8"/>
        <v/>
      </c>
      <c r="AF239" t="str">
        <f t="shared" si="9"/>
        <v>1 - Type of study</v>
      </c>
      <c r="AG239" t="str">
        <f t="shared" si="10"/>
        <v>1 - Type of study</v>
      </c>
      <c r="AH239" t="str">
        <f t="shared" si="11"/>
        <v/>
      </c>
    </row>
    <row r="240">
      <c r="A240" s="9" t="s">
        <v>4952</v>
      </c>
      <c r="B240" s="9" t="s">
        <v>4953</v>
      </c>
      <c r="C240" s="10">
        <v>2019.0</v>
      </c>
      <c r="D240" s="10">
        <v>2.0</v>
      </c>
      <c r="E240" s="10">
        <v>1.0</v>
      </c>
      <c r="F240" s="9" t="s">
        <v>879</v>
      </c>
      <c r="G240" s="9" t="s">
        <v>880</v>
      </c>
      <c r="H240" s="10">
        <v>139.0</v>
      </c>
      <c r="I240" s="9"/>
      <c r="J240" s="9" t="s">
        <v>4954</v>
      </c>
      <c r="K240" s="9" t="s">
        <v>4955</v>
      </c>
      <c r="L240" s="15" t="s">
        <v>4956</v>
      </c>
      <c r="M240" s="9" t="s">
        <v>883</v>
      </c>
      <c r="N240" s="9"/>
      <c r="O240" s="9" t="s">
        <v>884</v>
      </c>
      <c r="P240" s="9" t="s">
        <v>4957</v>
      </c>
      <c r="Q240" s="9" t="s">
        <v>4200</v>
      </c>
      <c r="R240" s="10">
        <v>3.0686424E7</v>
      </c>
      <c r="S240" s="9"/>
      <c r="T240">
        <f t="shared" si="2"/>
        <v>35</v>
      </c>
      <c r="U240" t="str">
        <f t="shared" si="3"/>
        <v>Excluded</v>
      </c>
      <c r="V240">
        <f t="shared" si="4"/>
        <v>58</v>
      </c>
      <c r="W240" t="str">
        <f t="shared" si="5"/>
        <v>Excluded</v>
      </c>
      <c r="X240" t="str">
        <f t="shared" ref="X240:Z240" si="248">IFERROR(IF(SEARCH(X$1,$Q240),"sim","não"),)</f>
        <v>sim</v>
      </c>
      <c r="Y240" t="str">
        <f t="shared" si="248"/>
        <v/>
      </c>
      <c r="Z240" t="str">
        <f t="shared" si="248"/>
        <v/>
      </c>
      <c r="AA240">
        <f t="shared" si="7"/>
        <v>1</v>
      </c>
      <c r="AB240" t="str">
        <f t="shared" si="8"/>
        <v/>
      </c>
      <c r="AF240" t="str">
        <f t="shared" si="9"/>
        <v>1 - Type of study</v>
      </c>
      <c r="AG240" t="str">
        <f t="shared" si="10"/>
        <v>1 - Type of study</v>
      </c>
      <c r="AH240" t="str">
        <f t="shared" si="11"/>
        <v/>
      </c>
    </row>
    <row r="241">
      <c r="A241" s="9" t="s">
        <v>4958</v>
      </c>
      <c r="B241" s="9" t="s">
        <v>4959</v>
      </c>
      <c r="C241" s="10">
        <v>2018.0</v>
      </c>
      <c r="D241" s="10">
        <v>1.0</v>
      </c>
      <c r="E241" s="10">
        <v>1.0</v>
      </c>
      <c r="F241" s="9" t="s">
        <v>4960</v>
      </c>
      <c r="G241" s="9" t="s">
        <v>4961</v>
      </c>
      <c r="H241" s="10">
        <v>7.0</v>
      </c>
      <c r="I241" s="10">
        <v>1.0</v>
      </c>
      <c r="J241" s="10">
        <v>1535750.0</v>
      </c>
      <c r="K241" s="9" t="s">
        <v>4962</v>
      </c>
      <c r="L241" s="15" t="s">
        <v>4963</v>
      </c>
      <c r="M241" s="9" t="s">
        <v>883</v>
      </c>
      <c r="N241" s="9"/>
      <c r="O241" s="9"/>
      <c r="P241" s="9" t="s">
        <v>4964</v>
      </c>
      <c r="Q241" s="9" t="s">
        <v>4200</v>
      </c>
      <c r="R241" s="10">
        <v>3.0637094E7</v>
      </c>
      <c r="S241" s="9" t="s">
        <v>4965</v>
      </c>
      <c r="T241">
        <f t="shared" si="2"/>
        <v>35</v>
      </c>
      <c r="U241" t="str">
        <f t="shared" si="3"/>
        <v>Excluded</v>
      </c>
      <c r="V241">
        <f t="shared" si="4"/>
        <v>58</v>
      </c>
      <c r="W241" t="str">
        <f t="shared" si="5"/>
        <v>Excluded</v>
      </c>
      <c r="X241" t="str">
        <f t="shared" ref="X241:Z241" si="249">IFERROR(IF(SEARCH(X$1,$Q241),"sim","não"),)</f>
        <v>sim</v>
      </c>
      <c r="Y241" t="str">
        <f t="shared" si="249"/>
        <v/>
      </c>
      <c r="Z241" t="str">
        <f t="shared" si="249"/>
        <v/>
      </c>
      <c r="AA241">
        <f t="shared" si="7"/>
        <v>1</v>
      </c>
      <c r="AB241" t="str">
        <f t="shared" si="8"/>
        <v/>
      </c>
      <c r="AF241" t="str">
        <f t="shared" si="9"/>
        <v>1 - Type of study</v>
      </c>
      <c r="AG241" t="str">
        <f t="shared" si="10"/>
        <v>1 - Type of study</v>
      </c>
      <c r="AH241" t="str">
        <f t="shared" si="11"/>
        <v/>
      </c>
    </row>
    <row r="242">
      <c r="A242" s="9" t="s">
        <v>4966</v>
      </c>
      <c r="B242" s="9" t="s">
        <v>4967</v>
      </c>
      <c r="C242" s="10">
        <v>2019.0</v>
      </c>
      <c r="D242" s="10">
        <v>2.0</v>
      </c>
      <c r="E242" s="10">
        <v>14.0</v>
      </c>
      <c r="F242" s="9" t="s">
        <v>422</v>
      </c>
      <c r="G242" s="9" t="s">
        <v>1829</v>
      </c>
      <c r="H242" s="10">
        <v>11.0</v>
      </c>
      <c r="I242" s="10">
        <v>7.0</v>
      </c>
      <c r="J242" s="10">
        <v>3396.0</v>
      </c>
      <c r="K242" s="9" t="s">
        <v>4968</v>
      </c>
      <c r="L242" s="15" t="s">
        <v>4969</v>
      </c>
      <c r="M242" s="9" t="s">
        <v>883</v>
      </c>
      <c r="N242" s="9"/>
      <c r="O242" s="9" t="s">
        <v>884</v>
      </c>
      <c r="P242" s="9" t="s">
        <v>3880</v>
      </c>
      <c r="Q242" s="9" t="s">
        <v>4868</v>
      </c>
      <c r="R242" s="10">
        <v>3.0608099E7</v>
      </c>
      <c r="S242" s="9"/>
      <c r="T242">
        <f t="shared" si="2"/>
        <v>35</v>
      </c>
      <c r="U242" t="str">
        <f t="shared" si="3"/>
        <v>Excluded</v>
      </c>
      <c r="V242">
        <f t="shared" si="4"/>
        <v>58</v>
      </c>
      <c r="W242" t="str">
        <f t="shared" si="5"/>
        <v>Excluded</v>
      </c>
      <c r="X242" t="str">
        <f t="shared" ref="X242:Z242" si="250">IFERROR(IF(SEARCH(X$1,$Q242),"sim","não"),)</f>
        <v>sim</v>
      </c>
      <c r="Y242" t="str">
        <f t="shared" si="250"/>
        <v/>
      </c>
      <c r="Z242" t="str">
        <f t="shared" si="250"/>
        <v/>
      </c>
      <c r="AA242">
        <f t="shared" si="7"/>
        <v>1</v>
      </c>
      <c r="AB242" t="str">
        <f t="shared" si="8"/>
        <v/>
      </c>
      <c r="AF242" t="str">
        <f t="shared" si="9"/>
        <v>1 - Type of study</v>
      </c>
      <c r="AG242" t="str">
        <f t="shared" si="10"/>
        <v>1 - Type of study</v>
      </c>
      <c r="AH242" t="str">
        <f t="shared" si="11"/>
        <v/>
      </c>
    </row>
    <row r="243">
      <c r="A243" s="9" t="s">
        <v>4970</v>
      </c>
      <c r="B243" s="9" t="s">
        <v>4971</v>
      </c>
      <c r="C243" s="10">
        <v>2019.0</v>
      </c>
      <c r="D243" s="10">
        <v>2.0</v>
      </c>
      <c r="E243" s="10">
        <v>1.0</v>
      </c>
      <c r="F243" s="9" t="s">
        <v>2315</v>
      </c>
      <c r="G243" s="9" t="s">
        <v>2316</v>
      </c>
      <c r="H243" s="10">
        <v>15.0</v>
      </c>
      <c r="I243" s="10">
        <v>2.0</v>
      </c>
      <c r="J243" s="9" t="s">
        <v>4972</v>
      </c>
      <c r="K243" s="9" t="s">
        <v>4973</v>
      </c>
      <c r="L243" s="15" t="s">
        <v>4974</v>
      </c>
      <c r="M243" s="9" t="s">
        <v>883</v>
      </c>
      <c r="N243" s="9"/>
      <c r="O243" s="9" t="s">
        <v>1022</v>
      </c>
      <c r="P243" s="9" t="s">
        <v>4975</v>
      </c>
      <c r="Q243" s="9" t="s">
        <v>4240</v>
      </c>
      <c r="R243" s="10">
        <v>3.0596547E7</v>
      </c>
      <c r="S243" s="9"/>
      <c r="T243">
        <f t="shared" si="2"/>
        <v>35</v>
      </c>
      <c r="U243" t="str">
        <f t="shared" si="3"/>
        <v>Excluded</v>
      </c>
      <c r="V243">
        <f t="shared" si="4"/>
        <v>58</v>
      </c>
      <c r="W243" t="str">
        <f t="shared" si="5"/>
        <v>Excluded</v>
      </c>
      <c r="X243" t="str">
        <f t="shared" ref="X243:Z243" si="251">IFERROR(IF(SEARCH(X$1,$Q243),"sim","não"),)</f>
        <v/>
      </c>
      <c r="Y243" t="str">
        <f t="shared" si="251"/>
        <v>sim</v>
      </c>
      <c r="Z243" t="str">
        <f t="shared" si="251"/>
        <v/>
      </c>
      <c r="AA243">
        <f t="shared" si="7"/>
        <v>1</v>
      </c>
      <c r="AB243" t="str">
        <f t="shared" si="8"/>
        <v/>
      </c>
      <c r="AF243" t="str">
        <f t="shared" si="9"/>
        <v>2 - Population</v>
      </c>
      <c r="AG243" t="str">
        <f t="shared" si="10"/>
        <v>2 - Population</v>
      </c>
      <c r="AH243" t="str">
        <f t="shared" si="11"/>
        <v/>
      </c>
    </row>
    <row r="244">
      <c r="A244" s="9" t="s">
        <v>4976</v>
      </c>
      <c r="B244" s="9" t="s">
        <v>4977</v>
      </c>
      <c r="C244" s="10">
        <v>2019.0</v>
      </c>
      <c r="D244" s="10">
        <v>5.0</v>
      </c>
      <c r="E244" s="10">
        <v>31.0</v>
      </c>
      <c r="F244" s="9" t="s">
        <v>4978</v>
      </c>
      <c r="G244" s="9" t="s">
        <v>4979</v>
      </c>
      <c r="H244" s="10">
        <v>39.0</v>
      </c>
      <c r="I244" s="10">
        <v>5.0</v>
      </c>
      <c r="J244" s="9"/>
      <c r="K244" s="9" t="s">
        <v>4980</v>
      </c>
      <c r="L244" s="15" t="s">
        <v>4981</v>
      </c>
      <c r="M244" s="9" t="s">
        <v>883</v>
      </c>
      <c r="N244" s="9"/>
      <c r="O244" s="9"/>
      <c r="P244" s="9" t="s">
        <v>4982</v>
      </c>
      <c r="Q244" s="9" t="s">
        <v>4251</v>
      </c>
      <c r="R244" s="10">
        <v>3.0578377E7</v>
      </c>
      <c r="S244" s="9" t="s">
        <v>4983</v>
      </c>
      <c r="T244">
        <f t="shared" si="2"/>
        <v>35</v>
      </c>
      <c r="U244" t="str">
        <f t="shared" si="3"/>
        <v>Excluded</v>
      </c>
      <c r="V244">
        <f t="shared" si="4"/>
        <v>58</v>
      </c>
      <c r="W244" t="str">
        <f t="shared" si="5"/>
        <v>Excluded</v>
      </c>
      <c r="X244" t="str">
        <f t="shared" ref="X244:Z244" si="252">IFERROR(IF(SEARCH(X$1,$Q244),"sim","não"),)</f>
        <v/>
      </c>
      <c r="Y244" t="str">
        <f t="shared" si="252"/>
        <v>sim</v>
      </c>
      <c r="Z244" t="str">
        <f t="shared" si="252"/>
        <v/>
      </c>
      <c r="AA244">
        <f t="shared" si="7"/>
        <v>1</v>
      </c>
      <c r="AB244" t="str">
        <f t="shared" si="8"/>
        <v/>
      </c>
      <c r="AF244" t="str">
        <f t="shared" si="9"/>
        <v>2 - Population</v>
      </c>
      <c r="AG244" t="str">
        <f t="shared" si="10"/>
        <v>2 - Population</v>
      </c>
      <c r="AH244" t="str">
        <f t="shared" si="11"/>
        <v/>
      </c>
    </row>
    <row r="245">
      <c r="A245" s="9" t="s">
        <v>4984</v>
      </c>
      <c r="B245" s="9" t="s">
        <v>4985</v>
      </c>
      <c r="C245" s="10">
        <v>2019.0</v>
      </c>
      <c r="D245" s="10">
        <v>2.0</v>
      </c>
      <c r="E245" s="10">
        <v>14.0</v>
      </c>
      <c r="F245" s="9" t="s">
        <v>422</v>
      </c>
      <c r="G245" s="9" t="s">
        <v>1829</v>
      </c>
      <c r="H245" s="10">
        <v>11.0</v>
      </c>
      <c r="I245" s="10">
        <v>7.0</v>
      </c>
      <c r="J245" s="9" t="s">
        <v>4986</v>
      </c>
      <c r="K245" s="9" t="s">
        <v>4968</v>
      </c>
      <c r="L245" s="15" t="s">
        <v>4987</v>
      </c>
      <c r="M245" s="9" t="s">
        <v>883</v>
      </c>
      <c r="N245" s="9"/>
      <c r="O245" s="9" t="s">
        <v>884</v>
      </c>
      <c r="P245" s="9" t="s">
        <v>4988</v>
      </c>
      <c r="Q245" s="9" t="s">
        <v>4234</v>
      </c>
      <c r="R245" s="10">
        <v>3.0534785E7</v>
      </c>
      <c r="S245" s="9"/>
      <c r="T245">
        <f t="shared" si="2"/>
        <v>35</v>
      </c>
      <c r="U245" t="str">
        <f t="shared" si="3"/>
        <v>Maybe</v>
      </c>
      <c r="V245">
        <f t="shared" si="4"/>
        <v>55</v>
      </c>
      <c r="W245" t="str">
        <f t="shared" si="5"/>
        <v>Maybe</v>
      </c>
      <c r="X245" t="str">
        <f t="shared" ref="X245:Z245" si="253">IFERROR(IF(SEARCH(X$1,$Q245),"sim","não"),)</f>
        <v/>
      </c>
      <c r="Y245" t="str">
        <f t="shared" si="253"/>
        <v/>
      </c>
      <c r="Z245" t="str">
        <f t="shared" si="253"/>
        <v/>
      </c>
      <c r="AA245">
        <f t="shared" si="7"/>
        <v>0</v>
      </c>
      <c r="AB245" t="str">
        <f t="shared" si="8"/>
        <v>sim</v>
      </c>
      <c r="AF245" t="str">
        <f t="shared" si="9"/>
        <v/>
      </c>
      <c r="AG245" t="str">
        <f t="shared" si="10"/>
        <v/>
      </c>
      <c r="AH245" t="str">
        <f t="shared" si="11"/>
        <v/>
      </c>
    </row>
    <row r="246">
      <c r="A246" s="9" t="s">
        <v>4989</v>
      </c>
      <c r="B246" s="9" t="s">
        <v>4990</v>
      </c>
      <c r="C246" s="10">
        <v>2018.0</v>
      </c>
      <c r="D246" s="10">
        <v>12.0</v>
      </c>
      <c r="E246" s="10">
        <v>3.0</v>
      </c>
      <c r="F246" s="9" t="s">
        <v>4426</v>
      </c>
      <c r="G246" s="9" t="s">
        <v>4427</v>
      </c>
      <c r="H246" s="10">
        <v>19.0</v>
      </c>
      <c r="I246" s="10">
        <v>12.0</v>
      </c>
      <c r="J246" s="9"/>
      <c r="K246" s="9" t="s">
        <v>4991</v>
      </c>
      <c r="L246" s="15" t="s">
        <v>4992</v>
      </c>
      <c r="M246" s="9" t="s">
        <v>883</v>
      </c>
      <c r="N246" s="9"/>
      <c r="O246" s="9"/>
      <c r="P246" s="9" t="s">
        <v>4993</v>
      </c>
      <c r="Q246" s="9" t="s">
        <v>4994</v>
      </c>
      <c r="R246" s="10">
        <v>3.0513951E7</v>
      </c>
      <c r="S246" s="9" t="s">
        <v>4995</v>
      </c>
      <c r="T246">
        <f t="shared" si="2"/>
        <v>35</v>
      </c>
      <c r="U246" t="str">
        <f t="shared" si="3"/>
        <v>Excluded</v>
      </c>
      <c r="V246">
        <f t="shared" si="4"/>
        <v>58</v>
      </c>
      <c r="W246" t="str">
        <f t="shared" si="5"/>
        <v>Excluded</v>
      </c>
      <c r="X246" t="str">
        <f t="shared" ref="X246:Z246" si="254">IFERROR(IF(SEARCH(X$1,$Q246),"sim","não"),)</f>
        <v/>
      </c>
      <c r="Y246" t="str">
        <f t="shared" si="254"/>
        <v/>
      </c>
      <c r="Z246" t="str">
        <f t="shared" si="254"/>
        <v>sim</v>
      </c>
      <c r="AA246">
        <f t="shared" si="7"/>
        <v>1</v>
      </c>
      <c r="AB246" t="str">
        <f t="shared" si="8"/>
        <v/>
      </c>
      <c r="AF246" t="str">
        <f t="shared" si="9"/>
        <v>3 - Intervention</v>
      </c>
      <c r="AG246" t="str">
        <f t="shared" si="10"/>
        <v>3 - Intervention</v>
      </c>
      <c r="AH246" t="str">
        <f t="shared" si="11"/>
        <v/>
      </c>
    </row>
    <row r="247">
      <c r="A247" s="9" t="s">
        <v>4996</v>
      </c>
      <c r="B247" s="9" t="s">
        <v>4997</v>
      </c>
      <c r="C247" s="10">
        <v>2019.0</v>
      </c>
      <c r="D247" s="10">
        <v>3.0</v>
      </c>
      <c r="E247" s="10">
        <v>10.0</v>
      </c>
      <c r="F247" s="9" t="s">
        <v>948</v>
      </c>
      <c r="G247" s="9" t="s">
        <v>949</v>
      </c>
      <c r="H247" s="10">
        <v>655.0</v>
      </c>
      <c r="I247" s="9"/>
      <c r="J247" s="9" t="s">
        <v>4998</v>
      </c>
      <c r="K247" s="9" t="s">
        <v>4999</v>
      </c>
      <c r="L247" s="15" t="s">
        <v>5000</v>
      </c>
      <c r="M247" s="9" t="s">
        <v>883</v>
      </c>
      <c r="N247" s="9"/>
      <c r="O247" s="9" t="s">
        <v>913</v>
      </c>
      <c r="P247" s="9" t="s">
        <v>5001</v>
      </c>
      <c r="Q247" s="9" t="s">
        <v>4209</v>
      </c>
      <c r="R247" s="10">
        <v>3.0471597E7</v>
      </c>
      <c r="S247" s="9"/>
      <c r="T247">
        <f t="shared" si="2"/>
        <v>35</v>
      </c>
      <c r="U247" t="str">
        <f t="shared" si="3"/>
        <v>Excluded</v>
      </c>
      <c r="V247">
        <f t="shared" si="4"/>
        <v>58</v>
      </c>
      <c r="W247" t="str">
        <f t="shared" si="5"/>
        <v>Excluded</v>
      </c>
      <c r="X247" t="str">
        <f t="shared" ref="X247:Z247" si="255">IFERROR(IF(SEARCH(X$1,$Q247),"sim","não"),)</f>
        <v>sim</v>
      </c>
      <c r="Y247" t="str">
        <f t="shared" si="255"/>
        <v/>
      </c>
      <c r="Z247" t="str">
        <f t="shared" si="255"/>
        <v/>
      </c>
      <c r="AA247">
        <f t="shared" si="7"/>
        <v>1</v>
      </c>
      <c r="AB247" t="str">
        <f t="shared" si="8"/>
        <v/>
      </c>
      <c r="AF247" t="str">
        <f t="shared" si="9"/>
        <v>1 - Type of study</v>
      </c>
      <c r="AG247" t="str">
        <f t="shared" si="10"/>
        <v>1 - Type of study</v>
      </c>
      <c r="AH247" t="str">
        <f t="shared" si="11"/>
        <v/>
      </c>
    </row>
    <row r="248">
      <c r="A248" s="9" t="s">
        <v>5002</v>
      </c>
      <c r="B248" s="9" t="s">
        <v>5003</v>
      </c>
      <c r="C248" s="10">
        <v>2018.0</v>
      </c>
      <c r="D248" s="10">
        <v>1.0</v>
      </c>
      <c r="E248" s="10">
        <v>1.0</v>
      </c>
      <c r="F248" s="9" t="s">
        <v>5004</v>
      </c>
      <c r="G248" s="9" t="s">
        <v>5005</v>
      </c>
      <c r="H248" s="10">
        <v>10.0</v>
      </c>
      <c r="I248" s="10">
        <v>4.0</v>
      </c>
      <c r="J248" s="10">
        <v>61.0</v>
      </c>
      <c r="K248" s="9" t="s">
        <v>5006</v>
      </c>
      <c r="L248" s="15" t="s">
        <v>5007</v>
      </c>
      <c r="M248" s="9" t="s">
        <v>883</v>
      </c>
      <c r="N248" s="9"/>
      <c r="O248" s="9"/>
      <c r="P248" s="9" t="s">
        <v>5008</v>
      </c>
      <c r="Q248" s="9" t="s">
        <v>4994</v>
      </c>
      <c r="R248" s="10">
        <v>3.0393709E7</v>
      </c>
      <c r="S248" s="9" t="s">
        <v>5009</v>
      </c>
      <c r="T248">
        <f t="shared" si="2"/>
        <v>35</v>
      </c>
      <c r="U248" t="str">
        <f t="shared" si="3"/>
        <v>Excluded</v>
      </c>
      <c r="V248">
        <f t="shared" si="4"/>
        <v>58</v>
      </c>
      <c r="W248" t="str">
        <f t="shared" si="5"/>
        <v>Excluded</v>
      </c>
      <c r="X248" t="str">
        <f t="shared" ref="X248:Z248" si="256">IFERROR(IF(SEARCH(X$1,$Q248),"sim","não"),)</f>
        <v/>
      </c>
      <c r="Y248" t="str">
        <f t="shared" si="256"/>
        <v/>
      </c>
      <c r="Z248" t="str">
        <f t="shared" si="256"/>
        <v>sim</v>
      </c>
      <c r="AA248">
        <f t="shared" si="7"/>
        <v>1</v>
      </c>
      <c r="AB248" t="str">
        <f t="shared" si="8"/>
        <v/>
      </c>
      <c r="AF248" t="str">
        <f t="shared" si="9"/>
        <v>3 - Intervention</v>
      </c>
      <c r="AG248" t="str">
        <f t="shared" si="10"/>
        <v>3 - Intervention</v>
      </c>
      <c r="AH248" t="str">
        <f t="shared" si="11"/>
        <v/>
      </c>
    </row>
    <row r="249">
      <c r="A249" s="9" t="s">
        <v>5010</v>
      </c>
      <c r="B249" s="9" t="s">
        <v>5011</v>
      </c>
      <c r="C249" s="10">
        <v>2019.0</v>
      </c>
      <c r="D249" s="10">
        <v>1.0</v>
      </c>
      <c r="E249" s="10">
        <v>1.0</v>
      </c>
      <c r="F249" s="9" t="s">
        <v>927</v>
      </c>
      <c r="G249" s="9" t="s">
        <v>928</v>
      </c>
      <c r="H249" s="10">
        <v>244.0</v>
      </c>
      <c r="I249" s="9"/>
      <c r="J249" s="9" t="s">
        <v>5012</v>
      </c>
      <c r="K249" s="9" t="s">
        <v>5013</v>
      </c>
      <c r="L249" s="15" t="s">
        <v>5014</v>
      </c>
      <c r="M249" s="9" t="s">
        <v>883</v>
      </c>
      <c r="N249" s="9"/>
      <c r="O249" s="9" t="s">
        <v>884</v>
      </c>
      <c r="P249" s="9" t="s">
        <v>5015</v>
      </c>
      <c r="Q249" s="9" t="s">
        <v>4200</v>
      </c>
      <c r="R249" s="10">
        <v>3.038868E7</v>
      </c>
      <c r="S249" s="9"/>
      <c r="T249">
        <f t="shared" si="2"/>
        <v>35</v>
      </c>
      <c r="U249" t="str">
        <f t="shared" si="3"/>
        <v>Excluded</v>
      </c>
      <c r="V249">
        <f t="shared" si="4"/>
        <v>58</v>
      </c>
      <c r="W249" t="str">
        <f t="shared" si="5"/>
        <v>Excluded</v>
      </c>
      <c r="X249" t="str">
        <f t="shared" ref="X249:Z249" si="257">IFERROR(IF(SEARCH(X$1,$Q249),"sim","não"),)</f>
        <v>sim</v>
      </c>
      <c r="Y249" t="str">
        <f t="shared" si="257"/>
        <v/>
      </c>
      <c r="Z249" t="str">
        <f t="shared" si="257"/>
        <v/>
      </c>
      <c r="AA249">
        <f t="shared" si="7"/>
        <v>1</v>
      </c>
      <c r="AB249" t="str">
        <f t="shared" si="8"/>
        <v/>
      </c>
      <c r="AF249" t="str">
        <f t="shared" si="9"/>
        <v>1 - Type of study</v>
      </c>
      <c r="AG249" t="str">
        <f t="shared" si="10"/>
        <v>1 - Type of study</v>
      </c>
      <c r="AH249" t="str">
        <f t="shared" si="11"/>
        <v/>
      </c>
    </row>
    <row r="250">
      <c r="A250" s="9" t="s">
        <v>5016</v>
      </c>
      <c r="B250" s="9" t="s">
        <v>5017</v>
      </c>
      <c r="C250" s="10">
        <v>2019.0</v>
      </c>
      <c r="D250" s="10">
        <v>2.0</v>
      </c>
      <c r="E250" s="10">
        <v>15.0</v>
      </c>
      <c r="F250" s="9" t="s">
        <v>948</v>
      </c>
      <c r="G250" s="9" t="s">
        <v>949</v>
      </c>
      <c r="H250" s="10">
        <v>651.0</v>
      </c>
      <c r="I250" s="9"/>
      <c r="J250" s="9" t="s">
        <v>5018</v>
      </c>
      <c r="K250" s="9" t="s">
        <v>5019</v>
      </c>
      <c r="L250" s="15" t="s">
        <v>5020</v>
      </c>
      <c r="M250" s="9" t="s">
        <v>883</v>
      </c>
      <c r="N250" s="9"/>
      <c r="O250" s="9" t="s">
        <v>913</v>
      </c>
      <c r="P250" s="9" t="s">
        <v>5021</v>
      </c>
      <c r="Q250" s="9" t="s">
        <v>4200</v>
      </c>
      <c r="R250" s="10">
        <v>3.0316086E7</v>
      </c>
      <c r="S250" s="9"/>
      <c r="T250">
        <f t="shared" si="2"/>
        <v>35</v>
      </c>
      <c r="U250" t="str">
        <f t="shared" si="3"/>
        <v>Excluded</v>
      </c>
      <c r="V250">
        <f t="shared" si="4"/>
        <v>58</v>
      </c>
      <c r="W250" t="str">
        <f t="shared" si="5"/>
        <v>Excluded</v>
      </c>
      <c r="X250" t="str">
        <f t="shared" ref="X250:Z250" si="258">IFERROR(IF(SEARCH(X$1,$Q250),"sim","não"),)</f>
        <v>sim</v>
      </c>
      <c r="Y250" t="str">
        <f t="shared" si="258"/>
        <v/>
      </c>
      <c r="Z250" t="str">
        <f t="shared" si="258"/>
        <v/>
      </c>
      <c r="AA250">
        <f t="shared" si="7"/>
        <v>1</v>
      </c>
      <c r="AB250" t="str">
        <f t="shared" si="8"/>
        <v/>
      </c>
      <c r="AF250" t="str">
        <f t="shared" si="9"/>
        <v>1 - Type of study</v>
      </c>
      <c r="AG250" t="str">
        <f t="shared" si="10"/>
        <v>1 - Type of study</v>
      </c>
      <c r="AH250" t="str">
        <f t="shared" si="11"/>
        <v/>
      </c>
    </row>
    <row r="251">
      <c r="A251" s="9" t="s">
        <v>5022</v>
      </c>
      <c r="B251" s="9" t="s">
        <v>5023</v>
      </c>
      <c r="C251" s="10">
        <v>2018.0</v>
      </c>
      <c r="D251" s="10">
        <v>10.0</v>
      </c>
      <c r="E251" s="10">
        <v>1.0</v>
      </c>
      <c r="F251" s="9" t="s">
        <v>879</v>
      </c>
      <c r="G251" s="9" t="s">
        <v>880</v>
      </c>
      <c r="H251" s="10">
        <v>135.0</v>
      </c>
      <c r="I251" s="9"/>
      <c r="J251" s="9" t="s">
        <v>5024</v>
      </c>
      <c r="K251" s="9" t="s">
        <v>5025</v>
      </c>
      <c r="L251" s="15" t="s">
        <v>5026</v>
      </c>
      <c r="M251" s="9" t="s">
        <v>883</v>
      </c>
      <c r="N251" s="9"/>
      <c r="O251" s="9" t="s">
        <v>884</v>
      </c>
      <c r="P251" s="9" t="s">
        <v>5027</v>
      </c>
      <c r="Q251" s="9" t="s">
        <v>4200</v>
      </c>
      <c r="R251" s="10">
        <v>3.0301111E7</v>
      </c>
      <c r="S251" s="9"/>
      <c r="T251">
        <f t="shared" si="2"/>
        <v>35</v>
      </c>
      <c r="U251" t="str">
        <f t="shared" si="3"/>
        <v>Excluded</v>
      </c>
      <c r="V251">
        <f t="shared" si="4"/>
        <v>58</v>
      </c>
      <c r="W251" t="str">
        <f t="shared" si="5"/>
        <v>Excluded</v>
      </c>
      <c r="X251" t="str">
        <f t="shared" ref="X251:Z251" si="259">IFERROR(IF(SEARCH(X$1,$Q251),"sim","não"),)</f>
        <v>sim</v>
      </c>
      <c r="Y251" t="str">
        <f t="shared" si="259"/>
        <v/>
      </c>
      <c r="Z251" t="str">
        <f t="shared" si="259"/>
        <v/>
      </c>
      <c r="AA251">
        <f t="shared" si="7"/>
        <v>1</v>
      </c>
      <c r="AB251" t="str">
        <f t="shared" si="8"/>
        <v/>
      </c>
      <c r="AF251" t="str">
        <f t="shared" si="9"/>
        <v>1 - Type of study</v>
      </c>
      <c r="AG251" t="str">
        <f t="shared" si="10"/>
        <v>1 - Type of study</v>
      </c>
      <c r="AH251" t="str">
        <f t="shared" si="11"/>
        <v/>
      </c>
    </row>
    <row r="252">
      <c r="A252" s="9" t="s">
        <v>5028</v>
      </c>
      <c r="B252" s="9" t="s">
        <v>5029</v>
      </c>
      <c r="C252" s="10">
        <v>2019.0</v>
      </c>
      <c r="D252" s="10">
        <v>2.0</v>
      </c>
      <c r="E252" s="10">
        <v>15.0</v>
      </c>
      <c r="F252" s="9" t="s">
        <v>948</v>
      </c>
      <c r="G252" s="9" t="s">
        <v>949</v>
      </c>
      <c r="H252" s="10">
        <v>651.0</v>
      </c>
      <c r="I252" s="9"/>
      <c r="J252" s="9" t="s">
        <v>5030</v>
      </c>
      <c r="K252" s="9" t="s">
        <v>5031</v>
      </c>
      <c r="L252" s="15" t="s">
        <v>5032</v>
      </c>
      <c r="M252" s="9" t="s">
        <v>883</v>
      </c>
      <c r="N252" s="9"/>
      <c r="O252" s="9" t="s">
        <v>913</v>
      </c>
      <c r="P252" s="9" t="s">
        <v>5033</v>
      </c>
      <c r="Q252" s="9" t="s">
        <v>4228</v>
      </c>
      <c r="R252" s="10">
        <v>3.0227286E7</v>
      </c>
      <c r="S252" s="9"/>
      <c r="T252">
        <f t="shared" si="2"/>
        <v>35</v>
      </c>
      <c r="U252" t="str">
        <f t="shared" si="3"/>
        <v>Excluded</v>
      </c>
      <c r="V252">
        <f t="shared" si="4"/>
        <v>58</v>
      </c>
      <c r="W252" t="str">
        <f t="shared" si="5"/>
        <v>Maybe</v>
      </c>
      <c r="X252" t="str">
        <f t="shared" ref="X252:Z252" si="260">IFERROR(IF(SEARCH(X$1,$Q252),"sim","não"),)</f>
        <v>sim</v>
      </c>
      <c r="Y252" t="str">
        <f t="shared" si="260"/>
        <v/>
      </c>
      <c r="Z252" t="str">
        <f t="shared" si="260"/>
        <v/>
      </c>
      <c r="AA252">
        <f t="shared" si="7"/>
        <v>1</v>
      </c>
      <c r="AB252" t="str">
        <f t="shared" si="8"/>
        <v>sim</v>
      </c>
      <c r="AF252" t="str">
        <f t="shared" si="9"/>
        <v>1 - Type of study</v>
      </c>
      <c r="AG252" t="str">
        <f t="shared" si="10"/>
        <v/>
      </c>
      <c r="AH252" t="str">
        <f t="shared" si="11"/>
        <v/>
      </c>
    </row>
    <row r="253">
      <c r="A253" s="9" t="s">
        <v>5034</v>
      </c>
      <c r="B253" s="9" t="s">
        <v>5035</v>
      </c>
      <c r="C253" s="10">
        <v>2018.0</v>
      </c>
      <c r="D253" s="10">
        <v>10.0</v>
      </c>
      <c r="E253" s="10">
        <v>15.0</v>
      </c>
      <c r="F253" s="9" t="s">
        <v>974</v>
      </c>
      <c r="G253" s="9" t="s">
        <v>975</v>
      </c>
      <c r="H253" s="10">
        <v>360.0</v>
      </c>
      <c r="I253" s="9"/>
      <c r="J253" s="9" t="s">
        <v>5036</v>
      </c>
      <c r="K253" s="9" t="s">
        <v>5037</v>
      </c>
      <c r="L253" s="15" t="s">
        <v>5038</v>
      </c>
      <c r="M253" s="9" t="s">
        <v>883</v>
      </c>
      <c r="N253" s="9"/>
      <c r="O253" s="9" t="s">
        <v>913</v>
      </c>
      <c r="P253" s="9" t="s">
        <v>5039</v>
      </c>
      <c r="Q253" s="9" t="s">
        <v>5040</v>
      </c>
      <c r="R253" s="10">
        <v>3.0142596E7</v>
      </c>
      <c r="S253" s="9"/>
      <c r="T253">
        <f t="shared" si="2"/>
        <v>35</v>
      </c>
      <c r="U253" t="str">
        <f t="shared" si="3"/>
        <v>Excluded</v>
      </c>
      <c r="V253">
        <f t="shared" si="4"/>
        <v>58</v>
      </c>
      <c r="W253" t="str">
        <f t="shared" si="5"/>
        <v>Maybe</v>
      </c>
      <c r="X253" t="str">
        <f t="shared" ref="X253:Z253" si="261">IFERROR(IF(SEARCH(X$1,$Q253),"sim","não"),)</f>
        <v/>
      </c>
      <c r="Y253" t="str">
        <f t="shared" si="261"/>
        <v>sim</v>
      </c>
      <c r="Z253" t="str">
        <f t="shared" si="261"/>
        <v/>
      </c>
      <c r="AA253">
        <f t="shared" si="7"/>
        <v>1</v>
      </c>
      <c r="AB253" t="str">
        <f t="shared" si="8"/>
        <v>sim</v>
      </c>
      <c r="AF253" t="str">
        <f t="shared" si="9"/>
        <v>2 - Population</v>
      </c>
      <c r="AG253" t="str">
        <f t="shared" si="10"/>
        <v/>
      </c>
      <c r="AH253" t="str">
        <f t="shared" si="11"/>
        <v/>
      </c>
    </row>
    <row r="254">
      <c r="A254" s="9" t="s">
        <v>5041</v>
      </c>
      <c r="B254" s="9" t="s">
        <v>5042</v>
      </c>
      <c r="C254" s="10">
        <v>2018.0</v>
      </c>
      <c r="D254" s="10">
        <v>9.0</v>
      </c>
      <c r="E254" s="10">
        <v>18.0</v>
      </c>
      <c r="F254" s="9" t="s">
        <v>1017</v>
      </c>
      <c r="G254" s="9" t="s">
        <v>1018</v>
      </c>
      <c r="H254" s="10">
        <v>52.0</v>
      </c>
      <c r="I254" s="10">
        <v>18.0</v>
      </c>
      <c r="J254" s="9" t="s">
        <v>5043</v>
      </c>
      <c r="K254" s="9" t="s">
        <v>5044</v>
      </c>
      <c r="L254" s="15" t="s">
        <v>5045</v>
      </c>
      <c r="M254" s="9" t="s">
        <v>883</v>
      </c>
      <c r="N254" s="9"/>
      <c r="O254" s="9" t="s">
        <v>1022</v>
      </c>
      <c r="P254" s="9" t="s">
        <v>5046</v>
      </c>
      <c r="Q254" s="9" t="s">
        <v>4234</v>
      </c>
      <c r="R254" s="10">
        <v>3.0113827E7</v>
      </c>
      <c r="S254" s="9"/>
      <c r="T254">
        <f t="shared" si="2"/>
        <v>35</v>
      </c>
      <c r="U254" t="str">
        <f t="shared" si="3"/>
        <v>Maybe</v>
      </c>
      <c r="V254">
        <f t="shared" si="4"/>
        <v>55</v>
      </c>
      <c r="W254" t="str">
        <f t="shared" si="5"/>
        <v>Maybe</v>
      </c>
      <c r="X254" t="str">
        <f t="shared" ref="X254:Z254" si="262">IFERROR(IF(SEARCH(X$1,$Q254),"sim","não"),)</f>
        <v/>
      </c>
      <c r="Y254" t="str">
        <f t="shared" si="262"/>
        <v/>
      </c>
      <c r="Z254" t="str">
        <f t="shared" si="262"/>
        <v/>
      </c>
      <c r="AA254">
        <f t="shared" si="7"/>
        <v>0</v>
      </c>
      <c r="AB254" t="str">
        <f t="shared" si="8"/>
        <v>sim</v>
      </c>
      <c r="AF254" t="str">
        <f t="shared" si="9"/>
        <v/>
      </c>
      <c r="AG254" t="str">
        <f t="shared" si="10"/>
        <v/>
      </c>
      <c r="AH254" t="str">
        <f t="shared" si="11"/>
        <v/>
      </c>
    </row>
    <row r="255">
      <c r="A255" s="9" t="s">
        <v>5047</v>
      </c>
      <c r="B255" s="9" t="s">
        <v>5048</v>
      </c>
      <c r="C255" s="10">
        <v>2018.0</v>
      </c>
      <c r="D255" s="10">
        <v>8.0</v>
      </c>
      <c r="E255" s="10">
        <v>3.0</v>
      </c>
      <c r="F255" s="9" t="s">
        <v>1004</v>
      </c>
      <c r="G255" s="9" t="s">
        <v>1005</v>
      </c>
      <c r="H255" s="10">
        <v>8.0</v>
      </c>
      <c r="I255" s="10">
        <v>1.0</v>
      </c>
      <c r="J255" s="10">
        <v>11639.0</v>
      </c>
      <c r="K255" s="9" t="s">
        <v>5049</v>
      </c>
      <c r="L255" s="15" t="s">
        <v>5050</v>
      </c>
      <c r="M255" s="9" t="s">
        <v>883</v>
      </c>
      <c r="N255" s="9"/>
      <c r="O255" s="9"/>
      <c r="P255" s="9" t="s">
        <v>5051</v>
      </c>
      <c r="Q255" s="9" t="s">
        <v>4200</v>
      </c>
      <c r="R255" s="10">
        <v>3.0076314E7</v>
      </c>
      <c r="S255" s="9" t="s">
        <v>5052</v>
      </c>
      <c r="T255">
        <f t="shared" si="2"/>
        <v>35</v>
      </c>
      <c r="U255" t="str">
        <f t="shared" si="3"/>
        <v>Excluded</v>
      </c>
      <c r="V255">
        <f t="shared" si="4"/>
        <v>58</v>
      </c>
      <c r="W255" t="str">
        <f t="shared" si="5"/>
        <v>Excluded</v>
      </c>
      <c r="X255" t="str">
        <f t="shared" ref="X255:Z255" si="263">IFERROR(IF(SEARCH(X$1,$Q255),"sim","não"),)</f>
        <v>sim</v>
      </c>
      <c r="Y255" t="str">
        <f t="shared" si="263"/>
        <v/>
      </c>
      <c r="Z255" t="str">
        <f t="shared" si="263"/>
        <v/>
      </c>
      <c r="AA255">
        <f t="shared" si="7"/>
        <v>1</v>
      </c>
      <c r="AB255" t="str">
        <f t="shared" si="8"/>
        <v/>
      </c>
      <c r="AF255" t="str">
        <f t="shared" si="9"/>
        <v>1 - Type of study</v>
      </c>
      <c r="AG255" t="str">
        <f t="shared" si="10"/>
        <v>1 - Type of study</v>
      </c>
      <c r="AH255" t="str">
        <f t="shared" si="11"/>
        <v/>
      </c>
    </row>
    <row r="256">
      <c r="A256" s="9" t="s">
        <v>5053</v>
      </c>
      <c r="B256" s="9" t="s">
        <v>5054</v>
      </c>
      <c r="C256" s="10">
        <v>2018.0</v>
      </c>
      <c r="D256" s="10">
        <v>8.0</v>
      </c>
      <c r="E256" s="10">
        <v>1.0</v>
      </c>
      <c r="F256" s="9" t="s">
        <v>879</v>
      </c>
      <c r="G256" s="9" t="s">
        <v>880</v>
      </c>
      <c r="H256" s="10">
        <v>133.0</v>
      </c>
      <c r="I256" s="9"/>
      <c r="J256" s="9" t="s">
        <v>5055</v>
      </c>
      <c r="K256" s="9" t="s">
        <v>5056</v>
      </c>
      <c r="L256" s="15" t="s">
        <v>5057</v>
      </c>
      <c r="M256" s="9" t="s">
        <v>883</v>
      </c>
      <c r="N256" s="9"/>
      <c r="O256" s="9" t="s">
        <v>884</v>
      </c>
      <c r="P256" s="9" t="s">
        <v>5058</v>
      </c>
      <c r="Q256" s="9" t="s">
        <v>4200</v>
      </c>
      <c r="R256" s="10">
        <v>3.0041381E7</v>
      </c>
      <c r="S256" s="9"/>
      <c r="T256">
        <f t="shared" si="2"/>
        <v>35</v>
      </c>
      <c r="U256" t="str">
        <f t="shared" si="3"/>
        <v>Excluded</v>
      </c>
      <c r="V256">
        <f t="shared" si="4"/>
        <v>58</v>
      </c>
      <c r="W256" t="str">
        <f t="shared" si="5"/>
        <v>Excluded</v>
      </c>
      <c r="X256" t="str">
        <f t="shared" ref="X256:Z256" si="264">IFERROR(IF(SEARCH(X$1,$Q256),"sim","não"),)</f>
        <v>sim</v>
      </c>
      <c r="Y256" t="str">
        <f t="shared" si="264"/>
        <v/>
      </c>
      <c r="Z256" t="str">
        <f t="shared" si="264"/>
        <v/>
      </c>
      <c r="AA256">
        <f t="shared" si="7"/>
        <v>1</v>
      </c>
      <c r="AB256" t="str">
        <f t="shared" si="8"/>
        <v/>
      </c>
      <c r="AF256" t="str">
        <f t="shared" si="9"/>
        <v>1 - Type of study</v>
      </c>
      <c r="AG256" t="str">
        <f t="shared" si="10"/>
        <v>1 - Type of study</v>
      </c>
      <c r="AH256" t="str">
        <f t="shared" si="11"/>
        <v/>
      </c>
    </row>
    <row r="257">
      <c r="A257" s="9" t="s">
        <v>5059</v>
      </c>
      <c r="B257" s="9" t="s">
        <v>5060</v>
      </c>
      <c r="C257" s="10">
        <v>2018.0</v>
      </c>
      <c r="D257" s="10">
        <v>11.0</v>
      </c>
      <c r="E257" s="10">
        <v>1.0</v>
      </c>
      <c r="F257" s="9" t="s">
        <v>927</v>
      </c>
      <c r="G257" s="9" t="s">
        <v>928</v>
      </c>
      <c r="H257" s="10">
        <v>242.0</v>
      </c>
      <c r="I257" s="9"/>
      <c r="J257" s="9" t="s">
        <v>5061</v>
      </c>
      <c r="K257" s="9" t="s">
        <v>5062</v>
      </c>
      <c r="L257" s="15" t="s">
        <v>5063</v>
      </c>
      <c r="M257" s="9" t="s">
        <v>883</v>
      </c>
      <c r="N257" s="9"/>
      <c r="O257" s="9" t="s">
        <v>884</v>
      </c>
      <c r="P257" s="9" t="s">
        <v>5064</v>
      </c>
      <c r="Q257" s="9" t="s">
        <v>4251</v>
      </c>
      <c r="R257" s="10">
        <v>3.0036837E7</v>
      </c>
      <c r="S257" s="9"/>
      <c r="T257">
        <f t="shared" si="2"/>
        <v>35</v>
      </c>
      <c r="U257" t="str">
        <f t="shared" si="3"/>
        <v>Excluded</v>
      </c>
      <c r="V257">
        <f t="shared" si="4"/>
        <v>58</v>
      </c>
      <c r="W257" t="str">
        <f t="shared" si="5"/>
        <v>Excluded</v>
      </c>
      <c r="X257" t="str">
        <f t="shared" ref="X257:Z257" si="265">IFERROR(IF(SEARCH(X$1,$Q257),"sim","não"),)</f>
        <v/>
      </c>
      <c r="Y257" t="str">
        <f t="shared" si="265"/>
        <v>sim</v>
      </c>
      <c r="Z257" t="str">
        <f t="shared" si="265"/>
        <v/>
      </c>
      <c r="AA257">
        <f t="shared" si="7"/>
        <v>1</v>
      </c>
      <c r="AB257" t="str">
        <f t="shared" si="8"/>
        <v/>
      </c>
      <c r="AF257" t="str">
        <f t="shared" si="9"/>
        <v>2 - Population</v>
      </c>
      <c r="AG257" t="str">
        <f t="shared" si="10"/>
        <v>2 - Population</v>
      </c>
      <c r="AH257" t="str">
        <f t="shared" si="11"/>
        <v/>
      </c>
    </row>
    <row r="258">
      <c r="A258" s="9" t="s">
        <v>5065</v>
      </c>
      <c r="B258" s="9" t="s">
        <v>5066</v>
      </c>
      <c r="C258" s="10">
        <v>2018.0</v>
      </c>
      <c r="D258" s="10">
        <v>8.0</v>
      </c>
      <c r="E258" s="10">
        <v>28.0</v>
      </c>
      <c r="F258" s="9" t="s">
        <v>2444</v>
      </c>
      <c r="G258" s="9" t="s">
        <v>2445</v>
      </c>
      <c r="H258" s="10">
        <v>12.0</v>
      </c>
      <c r="I258" s="10">
        <v>8.0</v>
      </c>
      <c r="J258" s="9" t="s">
        <v>5067</v>
      </c>
      <c r="K258" s="9" t="s">
        <v>5068</v>
      </c>
      <c r="L258" s="15" t="s">
        <v>5069</v>
      </c>
      <c r="M258" s="9" t="s">
        <v>883</v>
      </c>
      <c r="N258" s="9"/>
      <c r="O258" s="9" t="s">
        <v>1022</v>
      </c>
      <c r="P258" s="9" t="s">
        <v>5070</v>
      </c>
      <c r="Q258" s="9" t="s">
        <v>5071</v>
      </c>
      <c r="R258" s="10">
        <v>3.0016078E7</v>
      </c>
      <c r="S258" s="9"/>
      <c r="T258">
        <f t="shared" si="2"/>
        <v>35</v>
      </c>
      <c r="U258" t="str">
        <f t="shared" si="3"/>
        <v>Excluded</v>
      </c>
      <c r="V258">
        <f t="shared" si="4"/>
        <v>58</v>
      </c>
      <c r="W258" t="str">
        <f t="shared" si="5"/>
        <v>Excluded</v>
      </c>
      <c r="X258" t="str">
        <f t="shared" ref="X258:Z258" si="266">IFERROR(IF(SEARCH(X$1,$Q258),"sim","não"),)</f>
        <v>sim</v>
      </c>
      <c r="Y258" t="str">
        <f t="shared" si="266"/>
        <v/>
      </c>
      <c r="Z258" t="str">
        <f t="shared" si="266"/>
        <v>sim</v>
      </c>
      <c r="AA258">
        <f t="shared" si="7"/>
        <v>2</v>
      </c>
      <c r="AB258" t="str">
        <f t="shared" si="8"/>
        <v/>
      </c>
      <c r="AF258" t="str">
        <f t="shared" si="9"/>
        <v>3 - Intervention,1 - Type of study</v>
      </c>
      <c r="AG258" t="str">
        <f t="shared" si="10"/>
        <v>3 - Intervention</v>
      </c>
      <c r="AH258" t="str">
        <f t="shared" si="11"/>
        <v>1 - Type of study</v>
      </c>
    </row>
    <row r="259">
      <c r="A259" s="9" t="s">
        <v>5072</v>
      </c>
      <c r="B259" s="9" t="s">
        <v>5073</v>
      </c>
      <c r="C259" s="10">
        <v>2018.0</v>
      </c>
      <c r="D259" s="10">
        <v>8.0</v>
      </c>
      <c r="E259" s="10">
        <v>1.0</v>
      </c>
      <c r="F259" s="9" t="s">
        <v>1121</v>
      </c>
      <c r="G259" s="9" t="s">
        <v>1122</v>
      </c>
      <c r="H259" s="10">
        <v>205.0</v>
      </c>
      <c r="I259" s="9"/>
      <c r="J259" s="9" t="s">
        <v>5074</v>
      </c>
      <c r="K259" s="9" t="s">
        <v>5075</v>
      </c>
      <c r="L259" s="15" t="s">
        <v>5076</v>
      </c>
      <c r="M259" s="9" t="s">
        <v>883</v>
      </c>
      <c r="N259" s="9"/>
      <c r="O259" s="9" t="s">
        <v>884</v>
      </c>
      <c r="P259" s="9" t="s">
        <v>5077</v>
      </c>
      <c r="Q259" s="9" t="s">
        <v>4200</v>
      </c>
      <c r="R259" s="10">
        <v>2.9684694E7</v>
      </c>
      <c r="S259" s="9"/>
      <c r="T259">
        <f t="shared" si="2"/>
        <v>35</v>
      </c>
      <c r="U259" t="str">
        <f t="shared" si="3"/>
        <v>Excluded</v>
      </c>
      <c r="V259">
        <f t="shared" si="4"/>
        <v>58</v>
      </c>
      <c r="W259" t="str">
        <f t="shared" si="5"/>
        <v>Excluded</v>
      </c>
      <c r="X259" t="str">
        <f t="shared" ref="X259:Z259" si="267">IFERROR(IF(SEARCH(X$1,$Q259),"sim","não"),)</f>
        <v>sim</v>
      </c>
      <c r="Y259" t="str">
        <f t="shared" si="267"/>
        <v/>
      </c>
      <c r="Z259" t="str">
        <f t="shared" si="267"/>
        <v/>
      </c>
      <c r="AA259">
        <f t="shared" si="7"/>
        <v>1</v>
      </c>
      <c r="AB259" t="str">
        <f t="shared" si="8"/>
        <v/>
      </c>
      <c r="AF259" t="str">
        <f t="shared" si="9"/>
        <v>1 - Type of study</v>
      </c>
      <c r="AG259" t="str">
        <f t="shared" si="10"/>
        <v>1 - Type of study</v>
      </c>
      <c r="AH259" t="str">
        <f t="shared" si="11"/>
        <v/>
      </c>
    </row>
    <row r="260">
      <c r="A260" s="9" t="s">
        <v>5078</v>
      </c>
      <c r="B260" s="9" t="s">
        <v>5079</v>
      </c>
      <c r="C260" s="10">
        <v>2018.0</v>
      </c>
      <c r="D260" s="10">
        <v>4.0</v>
      </c>
      <c r="E260" s="10">
        <v>1.0</v>
      </c>
      <c r="F260" s="9" t="s">
        <v>879</v>
      </c>
      <c r="G260" s="9" t="s">
        <v>880</v>
      </c>
      <c r="H260" s="10">
        <v>129.0</v>
      </c>
      <c r="I260" s="10">
        <v>1.0</v>
      </c>
      <c r="J260" s="9" t="s">
        <v>1865</v>
      </c>
      <c r="K260" s="9" t="s">
        <v>5080</v>
      </c>
      <c r="L260" s="15" t="s">
        <v>5081</v>
      </c>
      <c r="M260" s="9" t="s">
        <v>883</v>
      </c>
      <c r="N260" s="9"/>
      <c r="O260" s="9" t="s">
        <v>884</v>
      </c>
      <c r="P260" s="9" t="s">
        <v>5082</v>
      </c>
      <c r="Q260" s="9" t="s">
        <v>4200</v>
      </c>
      <c r="R260" s="10">
        <v>2.9680567E7</v>
      </c>
      <c r="S260" s="9"/>
      <c r="T260">
        <f t="shared" si="2"/>
        <v>35</v>
      </c>
      <c r="U260" t="str">
        <f t="shared" si="3"/>
        <v>Excluded</v>
      </c>
      <c r="V260">
        <f t="shared" si="4"/>
        <v>58</v>
      </c>
      <c r="W260" t="str">
        <f t="shared" si="5"/>
        <v>Excluded</v>
      </c>
      <c r="X260" t="str">
        <f t="shared" ref="X260:Z260" si="268">IFERROR(IF(SEARCH(X$1,$Q260),"sim","não"),)</f>
        <v>sim</v>
      </c>
      <c r="Y260" t="str">
        <f t="shared" si="268"/>
        <v/>
      </c>
      <c r="Z260" t="str">
        <f t="shared" si="268"/>
        <v/>
      </c>
      <c r="AA260">
        <f t="shared" si="7"/>
        <v>1</v>
      </c>
      <c r="AB260" t="str">
        <f t="shared" si="8"/>
        <v/>
      </c>
      <c r="AF260" t="str">
        <f t="shared" si="9"/>
        <v>1 - Type of study</v>
      </c>
      <c r="AG260" t="str">
        <f t="shared" si="10"/>
        <v>1 - Type of study</v>
      </c>
      <c r="AH260" t="str">
        <f t="shared" si="11"/>
        <v/>
      </c>
    </row>
    <row r="261">
      <c r="A261" s="9" t="s">
        <v>5083</v>
      </c>
      <c r="B261" s="9" t="s">
        <v>5084</v>
      </c>
      <c r="C261" s="10">
        <v>2018.0</v>
      </c>
      <c r="D261" s="10">
        <v>4.0</v>
      </c>
      <c r="E261" s="10">
        <v>1.0</v>
      </c>
      <c r="F261" s="9" t="s">
        <v>879</v>
      </c>
      <c r="G261" s="9" t="s">
        <v>880</v>
      </c>
      <c r="H261" s="10">
        <v>129.0</v>
      </c>
      <c r="I261" s="10">
        <v>1.0</v>
      </c>
      <c r="J261" s="9" t="s">
        <v>5085</v>
      </c>
      <c r="K261" s="9" t="s">
        <v>5086</v>
      </c>
      <c r="L261" s="15" t="s">
        <v>5087</v>
      </c>
      <c r="M261" s="9" t="s">
        <v>883</v>
      </c>
      <c r="N261" s="9"/>
      <c r="O261" s="9" t="s">
        <v>884</v>
      </c>
      <c r="P261" s="9" t="s">
        <v>5088</v>
      </c>
      <c r="Q261" s="9" t="s">
        <v>4234</v>
      </c>
      <c r="R261" s="10">
        <v>2.9680542E7</v>
      </c>
      <c r="S261" s="9"/>
      <c r="T261">
        <f t="shared" si="2"/>
        <v>35</v>
      </c>
      <c r="U261" t="str">
        <f t="shared" si="3"/>
        <v>Maybe</v>
      </c>
      <c r="V261">
        <f t="shared" si="4"/>
        <v>55</v>
      </c>
      <c r="W261" t="str">
        <f t="shared" si="5"/>
        <v>Maybe</v>
      </c>
      <c r="X261" t="str">
        <f t="shared" ref="X261:Z261" si="269">IFERROR(IF(SEARCH(X$1,$Q261),"sim","não"),)</f>
        <v/>
      </c>
      <c r="Y261" t="str">
        <f t="shared" si="269"/>
        <v/>
      </c>
      <c r="Z261" t="str">
        <f t="shared" si="269"/>
        <v/>
      </c>
      <c r="AA261">
        <f t="shared" si="7"/>
        <v>0</v>
      </c>
      <c r="AB261" t="str">
        <f t="shared" si="8"/>
        <v>sim</v>
      </c>
      <c r="AF261" t="str">
        <f t="shared" si="9"/>
        <v/>
      </c>
      <c r="AG261" t="str">
        <f t="shared" si="10"/>
        <v/>
      </c>
      <c r="AH261" t="str">
        <f t="shared" si="11"/>
        <v/>
      </c>
    </row>
    <row r="262">
      <c r="A262" s="9" t="s">
        <v>5089</v>
      </c>
      <c r="B262" s="9" t="s">
        <v>5090</v>
      </c>
      <c r="C262" s="10">
        <v>2018.0</v>
      </c>
      <c r="D262" s="10">
        <v>3.0</v>
      </c>
      <c r="E262" s="10">
        <v>1.0</v>
      </c>
      <c r="F262" s="9" t="s">
        <v>927</v>
      </c>
      <c r="G262" s="9" t="s">
        <v>928</v>
      </c>
      <c r="H262" s="10">
        <v>234.0</v>
      </c>
      <c r="I262" s="9"/>
      <c r="J262" s="9" t="s">
        <v>5091</v>
      </c>
      <c r="K262" s="9" t="s">
        <v>5092</v>
      </c>
      <c r="L262" s="15" t="s">
        <v>5093</v>
      </c>
      <c r="M262" s="9" t="s">
        <v>883</v>
      </c>
      <c r="N262" s="9"/>
      <c r="O262" s="9" t="s">
        <v>884</v>
      </c>
      <c r="P262" s="9" t="s">
        <v>5094</v>
      </c>
      <c r="Q262" s="9" t="s">
        <v>4200</v>
      </c>
      <c r="R262" s="10">
        <v>2.9665634E7</v>
      </c>
      <c r="S262" s="9"/>
      <c r="T262">
        <f t="shared" si="2"/>
        <v>35</v>
      </c>
      <c r="U262" t="str">
        <f t="shared" si="3"/>
        <v>Excluded</v>
      </c>
      <c r="V262">
        <f t="shared" si="4"/>
        <v>58</v>
      </c>
      <c r="W262" t="str">
        <f t="shared" si="5"/>
        <v>Excluded</v>
      </c>
      <c r="X262" t="str">
        <f t="shared" ref="X262:Z262" si="270">IFERROR(IF(SEARCH(X$1,$Q262),"sim","não"),)</f>
        <v>sim</v>
      </c>
      <c r="Y262" t="str">
        <f t="shared" si="270"/>
        <v/>
      </c>
      <c r="Z262" t="str">
        <f t="shared" si="270"/>
        <v/>
      </c>
      <c r="AA262">
        <f t="shared" si="7"/>
        <v>1</v>
      </c>
      <c r="AB262" t="str">
        <f t="shared" si="8"/>
        <v/>
      </c>
      <c r="AF262" t="str">
        <f t="shared" si="9"/>
        <v>1 - Type of study</v>
      </c>
      <c r="AG262" t="str">
        <f t="shared" si="10"/>
        <v>1 - Type of study</v>
      </c>
      <c r="AH262" t="str">
        <f t="shared" si="11"/>
        <v/>
      </c>
    </row>
    <row r="263">
      <c r="A263" s="9" t="s">
        <v>5095</v>
      </c>
      <c r="B263" s="9" t="s">
        <v>5096</v>
      </c>
      <c r="C263" s="10">
        <v>2018.0</v>
      </c>
      <c r="D263" s="10">
        <v>7.0</v>
      </c>
      <c r="E263" s="10">
        <v>1.0</v>
      </c>
      <c r="F263" s="9" t="s">
        <v>1121</v>
      </c>
      <c r="G263" s="9" t="s">
        <v>1122</v>
      </c>
      <c r="H263" s="10">
        <v>202.0</v>
      </c>
      <c r="I263" s="9"/>
      <c r="J263" s="9" t="s">
        <v>5097</v>
      </c>
      <c r="K263" s="9" t="s">
        <v>5098</v>
      </c>
      <c r="L263" s="15" t="s">
        <v>5099</v>
      </c>
      <c r="M263" s="9" t="s">
        <v>883</v>
      </c>
      <c r="N263" s="9"/>
      <c r="O263" s="9" t="s">
        <v>884</v>
      </c>
      <c r="P263" s="9" t="s">
        <v>5100</v>
      </c>
      <c r="Q263" s="9" t="s">
        <v>4234</v>
      </c>
      <c r="R263" s="10">
        <v>2.9587232E7</v>
      </c>
      <c r="S263" s="9"/>
      <c r="T263">
        <f t="shared" si="2"/>
        <v>35</v>
      </c>
      <c r="U263" t="str">
        <f t="shared" si="3"/>
        <v>Maybe</v>
      </c>
      <c r="V263">
        <f t="shared" si="4"/>
        <v>55</v>
      </c>
      <c r="W263" t="str">
        <f t="shared" si="5"/>
        <v>Maybe</v>
      </c>
      <c r="X263" t="str">
        <f t="shared" ref="X263:Z263" si="271">IFERROR(IF(SEARCH(X$1,$Q263),"sim","não"),)</f>
        <v/>
      </c>
      <c r="Y263" t="str">
        <f t="shared" si="271"/>
        <v/>
      </c>
      <c r="Z263" t="str">
        <f t="shared" si="271"/>
        <v/>
      </c>
      <c r="AA263">
        <f t="shared" si="7"/>
        <v>0</v>
      </c>
      <c r="AB263" t="str">
        <f t="shared" si="8"/>
        <v>sim</v>
      </c>
      <c r="AF263" t="str">
        <f t="shared" si="9"/>
        <v/>
      </c>
      <c r="AG263" t="str">
        <f t="shared" si="10"/>
        <v/>
      </c>
      <c r="AH263" t="str">
        <f t="shared" si="11"/>
        <v/>
      </c>
    </row>
    <row r="264">
      <c r="A264" s="9" t="s">
        <v>5101</v>
      </c>
      <c r="B264" s="9" t="s">
        <v>5102</v>
      </c>
      <c r="C264" s="10">
        <v>2018.0</v>
      </c>
      <c r="D264" s="10">
        <v>7.0</v>
      </c>
      <c r="E264" s="10">
        <v>1.0</v>
      </c>
      <c r="F264" s="9" t="s">
        <v>1147</v>
      </c>
      <c r="G264" s="9" t="s">
        <v>1148</v>
      </c>
      <c r="H264" s="10">
        <v>164.0</v>
      </c>
      <c r="I264" s="9"/>
      <c r="J264" s="9" t="s">
        <v>5103</v>
      </c>
      <c r="K264" s="9" t="s">
        <v>5104</v>
      </c>
      <c r="L264" s="15" t="s">
        <v>5105</v>
      </c>
      <c r="M264" s="9" t="s">
        <v>883</v>
      </c>
      <c r="N264" s="9"/>
      <c r="O264" s="9" t="s">
        <v>913</v>
      </c>
      <c r="P264" s="9" t="s">
        <v>5106</v>
      </c>
      <c r="Q264" s="9" t="s">
        <v>4234</v>
      </c>
      <c r="R264" s="10">
        <v>2.9573718E7</v>
      </c>
      <c r="S264" s="9"/>
      <c r="T264">
        <f t="shared" si="2"/>
        <v>35</v>
      </c>
      <c r="U264" t="str">
        <f t="shared" si="3"/>
        <v>Maybe</v>
      </c>
      <c r="V264">
        <f t="shared" si="4"/>
        <v>55</v>
      </c>
      <c r="W264" t="str">
        <f t="shared" si="5"/>
        <v>Maybe</v>
      </c>
      <c r="X264" t="str">
        <f t="shared" ref="X264:Z264" si="272">IFERROR(IF(SEARCH(X$1,$Q264),"sim","não"),)</f>
        <v/>
      </c>
      <c r="Y264" t="str">
        <f t="shared" si="272"/>
        <v/>
      </c>
      <c r="Z264" t="str">
        <f t="shared" si="272"/>
        <v/>
      </c>
      <c r="AA264">
        <f t="shared" si="7"/>
        <v>0</v>
      </c>
      <c r="AB264" t="str">
        <f t="shared" si="8"/>
        <v>sim</v>
      </c>
      <c r="AF264" t="str">
        <f t="shared" si="9"/>
        <v/>
      </c>
      <c r="AG264" t="str">
        <f t="shared" si="10"/>
        <v/>
      </c>
      <c r="AH264" t="str">
        <f t="shared" si="11"/>
        <v/>
      </c>
    </row>
    <row r="265">
      <c r="A265" s="9" t="s">
        <v>5107</v>
      </c>
      <c r="B265" s="9" t="s">
        <v>5108</v>
      </c>
      <c r="C265" s="10">
        <v>2018.0</v>
      </c>
      <c r="D265" s="10">
        <v>5.0</v>
      </c>
      <c r="E265" s="10">
        <v>1.0</v>
      </c>
      <c r="F265" s="9" t="s">
        <v>2416</v>
      </c>
      <c r="G265" s="9" t="s">
        <v>2417</v>
      </c>
      <c r="H265" s="10">
        <v>72.0</v>
      </c>
      <c r="I265" s="9"/>
      <c r="J265" s="9" t="s">
        <v>2786</v>
      </c>
      <c r="K265" s="9" t="s">
        <v>5109</v>
      </c>
      <c r="L265" s="15" t="s">
        <v>5110</v>
      </c>
      <c r="M265" s="9" t="s">
        <v>883</v>
      </c>
      <c r="N265" s="9"/>
      <c r="O265" s="9"/>
      <c r="P265" s="9" t="s">
        <v>5111</v>
      </c>
      <c r="Q265" s="9" t="s">
        <v>4922</v>
      </c>
      <c r="R265" s="10">
        <v>2.9555464E7</v>
      </c>
      <c r="S265" s="9" t="s">
        <v>5112</v>
      </c>
      <c r="T265">
        <f t="shared" si="2"/>
        <v>35</v>
      </c>
      <c r="U265" t="str">
        <f t="shared" si="3"/>
        <v>Excluded</v>
      </c>
      <c r="V265">
        <f t="shared" si="4"/>
        <v>58</v>
      </c>
      <c r="W265" t="str">
        <f t="shared" si="5"/>
        <v>Excluded</v>
      </c>
      <c r="X265" t="str">
        <f t="shared" ref="X265:Z265" si="273">IFERROR(IF(SEARCH(X$1,$Q265),"sim","não"),)</f>
        <v>sim</v>
      </c>
      <c r="Y265" t="str">
        <f t="shared" si="273"/>
        <v>sim</v>
      </c>
      <c r="Z265" t="str">
        <f t="shared" si="273"/>
        <v/>
      </c>
      <c r="AA265">
        <f t="shared" si="7"/>
        <v>2</v>
      </c>
      <c r="AB265" t="str">
        <f t="shared" si="8"/>
        <v/>
      </c>
      <c r="AF265" t="str">
        <f t="shared" si="9"/>
        <v>2 - Population,1 - Type of study</v>
      </c>
      <c r="AG265" t="str">
        <f t="shared" si="10"/>
        <v>2 - Population</v>
      </c>
      <c r="AH265" t="str">
        <f t="shared" si="11"/>
        <v>1 - Type of study</v>
      </c>
    </row>
    <row r="266">
      <c r="A266" s="9" t="s">
        <v>5113</v>
      </c>
      <c r="B266" s="9" t="s">
        <v>5114</v>
      </c>
      <c r="C266" s="10">
        <v>2018.0</v>
      </c>
      <c r="D266" s="10">
        <v>8.0</v>
      </c>
      <c r="E266" s="10">
        <v>1.0</v>
      </c>
      <c r="F266" s="9" t="s">
        <v>948</v>
      </c>
      <c r="G266" s="9" t="s">
        <v>949</v>
      </c>
      <c r="H266" s="10">
        <v>631.0</v>
      </c>
      <c r="I266" s="9"/>
      <c r="J266" s="9" t="s">
        <v>5115</v>
      </c>
      <c r="K266" s="9" t="s">
        <v>5116</v>
      </c>
      <c r="L266" s="15" t="s">
        <v>5117</v>
      </c>
      <c r="M266" s="9" t="s">
        <v>883</v>
      </c>
      <c r="N266" s="9"/>
      <c r="O266" s="9" t="s">
        <v>913</v>
      </c>
      <c r="P266" s="9" t="s">
        <v>5118</v>
      </c>
      <c r="Q266" s="9" t="s">
        <v>5119</v>
      </c>
      <c r="R266" s="10">
        <v>2.9529442E7</v>
      </c>
      <c r="S266" s="9"/>
      <c r="T266">
        <f t="shared" si="2"/>
        <v>35</v>
      </c>
      <c r="U266" t="str">
        <f t="shared" si="3"/>
        <v>Excluded</v>
      </c>
      <c r="V266">
        <f t="shared" si="4"/>
        <v>58</v>
      </c>
      <c r="W266" t="str">
        <f t="shared" si="5"/>
        <v>Excluded</v>
      </c>
      <c r="X266" t="str">
        <f t="shared" ref="X266:Z266" si="274">IFERROR(IF(SEARCH(X$1,$Q266),"sim","não"),)</f>
        <v>sim</v>
      </c>
      <c r="Y266" t="str">
        <f t="shared" si="274"/>
        <v/>
      </c>
      <c r="Z266" t="str">
        <f t="shared" si="274"/>
        <v/>
      </c>
      <c r="AA266">
        <f t="shared" si="7"/>
        <v>1</v>
      </c>
      <c r="AB266" t="str">
        <f t="shared" si="8"/>
        <v/>
      </c>
      <c r="AF266" t="str">
        <f t="shared" si="9"/>
        <v>1 - Type of study</v>
      </c>
      <c r="AG266" t="str">
        <f t="shared" si="10"/>
        <v>1 - Type of study</v>
      </c>
      <c r="AH266" t="str">
        <f t="shared" si="11"/>
        <v/>
      </c>
    </row>
    <row r="267">
      <c r="A267" s="9" t="s">
        <v>5120</v>
      </c>
      <c r="B267" s="9" t="s">
        <v>5121</v>
      </c>
      <c r="C267" s="10">
        <v>2018.0</v>
      </c>
      <c r="D267" s="10">
        <v>7.0</v>
      </c>
      <c r="E267" s="10">
        <v>1.0</v>
      </c>
      <c r="F267" s="9" t="s">
        <v>927</v>
      </c>
      <c r="G267" s="9" t="s">
        <v>928</v>
      </c>
      <c r="H267" s="10">
        <v>238.0</v>
      </c>
      <c r="I267" s="9"/>
      <c r="J267" s="9" t="s">
        <v>5122</v>
      </c>
      <c r="K267" s="9" t="s">
        <v>5123</v>
      </c>
      <c r="L267" s="15" t="s">
        <v>5124</v>
      </c>
      <c r="M267" s="9" t="s">
        <v>883</v>
      </c>
      <c r="N267" s="9"/>
      <c r="O267" s="9" t="s">
        <v>884</v>
      </c>
      <c r="P267" s="9" t="s">
        <v>5125</v>
      </c>
      <c r="Q267" s="9" t="s">
        <v>4200</v>
      </c>
      <c r="R267" s="10">
        <v>2.9477242E7</v>
      </c>
      <c r="S267" s="9"/>
      <c r="T267">
        <f t="shared" si="2"/>
        <v>35</v>
      </c>
      <c r="U267" t="str">
        <f t="shared" si="3"/>
        <v>Excluded</v>
      </c>
      <c r="V267">
        <f t="shared" si="4"/>
        <v>58</v>
      </c>
      <c r="W267" t="str">
        <f t="shared" si="5"/>
        <v>Excluded</v>
      </c>
      <c r="X267" t="str">
        <f t="shared" ref="X267:Z267" si="275">IFERROR(IF(SEARCH(X$1,$Q267),"sim","não"),)</f>
        <v>sim</v>
      </c>
      <c r="Y267" t="str">
        <f t="shared" si="275"/>
        <v/>
      </c>
      <c r="Z267" t="str">
        <f t="shared" si="275"/>
        <v/>
      </c>
      <c r="AA267">
        <f t="shared" si="7"/>
        <v>1</v>
      </c>
      <c r="AB267" t="str">
        <f t="shared" si="8"/>
        <v/>
      </c>
      <c r="AF267" t="str">
        <f t="shared" si="9"/>
        <v>1 - Type of study</v>
      </c>
      <c r="AG267" t="str">
        <f t="shared" si="10"/>
        <v>1 - Type of study</v>
      </c>
      <c r="AH267" t="str">
        <f t="shared" si="11"/>
        <v/>
      </c>
    </row>
    <row r="268">
      <c r="A268" s="9" t="s">
        <v>5126</v>
      </c>
      <c r="B268" s="9" t="s">
        <v>5127</v>
      </c>
      <c r="C268" s="10">
        <v>2018.0</v>
      </c>
      <c r="D268" s="10">
        <v>2.0</v>
      </c>
      <c r="E268" s="10">
        <v>1.0</v>
      </c>
      <c r="F268" s="9" t="s">
        <v>879</v>
      </c>
      <c r="G268" s="9" t="s">
        <v>880</v>
      </c>
      <c r="H268" s="10">
        <v>127.0</v>
      </c>
      <c r="I268" s="9"/>
      <c r="J268" s="9" t="s">
        <v>5128</v>
      </c>
      <c r="K268" s="9" t="s">
        <v>5129</v>
      </c>
      <c r="L268" s="15" t="s">
        <v>5130</v>
      </c>
      <c r="M268" s="9" t="s">
        <v>883</v>
      </c>
      <c r="N268" s="9"/>
      <c r="O268" s="9" t="s">
        <v>884</v>
      </c>
      <c r="P268" s="9" t="s">
        <v>5131</v>
      </c>
      <c r="Q268" s="9" t="s">
        <v>4200</v>
      </c>
      <c r="R268" s="10">
        <v>2.9475701E7</v>
      </c>
      <c r="S268" s="9"/>
      <c r="T268">
        <f t="shared" si="2"/>
        <v>35</v>
      </c>
      <c r="U268" t="str">
        <f t="shared" si="3"/>
        <v>Excluded</v>
      </c>
      <c r="V268">
        <f t="shared" si="4"/>
        <v>58</v>
      </c>
      <c r="W268" t="str">
        <f t="shared" si="5"/>
        <v>Excluded</v>
      </c>
      <c r="X268" t="str">
        <f t="shared" ref="X268:Z268" si="276">IFERROR(IF(SEARCH(X$1,$Q268),"sim","não"),)</f>
        <v>sim</v>
      </c>
      <c r="Y268" t="str">
        <f t="shared" si="276"/>
        <v/>
      </c>
      <c r="Z268" t="str">
        <f t="shared" si="276"/>
        <v/>
      </c>
      <c r="AA268">
        <f t="shared" si="7"/>
        <v>1</v>
      </c>
      <c r="AB268" t="str">
        <f t="shared" si="8"/>
        <v/>
      </c>
      <c r="AF268" t="str">
        <f t="shared" si="9"/>
        <v>1 - Type of study</v>
      </c>
      <c r="AG268" t="str">
        <f t="shared" si="10"/>
        <v>1 - Type of study</v>
      </c>
      <c r="AH268" t="str">
        <f t="shared" si="11"/>
        <v/>
      </c>
    </row>
    <row r="269">
      <c r="A269" s="9" t="s">
        <v>5132</v>
      </c>
      <c r="B269" s="9" t="s">
        <v>5133</v>
      </c>
      <c r="C269" s="10">
        <v>2018.0</v>
      </c>
      <c r="D269" s="10">
        <v>4.0</v>
      </c>
      <c r="E269" s="10">
        <v>10.0</v>
      </c>
      <c r="F269" s="9" t="s">
        <v>2149</v>
      </c>
      <c r="G269" s="9" t="s">
        <v>2150</v>
      </c>
      <c r="H269" s="10">
        <v>275.0</v>
      </c>
      <c r="I269" s="9"/>
      <c r="J269" s="9" t="s">
        <v>5134</v>
      </c>
      <c r="K269" s="9" t="s">
        <v>5135</v>
      </c>
      <c r="L269" s="15" t="s">
        <v>5136</v>
      </c>
      <c r="M269" s="9" t="s">
        <v>883</v>
      </c>
      <c r="N269" s="9"/>
      <c r="O269" s="9" t="s">
        <v>913</v>
      </c>
      <c r="P269" s="9" t="s">
        <v>5137</v>
      </c>
      <c r="Q269" s="9" t="s">
        <v>5138</v>
      </c>
      <c r="R269" s="10">
        <v>2.9471038E7</v>
      </c>
      <c r="S269" s="9"/>
      <c r="T269">
        <f t="shared" si="2"/>
        <v>35</v>
      </c>
      <c r="U269" t="str">
        <f t="shared" si="3"/>
        <v>Maybe</v>
      </c>
      <c r="V269">
        <f t="shared" si="4"/>
        <v>55</v>
      </c>
      <c r="W269" t="str">
        <f t="shared" si="5"/>
        <v>Excluded</v>
      </c>
      <c r="X269" t="str">
        <f t="shared" ref="X269:Z269" si="277">IFERROR(IF(SEARCH(X$1,$Q269),"sim","não"),)</f>
        <v>sim</v>
      </c>
      <c r="Y269" t="str">
        <f t="shared" si="277"/>
        <v/>
      </c>
      <c r="Z269" t="str">
        <f t="shared" si="277"/>
        <v/>
      </c>
      <c r="AA269">
        <f t="shared" si="7"/>
        <v>1</v>
      </c>
      <c r="AB269" t="str">
        <f t="shared" si="8"/>
        <v>sim</v>
      </c>
      <c r="AF269" t="str">
        <f t="shared" si="9"/>
        <v>1 - Type of study</v>
      </c>
      <c r="AG269" t="str">
        <f t="shared" si="10"/>
        <v/>
      </c>
      <c r="AH269" t="str">
        <f t="shared" si="11"/>
        <v/>
      </c>
    </row>
    <row r="270">
      <c r="A270" s="9" t="s">
        <v>5139</v>
      </c>
      <c r="B270" s="9" t="s">
        <v>5140</v>
      </c>
      <c r="C270" s="10">
        <v>2018.0</v>
      </c>
      <c r="D270" s="10">
        <v>5.0</v>
      </c>
      <c r="E270" s="10">
        <v>1.0</v>
      </c>
      <c r="F270" s="9" t="s">
        <v>927</v>
      </c>
      <c r="G270" s="9" t="s">
        <v>928</v>
      </c>
      <c r="H270" s="10">
        <v>236.0</v>
      </c>
      <c r="I270" s="9"/>
      <c r="J270" s="9" t="s">
        <v>5141</v>
      </c>
      <c r="K270" s="9" t="s">
        <v>5142</v>
      </c>
      <c r="L270" s="15" t="s">
        <v>5143</v>
      </c>
      <c r="M270" s="9" t="s">
        <v>883</v>
      </c>
      <c r="N270" s="9"/>
      <c r="O270" s="9" t="s">
        <v>884</v>
      </c>
      <c r="P270" s="9" t="s">
        <v>5144</v>
      </c>
      <c r="Q270" s="9" t="s">
        <v>4200</v>
      </c>
      <c r="R270" s="10">
        <v>2.9414339E7</v>
      </c>
      <c r="S270" s="9"/>
      <c r="T270">
        <f t="shared" si="2"/>
        <v>35</v>
      </c>
      <c r="U270" t="str">
        <f t="shared" si="3"/>
        <v>Excluded</v>
      </c>
      <c r="V270">
        <f t="shared" si="4"/>
        <v>58</v>
      </c>
      <c r="W270" t="str">
        <f t="shared" si="5"/>
        <v>Excluded</v>
      </c>
      <c r="X270" t="str">
        <f t="shared" ref="X270:Z270" si="278">IFERROR(IF(SEARCH(X$1,$Q270),"sim","não"),)</f>
        <v>sim</v>
      </c>
      <c r="Y270" t="str">
        <f t="shared" si="278"/>
        <v/>
      </c>
      <c r="Z270" t="str">
        <f t="shared" si="278"/>
        <v/>
      </c>
      <c r="AA270">
        <f t="shared" si="7"/>
        <v>1</v>
      </c>
      <c r="AB270" t="str">
        <f t="shared" si="8"/>
        <v/>
      </c>
      <c r="AF270" t="str">
        <f t="shared" si="9"/>
        <v>1 - Type of study</v>
      </c>
      <c r="AG270" t="str">
        <f t="shared" si="10"/>
        <v>1 - Type of study</v>
      </c>
      <c r="AH270" t="str">
        <f t="shared" si="11"/>
        <v/>
      </c>
    </row>
    <row r="271">
      <c r="A271" s="9" t="s">
        <v>5145</v>
      </c>
      <c r="B271" s="9" t="s">
        <v>5146</v>
      </c>
      <c r="C271" s="10">
        <v>2018.0</v>
      </c>
      <c r="D271" s="10">
        <v>5.0</v>
      </c>
      <c r="E271" s="10">
        <v>15.0</v>
      </c>
      <c r="F271" s="9" t="s">
        <v>981</v>
      </c>
      <c r="G271" s="9" t="s">
        <v>982</v>
      </c>
      <c r="H271" s="10">
        <v>152.0</v>
      </c>
      <c r="I271" s="9"/>
      <c r="J271" s="9" t="s">
        <v>5147</v>
      </c>
      <c r="K271" s="9" t="s">
        <v>5148</v>
      </c>
      <c r="L271" s="15" t="s">
        <v>5149</v>
      </c>
      <c r="M271" s="9" t="s">
        <v>883</v>
      </c>
      <c r="N271" s="9"/>
      <c r="O271" s="9" t="s">
        <v>913</v>
      </c>
      <c r="P271" s="9" t="s">
        <v>5150</v>
      </c>
      <c r="Q271" s="9" t="s">
        <v>4994</v>
      </c>
      <c r="R271" s="10">
        <v>2.9407778E7</v>
      </c>
      <c r="S271" s="9"/>
      <c r="T271">
        <f t="shared" si="2"/>
        <v>35</v>
      </c>
      <c r="U271" t="str">
        <f t="shared" si="3"/>
        <v>Excluded</v>
      </c>
      <c r="V271">
        <f t="shared" si="4"/>
        <v>58</v>
      </c>
      <c r="W271" t="str">
        <f t="shared" si="5"/>
        <v>Excluded</v>
      </c>
      <c r="X271" t="str">
        <f t="shared" ref="X271:Z271" si="279">IFERROR(IF(SEARCH(X$1,$Q271),"sim","não"),)</f>
        <v/>
      </c>
      <c r="Y271" t="str">
        <f t="shared" si="279"/>
        <v/>
      </c>
      <c r="Z271" t="str">
        <f t="shared" si="279"/>
        <v>sim</v>
      </c>
      <c r="AA271">
        <f t="shared" si="7"/>
        <v>1</v>
      </c>
      <c r="AB271" t="str">
        <f t="shared" si="8"/>
        <v/>
      </c>
      <c r="AF271" t="str">
        <f t="shared" si="9"/>
        <v>3 - Intervention</v>
      </c>
      <c r="AG271" t="str">
        <f t="shared" si="10"/>
        <v>3 - Intervention</v>
      </c>
      <c r="AH271" t="str">
        <f t="shared" si="11"/>
        <v/>
      </c>
    </row>
    <row r="272">
      <c r="A272" s="9" t="s">
        <v>5151</v>
      </c>
      <c r="B272" s="9" t="s">
        <v>5152</v>
      </c>
      <c r="C272" s="10">
        <v>2018.0</v>
      </c>
      <c r="D272" s="10">
        <v>2.0</v>
      </c>
      <c r="E272" s="10">
        <v>6.0</v>
      </c>
      <c r="F272" s="9" t="s">
        <v>1017</v>
      </c>
      <c r="G272" s="9" t="s">
        <v>1018</v>
      </c>
      <c r="H272" s="10">
        <v>52.0</v>
      </c>
      <c r="I272" s="10">
        <v>3.0</v>
      </c>
      <c r="J272" s="9" t="s">
        <v>5153</v>
      </c>
      <c r="K272" s="9" t="s">
        <v>5154</v>
      </c>
      <c r="L272" s="15" t="s">
        <v>5155</v>
      </c>
      <c r="M272" s="9" t="s">
        <v>883</v>
      </c>
      <c r="N272" s="9"/>
      <c r="O272" s="9" t="s">
        <v>1022</v>
      </c>
      <c r="P272" s="9" t="s">
        <v>5156</v>
      </c>
      <c r="Q272" s="9" t="s">
        <v>4234</v>
      </c>
      <c r="R272" s="10">
        <v>2.9376638E7</v>
      </c>
      <c r="S272" s="9"/>
      <c r="T272">
        <f t="shared" si="2"/>
        <v>35</v>
      </c>
      <c r="U272" t="str">
        <f t="shared" si="3"/>
        <v>Maybe</v>
      </c>
      <c r="V272">
        <f t="shared" si="4"/>
        <v>55</v>
      </c>
      <c r="W272" t="str">
        <f t="shared" si="5"/>
        <v>Maybe</v>
      </c>
      <c r="X272" t="str">
        <f t="shared" ref="X272:Z272" si="280">IFERROR(IF(SEARCH(X$1,$Q272),"sim","não"),)</f>
        <v/>
      </c>
      <c r="Y272" t="str">
        <f t="shared" si="280"/>
        <v/>
      </c>
      <c r="Z272" t="str">
        <f t="shared" si="280"/>
        <v/>
      </c>
      <c r="AA272">
        <f t="shared" si="7"/>
        <v>0</v>
      </c>
      <c r="AB272" t="str">
        <f t="shared" si="8"/>
        <v>sim</v>
      </c>
      <c r="AF272" t="str">
        <f t="shared" si="9"/>
        <v/>
      </c>
      <c r="AG272" t="str">
        <f t="shared" si="10"/>
        <v/>
      </c>
      <c r="AH272" t="str">
        <f t="shared" si="11"/>
        <v/>
      </c>
    </row>
    <row r="273">
      <c r="A273" s="9" t="s">
        <v>5157</v>
      </c>
      <c r="B273" s="9" t="s">
        <v>5158</v>
      </c>
      <c r="C273" s="10">
        <v>2018.0</v>
      </c>
      <c r="D273" s="10">
        <v>4.0</v>
      </c>
      <c r="E273" s="10">
        <v>1.0</v>
      </c>
      <c r="F273" s="9" t="s">
        <v>927</v>
      </c>
      <c r="G273" s="9" t="s">
        <v>928</v>
      </c>
      <c r="H273" s="10">
        <v>235.0</v>
      </c>
      <c r="I273" s="9"/>
      <c r="J273" s="9" t="s">
        <v>5159</v>
      </c>
      <c r="K273" s="9" t="s">
        <v>5160</v>
      </c>
      <c r="L273" s="15" t="s">
        <v>5161</v>
      </c>
      <c r="M273" s="9" t="s">
        <v>883</v>
      </c>
      <c r="N273" s="9"/>
      <c r="O273" s="9" t="s">
        <v>884</v>
      </c>
      <c r="P273" s="9" t="s">
        <v>5162</v>
      </c>
      <c r="Q273" s="9" t="s">
        <v>4200</v>
      </c>
      <c r="R273" s="10">
        <v>2.9353805E7</v>
      </c>
      <c r="S273" s="9"/>
      <c r="T273">
        <f t="shared" si="2"/>
        <v>35</v>
      </c>
      <c r="U273" t="str">
        <f t="shared" si="3"/>
        <v>Excluded</v>
      </c>
      <c r="V273">
        <f t="shared" si="4"/>
        <v>58</v>
      </c>
      <c r="W273" t="str">
        <f t="shared" si="5"/>
        <v>Excluded</v>
      </c>
      <c r="X273" t="str">
        <f t="shared" ref="X273:Z273" si="281">IFERROR(IF(SEARCH(X$1,$Q273),"sim","não"),)</f>
        <v>sim</v>
      </c>
      <c r="Y273" t="str">
        <f t="shared" si="281"/>
        <v/>
      </c>
      <c r="Z273" t="str">
        <f t="shared" si="281"/>
        <v/>
      </c>
      <c r="AA273">
        <f t="shared" si="7"/>
        <v>1</v>
      </c>
      <c r="AB273" t="str">
        <f t="shared" si="8"/>
        <v/>
      </c>
      <c r="AF273" t="str">
        <f t="shared" si="9"/>
        <v>1 - Type of study</v>
      </c>
      <c r="AG273" t="str">
        <f t="shared" si="10"/>
        <v>1 - Type of study</v>
      </c>
      <c r="AH273" t="str">
        <f t="shared" si="11"/>
        <v/>
      </c>
    </row>
    <row r="274">
      <c r="A274" s="9" t="s">
        <v>5163</v>
      </c>
      <c r="B274" s="9" t="s">
        <v>5164</v>
      </c>
      <c r="C274" s="10">
        <v>2018.0</v>
      </c>
      <c r="D274" s="10">
        <v>1.0</v>
      </c>
      <c r="E274" s="10">
        <v>10.0</v>
      </c>
      <c r="F274" s="9" t="s">
        <v>1004</v>
      </c>
      <c r="G274" s="9" t="s">
        <v>1005</v>
      </c>
      <c r="H274" s="10">
        <v>8.0</v>
      </c>
      <c r="I274" s="10">
        <v>1.0</v>
      </c>
      <c r="J274" s="10">
        <v>284.0</v>
      </c>
      <c r="K274" s="9" t="s">
        <v>5165</v>
      </c>
      <c r="L274" s="15" t="s">
        <v>5166</v>
      </c>
      <c r="M274" s="9" t="s">
        <v>883</v>
      </c>
      <c r="N274" s="9"/>
      <c r="O274" s="9"/>
      <c r="P274" s="9" t="s">
        <v>5167</v>
      </c>
      <c r="Q274" s="9" t="s">
        <v>4234</v>
      </c>
      <c r="R274" s="10">
        <v>2.9321604E7</v>
      </c>
      <c r="S274" s="9" t="s">
        <v>5168</v>
      </c>
      <c r="T274">
        <f t="shared" si="2"/>
        <v>35</v>
      </c>
      <c r="U274" t="str">
        <f t="shared" si="3"/>
        <v>Maybe</v>
      </c>
      <c r="V274">
        <f t="shared" si="4"/>
        <v>55</v>
      </c>
      <c r="W274" t="str">
        <f t="shared" si="5"/>
        <v>Maybe</v>
      </c>
      <c r="X274" t="str">
        <f t="shared" ref="X274:Z274" si="282">IFERROR(IF(SEARCH(X$1,$Q274),"sim","não"),)</f>
        <v/>
      </c>
      <c r="Y274" t="str">
        <f t="shared" si="282"/>
        <v/>
      </c>
      <c r="Z274" t="str">
        <f t="shared" si="282"/>
        <v/>
      </c>
      <c r="AA274">
        <f t="shared" si="7"/>
        <v>0</v>
      </c>
      <c r="AB274" t="str">
        <f t="shared" si="8"/>
        <v>sim</v>
      </c>
      <c r="AF274" t="str">
        <f t="shared" si="9"/>
        <v/>
      </c>
      <c r="AG274" t="str">
        <f t="shared" si="10"/>
        <v/>
      </c>
      <c r="AH274" t="str">
        <f t="shared" si="11"/>
        <v/>
      </c>
    </row>
    <row r="275">
      <c r="A275" s="9" t="s">
        <v>5169</v>
      </c>
      <c r="B275" s="9" t="s">
        <v>5170</v>
      </c>
      <c r="C275" s="10">
        <v>2018.0</v>
      </c>
      <c r="D275" s="10">
        <v>4.0</v>
      </c>
      <c r="E275" s="10">
        <v>1.0</v>
      </c>
      <c r="F275" s="9" t="s">
        <v>1147</v>
      </c>
      <c r="G275" s="9" t="s">
        <v>1148</v>
      </c>
      <c r="H275" s="10">
        <v>162.0</v>
      </c>
      <c r="I275" s="9"/>
      <c r="J275" s="9" t="s">
        <v>5171</v>
      </c>
      <c r="K275" s="9" t="s">
        <v>5172</v>
      </c>
      <c r="L275" s="15" t="s">
        <v>5173</v>
      </c>
      <c r="M275" s="9" t="s">
        <v>883</v>
      </c>
      <c r="N275" s="9"/>
      <c r="O275" s="9" t="s">
        <v>913</v>
      </c>
      <c r="P275" s="9" t="s">
        <v>5174</v>
      </c>
      <c r="Q275" s="9" t="s">
        <v>4234</v>
      </c>
      <c r="R275" s="10">
        <v>2.9306661E7</v>
      </c>
      <c r="S275" s="9"/>
      <c r="T275">
        <f t="shared" si="2"/>
        <v>35</v>
      </c>
      <c r="U275" t="str">
        <f t="shared" si="3"/>
        <v>Maybe</v>
      </c>
      <c r="V275">
        <f t="shared" si="4"/>
        <v>55</v>
      </c>
      <c r="W275" t="str">
        <f t="shared" si="5"/>
        <v>Maybe</v>
      </c>
      <c r="X275" t="str">
        <f t="shared" ref="X275:Z275" si="283">IFERROR(IF(SEARCH(X$1,$Q275),"sim","não"),)</f>
        <v/>
      </c>
      <c r="Y275" t="str">
        <f t="shared" si="283"/>
        <v/>
      </c>
      <c r="Z275" t="str">
        <f t="shared" si="283"/>
        <v/>
      </c>
      <c r="AA275">
        <f t="shared" si="7"/>
        <v>0</v>
      </c>
      <c r="AB275" t="str">
        <f t="shared" si="8"/>
        <v>sim</v>
      </c>
      <c r="AF275" t="str">
        <f t="shared" si="9"/>
        <v/>
      </c>
      <c r="AG275" t="str">
        <f t="shared" si="10"/>
        <v/>
      </c>
      <c r="AH275" t="str">
        <f t="shared" si="11"/>
        <v/>
      </c>
    </row>
    <row r="276">
      <c r="A276" s="9" t="s">
        <v>5175</v>
      </c>
      <c r="B276" s="9" t="s">
        <v>5176</v>
      </c>
      <c r="C276" s="10">
        <v>2018.0</v>
      </c>
      <c r="D276" s="10">
        <v>5.0</v>
      </c>
      <c r="E276" s="10">
        <v>1.0</v>
      </c>
      <c r="F276" s="9" t="s">
        <v>1138</v>
      </c>
      <c r="G276" s="9" t="s">
        <v>1139</v>
      </c>
      <c r="H276" s="10">
        <v>111.0</v>
      </c>
      <c r="I276" s="9"/>
      <c r="J276" s="9" t="s">
        <v>5177</v>
      </c>
      <c r="K276" s="9" t="s">
        <v>5178</v>
      </c>
      <c r="L276" s="15" t="s">
        <v>5179</v>
      </c>
      <c r="M276" s="9" t="s">
        <v>883</v>
      </c>
      <c r="N276" s="9"/>
      <c r="O276" s="9" t="s">
        <v>913</v>
      </c>
      <c r="P276" s="9" t="s">
        <v>5180</v>
      </c>
      <c r="Q276" s="9" t="s">
        <v>4994</v>
      </c>
      <c r="R276" s="10">
        <v>2.9292144E7</v>
      </c>
      <c r="S276" s="9"/>
      <c r="T276">
        <f t="shared" si="2"/>
        <v>35</v>
      </c>
      <c r="U276" t="str">
        <f t="shared" si="3"/>
        <v>Excluded</v>
      </c>
      <c r="V276">
        <f t="shared" si="4"/>
        <v>58</v>
      </c>
      <c r="W276" t="str">
        <f t="shared" si="5"/>
        <v>Excluded</v>
      </c>
      <c r="X276" t="str">
        <f t="shared" ref="X276:Z276" si="284">IFERROR(IF(SEARCH(X$1,$Q276),"sim","não"),)</f>
        <v/>
      </c>
      <c r="Y276" t="str">
        <f t="shared" si="284"/>
        <v/>
      </c>
      <c r="Z276" t="str">
        <f t="shared" si="284"/>
        <v>sim</v>
      </c>
      <c r="AA276">
        <f t="shared" si="7"/>
        <v>1</v>
      </c>
      <c r="AB276" t="str">
        <f t="shared" si="8"/>
        <v/>
      </c>
      <c r="AF276" t="str">
        <f t="shared" si="9"/>
        <v>3 - Intervention</v>
      </c>
      <c r="AG276" t="str">
        <f t="shared" si="10"/>
        <v>3 - Intervention</v>
      </c>
      <c r="AH276" t="str">
        <f t="shared" si="11"/>
        <v/>
      </c>
    </row>
    <row r="277">
      <c r="A277" s="9" t="s">
        <v>5181</v>
      </c>
      <c r="B277" s="9" t="s">
        <v>5182</v>
      </c>
      <c r="C277" s="10">
        <v>2018.0</v>
      </c>
      <c r="D277" s="10">
        <v>1.0</v>
      </c>
      <c r="E277" s="10">
        <v>1.0</v>
      </c>
      <c r="F277" s="9" t="s">
        <v>5183</v>
      </c>
      <c r="G277" s="9" t="s">
        <v>5184</v>
      </c>
      <c r="H277" s="10">
        <v>41.0</v>
      </c>
      <c r="I277" s="10">
        <v>6.0</v>
      </c>
      <c r="J277" s="9" t="s">
        <v>5185</v>
      </c>
      <c r="K277" s="9" t="s">
        <v>5186</v>
      </c>
      <c r="L277" s="15" t="s">
        <v>5187</v>
      </c>
      <c r="M277" s="9" t="s">
        <v>883</v>
      </c>
      <c r="N277" s="9"/>
      <c r="O277" s="9"/>
      <c r="P277" s="9" t="s">
        <v>5188</v>
      </c>
      <c r="Q277" s="9" t="s">
        <v>4200</v>
      </c>
      <c r="R277" s="10">
        <v>3.1007367E7</v>
      </c>
      <c r="S277" s="9" t="s">
        <v>5189</v>
      </c>
      <c r="T277">
        <f t="shared" si="2"/>
        <v>35</v>
      </c>
      <c r="U277" t="str">
        <f t="shared" si="3"/>
        <v>Excluded</v>
      </c>
      <c r="V277">
        <f t="shared" si="4"/>
        <v>58</v>
      </c>
      <c r="W277" t="str">
        <f t="shared" si="5"/>
        <v>Excluded</v>
      </c>
      <c r="X277" t="str">
        <f t="shared" ref="X277:Z277" si="285">IFERROR(IF(SEARCH(X$1,$Q277),"sim","não"),)</f>
        <v>sim</v>
      </c>
      <c r="Y277" t="str">
        <f t="shared" si="285"/>
        <v/>
      </c>
      <c r="Z277" t="str">
        <f t="shared" si="285"/>
        <v/>
      </c>
      <c r="AA277">
        <f t="shared" si="7"/>
        <v>1</v>
      </c>
      <c r="AB277" t="str">
        <f t="shared" si="8"/>
        <v/>
      </c>
      <c r="AF277" t="str">
        <f t="shared" si="9"/>
        <v>1 - Type of study</v>
      </c>
      <c r="AG277" t="str">
        <f t="shared" si="10"/>
        <v>1 - Type of study</v>
      </c>
      <c r="AH277" t="str">
        <f t="shared" si="11"/>
        <v/>
      </c>
    </row>
    <row r="278">
      <c r="A278" s="9" t="s">
        <v>5190</v>
      </c>
      <c r="B278" s="9" t="s">
        <v>5191</v>
      </c>
      <c r="C278" s="10">
        <v>2018.0</v>
      </c>
      <c r="D278" s="10">
        <v>2.0</v>
      </c>
      <c r="E278" s="10">
        <v>6.0</v>
      </c>
      <c r="F278" s="9" t="s">
        <v>4514</v>
      </c>
      <c r="G278" s="9" t="s">
        <v>4515</v>
      </c>
      <c r="H278" s="10">
        <v>90.0</v>
      </c>
      <c r="I278" s="10">
        <v>3.0</v>
      </c>
      <c r="J278" s="9" t="s">
        <v>5192</v>
      </c>
      <c r="K278" s="9" t="s">
        <v>5193</v>
      </c>
      <c r="L278" s="15" t="s">
        <v>5194</v>
      </c>
      <c r="M278" s="9" t="s">
        <v>883</v>
      </c>
      <c r="N278" s="9"/>
      <c r="O278" s="9" t="s">
        <v>1022</v>
      </c>
      <c r="P278" s="9" t="s">
        <v>5195</v>
      </c>
      <c r="Q278" s="9" t="s">
        <v>4209</v>
      </c>
      <c r="R278" s="10">
        <v>2.9281251E7</v>
      </c>
      <c r="S278" s="9"/>
      <c r="T278">
        <f t="shared" si="2"/>
        <v>35</v>
      </c>
      <c r="U278" t="str">
        <f t="shared" si="3"/>
        <v>Excluded</v>
      </c>
      <c r="V278">
        <f t="shared" si="4"/>
        <v>58</v>
      </c>
      <c r="W278" t="str">
        <f t="shared" si="5"/>
        <v>Excluded</v>
      </c>
      <c r="X278" t="str">
        <f t="shared" ref="X278:Z278" si="286">IFERROR(IF(SEARCH(X$1,$Q278),"sim","não"),)</f>
        <v>sim</v>
      </c>
      <c r="Y278" t="str">
        <f t="shared" si="286"/>
        <v/>
      </c>
      <c r="Z278" t="str">
        <f t="shared" si="286"/>
        <v/>
      </c>
      <c r="AA278">
        <f t="shared" si="7"/>
        <v>1</v>
      </c>
      <c r="AB278" t="str">
        <f t="shared" si="8"/>
        <v/>
      </c>
      <c r="AF278" t="str">
        <f t="shared" si="9"/>
        <v>1 - Type of study</v>
      </c>
      <c r="AG278" t="str">
        <f t="shared" si="10"/>
        <v>1 - Type of study</v>
      </c>
      <c r="AH278" t="str">
        <f t="shared" si="11"/>
        <v/>
      </c>
    </row>
    <row r="279">
      <c r="A279" s="9" t="s">
        <v>5196</v>
      </c>
      <c r="B279" s="9" t="s">
        <v>5197</v>
      </c>
      <c r="C279" s="10">
        <v>2017.0</v>
      </c>
      <c r="D279" s="10">
        <v>11.0</v>
      </c>
      <c r="E279" s="10">
        <v>1.0</v>
      </c>
      <c r="F279" s="9" t="s">
        <v>5198</v>
      </c>
      <c r="G279" s="9" t="s">
        <v>5199</v>
      </c>
      <c r="H279" s="10">
        <v>82.0</v>
      </c>
      <c r="I279" s="10">
        <v>11.0</v>
      </c>
      <c r="J279" s="9" t="s">
        <v>5200</v>
      </c>
      <c r="K279" s="9" t="s">
        <v>5201</v>
      </c>
      <c r="L279" s="15" t="s">
        <v>5202</v>
      </c>
      <c r="M279" s="9" t="s">
        <v>883</v>
      </c>
      <c r="N279" s="9"/>
      <c r="O279" s="9" t="s">
        <v>1022</v>
      </c>
      <c r="P279" s="9" t="s">
        <v>5203</v>
      </c>
      <c r="Q279" s="9" t="s">
        <v>4922</v>
      </c>
      <c r="R279" s="10">
        <v>2.9044518E7</v>
      </c>
      <c r="S279" s="9"/>
      <c r="T279">
        <f t="shared" si="2"/>
        <v>35</v>
      </c>
      <c r="U279" t="str">
        <f t="shared" si="3"/>
        <v>Excluded</v>
      </c>
      <c r="V279">
        <f t="shared" si="4"/>
        <v>58</v>
      </c>
      <c r="W279" t="str">
        <f t="shared" si="5"/>
        <v>Excluded</v>
      </c>
      <c r="X279" t="str">
        <f t="shared" ref="X279:Z279" si="287">IFERROR(IF(SEARCH(X$1,$Q279),"sim","não"),)</f>
        <v>sim</v>
      </c>
      <c r="Y279" t="str">
        <f t="shared" si="287"/>
        <v>sim</v>
      </c>
      <c r="Z279" t="str">
        <f t="shared" si="287"/>
        <v/>
      </c>
      <c r="AA279">
        <f t="shared" si="7"/>
        <v>2</v>
      </c>
      <c r="AB279" t="str">
        <f t="shared" si="8"/>
        <v/>
      </c>
      <c r="AF279" t="str">
        <f t="shared" si="9"/>
        <v>2 - Population,1 - Type of study</v>
      </c>
      <c r="AG279" t="str">
        <f t="shared" si="10"/>
        <v>2 - Population</v>
      </c>
      <c r="AH279" t="str">
        <f t="shared" si="11"/>
        <v>1 - Type of study</v>
      </c>
    </row>
    <row r="280">
      <c r="A280" s="9" t="s">
        <v>5204</v>
      </c>
      <c r="B280" s="9" t="s">
        <v>5205</v>
      </c>
      <c r="C280" s="10">
        <v>2017.0</v>
      </c>
      <c r="D280" s="10">
        <v>10.0</v>
      </c>
      <c r="E280" s="10">
        <v>11.0</v>
      </c>
      <c r="F280" s="9" t="s">
        <v>5206</v>
      </c>
      <c r="G280" s="9" t="s">
        <v>5207</v>
      </c>
      <c r="H280" s="10">
        <v>28.0</v>
      </c>
      <c r="I280" s="10">
        <v>11.0</v>
      </c>
      <c r="J280" s="10">
        <v>181.0</v>
      </c>
      <c r="K280" s="9" t="s">
        <v>5208</v>
      </c>
      <c r="L280" s="15" t="s">
        <v>5209</v>
      </c>
      <c r="M280" s="9" t="s">
        <v>883</v>
      </c>
      <c r="N280" s="9"/>
      <c r="O280" s="9" t="s">
        <v>1022</v>
      </c>
      <c r="P280" s="9" t="s">
        <v>5210</v>
      </c>
      <c r="Q280" s="9" t="s">
        <v>4251</v>
      </c>
      <c r="R280" s="10">
        <v>2.902219E7</v>
      </c>
      <c r="S280" s="9"/>
      <c r="T280">
        <f t="shared" si="2"/>
        <v>35</v>
      </c>
      <c r="U280" t="str">
        <f t="shared" si="3"/>
        <v>Excluded</v>
      </c>
      <c r="V280">
        <f t="shared" si="4"/>
        <v>58</v>
      </c>
      <c r="W280" t="str">
        <f t="shared" si="5"/>
        <v>Excluded</v>
      </c>
      <c r="X280" t="str">
        <f t="shared" ref="X280:Z280" si="288">IFERROR(IF(SEARCH(X$1,$Q280),"sim","não"),)</f>
        <v/>
      </c>
      <c r="Y280" t="str">
        <f t="shared" si="288"/>
        <v>sim</v>
      </c>
      <c r="Z280" t="str">
        <f t="shared" si="288"/>
        <v/>
      </c>
      <c r="AA280">
        <f t="shared" si="7"/>
        <v>1</v>
      </c>
      <c r="AB280" t="str">
        <f t="shared" si="8"/>
        <v/>
      </c>
      <c r="AF280" t="str">
        <f t="shared" si="9"/>
        <v>2 - Population</v>
      </c>
      <c r="AG280" t="str">
        <f t="shared" si="10"/>
        <v>2 - Population</v>
      </c>
      <c r="AH280" t="str">
        <f t="shared" si="11"/>
        <v/>
      </c>
    </row>
    <row r="281">
      <c r="A281" s="9" t="s">
        <v>5211</v>
      </c>
      <c r="B281" s="9" t="s">
        <v>5212</v>
      </c>
      <c r="C281" s="10">
        <v>2017.0</v>
      </c>
      <c r="D281" s="10">
        <v>12.0</v>
      </c>
      <c r="E281" s="10">
        <v>15.0</v>
      </c>
      <c r="F281" s="9" t="s">
        <v>2401</v>
      </c>
      <c r="G281" s="9" t="s">
        <v>2402</v>
      </c>
      <c r="H281" s="10">
        <v>337.0</v>
      </c>
      <c r="I281" s="9"/>
      <c r="J281" s="13">
        <v>44501.0</v>
      </c>
      <c r="K281" s="9" t="s">
        <v>5213</v>
      </c>
      <c r="L281" s="15" t="s">
        <v>5214</v>
      </c>
      <c r="M281" s="9" t="s">
        <v>883</v>
      </c>
      <c r="N281" s="9"/>
      <c r="O281" s="9" t="s">
        <v>1022</v>
      </c>
      <c r="P281" s="9" t="s">
        <v>5215</v>
      </c>
      <c r="Q281" s="9" t="s">
        <v>5216</v>
      </c>
      <c r="R281" s="10">
        <v>2.8993268E7</v>
      </c>
      <c r="S281" s="9"/>
      <c r="T281">
        <f t="shared" si="2"/>
        <v>35</v>
      </c>
      <c r="U281" t="str">
        <f t="shared" si="3"/>
        <v>Maybe</v>
      </c>
      <c r="V281">
        <f t="shared" si="4"/>
        <v>55</v>
      </c>
      <c r="W281" t="str">
        <f t="shared" si="5"/>
        <v>Excluded</v>
      </c>
      <c r="X281" t="str">
        <f t="shared" ref="X281:Z281" si="289">IFERROR(IF(SEARCH(X$1,$Q281),"sim","não"),)</f>
        <v/>
      </c>
      <c r="Y281" t="str">
        <f t="shared" si="289"/>
        <v/>
      </c>
      <c r="Z281" t="str">
        <f t="shared" si="289"/>
        <v>sim</v>
      </c>
      <c r="AA281">
        <f t="shared" si="7"/>
        <v>1</v>
      </c>
      <c r="AB281" t="str">
        <f t="shared" si="8"/>
        <v>sim</v>
      </c>
      <c r="AF281" t="str">
        <f t="shared" si="9"/>
        <v>3 - Intervention</v>
      </c>
      <c r="AG281" t="str">
        <f t="shared" si="10"/>
        <v/>
      </c>
      <c r="AH281" t="str">
        <f t="shared" si="11"/>
        <v/>
      </c>
    </row>
    <row r="282">
      <c r="A282" s="9" t="s">
        <v>5217</v>
      </c>
      <c r="B282" s="9" t="s">
        <v>5218</v>
      </c>
      <c r="C282" s="10">
        <v>2018.0</v>
      </c>
      <c r="D282" s="10">
        <v>3.0</v>
      </c>
      <c r="E282" s="10">
        <v>1.0</v>
      </c>
      <c r="F282" s="9" t="s">
        <v>5219</v>
      </c>
      <c r="G282" s="9" t="s">
        <v>5220</v>
      </c>
      <c r="H282" s="10">
        <v>12.0</v>
      </c>
      <c r="I282" s="10">
        <v>3.0</v>
      </c>
      <c r="J282" s="9" t="s">
        <v>5221</v>
      </c>
      <c r="K282" s="9" t="s">
        <v>5222</v>
      </c>
      <c r="L282" s="15" t="s">
        <v>5223</v>
      </c>
      <c r="M282" s="9" t="s">
        <v>883</v>
      </c>
      <c r="N282" s="9"/>
      <c r="O282" s="9" t="s">
        <v>884</v>
      </c>
      <c r="P282" s="9" t="s">
        <v>5224</v>
      </c>
      <c r="Q282" s="9" t="s">
        <v>4240</v>
      </c>
      <c r="R282" s="10">
        <v>2.8990734E7</v>
      </c>
      <c r="S282" s="9"/>
      <c r="T282">
        <f t="shared" si="2"/>
        <v>35</v>
      </c>
      <c r="U282" t="str">
        <f t="shared" si="3"/>
        <v>Excluded</v>
      </c>
      <c r="V282">
        <f t="shared" si="4"/>
        <v>58</v>
      </c>
      <c r="W282" t="str">
        <f t="shared" si="5"/>
        <v>Excluded</v>
      </c>
      <c r="X282" t="str">
        <f t="shared" ref="X282:Z282" si="290">IFERROR(IF(SEARCH(X$1,$Q282),"sim","não"),)</f>
        <v/>
      </c>
      <c r="Y282" t="str">
        <f t="shared" si="290"/>
        <v>sim</v>
      </c>
      <c r="Z282" t="str">
        <f t="shared" si="290"/>
        <v/>
      </c>
      <c r="AA282">
        <f t="shared" si="7"/>
        <v>1</v>
      </c>
      <c r="AB282" t="str">
        <f t="shared" si="8"/>
        <v/>
      </c>
      <c r="AF282" t="str">
        <f t="shared" si="9"/>
        <v>2 - Population</v>
      </c>
      <c r="AG282" t="str">
        <f t="shared" si="10"/>
        <v>2 - Population</v>
      </c>
      <c r="AH282" t="str">
        <f t="shared" si="11"/>
        <v/>
      </c>
    </row>
    <row r="283">
      <c r="A283" s="9" t="s">
        <v>5225</v>
      </c>
      <c r="B283" s="9" t="s">
        <v>5226</v>
      </c>
      <c r="C283" s="10">
        <v>2017.0</v>
      </c>
      <c r="D283" s="10">
        <v>12.0</v>
      </c>
      <c r="E283" s="10">
        <v>1.0</v>
      </c>
      <c r="F283" s="9" t="s">
        <v>5227</v>
      </c>
      <c r="G283" s="9" t="s">
        <v>5228</v>
      </c>
      <c r="H283" s="10">
        <v>44.0</v>
      </c>
      <c r="I283" s="9"/>
      <c r="J283" s="9" t="s">
        <v>5229</v>
      </c>
      <c r="K283" s="9" t="s">
        <v>5230</v>
      </c>
      <c r="L283" s="15" t="s">
        <v>5231</v>
      </c>
      <c r="M283" s="9" t="s">
        <v>883</v>
      </c>
      <c r="N283" s="9"/>
      <c r="O283" s="9" t="s">
        <v>1051</v>
      </c>
      <c r="P283" s="9" t="s">
        <v>5232</v>
      </c>
      <c r="Q283" s="9" t="s">
        <v>4994</v>
      </c>
      <c r="R283" s="10">
        <v>2.8965567E7</v>
      </c>
      <c r="S283" s="9"/>
      <c r="T283">
        <f t="shared" si="2"/>
        <v>35</v>
      </c>
      <c r="U283" t="str">
        <f t="shared" si="3"/>
        <v>Excluded</v>
      </c>
      <c r="V283">
        <f t="shared" si="4"/>
        <v>58</v>
      </c>
      <c r="W283" t="str">
        <f t="shared" si="5"/>
        <v>Excluded</v>
      </c>
      <c r="X283" t="str">
        <f t="shared" ref="X283:Z283" si="291">IFERROR(IF(SEARCH(X$1,$Q283),"sim","não"),)</f>
        <v/>
      </c>
      <c r="Y283" t="str">
        <f t="shared" si="291"/>
        <v/>
      </c>
      <c r="Z283" t="str">
        <f t="shared" si="291"/>
        <v>sim</v>
      </c>
      <c r="AA283">
        <f t="shared" si="7"/>
        <v>1</v>
      </c>
      <c r="AB283" t="str">
        <f t="shared" si="8"/>
        <v/>
      </c>
      <c r="AF283" t="str">
        <f t="shared" si="9"/>
        <v>3 - Intervention</v>
      </c>
      <c r="AG283" t="str">
        <f t="shared" si="10"/>
        <v>3 - Intervention</v>
      </c>
      <c r="AH283" t="str">
        <f t="shared" si="11"/>
        <v/>
      </c>
    </row>
    <row r="284">
      <c r="A284" s="9" t="s">
        <v>5233</v>
      </c>
      <c r="B284" s="9" t="s">
        <v>5234</v>
      </c>
      <c r="C284" s="10">
        <v>2018.0</v>
      </c>
      <c r="D284" s="10">
        <v>1.0</v>
      </c>
      <c r="E284" s="10">
        <v>1.0</v>
      </c>
      <c r="F284" s="9" t="s">
        <v>927</v>
      </c>
      <c r="G284" s="9" t="s">
        <v>928</v>
      </c>
      <c r="H284" s="10">
        <v>232.0</v>
      </c>
      <c r="I284" s="9"/>
      <c r="J284" s="9" t="s">
        <v>5235</v>
      </c>
      <c r="K284" s="9" t="s">
        <v>1586</v>
      </c>
      <c r="L284" s="15" t="s">
        <v>5236</v>
      </c>
      <c r="M284" s="9" t="s">
        <v>883</v>
      </c>
      <c r="N284" s="9"/>
      <c r="O284" s="9" t="s">
        <v>884</v>
      </c>
      <c r="P284" s="9" t="s">
        <v>5237</v>
      </c>
      <c r="Q284" s="9" t="s">
        <v>4200</v>
      </c>
      <c r="R284" s="10">
        <v>2.8943346E7</v>
      </c>
      <c r="S284" s="9"/>
      <c r="T284">
        <f t="shared" si="2"/>
        <v>35</v>
      </c>
      <c r="U284" t="str">
        <f t="shared" si="3"/>
        <v>Excluded</v>
      </c>
      <c r="V284">
        <f t="shared" si="4"/>
        <v>58</v>
      </c>
      <c r="W284" t="str">
        <f t="shared" si="5"/>
        <v>Excluded</v>
      </c>
      <c r="X284" t="str">
        <f t="shared" ref="X284:Z284" si="292">IFERROR(IF(SEARCH(X$1,$Q284),"sim","não"),)</f>
        <v>sim</v>
      </c>
      <c r="Y284" t="str">
        <f t="shared" si="292"/>
        <v/>
      </c>
      <c r="Z284" t="str">
        <f t="shared" si="292"/>
        <v/>
      </c>
      <c r="AA284">
        <f t="shared" si="7"/>
        <v>1</v>
      </c>
      <c r="AB284" t="str">
        <f t="shared" si="8"/>
        <v/>
      </c>
      <c r="AF284" t="str">
        <f t="shared" si="9"/>
        <v>1 - Type of study</v>
      </c>
      <c r="AG284" t="str">
        <f t="shared" si="10"/>
        <v>1 - Type of study</v>
      </c>
      <c r="AH284" t="str">
        <f t="shared" si="11"/>
        <v/>
      </c>
    </row>
    <row r="285">
      <c r="A285" s="9" t="s">
        <v>5238</v>
      </c>
      <c r="B285" s="9" t="s">
        <v>5239</v>
      </c>
      <c r="C285" s="10">
        <v>2017.0</v>
      </c>
      <c r="D285" s="10">
        <v>10.0</v>
      </c>
      <c r="E285" s="10">
        <v>27.0</v>
      </c>
      <c r="F285" s="9" t="s">
        <v>5240</v>
      </c>
      <c r="G285" s="9" t="s">
        <v>5241</v>
      </c>
      <c r="H285" s="10">
        <v>292.0</v>
      </c>
      <c r="I285" s="10">
        <v>43.0</v>
      </c>
      <c r="J285" s="9" t="s">
        <v>5242</v>
      </c>
      <c r="K285" s="9" t="s">
        <v>5243</v>
      </c>
      <c r="L285" s="15" t="s">
        <v>5244</v>
      </c>
      <c r="M285" s="9" t="s">
        <v>883</v>
      </c>
      <c r="N285" s="9"/>
      <c r="O285" s="9"/>
      <c r="P285" s="9" t="s">
        <v>5245</v>
      </c>
      <c r="Q285" s="9" t="s">
        <v>4307</v>
      </c>
      <c r="R285" s="10">
        <v>2.8912276E7</v>
      </c>
      <c r="S285" s="9" t="s">
        <v>5246</v>
      </c>
      <c r="T285">
        <f t="shared" si="2"/>
        <v>35</v>
      </c>
      <c r="U285" t="str">
        <f t="shared" si="3"/>
        <v>Excluded</v>
      </c>
      <c r="V285">
        <f t="shared" si="4"/>
        <v>58</v>
      </c>
      <c r="W285" t="str">
        <f t="shared" si="5"/>
        <v>Excluded</v>
      </c>
      <c r="X285" t="str">
        <f t="shared" ref="X285:Z285" si="293">IFERROR(IF(SEARCH(X$1,$Q285),"sim","não"),)</f>
        <v/>
      </c>
      <c r="Y285" t="str">
        <f t="shared" si="293"/>
        <v/>
      </c>
      <c r="Z285" t="str">
        <f t="shared" si="293"/>
        <v>sim</v>
      </c>
      <c r="AA285">
        <f t="shared" si="7"/>
        <v>1</v>
      </c>
      <c r="AB285" t="str">
        <f t="shared" si="8"/>
        <v/>
      </c>
      <c r="AF285" t="str">
        <f t="shared" si="9"/>
        <v>3 - Intervention</v>
      </c>
      <c r="AG285" t="str">
        <f t="shared" si="10"/>
        <v>3 - Intervention</v>
      </c>
      <c r="AH285" t="str">
        <f t="shared" si="11"/>
        <v/>
      </c>
    </row>
    <row r="286">
      <c r="A286" s="9" t="s">
        <v>5247</v>
      </c>
      <c r="B286" s="9" t="s">
        <v>5248</v>
      </c>
      <c r="C286" s="10">
        <v>2018.0</v>
      </c>
      <c r="D286" s="10">
        <v>1.0</v>
      </c>
      <c r="E286" s="10">
        <v>15.0</v>
      </c>
      <c r="F286" s="9" t="s">
        <v>948</v>
      </c>
      <c r="G286" s="9" t="s">
        <v>949</v>
      </c>
      <c r="H286" s="10">
        <v>612.0</v>
      </c>
      <c r="I286" s="9"/>
      <c r="J286" s="9" t="s">
        <v>5249</v>
      </c>
      <c r="K286" s="9" t="s">
        <v>5250</v>
      </c>
      <c r="L286" s="15" t="s">
        <v>5251</v>
      </c>
      <c r="M286" s="9" t="s">
        <v>883</v>
      </c>
      <c r="N286" s="9"/>
      <c r="O286" s="9" t="s">
        <v>913</v>
      </c>
      <c r="P286" s="9" t="s">
        <v>5252</v>
      </c>
      <c r="Q286" s="9" t="s">
        <v>4200</v>
      </c>
      <c r="R286" s="10">
        <v>2.8898945E7</v>
      </c>
      <c r="S286" s="9"/>
      <c r="T286">
        <f t="shared" si="2"/>
        <v>35</v>
      </c>
      <c r="U286" t="str">
        <f t="shared" si="3"/>
        <v>Excluded</v>
      </c>
      <c r="V286">
        <f t="shared" si="4"/>
        <v>58</v>
      </c>
      <c r="W286" t="str">
        <f t="shared" si="5"/>
        <v>Excluded</v>
      </c>
      <c r="X286" t="str">
        <f t="shared" ref="X286:Z286" si="294">IFERROR(IF(SEARCH(X$1,$Q286),"sim","não"),)</f>
        <v>sim</v>
      </c>
      <c r="Y286" t="str">
        <f t="shared" si="294"/>
        <v/>
      </c>
      <c r="Z286" t="str">
        <f t="shared" si="294"/>
        <v/>
      </c>
      <c r="AA286">
        <f t="shared" si="7"/>
        <v>1</v>
      </c>
      <c r="AB286" t="str">
        <f t="shared" si="8"/>
        <v/>
      </c>
      <c r="AF286" t="str">
        <f t="shared" si="9"/>
        <v>1 - Type of study</v>
      </c>
      <c r="AG286" t="str">
        <f t="shared" si="10"/>
        <v>1 - Type of study</v>
      </c>
      <c r="AH286" t="str">
        <f t="shared" si="11"/>
        <v/>
      </c>
    </row>
    <row r="287">
      <c r="A287" s="9" t="s">
        <v>5253</v>
      </c>
      <c r="B287" s="9" t="s">
        <v>5254</v>
      </c>
      <c r="C287" s="10">
        <v>2017.0</v>
      </c>
      <c r="D287" s="10">
        <v>12.0</v>
      </c>
      <c r="E287" s="10">
        <v>1.0</v>
      </c>
      <c r="F287" s="9" t="s">
        <v>927</v>
      </c>
      <c r="G287" s="9" t="s">
        <v>928</v>
      </c>
      <c r="H287" s="10">
        <v>231.0</v>
      </c>
      <c r="I287" s="9"/>
      <c r="J287" s="9" t="s">
        <v>5255</v>
      </c>
      <c r="K287" s="9" t="s">
        <v>5256</v>
      </c>
      <c r="L287" s="15" t="s">
        <v>5257</v>
      </c>
      <c r="M287" s="9" t="s">
        <v>883</v>
      </c>
      <c r="N287" s="9"/>
      <c r="O287" s="9" t="s">
        <v>884</v>
      </c>
      <c r="P287" s="9" t="s">
        <v>5258</v>
      </c>
      <c r="Q287" s="9" t="s">
        <v>4200</v>
      </c>
      <c r="R287" s="10">
        <v>2.8865384E7</v>
      </c>
      <c r="S287" s="9"/>
      <c r="T287">
        <f t="shared" si="2"/>
        <v>35</v>
      </c>
      <c r="U287" t="str">
        <f t="shared" si="3"/>
        <v>Excluded</v>
      </c>
      <c r="V287">
        <f t="shared" si="4"/>
        <v>58</v>
      </c>
      <c r="W287" t="str">
        <f t="shared" si="5"/>
        <v>Excluded</v>
      </c>
      <c r="X287" t="str">
        <f t="shared" ref="X287:Z287" si="295">IFERROR(IF(SEARCH(X$1,$Q287),"sim","não"),)</f>
        <v>sim</v>
      </c>
      <c r="Y287" t="str">
        <f t="shared" si="295"/>
        <v/>
      </c>
      <c r="Z287" t="str">
        <f t="shared" si="295"/>
        <v/>
      </c>
      <c r="AA287">
        <f t="shared" si="7"/>
        <v>1</v>
      </c>
      <c r="AB287" t="str">
        <f t="shared" si="8"/>
        <v/>
      </c>
      <c r="AF287" t="str">
        <f t="shared" si="9"/>
        <v>1 - Type of study</v>
      </c>
      <c r="AG287" t="str">
        <f t="shared" si="10"/>
        <v>1 - Type of study</v>
      </c>
      <c r="AH287" t="str">
        <f t="shared" si="11"/>
        <v/>
      </c>
    </row>
    <row r="288">
      <c r="A288" s="9" t="s">
        <v>5259</v>
      </c>
      <c r="B288" s="9" t="s">
        <v>5260</v>
      </c>
      <c r="C288" s="10">
        <v>2017.0</v>
      </c>
      <c r="D288" s="10">
        <v>11.0</v>
      </c>
      <c r="E288" s="10">
        <v>1.0</v>
      </c>
      <c r="F288" s="9" t="s">
        <v>1121</v>
      </c>
      <c r="G288" s="9" t="s">
        <v>1122</v>
      </c>
      <c r="H288" s="10">
        <v>186.0</v>
      </c>
      <c r="I288" s="9"/>
      <c r="J288" s="9" t="s">
        <v>5261</v>
      </c>
      <c r="K288" s="9" t="s">
        <v>5262</v>
      </c>
      <c r="L288" s="15" t="s">
        <v>5263</v>
      </c>
      <c r="M288" s="9" t="s">
        <v>883</v>
      </c>
      <c r="N288" s="9"/>
      <c r="O288" s="9" t="s">
        <v>884</v>
      </c>
      <c r="P288" s="9" t="s">
        <v>5264</v>
      </c>
      <c r="Q288" s="9" t="s">
        <v>4200</v>
      </c>
      <c r="R288" s="10">
        <v>2.8830066E7</v>
      </c>
      <c r="S288" s="9"/>
      <c r="T288">
        <f t="shared" si="2"/>
        <v>35</v>
      </c>
      <c r="U288" t="str">
        <f t="shared" si="3"/>
        <v>Excluded</v>
      </c>
      <c r="V288">
        <f t="shared" si="4"/>
        <v>58</v>
      </c>
      <c r="W288" t="str">
        <f t="shared" si="5"/>
        <v>Excluded</v>
      </c>
      <c r="X288" t="str">
        <f t="shared" ref="X288:Z288" si="296">IFERROR(IF(SEARCH(X$1,$Q288),"sim","não"),)</f>
        <v>sim</v>
      </c>
      <c r="Y288" t="str">
        <f t="shared" si="296"/>
        <v/>
      </c>
      <c r="Z288" t="str">
        <f t="shared" si="296"/>
        <v/>
      </c>
      <c r="AA288">
        <f t="shared" si="7"/>
        <v>1</v>
      </c>
      <c r="AB288" t="str">
        <f t="shared" si="8"/>
        <v/>
      </c>
      <c r="AF288" t="str">
        <f t="shared" si="9"/>
        <v>1 - Type of study</v>
      </c>
      <c r="AG288" t="str">
        <f t="shared" si="10"/>
        <v>1 - Type of study</v>
      </c>
      <c r="AH288" t="str">
        <f t="shared" si="11"/>
        <v/>
      </c>
    </row>
    <row r="289">
      <c r="A289" s="9" t="s">
        <v>5265</v>
      </c>
      <c r="B289" s="9" t="s">
        <v>5266</v>
      </c>
      <c r="C289" s="10">
        <v>2017.0</v>
      </c>
      <c r="D289" s="10">
        <v>9.0</v>
      </c>
      <c r="E289" s="10">
        <v>1.0</v>
      </c>
      <c r="F289" s="9" t="s">
        <v>5267</v>
      </c>
      <c r="G289" s="9" t="s">
        <v>5268</v>
      </c>
      <c r="H289" s="10">
        <v>12.0</v>
      </c>
      <c r="I289" s="10">
        <v>17.0</v>
      </c>
      <c r="J289" s="9" t="s">
        <v>5269</v>
      </c>
      <c r="K289" s="9" t="s">
        <v>5270</v>
      </c>
      <c r="L289" s="15" t="s">
        <v>5271</v>
      </c>
      <c r="M289" s="9" t="s">
        <v>883</v>
      </c>
      <c r="N289" s="9"/>
      <c r="O289" s="9" t="s">
        <v>884</v>
      </c>
      <c r="P289" s="9" t="s">
        <v>5272</v>
      </c>
      <c r="Q289" s="9" t="s">
        <v>5273</v>
      </c>
      <c r="R289" s="10">
        <v>2.8805098E7</v>
      </c>
      <c r="S289" s="9"/>
      <c r="T289">
        <f t="shared" si="2"/>
        <v>35</v>
      </c>
      <c r="U289" t="str">
        <f t="shared" si="3"/>
        <v>Maybe</v>
      </c>
      <c r="V289">
        <f t="shared" si="4"/>
        <v>55</v>
      </c>
      <c r="W289" t="str">
        <f t="shared" si="5"/>
        <v>Excluded</v>
      </c>
      <c r="X289" t="str">
        <f t="shared" ref="X289:Z289" si="297">IFERROR(IF(SEARCH(X$1,$Q289),"sim","não"),)</f>
        <v/>
      </c>
      <c r="Y289" t="str">
        <f t="shared" si="297"/>
        <v/>
      </c>
      <c r="Z289" t="str">
        <f t="shared" si="297"/>
        <v>sim</v>
      </c>
      <c r="AA289">
        <f t="shared" si="7"/>
        <v>1</v>
      </c>
      <c r="AB289" t="str">
        <f t="shared" si="8"/>
        <v>sim</v>
      </c>
      <c r="AF289" t="str">
        <f t="shared" si="9"/>
        <v>3 - Intervention</v>
      </c>
      <c r="AG289" t="str">
        <f t="shared" si="10"/>
        <v/>
      </c>
      <c r="AH289" t="str">
        <f t="shared" si="11"/>
        <v/>
      </c>
    </row>
    <row r="290">
      <c r="A290" s="9" t="s">
        <v>5274</v>
      </c>
      <c r="B290" s="9" t="s">
        <v>5275</v>
      </c>
      <c r="C290" s="10">
        <v>2017.0</v>
      </c>
      <c r="D290" s="10">
        <v>12.0</v>
      </c>
      <c r="E290" s="10">
        <v>31.0</v>
      </c>
      <c r="F290" s="9" t="s">
        <v>948</v>
      </c>
      <c r="G290" s="9" t="s">
        <v>949</v>
      </c>
      <c r="H290" s="10">
        <v>609.0</v>
      </c>
      <c r="I290" s="9"/>
      <c r="J290" s="9" t="s">
        <v>5276</v>
      </c>
      <c r="K290" s="9" t="s">
        <v>5277</v>
      </c>
      <c r="L290" s="15" t="s">
        <v>5278</v>
      </c>
      <c r="M290" s="9" t="s">
        <v>883</v>
      </c>
      <c r="N290" s="9"/>
      <c r="O290" s="9" t="s">
        <v>913</v>
      </c>
      <c r="P290" s="9" t="s">
        <v>5279</v>
      </c>
      <c r="Q290" s="9" t="s">
        <v>4234</v>
      </c>
      <c r="R290" s="10">
        <v>2.87934E7</v>
      </c>
      <c r="S290" s="9"/>
      <c r="T290">
        <f t="shared" si="2"/>
        <v>35</v>
      </c>
      <c r="U290" t="str">
        <f t="shared" si="3"/>
        <v>Maybe</v>
      </c>
      <c r="V290">
        <f t="shared" si="4"/>
        <v>55</v>
      </c>
      <c r="W290" t="str">
        <f t="shared" si="5"/>
        <v>Maybe</v>
      </c>
      <c r="X290" t="str">
        <f t="shared" ref="X290:Z290" si="298">IFERROR(IF(SEARCH(X$1,$Q290),"sim","não"),)</f>
        <v/>
      </c>
      <c r="Y290" t="str">
        <f t="shared" si="298"/>
        <v/>
      </c>
      <c r="Z290" t="str">
        <f t="shared" si="298"/>
        <v/>
      </c>
      <c r="AA290">
        <f t="shared" si="7"/>
        <v>0</v>
      </c>
      <c r="AB290" t="str">
        <f t="shared" si="8"/>
        <v>sim</v>
      </c>
      <c r="AF290" t="str">
        <f t="shared" si="9"/>
        <v/>
      </c>
      <c r="AG290" t="str">
        <f t="shared" si="10"/>
        <v/>
      </c>
      <c r="AH290" t="str">
        <f t="shared" si="11"/>
        <v/>
      </c>
    </row>
    <row r="291">
      <c r="A291" s="9" t="s">
        <v>5280</v>
      </c>
      <c r="B291" s="9" t="s">
        <v>5281</v>
      </c>
      <c r="C291" s="10">
        <v>2017.0</v>
      </c>
      <c r="D291" s="10">
        <v>10.0</v>
      </c>
      <c r="E291" s="10">
        <v>2.0</v>
      </c>
      <c r="F291" s="9" t="s">
        <v>1699</v>
      </c>
      <c r="G291" s="9" t="s">
        <v>1700</v>
      </c>
      <c r="H291" s="10">
        <v>14.0</v>
      </c>
      <c r="I291" s="10">
        <v>10.0</v>
      </c>
      <c r="J291" s="9" t="s">
        <v>5282</v>
      </c>
      <c r="K291" s="9" t="s">
        <v>5283</v>
      </c>
      <c r="L291" s="15" t="s">
        <v>5284</v>
      </c>
      <c r="M291" s="9" t="s">
        <v>883</v>
      </c>
      <c r="N291" s="9"/>
      <c r="O291" s="9" t="s">
        <v>1022</v>
      </c>
      <c r="P291" s="9" t="s">
        <v>5285</v>
      </c>
      <c r="Q291" s="9" t="s">
        <v>5286</v>
      </c>
      <c r="R291" s="10">
        <v>2.8789523E7</v>
      </c>
      <c r="S291" s="9"/>
      <c r="T291">
        <f t="shared" si="2"/>
        <v>35</v>
      </c>
      <c r="U291" t="str">
        <f t="shared" si="3"/>
        <v>Excluded</v>
      </c>
      <c r="V291">
        <f t="shared" si="4"/>
        <v>58</v>
      </c>
      <c r="W291" t="str">
        <f t="shared" si="5"/>
        <v>Excluded</v>
      </c>
      <c r="X291" t="str">
        <f t="shared" ref="X291:Z291" si="299">IFERROR(IF(SEARCH(X$1,$Q291),"sim","não"),)</f>
        <v/>
      </c>
      <c r="Y291" t="str">
        <f t="shared" si="299"/>
        <v>sim</v>
      </c>
      <c r="Z291" t="str">
        <f t="shared" si="299"/>
        <v/>
      </c>
      <c r="AA291">
        <f t="shared" si="7"/>
        <v>1</v>
      </c>
      <c r="AB291" t="str">
        <f t="shared" si="8"/>
        <v/>
      </c>
      <c r="AF291" t="str">
        <f t="shared" si="9"/>
        <v>2 - Population</v>
      </c>
      <c r="AG291" t="str">
        <f t="shared" si="10"/>
        <v>2 - Population</v>
      </c>
      <c r="AH291" t="str">
        <f t="shared" si="11"/>
        <v/>
      </c>
    </row>
    <row r="292">
      <c r="A292" s="9" t="s">
        <v>5287</v>
      </c>
      <c r="B292" s="9" t="s">
        <v>5288</v>
      </c>
      <c r="C292" s="10">
        <v>2017.0</v>
      </c>
      <c r="D292" s="10">
        <v>9.0</v>
      </c>
      <c r="E292" s="10">
        <v>15.0</v>
      </c>
      <c r="F292" s="9" t="s">
        <v>879</v>
      </c>
      <c r="G292" s="9" t="s">
        <v>880</v>
      </c>
      <c r="H292" s="10">
        <v>122.0</v>
      </c>
      <c r="I292" s="10">
        <v>1.0</v>
      </c>
      <c r="J292" s="9" t="s">
        <v>5289</v>
      </c>
      <c r="K292" s="9" t="s">
        <v>5290</v>
      </c>
      <c r="L292" s="15" t="s">
        <v>5291</v>
      </c>
      <c r="M292" s="9" t="s">
        <v>883</v>
      </c>
      <c r="N292" s="9"/>
      <c r="O292" s="9" t="s">
        <v>884</v>
      </c>
      <c r="P292" s="9" t="s">
        <v>5292</v>
      </c>
      <c r="Q292" s="9" t="s">
        <v>4200</v>
      </c>
      <c r="R292" s="10">
        <v>2.8689849E7</v>
      </c>
      <c r="S292" s="9"/>
      <c r="T292">
        <f t="shared" si="2"/>
        <v>35</v>
      </c>
      <c r="U292" t="str">
        <f t="shared" si="3"/>
        <v>Excluded</v>
      </c>
      <c r="V292">
        <f t="shared" si="4"/>
        <v>58</v>
      </c>
      <c r="W292" t="str">
        <f t="shared" si="5"/>
        <v>Excluded</v>
      </c>
      <c r="X292" t="str">
        <f t="shared" ref="X292:Z292" si="300">IFERROR(IF(SEARCH(X$1,$Q292),"sim","não"),)</f>
        <v>sim</v>
      </c>
      <c r="Y292" t="str">
        <f t="shared" si="300"/>
        <v/>
      </c>
      <c r="Z292" t="str">
        <f t="shared" si="300"/>
        <v/>
      </c>
      <c r="AA292">
        <f t="shared" si="7"/>
        <v>1</v>
      </c>
      <c r="AB292" t="str">
        <f t="shared" si="8"/>
        <v/>
      </c>
      <c r="AF292" t="str">
        <f t="shared" si="9"/>
        <v>1 - Type of study</v>
      </c>
      <c r="AG292" t="str">
        <f t="shared" si="10"/>
        <v>1 - Type of study</v>
      </c>
      <c r="AH292" t="str">
        <f t="shared" si="11"/>
        <v/>
      </c>
    </row>
    <row r="293">
      <c r="A293" s="9" t="s">
        <v>5293</v>
      </c>
      <c r="B293" s="9" t="s">
        <v>5294</v>
      </c>
      <c r="C293" s="10">
        <v>2017.0</v>
      </c>
      <c r="D293" s="10">
        <v>12.0</v>
      </c>
      <c r="E293" s="10">
        <v>15.0</v>
      </c>
      <c r="F293" s="9" t="s">
        <v>948</v>
      </c>
      <c r="G293" s="9" t="s">
        <v>949</v>
      </c>
      <c r="H293" s="10">
        <v>603.0</v>
      </c>
      <c r="I293" s="9"/>
      <c r="J293" s="9" t="s">
        <v>5295</v>
      </c>
      <c r="K293" s="9" t="s">
        <v>5296</v>
      </c>
      <c r="L293" s="15" t="s">
        <v>5297</v>
      </c>
      <c r="M293" s="9" t="s">
        <v>883</v>
      </c>
      <c r="N293" s="9"/>
      <c r="O293" s="9" t="s">
        <v>913</v>
      </c>
      <c r="P293" s="9" t="s">
        <v>5298</v>
      </c>
      <c r="Q293" s="9" t="s">
        <v>5071</v>
      </c>
      <c r="R293" s="10">
        <v>2.864678E7</v>
      </c>
      <c r="S293" s="9"/>
      <c r="T293">
        <f t="shared" si="2"/>
        <v>35</v>
      </c>
      <c r="U293" t="str">
        <f t="shared" si="3"/>
        <v>Excluded</v>
      </c>
      <c r="V293">
        <f t="shared" si="4"/>
        <v>58</v>
      </c>
      <c r="W293" t="str">
        <f t="shared" si="5"/>
        <v>Excluded</v>
      </c>
      <c r="X293" t="str">
        <f t="shared" ref="X293:Z293" si="301">IFERROR(IF(SEARCH(X$1,$Q293),"sim","não"),)</f>
        <v>sim</v>
      </c>
      <c r="Y293" t="str">
        <f t="shared" si="301"/>
        <v/>
      </c>
      <c r="Z293" t="str">
        <f t="shared" si="301"/>
        <v>sim</v>
      </c>
      <c r="AA293">
        <f t="shared" si="7"/>
        <v>2</v>
      </c>
      <c r="AB293" t="str">
        <f t="shared" si="8"/>
        <v/>
      </c>
      <c r="AF293" t="str">
        <f t="shared" si="9"/>
        <v>3 - Intervention,1 - Type of study</v>
      </c>
      <c r="AG293" t="str">
        <f t="shared" si="10"/>
        <v>3 - Intervention</v>
      </c>
      <c r="AH293" t="str">
        <f t="shared" si="11"/>
        <v>1 - Type of study</v>
      </c>
    </row>
    <row r="294">
      <c r="A294" s="9" t="s">
        <v>5299</v>
      </c>
      <c r="B294" s="9" t="s">
        <v>5300</v>
      </c>
      <c r="C294" s="10">
        <v>2017.0</v>
      </c>
      <c r="D294" s="10">
        <v>9.0</v>
      </c>
      <c r="E294" s="10">
        <v>15.0</v>
      </c>
      <c r="F294" s="9" t="s">
        <v>879</v>
      </c>
      <c r="G294" s="9" t="s">
        <v>880</v>
      </c>
      <c r="H294" s="10">
        <v>122.0</v>
      </c>
      <c r="I294" s="10">
        <v>1.0</v>
      </c>
      <c r="J294" s="9" t="s">
        <v>5301</v>
      </c>
      <c r="K294" s="9" t="s">
        <v>5302</v>
      </c>
      <c r="L294" s="15" t="s">
        <v>5303</v>
      </c>
      <c r="M294" s="9" t="s">
        <v>883</v>
      </c>
      <c r="N294" s="9"/>
      <c r="O294" s="9" t="s">
        <v>884</v>
      </c>
      <c r="P294" s="9" t="s">
        <v>5304</v>
      </c>
      <c r="Q294" s="9" t="s">
        <v>4200</v>
      </c>
      <c r="R294" s="10">
        <v>2.8633946E7</v>
      </c>
      <c r="S294" s="9"/>
      <c r="T294">
        <f t="shared" si="2"/>
        <v>35</v>
      </c>
      <c r="U294" t="str">
        <f t="shared" si="3"/>
        <v>Excluded</v>
      </c>
      <c r="V294">
        <f t="shared" si="4"/>
        <v>58</v>
      </c>
      <c r="W294" t="str">
        <f t="shared" si="5"/>
        <v>Excluded</v>
      </c>
      <c r="X294" t="str">
        <f t="shared" ref="X294:Z294" si="302">IFERROR(IF(SEARCH(X$1,$Q294),"sim","não"),)</f>
        <v>sim</v>
      </c>
      <c r="Y294" t="str">
        <f t="shared" si="302"/>
        <v/>
      </c>
      <c r="Z294" t="str">
        <f t="shared" si="302"/>
        <v/>
      </c>
      <c r="AA294">
        <f t="shared" si="7"/>
        <v>1</v>
      </c>
      <c r="AB294" t="str">
        <f t="shared" si="8"/>
        <v/>
      </c>
      <c r="AF294" t="str">
        <f t="shared" si="9"/>
        <v>1 - Type of study</v>
      </c>
      <c r="AG294" t="str">
        <f t="shared" si="10"/>
        <v>1 - Type of study</v>
      </c>
      <c r="AH294" t="str">
        <f t="shared" si="11"/>
        <v/>
      </c>
    </row>
    <row r="295">
      <c r="A295" s="9" t="s">
        <v>5305</v>
      </c>
      <c r="B295" s="9" t="s">
        <v>5306</v>
      </c>
      <c r="C295" s="10">
        <v>2017.0</v>
      </c>
      <c r="D295" s="10">
        <v>7.0</v>
      </c>
      <c r="E295" s="10">
        <v>1.0</v>
      </c>
      <c r="F295" s="9" t="s">
        <v>5307</v>
      </c>
      <c r="G295" s="9" t="s">
        <v>5308</v>
      </c>
      <c r="H295" s="10">
        <v>12.0</v>
      </c>
      <c r="I295" s="10">
        <v>7.0</v>
      </c>
      <c r="J295" s="9" t="s">
        <v>5309</v>
      </c>
      <c r="K295" s="9" t="s">
        <v>5310</v>
      </c>
      <c r="L295" s="15" t="s">
        <v>5311</v>
      </c>
      <c r="M295" s="9" t="s">
        <v>883</v>
      </c>
      <c r="N295" s="9"/>
      <c r="O295" s="9" t="s">
        <v>884</v>
      </c>
      <c r="P295" s="9" t="s">
        <v>5312</v>
      </c>
      <c r="Q295" s="9" t="s">
        <v>5216</v>
      </c>
      <c r="R295" s="10">
        <v>2.8436959E7</v>
      </c>
      <c r="S295" s="9"/>
      <c r="T295">
        <f t="shared" si="2"/>
        <v>35</v>
      </c>
      <c r="U295" t="str">
        <f t="shared" si="3"/>
        <v>Maybe</v>
      </c>
      <c r="V295">
        <f t="shared" si="4"/>
        <v>55</v>
      </c>
      <c r="W295" t="str">
        <f t="shared" si="5"/>
        <v>Excluded</v>
      </c>
      <c r="X295" t="str">
        <f t="shared" ref="X295:Z295" si="303">IFERROR(IF(SEARCH(X$1,$Q295),"sim","não"),)</f>
        <v/>
      </c>
      <c r="Y295" t="str">
        <f t="shared" si="303"/>
        <v/>
      </c>
      <c r="Z295" t="str">
        <f t="shared" si="303"/>
        <v>sim</v>
      </c>
      <c r="AA295">
        <f t="shared" si="7"/>
        <v>1</v>
      </c>
      <c r="AB295" t="str">
        <f t="shared" si="8"/>
        <v>sim</v>
      </c>
      <c r="AF295" t="str">
        <f t="shared" si="9"/>
        <v>3 - Intervention</v>
      </c>
      <c r="AG295" t="str">
        <f t="shared" si="10"/>
        <v/>
      </c>
      <c r="AH295" t="str">
        <f t="shared" si="11"/>
        <v/>
      </c>
    </row>
    <row r="296">
      <c r="A296" s="9" t="s">
        <v>5313</v>
      </c>
      <c r="B296" s="9" t="s">
        <v>5314</v>
      </c>
      <c r="C296" s="10">
        <v>2017.0</v>
      </c>
      <c r="D296" s="10">
        <v>6.0</v>
      </c>
      <c r="E296" s="10">
        <v>15.0</v>
      </c>
      <c r="F296" s="9" t="s">
        <v>879</v>
      </c>
      <c r="G296" s="9" t="s">
        <v>880</v>
      </c>
      <c r="H296" s="10">
        <v>119.0</v>
      </c>
      <c r="I296" s="10">
        <v>1.0</v>
      </c>
      <c r="J296" s="9" t="s">
        <v>5315</v>
      </c>
      <c r="K296" s="9" t="s">
        <v>5316</v>
      </c>
      <c r="L296" s="15" t="s">
        <v>5317</v>
      </c>
      <c r="M296" s="9" t="s">
        <v>883</v>
      </c>
      <c r="N296" s="9"/>
      <c r="O296" s="9" t="s">
        <v>884</v>
      </c>
      <c r="P296" s="9" t="s">
        <v>5318</v>
      </c>
      <c r="Q296" s="9" t="s">
        <v>4200</v>
      </c>
      <c r="R296" s="10">
        <v>2.8427773E7</v>
      </c>
      <c r="S296" s="9"/>
      <c r="T296">
        <f t="shared" si="2"/>
        <v>35</v>
      </c>
      <c r="U296" t="str">
        <f t="shared" si="3"/>
        <v>Excluded</v>
      </c>
      <c r="V296">
        <f t="shared" si="4"/>
        <v>58</v>
      </c>
      <c r="W296" t="str">
        <f t="shared" si="5"/>
        <v>Excluded</v>
      </c>
      <c r="X296" t="str">
        <f t="shared" ref="X296:Z296" si="304">IFERROR(IF(SEARCH(X$1,$Q296),"sim","não"),)</f>
        <v>sim</v>
      </c>
      <c r="Y296" t="str">
        <f t="shared" si="304"/>
        <v/>
      </c>
      <c r="Z296" t="str">
        <f t="shared" si="304"/>
        <v/>
      </c>
      <c r="AA296">
        <f t="shared" si="7"/>
        <v>1</v>
      </c>
      <c r="AB296" t="str">
        <f t="shared" si="8"/>
        <v/>
      </c>
      <c r="AF296" t="str">
        <f t="shared" si="9"/>
        <v>1 - Type of study</v>
      </c>
      <c r="AG296" t="str">
        <f t="shared" si="10"/>
        <v>1 - Type of study</v>
      </c>
      <c r="AH296" t="str">
        <f t="shared" si="11"/>
        <v/>
      </c>
    </row>
    <row r="297">
      <c r="A297" s="9" t="s">
        <v>5319</v>
      </c>
      <c r="B297" s="9" t="s">
        <v>5320</v>
      </c>
      <c r="C297" s="10">
        <v>2017.0</v>
      </c>
      <c r="D297" s="10">
        <v>9.0</v>
      </c>
      <c r="E297" s="10">
        <v>1.0</v>
      </c>
      <c r="F297" s="9" t="s">
        <v>5321</v>
      </c>
      <c r="G297" s="9" t="s">
        <v>5322</v>
      </c>
      <c r="H297" s="10">
        <v>104.0</v>
      </c>
      <c r="I297" s="10">
        <v>3.0</v>
      </c>
      <c r="J297" s="9" t="s">
        <v>5323</v>
      </c>
      <c r="K297" s="9" t="s">
        <v>5324</v>
      </c>
      <c r="L297" s="15" t="s">
        <v>5325</v>
      </c>
      <c r="M297" s="9" t="s">
        <v>883</v>
      </c>
      <c r="N297" s="9"/>
      <c r="O297" s="9" t="s">
        <v>913</v>
      </c>
      <c r="P297" s="9" t="s">
        <v>5326</v>
      </c>
      <c r="Q297" s="9" t="s">
        <v>4240</v>
      </c>
      <c r="R297" s="10">
        <v>2.8366468E7</v>
      </c>
      <c r="S297" s="9"/>
      <c r="T297">
        <f t="shared" si="2"/>
        <v>35</v>
      </c>
      <c r="U297" t="str">
        <f t="shared" si="3"/>
        <v>Excluded</v>
      </c>
      <c r="V297">
        <f t="shared" si="4"/>
        <v>58</v>
      </c>
      <c r="W297" t="str">
        <f t="shared" si="5"/>
        <v>Excluded</v>
      </c>
      <c r="X297" t="str">
        <f t="shared" ref="X297:Z297" si="305">IFERROR(IF(SEARCH(X$1,$Q297),"sim","não"),)</f>
        <v/>
      </c>
      <c r="Y297" t="str">
        <f t="shared" si="305"/>
        <v>sim</v>
      </c>
      <c r="Z297" t="str">
        <f t="shared" si="305"/>
        <v/>
      </c>
      <c r="AA297">
        <f t="shared" si="7"/>
        <v>1</v>
      </c>
      <c r="AB297" t="str">
        <f t="shared" si="8"/>
        <v/>
      </c>
      <c r="AF297" t="str">
        <f t="shared" si="9"/>
        <v>2 - Population</v>
      </c>
      <c r="AG297" t="str">
        <f t="shared" si="10"/>
        <v>2 - Population</v>
      </c>
      <c r="AH297" t="str">
        <f t="shared" si="11"/>
        <v/>
      </c>
    </row>
    <row r="298">
      <c r="A298" s="9" t="s">
        <v>5327</v>
      </c>
      <c r="B298" s="9" t="s">
        <v>5328</v>
      </c>
      <c r="C298" s="10">
        <v>2017.0</v>
      </c>
      <c r="D298" s="10">
        <v>9.0</v>
      </c>
      <c r="E298" s="10">
        <v>1.0</v>
      </c>
      <c r="F298" s="9" t="s">
        <v>1226</v>
      </c>
      <c r="G298" s="9" t="s">
        <v>1227</v>
      </c>
      <c r="H298" s="10">
        <v>199.0</v>
      </c>
      <c r="I298" s="9"/>
      <c r="J298" s="9" t="s">
        <v>5329</v>
      </c>
      <c r="K298" s="9" t="s">
        <v>5330</v>
      </c>
      <c r="L298" s="15" t="s">
        <v>5331</v>
      </c>
      <c r="M298" s="9" t="s">
        <v>883</v>
      </c>
      <c r="N298" s="9"/>
      <c r="O298" s="9" t="s">
        <v>1022</v>
      </c>
      <c r="P298" s="9" t="s">
        <v>5332</v>
      </c>
      <c r="Q298" s="9" t="s">
        <v>4200</v>
      </c>
      <c r="R298" s="10">
        <v>2.8274762E7</v>
      </c>
      <c r="S298" s="9"/>
      <c r="T298">
        <f t="shared" si="2"/>
        <v>35</v>
      </c>
      <c r="U298" t="str">
        <f t="shared" si="3"/>
        <v>Excluded</v>
      </c>
      <c r="V298">
        <f t="shared" si="4"/>
        <v>58</v>
      </c>
      <c r="W298" t="str">
        <f t="shared" si="5"/>
        <v>Excluded</v>
      </c>
      <c r="X298" t="str">
        <f t="shared" ref="X298:Z298" si="306">IFERROR(IF(SEARCH(X$1,$Q298),"sim","não"),)</f>
        <v>sim</v>
      </c>
      <c r="Y298" t="str">
        <f t="shared" si="306"/>
        <v/>
      </c>
      <c r="Z298" t="str">
        <f t="shared" si="306"/>
        <v/>
      </c>
      <c r="AA298">
        <f t="shared" si="7"/>
        <v>1</v>
      </c>
      <c r="AB298" t="str">
        <f t="shared" si="8"/>
        <v/>
      </c>
      <c r="AF298" t="str">
        <f t="shared" si="9"/>
        <v>1 - Type of study</v>
      </c>
      <c r="AG298" t="str">
        <f t="shared" si="10"/>
        <v>1 - Type of study</v>
      </c>
      <c r="AH298" t="str">
        <f t="shared" si="11"/>
        <v/>
      </c>
    </row>
    <row r="299">
      <c r="A299" s="9" t="s">
        <v>5333</v>
      </c>
      <c r="B299" s="9" t="s">
        <v>5334</v>
      </c>
      <c r="C299" s="10">
        <v>2017.0</v>
      </c>
      <c r="D299" s="10">
        <v>5.0</v>
      </c>
      <c r="E299" s="10">
        <v>15.0</v>
      </c>
      <c r="F299" s="9" t="s">
        <v>879</v>
      </c>
      <c r="G299" s="9" t="s">
        <v>880</v>
      </c>
      <c r="H299" s="10">
        <v>118.0</v>
      </c>
      <c r="I299" s="10">
        <v>1.0</v>
      </c>
      <c r="J299" s="9" t="s">
        <v>5335</v>
      </c>
      <c r="K299" s="9" t="s">
        <v>5336</v>
      </c>
      <c r="L299" s="15" t="s">
        <v>5337</v>
      </c>
      <c r="M299" s="9" t="s">
        <v>883</v>
      </c>
      <c r="N299" s="9"/>
      <c r="O299" s="9" t="s">
        <v>884</v>
      </c>
      <c r="P299" s="9" t="s">
        <v>5338</v>
      </c>
      <c r="Q299" s="9" t="s">
        <v>4200</v>
      </c>
      <c r="R299" s="10">
        <v>2.8267994E7</v>
      </c>
      <c r="S299" s="9"/>
      <c r="T299">
        <f t="shared" si="2"/>
        <v>35</v>
      </c>
      <c r="U299" t="str">
        <f t="shared" si="3"/>
        <v>Excluded</v>
      </c>
      <c r="V299">
        <f t="shared" si="4"/>
        <v>58</v>
      </c>
      <c r="W299" t="str">
        <f t="shared" si="5"/>
        <v>Excluded</v>
      </c>
      <c r="X299" t="str">
        <f t="shared" ref="X299:Z299" si="307">IFERROR(IF(SEARCH(X$1,$Q299),"sim","não"),)</f>
        <v>sim</v>
      </c>
      <c r="Y299" t="str">
        <f t="shared" si="307"/>
        <v/>
      </c>
      <c r="Z299" t="str">
        <f t="shared" si="307"/>
        <v/>
      </c>
      <c r="AA299">
        <f t="shared" si="7"/>
        <v>1</v>
      </c>
      <c r="AB299" t="str">
        <f t="shared" si="8"/>
        <v/>
      </c>
      <c r="AF299" t="str">
        <f t="shared" si="9"/>
        <v>1 - Type of study</v>
      </c>
      <c r="AG299" t="str">
        <f t="shared" si="10"/>
        <v>1 - Type of study</v>
      </c>
      <c r="AH299" t="str">
        <f t="shared" si="11"/>
        <v/>
      </c>
    </row>
    <row r="300">
      <c r="A300" s="9" t="s">
        <v>5339</v>
      </c>
      <c r="B300" s="9" t="s">
        <v>5340</v>
      </c>
      <c r="C300" s="10">
        <v>2017.0</v>
      </c>
      <c r="D300" s="10">
        <v>7.0</v>
      </c>
      <c r="E300" s="10">
        <v>5.0</v>
      </c>
      <c r="F300" s="9" t="s">
        <v>5341</v>
      </c>
      <c r="G300" s="9" t="s">
        <v>5342</v>
      </c>
      <c r="H300" s="10">
        <v>69.0</v>
      </c>
      <c r="I300" s="10">
        <v>6.0</v>
      </c>
      <c r="J300" s="9" t="s">
        <v>5343</v>
      </c>
      <c r="K300" s="9" t="s">
        <v>5344</v>
      </c>
      <c r="L300" s="15" t="s">
        <v>5345</v>
      </c>
      <c r="M300" s="9" t="s">
        <v>883</v>
      </c>
      <c r="N300" s="9"/>
      <c r="O300" s="9" t="s">
        <v>1051</v>
      </c>
      <c r="P300" s="9" t="s">
        <v>5346</v>
      </c>
      <c r="Q300" s="9" t="s">
        <v>4240</v>
      </c>
      <c r="R300" s="10">
        <v>2.8254502E7</v>
      </c>
      <c r="S300" s="9"/>
      <c r="T300">
        <f t="shared" si="2"/>
        <v>35</v>
      </c>
      <c r="U300" t="str">
        <f t="shared" si="3"/>
        <v>Excluded</v>
      </c>
      <c r="V300">
        <f t="shared" si="4"/>
        <v>58</v>
      </c>
      <c r="W300" t="str">
        <f t="shared" si="5"/>
        <v>Excluded</v>
      </c>
      <c r="X300" t="str">
        <f t="shared" ref="X300:Z300" si="308">IFERROR(IF(SEARCH(X$1,$Q300),"sim","não"),)</f>
        <v/>
      </c>
      <c r="Y300" t="str">
        <f t="shared" si="308"/>
        <v>sim</v>
      </c>
      <c r="Z300" t="str">
        <f t="shared" si="308"/>
        <v/>
      </c>
      <c r="AA300">
        <f t="shared" si="7"/>
        <v>1</v>
      </c>
      <c r="AB300" t="str">
        <f t="shared" si="8"/>
        <v/>
      </c>
      <c r="AF300" t="str">
        <f t="shared" si="9"/>
        <v>2 - Population</v>
      </c>
      <c r="AG300" t="str">
        <f t="shared" si="10"/>
        <v>2 - Population</v>
      </c>
      <c r="AH300" t="str">
        <f t="shared" si="11"/>
        <v/>
      </c>
    </row>
    <row r="301">
      <c r="A301" s="9" t="s">
        <v>5347</v>
      </c>
      <c r="B301" s="9" t="s">
        <v>5348</v>
      </c>
      <c r="C301" s="10">
        <v>2017.0</v>
      </c>
      <c r="D301" s="10">
        <v>3.0</v>
      </c>
      <c r="E301" s="10">
        <v>1.0</v>
      </c>
      <c r="F301" s="9" t="s">
        <v>1389</v>
      </c>
      <c r="G301" s="9" t="s">
        <v>1390</v>
      </c>
      <c r="H301" s="10">
        <v>15.0</v>
      </c>
      <c r="I301" s="10">
        <v>1.0</v>
      </c>
      <c r="J301" s="10">
        <v>18.0</v>
      </c>
      <c r="K301" s="9" t="s">
        <v>5349</v>
      </c>
      <c r="L301" s="15" t="s">
        <v>5350</v>
      </c>
      <c r="M301" s="9" t="s">
        <v>883</v>
      </c>
      <c r="N301" s="9"/>
      <c r="O301" s="9"/>
      <c r="P301" s="9" t="s">
        <v>5351</v>
      </c>
      <c r="Q301" s="9" t="s">
        <v>4994</v>
      </c>
      <c r="R301" s="10">
        <v>2.8249594E7</v>
      </c>
      <c r="S301" s="9" t="s">
        <v>5352</v>
      </c>
      <c r="T301">
        <f t="shared" si="2"/>
        <v>35</v>
      </c>
      <c r="U301" t="str">
        <f t="shared" si="3"/>
        <v>Excluded</v>
      </c>
      <c r="V301">
        <f t="shared" si="4"/>
        <v>58</v>
      </c>
      <c r="W301" t="str">
        <f t="shared" si="5"/>
        <v>Excluded</v>
      </c>
      <c r="X301" t="str">
        <f t="shared" ref="X301:Z301" si="309">IFERROR(IF(SEARCH(X$1,$Q301),"sim","não"),)</f>
        <v/>
      </c>
      <c r="Y301" t="str">
        <f t="shared" si="309"/>
        <v/>
      </c>
      <c r="Z301" t="str">
        <f t="shared" si="309"/>
        <v>sim</v>
      </c>
      <c r="AA301">
        <f t="shared" si="7"/>
        <v>1</v>
      </c>
      <c r="AB301" t="str">
        <f t="shared" si="8"/>
        <v/>
      </c>
      <c r="AF301" t="str">
        <f t="shared" si="9"/>
        <v>3 - Intervention</v>
      </c>
      <c r="AG301" t="str">
        <f t="shared" si="10"/>
        <v>3 - Intervention</v>
      </c>
      <c r="AH301" t="str">
        <f t="shared" si="11"/>
        <v/>
      </c>
    </row>
    <row r="302">
      <c r="A302" s="9" t="s">
        <v>5353</v>
      </c>
      <c r="B302" s="9" t="s">
        <v>5354</v>
      </c>
      <c r="C302" s="10">
        <v>2017.0</v>
      </c>
      <c r="D302" s="10">
        <v>5.0</v>
      </c>
      <c r="E302" s="10">
        <v>15.0</v>
      </c>
      <c r="F302" s="9" t="s">
        <v>948</v>
      </c>
      <c r="G302" s="9" t="s">
        <v>949</v>
      </c>
      <c r="H302" s="10">
        <v>586.0</v>
      </c>
      <c r="I302" s="9"/>
      <c r="J302" s="9" t="s">
        <v>5355</v>
      </c>
      <c r="K302" s="9" t="s">
        <v>5356</v>
      </c>
      <c r="L302" s="15" t="s">
        <v>5357</v>
      </c>
      <c r="M302" s="9" t="s">
        <v>883</v>
      </c>
      <c r="N302" s="9"/>
      <c r="O302" s="9" t="s">
        <v>913</v>
      </c>
      <c r="P302" s="9" t="s">
        <v>5358</v>
      </c>
      <c r="Q302" s="9" t="s">
        <v>4200</v>
      </c>
      <c r="R302" s="10">
        <v>2.8169032E7</v>
      </c>
      <c r="S302" s="9"/>
      <c r="T302">
        <f t="shared" si="2"/>
        <v>35</v>
      </c>
      <c r="U302" t="str">
        <f t="shared" si="3"/>
        <v>Excluded</v>
      </c>
      <c r="V302">
        <f t="shared" si="4"/>
        <v>58</v>
      </c>
      <c r="W302" t="str">
        <f t="shared" si="5"/>
        <v>Excluded</v>
      </c>
      <c r="X302" t="str">
        <f t="shared" ref="X302:Z302" si="310">IFERROR(IF(SEARCH(X$1,$Q302),"sim","não"),)</f>
        <v>sim</v>
      </c>
      <c r="Y302" t="str">
        <f t="shared" si="310"/>
        <v/>
      </c>
      <c r="Z302" t="str">
        <f t="shared" si="310"/>
        <v/>
      </c>
      <c r="AA302">
        <f t="shared" si="7"/>
        <v>1</v>
      </c>
      <c r="AB302" t="str">
        <f t="shared" si="8"/>
        <v/>
      </c>
      <c r="AF302" t="str">
        <f t="shared" si="9"/>
        <v>1 - Type of study</v>
      </c>
      <c r="AG302" t="str">
        <f t="shared" si="10"/>
        <v>1 - Type of study</v>
      </c>
      <c r="AH302" t="str">
        <f t="shared" si="11"/>
        <v/>
      </c>
    </row>
    <row r="303">
      <c r="A303" s="9" t="s">
        <v>5359</v>
      </c>
      <c r="B303" s="9" t="s">
        <v>5360</v>
      </c>
      <c r="C303" s="10">
        <v>2017.0</v>
      </c>
      <c r="D303" s="10">
        <v>3.0</v>
      </c>
      <c r="E303" s="10">
        <v>1.0</v>
      </c>
      <c r="F303" s="9" t="s">
        <v>5361</v>
      </c>
      <c r="G303" s="9" t="s">
        <v>5362</v>
      </c>
      <c r="H303" s="10">
        <v>78.0</v>
      </c>
      <c r="I303" s="10">
        <v>2.0</v>
      </c>
      <c r="J303" s="9" t="s">
        <v>5363</v>
      </c>
      <c r="K303" s="9" t="s">
        <v>5364</v>
      </c>
      <c r="L303" s="15" t="s">
        <v>5365</v>
      </c>
      <c r="M303" s="9" t="s">
        <v>883</v>
      </c>
      <c r="N303" s="9"/>
      <c r="O303" s="9" t="s">
        <v>1051</v>
      </c>
      <c r="P303" s="9" t="s">
        <v>5366</v>
      </c>
      <c r="Q303" s="9" t="s">
        <v>4240</v>
      </c>
      <c r="R303" s="10">
        <v>2.8130564E7</v>
      </c>
      <c r="S303" s="9"/>
      <c r="T303">
        <f t="shared" si="2"/>
        <v>35</v>
      </c>
      <c r="U303" t="str">
        <f t="shared" si="3"/>
        <v>Excluded</v>
      </c>
      <c r="V303">
        <f t="shared" si="4"/>
        <v>58</v>
      </c>
      <c r="W303" t="str">
        <f t="shared" si="5"/>
        <v>Excluded</v>
      </c>
      <c r="X303" t="str">
        <f t="shared" ref="X303:Z303" si="311">IFERROR(IF(SEARCH(X$1,$Q303),"sim","não"),)</f>
        <v/>
      </c>
      <c r="Y303" t="str">
        <f t="shared" si="311"/>
        <v>sim</v>
      </c>
      <c r="Z303" t="str">
        <f t="shared" si="311"/>
        <v/>
      </c>
      <c r="AA303">
        <f t="shared" si="7"/>
        <v>1</v>
      </c>
      <c r="AB303" t="str">
        <f t="shared" si="8"/>
        <v/>
      </c>
      <c r="AF303" t="str">
        <f t="shared" si="9"/>
        <v>2 - Population</v>
      </c>
      <c r="AG303" t="str">
        <f t="shared" si="10"/>
        <v>2 - Population</v>
      </c>
      <c r="AH303" t="str">
        <f t="shared" si="11"/>
        <v/>
      </c>
    </row>
    <row r="304">
      <c r="A304" s="9" t="s">
        <v>5367</v>
      </c>
      <c r="B304" s="9" t="s">
        <v>5368</v>
      </c>
      <c r="C304" s="10">
        <v>2017.0</v>
      </c>
      <c r="D304" s="10">
        <v>4.0</v>
      </c>
      <c r="E304" s="10">
        <v>1.0</v>
      </c>
      <c r="F304" s="9" t="s">
        <v>927</v>
      </c>
      <c r="G304" s="9" t="s">
        <v>928</v>
      </c>
      <c r="H304" s="10">
        <v>223.0</v>
      </c>
      <c r="I304" s="9"/>
      <c r="J304" s="9" t="s">
        <v>5369</v>
      </c>
      <c r="K304" s="9" t="s">
        <v>5370</v>
      </c>
      <c r="L304" s="15" t="s">
        <v>5371</v>
      </c>
      <c r="M304" s="9" t="s">
        <v>883</v>
      </c>
      <c r="N304" s="9"/>
      <c r="O304" s="9" t="s">
        <v>884</v>
      </c>
      <c r="P304" s="9" t="s">
        <v>5372</v>
      </c>
      <c r="Q304" s="9" t="s">
        <v>4200</v>
      </c>
      <c r="R304" s="10">
        <v>2.8117184E7</v>
      </c>
      <c r="S304" s="9"/>
      <c r="T304">
        <f t="shared" si="2"/>
        <v>35</v>
      </c>
      <c r="U304" t="str">
        <f t="shared" si="3"/>
        <v>Excluded</v>
      </c>
      <c r="V304">
        <f t="shared" si="4"/>
        <v>58</v>
      </c>
      <c r="W304" t="str">
        <f t="shared" si="5"/>
        <v>Excluded</v>
      </c>
      <c r="X304" t="str">
        <f t="shared" ref="X304:Z304" si="312">IFERROR(IF(SEARCH(X$1,$Q304),"sim","não"),)</f>
        <v>sim</v>
      </c>
      <c r="Y304" t="str">
        <f t="shared" si="312"/>
        <v/>
      </c>
      <c r="Z304" t="str">
        <f t="shared" si="312"/>
        <v/>
      </c>
      <c r="AA304">
        <f t="shared" si="7"/>
        <v>1</v>
      </c>
      <c r="AB304" t="str">
        <f t="shared" si="8"/>
        <v/>
      </c>
      <c r="AF304" t="str">
        <f t="shared" si="9"/>
        <v>1 - Type of study</v>
      </c>
      <c r="AG304" t="str">
        <f t="shared" si="10"/>
        <v>1 - Type of study</v>
      </c>
      <c r="AH304" t="str">
        <f t="shared" si="11"/>
        <v/>
      </c>
    </row>
    <row r="305">
      <c r="A305" s="9" t="s">
        <v>5373</v>
      </c>
      <c r="B305" s="9" t="s">
        <v>5374</v>
      </c>
      <c r="C305" s="10">
        <v>2017.0</v>
      </c>
      <c r="D305" s="10">
        <v>3.0</v>
      </c>
      <c r="E305" s="10">
        <v>1.0</v>
      </c>
      <c r="F305" s="9" t="s">
        <v>909</v>
      </c>
      <c r="G305" s="9" t="s">
        <v>910</v>
      </c>
      <c r="H305" s="10">
        <v>184.0</v>
      </c>
      <c r="I305" s="9"/>
      <c r="J305" s="9" t="s">
        <v>5375</v>
      </c>
      <c r="K305" s="9" t="s">
        <v>5376</v>
      </c>
      <c r="L305" s="15" t="s">
        <v>5377</v>
      </c>
      <c r="M305" s="9" t="s">
        <v>883</v>
      </c>
      <c r="N305" s="9"/>
      <c r="O305" s="9" t="s">
        <v>913</v>
      </c>
      <c r="P305" s="9" t="s">
        <v>5378</v>
      </c>
      <c r="Q305" s="9" t="s">
        <v>4994</v>
      </c>
      <c r="R305" s="10">
        <v>2.8104549E7</v>
      </c>
      <c r="S305" s="9"/>
      <c r="T305">
        <f t="shared" si="2"/>
        <v>35</v>
      </c>
      <c r="U305" t="str">
        <f t="shared" si="3"/>
        <v>Excluded</v>
      </c>
      <c r="V305">
        <f t="shared" si="4"/>
        <v>58</v>
      </c>
      <c r="W305" t="str">
        <f t="shared" si="5"/>
        <v>Excluded</v>
      </c>
      <c r="X305" t="str">
        <f t="shared" ref="X305:Z305" si="313">IFERROR(IF(SEARCH(X$1,$Q305),"sim","não"),)</f>
        <v/>
      </c>
      <c r="Y305" t="str">
        <f t="shared" si="313"/>
        <v/>
      </c>
      <c r="Z305" t="str">
        <f t="shared" si="313"/>
        <v>sim</v>
      </c>
      <c r="AA305">
        <f t="shared" si="7"/>
        <v>1</v>
      </c>
      <c r="AB305" t="str">
        <f t="shared" si="8"/>
        <v/>
      </c>
      <c r="AF305" t="str">
        <f t="shared" si="9"/>
        <v>3 - Intervention</v>
      </c>
      <c r="AG305" t="str">
        <f t="shared" si="10"/>
        <v>3 - Intervention</v>
      </c>
      <c r="AH305" t="str">
        <f t="shared" si="11"/>
        <v/>
      </c>
    </row>
    <row r="306">
      <c r="A306" s="9" t="s">
        <v>5379</v>
      </c>
      <c r="B306" s="9" t="s">
        <v>5380</v>
      </c>
      <c r="C306" s="10">
        <v>2017.0</v>
      </c>
      <c r="D306" s="10">
        <v>4.0</v>
      </c>
      <c r="E306" s="10">
        <v>1.0</v>
      </c>
      <c r="F306" s="9" t="s">
        <v>5381</v>
      </c>
      <c r="G306" s="9" t="s">
        <v>5382</v>
      </c>
      <c r="H306" s="10">
        <v>105.0</v>
      </c>
      <c r="I306" s="10">
        <v>4.0</v>
      </c>
      <c r="J306" s="9" t="s">
        <v>5383</v>
      </c>
      <c r="K306" s="9" t="s">
        <v>5384</v>
      </c>
      <c r="L306" s="15" t="s">
        <v>5385</v>
      </c>
      <c r="M306" s="9" t="s">
        <v>883</v>
      </c>
      <c r="N306" s="9"/>
      <c r="O306" s="9" t="s">
        <v>1022</v>
      </c>
      <c r="P306" s="9" t="s">
        <v>5386</v>
      </c>
      <c r="Q306" s="9" t="s">
        <v>4251</v>
      </c>
      <c r="R306" s="10">
        <v>2.8076887E7</v>
      </c>
      <c r="S306" s="9"/>
      <c r="T306">
        <f t="shared" si="2"/>
        <v>35</v>
      </c>
      <c r="U306" t="str">
        <f t="shared" si="3"/>
        <v>Excluded</v>
      </c>
      <c r="V306">
        <f t="shared" si="4"/>
        <v>58</v>
      </c>
      <c r="W306" t="str">
        <f t="shared" si="5"/>
        <v>Excluded</v>
      </c>
      <c r="X306" t="str">
        <f t="shared" ref="X306:Z306" si="314">IFERROR(IF(SEARCH(X$1,$Q306),"sim","não"),)</f>
        <v/>
      </c>
      <c r="Y306" t="str">
        <f t="shared" si="314"/>
        <v>sim</v>
      </c>
      <c r="Z306" t="str">
        <f t="shared" si="314"/>
        <v/>
      </c>
      <c r="AA306">
        <f t="shared" si="7"/>
        <v>1</v>
      </c>
      <c r="AB306" t="str">
        <f t="shared" si="8"/>
        <v/>
      </c>
      <c r="AF306" t="str">
        <f t="shared" si="9"/>
        <v>2 - Population</v>
      </c>
      <c r="AG306" t="str">
        <f t="shared" si="10"/>
        <v>2 - Population</v>
      </c>
      <c r="AH306" t="str">
        <f t="shared" si="11"/>
        <v/>
      </c>
    </row>
    <row r="307">
      <c r="A307" s="9" t="s">
        <v>5387</v>
      </c>
      <c r="B307" s="9" t="s">
        <v>5388</v>
      </c>
      <c r="C307" s="10">
        <v>2017.0</v>
      </c>
      <c r="D307" s="10">
        <v>2.0</v>
      </c>
      <c r="E307" s="10">
        <v>14.0</v>
      </c>
      <c r="F307" s="9" t="s">
        <v>5389</v>
      </c>
      <c r="G307" s="9" t="s">
        <v>5390</v>
      </c>
      <c r="H307" s="10">
        <v>8.0</v>
      </c>
      <c r="I307" s="10">
        <v>7.0</v>
      </c>
      <c r="J307" s="9" t="s">
        <v>5391</v>
      </c>
      <c r="K307" s="9" t="s">
        <v>5392</v>
      </c>
      <c r="L307" s="15" t="s">
        <v>5393</v>
      </c>
      <c r="M307" s="9" t="s">
        <v>883</v>
      </c>
      <c r="N307" s="9"/>
      <c r="O307" s="9"/>
      <c r="P307" s="9" t="s">
        <v>5394</v>
      </c>
      <c r="Q307" s="9" t="s">
        <v>4234</v>
      </c>
      <c r="R307" s="10">
        <v>2.8061455E7</v>
      </c>
      <c r="S307" s="9" t="s">
        <v>5395</v>
      </c>
      <c r="T307">
        <f t="shared" si="2"/>
        <v>35</v>
      </c>
      <c r="U307" t="str">
        <f t="shared" si="3"/>
        <v>Maybe</v>
      </c>
      <c r="V307">
        <f t="shared" si="4"/>
        <v>55</v>
      </c>
      <c r="W307" t="str">
        <f t="shared" si="5"/>
        <v>Maybe</v>
      </c>
      <c r="X307" t="str">
        <f t="shared" ref="X307:Z307" si="315">IFERROR(IF(SEARCH(X$1,$Q307),"sim","não"),)</f>
        <v/>
      </c>
      <c r="Y307" t="str">
        <f t="shared" si="315"/>
        <v/>
      </c>
      <c r="Z307" t="str">
        <f t="shared" si="315"/>
        <v/>
      </c>
      <c r="AA307">
        <f t="shared" si="7"/>
        <v>0</v>
      </c>
      <c r="AB307" t="str">
        <f t="shared" si="8"/>
        <v>sim</v>
      </c>
      <c r="AF307" t="str">
        <f t="shared" si="9"/>
        <v/>
      </c>
      <c r="AG307" t="str">
        <f t="shared" si="10"/>
        <v/>
      </c>
      <c r="AH307" t="str">
        <f t="shared" si="11"/>
        <v/>
      </c>
    </row>
    <row r="308">
      <c r="A308" s="9" t="s">
        <v>5396</v>
      </c>
      <c r="B308" s="9" t="s">
        <v>5397</v>
      </c>
      <c r="C308" s="10">
        <v>2017.0</v>
      </c>
      <c r="D308" s="10">
        <v>2.0</v>
      </c>
      <c r="E308" s="10">
        <v>15.0</v>
      </c>
      <c r="F308" s="9" t="s">
        <v>879</v>
      </c>
      <c r="G308" s="9" t="s">
        <v>880</v>
      </c>
      <c r="H308" s="10">
        <v>115.0</v>
      </c>
      <c r="I308" s="10">
        <v>1.0</v>
      </c>
      <c r="J308" s="9" t="s">
        <v>5398</v>
      </c>
      <c r="K308" s="9" t="s">
        <v>5399</v>
      </c>
      <c r="L308" s="15" t="s">
        <v>5400</v>
      </c>
      <c r="M308" s="9" t="s">
        <v>883</v>
      </c>
      <c r="N308" s="9"/>
      <c r="O308" s="9" t="s">
        <v>884</v>
      </c>
      <c r="P308" s="9" t="s">
        <v>5401</v>
      </c>
      <c r="Q308" s="9" t="s">
        <v>4200</v>
      </c>
      <c r="R308" s="10">
        <v>2.7964856E7</v>
      </c>
      <c r="S308" s="9"/>
      <c r="T308">
        <f t="shared" si="2"/>
        <v>35</v>
      </c>
      <c r="U308" t="str">
        <f t="shared" si="3"/>
        <v>Excluded</v>
      </c>
      <c r="V308">
        <f t="shared" si="4"/>
        <v>58</v>
      </c>
      <c r="W308" t="str">
        <f t="shared" si="5"/>
        <v>Excluded</v>
      </c>
      <c r="X308" t="str">
        <f t="shared" ref="X308:Z308" si="316">IFERROR(IF(SEARCH(X$1,$Q308),"sim","não"),)</f>
        <v>sim</v>
      </c>
      <c r="Y308" t="str">
        <f t="shared" si="316"/>
        <v/>
      </c>
      <c r="Z308" t="str">
        <f t="shared" si="316"/>
        <v/>
      </c>
      <c r="AA308">
        <f t="shared" si="7"/>
        <v>1</v>
      </c>
      <c r="AB308" t="str">
        <f t="shared" si="8"/>
        <v/>
      </c>
      <c r="AF308" t="str">
        <f t="shared" si="9"/>
        <v>1 - Type of study</v>
      </c>
      <c r="AG308" t="str">
        <f t="shared" si="10"/>
        <v>1 - Type of study</v>
      </c>
      <c r="AH308" t="str">
        <f t="shared" si="11"/>
        <v/>
      </c>
    </row>
    <row r="309">
      <c r="A309" s="9" t="s">
        <v>5402</v>
      </c>
      <c r="B309" s="9" t="s">
        <v>5403</v>
      </c>
      <c r="C309" s="10">
        <v>2017.0</v>
      </c>
      <c r="D309" s="10">
        <v>2.0</v>
      </c>
      <c r="E309" s="10">
        <v>1.0</v>
      </c>
      <c r="F309" s="9" t="s">
        <v>1121</v>
      </c>
      <c r="G309" s="9" t="s">
        <v>1122</v>
      </c>
      <c r="H309" s="10">
        <v>169.0</v>
      </c>
      <c r="I309" s="9"/>
      <c r="J309" s="9" t="s">
        <v>5404</v>
      </c>
      <c r="K309" s="9" t="s">
        <v>5405</v>
      </c>
      <c r="L309" s="15" t="s">
        <v>5406</v>
      </c>
      <c r="M309" s="9" t="s">
        <v>883</v>
      </c>
      <c r="N309" s="9"/>
      <c r="O309" s="9" t="s">
        <v>884</v>
      </c>
      <c r="P309" s="9" t="s">
        <v>5407</v>
      </c>
      <c r="Q309" s="9" t="s">
        <v>4234</v>
      </c>
      <c r="R309" s="10">
        <v>2.7880921E7</v>
      </c>
      <c r="S309" s="9"/>
      <c r="T309">
        <f t="shared" si="2"/>
        <v>35</v>
      </c>
      <c r="U309" t="str">
        <f t="shared" si="3"/>
        <v>Maybe</v>
      </c>
      <c r="V309">
        <f t="shared" si="4"/>
        <v>55</v>
      </c>
      <c r="W309" t="str">
        <f t="shared" si="5"/>
        <v>Maybe</v>
      </c>
      <c r="X309" t="str">
        <f t="shared" ref="X309:Z309" si="317">IFERROR(IF(SEARCH(X$1,$Q309),"sim","não"),)</f>
        <v/>
      </c>
      <c r="Y309" t="str">
        <f t="shared" si="317"/>
        <v/>
      </c>
      <c r="Z309" t="str">
        <f t="shared" si="317"/>
        <v/>
      </c>
      <c r="AA309">
        <f t="shared" si="7"/>
        <v>0</v>
      </c>
      <c r="AB309" t="str">
        <f t="shared" si="8"/>
        <v>sim</v>
      </c>
      <c r="AF309" t="str">
        <f t="shared" si="9"/>
        <v/>
      </c>
      <c r="AG309" t="str">
        <f t="shared" si="10"/>
        <v/>
      </c>
      <c r="AH309" t="str">
        <f t="shared" si="11"/>
        <v/>
      </c>
    </row>
    <row r="310">
      <c r="A310" s="9" t="s">
        <v>5408</v>
      </c>
      <c r="B310" s="9" t="s">
        <v>5409</v>
      </c>
      <c r="C310" s="10">
        <v>2016.0</v>
      </c>
      <c r="D310" s="10">
        <v>1.0</v>
      </c>
      <c r="E310" s="10">
        <v>1.0</v>
      </c>
      <c r="F310" s="9" t="s">
        <v>1528</v>
      </c>
      <c r="G310" s="9" t="s">
        <v>1529</v>
      </c>
      <c r="H310" s="10">
        <v>11.0</v>
      </c>
      <c r="I310" s="9"/>
      <c r="J310" s="9" t="s">
        <v>5410</v>
      </c>
      <c r="K310" s="9" t="s">
        <v>5411</v>
      </c>
      <c r="L310" s="15" t="s">
        <v>5412</v>
      </c>
      <c r="M310" s="9" t="s">
        <v>883</v>
      </c>
      <c r="N310" s="9"/>
      <c r="O310" s="9"/>
      <c r="P310" s="9" t="s">
        <v>5413</v>
      </c>
      <c r="Q310" s="9" t="s">
        <v>4240</v>
      </c>
      <c r="R310" s="10">
        <v>2.7785012E7</v>
      </c>
      <c r="S310" s="9" t="s">
        <v>5414</v>
      </c>
      <c r="T310">
        <f t="shared" si="2"/>
        <v>35</v>
      </c>
      <c r="U310" t="str">
        <f t="shared" si="3"/>
        <v>Excluded</v>
      </c>
      <c r="V310">
        <f t="shared" si="4"/>
        <v>58</v>
      </c>
      <c r="W310" t="str">
        <f t="shared" si="5"/>
        <v>Excluded</v>
      </c>
      <c r="X310" t="str">
        <f t="shared" ref="X310:Z310" si="318">IFERROR(IF(SEARCH(X$1,$Q310),"sim","não"),)</f>
        <v/>
      </c>
      <c r="Y310" t="str">
        <f t="shared" si="318"/>
        <v>sim</v>
      </c>
      <c r="Z310" t="str">
        <f t="shared" si="318"/>
        <v/>
      </c>
      <c r="AA310">
        <f t="shared" si="7"/>
        <v>1</v>
      </c>
      <c r="AB310" t="str">
        <f t="shared" si="8"/>
        <v/>
      </c>
      <c r="AF310" t="str">
        <f t="shared" si="9"/>
        <v>2 - Population</v>
      </c>
      <c r="AG310" t="str">
        <f t="shared" si="10"/>
        <v>2 - Population</v>
      </c>
      <c r="AH310" t="str">
        <f t="shared" si="11"/>
        <v/>
      </c>
    </row>
    <row r="311">
      <c r="A311" s="9" t="s">
        <v>5415</v>
      </c>
      <c r="B311" s="9" t="s">
        <v>5416</v>
      </c>
      <c r="C311" s="10">
        <v>2016.0</v>
      </c>
      <c r="D311" s="10">
        <v>11.0</v>
      </c>
      <c r="E311" s="10">
        <v>1.0</v>
      </c>
      <c r="F311" s="9" t="s">
        <v>909</v>
      </c>
      <c r="G311" s="9" t="s">
        <v>910</v>
      </c>
      <c r="H311" s="10">
        <v>180.0</v>
      </c>
      <c r="I311" s="9"/>
      <c r="J311" s="9" t="s">
        <v>5417</v>
      </c>
      <c r="K311" s="9" t="s">
        <v>5418</v>
      </c>
      <c r="L311" s="15" t="s">
        <v>5419</v>
      </c>
      <c r="M311" s="9" t="s">
        <v>883</v>
      </c>
      <c r="N311" s="9"/>
      <c r="O311" s="9" t="s">
        <v>913</v>
      </c>
      <c r="P311" s="9" t="s">
        <v>5420</v>
      </c>
      <c r="Q311" s="9" t="s">
        <v>4234</v>
      </c>
      <c r="R311" s="10">
        <v>2.7721112E7</v>
      </c>
      <c r="S311" s="9"/>
      <c r="T311">
        <f t="shared" si="2"/>
        <v>35</v>
      </c>
      <c r="U311" t="str">
        <f t="shared" si="3"/>
        <v>Maybe</v>
      </c>
      <c r="V311">
        <f t="shared" si="4"/>
        <v>55</v>
      </c>
      <c r="W311" t="str">
        <f t="shared" si="5"/>
        <v>Maybe</v>
      </c>
      <c r="X311" t="str">
        <f t="shared" ref="X311:Z311" si="319">IFERROR(IF(SEARCH(X$1,$Q311),"sim","não"),)</f>
        <v/>
      </c>
      <c r="Y311" t="str">
        <f t="shared" si="319"/>
        <v/>
      </c>
      <c r="Z311" t="str">
        <f t="shared" si="319"/>
        <v/>
      </c>
      <c r="AA311">
        <f t="shared" si="7"/>
        <v>0</v>
      </c>
      <c r="AB311" t="str">
        <f t="shared" si="8"/>
        <v>sim</v>
      </c>
      <c r="AF311" t="str">
        <f t="shared" si="9"/>
        <v/>
      </c>
      <c r="AG311" t="str">
        <f t="shared" si="10"/>
        <v/>
      </c>
      <c r="AH311" t="str">
        <f t="shared" si="11"/>
        <v/>
      </c>
    </row>
    <row r="312">
      <c r="A312" s="9" t="s">
        <v>5421</v>
      </c>
      <c r="B312" s="9" t="s">
        <v>5422</v>
      </c>
      <c r="C312" s="10">
        <v>2016.0</v>
      </c>
      <c r="D312" s="10">
        <v>12.0</v>
      </c>
      <c r="E312" s="10">
        <v>1.0</v>
      </c>
      <c r="F312" s="9" t="s">
        <v>5423</v>
      </c>
      <c r="G312" s="9" t="s">
        <v>5424</v>
      </c>
      <c r="H312" s="10">
        <v>212.0</v>
      </c>
      <c r="I312" s="10">
        <v>6.0</v>
      </c>
      <c r="J312" s="9" t="s">
        <v>5425</v>
      </c>
      <c r="K312" s="9" t="s">
        <v>5426</v>
      </c>
      <c r="L312" s="15" t="s">
        <v>5427</v>
      </c>
      <c r="M312" s="9" t="s">
        <v>883</v>
      </c>
      <c r="N312" s="9"/>
      <c r="O312" s="9"/>
      <c r="P312" s="9" t="s">
        <v>5428</v>
      </c>
      <c r="Q312" s="9" t="s">
        <v>4251</v>
      </c>
      <c r="R312" s="10">
        <v>2.7776757E7</v>
      </c>
      <c r="S312" s="9" t="s">
        <v>5429</v>
      </c>
      <c r="T312">
        <f t="shared" si="2"/>
        <v>35</v>
      </c>
      <c r="U312" t="str">
        <f t="shared" si="3"/>
        <v>Excluded</v>
      </c>
      <c r="V312">
        <f t="shared" si="4"/>
        <v>58</v>
      </c>
      <c r="W312" t="str">
        <f t="shared" si="5"/>
        <v>Excluded</v>
      </c>
      <c r="X312" t="str">
        <f t="shared" ref="X312:Z312" si="320">IFERROR(IF(SEARCH(X$1,$Q312),"sim","não"),)</f>
        <v/>
      </c>
      <c r="Y312" t="str">
        <f t="shared" si="320"/>
        <v>sim</v>
      </c>
      <c r="Z312" t="str">
        <f t="shared" si="320"/>
        <v/>
      </c>
      <c r="AA312">
        <f t="shared" si="7"/>
        <v>1</v>
      </c>
      <c r="AB312" t="str">
        <f t="shared" si="8"/>
        <v/>
      </c>
      <c r="AF312" t="str">
        <f t="shared" si="9"/>
        <v>2 - Population</v>
      </c>
      <c r="AG312" t="str">
        <f t="shared" si="10"/>
        <v>2 - Population</v>
      </c>
      <c r="AH312" t="str">
        <f t="shared" si="11"/>
        <v/>
      </c>
    </row>
    <row r="313">
      <c r="A313" s="9" t="s">
        <v>5430</v>
      </c>
      <c r="B313" s="9" t="s">
        <v>5431</v>
      </c>
      <c r="C313" s="10">
        <v>2016.0</v>
      </c>
      <c r="D313" s="10">
        <v>12.0</v>
      </c>
      <c r="E313" s="10">
        <v>15.0</v>
      </c>
      <c r="F313" s="9" t="s">
        <v>879</v>
      </c>
      <c r="G313" s="9" t="s">
        <v>880</v>
      </c>
      <c r="H313" s="10">
        <v>113.0</v>
      </c>
      <c r="I313" s="10">
        <v>1.0</v>
      </c>
      <c r="J313" s="9" t="s">
        <v>5432</v>
      </c>
      <c r="K313" s="9" t="s">
        <v>5433</v>
      </c>
      <c r="L313" s="15" t="s">
        <v>5434</v>
      </c>
      <c r="M313" s="9" t="s">
        <v>883</v>
      </c>
      <c r="N313" s="9"/>
      <c r="O313" s="9" t="s">
        <v>884</v>
      </c>
      <c r="P313" s="9" t="s">
        <v>5435</v>
      </c>
      <c r="Q313" s="9" t="s">
        <v>4200</v>
      </c>
      <c r="R313" s="10">
        <v>2.7771096E7</v>
      </c>
      <c r="S313" s="9"/>
      <c r="T313">
        <f t="shared" si="2"/>
        <v>35</v>
      </c>
      <c r="U313" t="str">
        <f t="shared" si="3"/>
        <v>Excluded</v>
      </c>
      <c r="V313">
        <f t="shared" si="4"/>
        <v>58</v>
      </c>
      <c r="W313" t="str">
        <f t="shared" si="5"/>
        <v>Excluded</v>
      </c>
      <c r="X313" t="str">
        <f t="shared" ref="X313:Z313" si="321">IFERROR(IF(SEARCH(X$1,$Q313),"sim","não"),)</f>
        <v>sim</v>
      </c>
      <c r="Y313" t="str">
        <f t="shared" si="321"/>
        <v/>
      </c>
      <c r="Z313" t="str">
        <f t="shared" si="321"/>
        <v/>
      </c>
      <c r="AA313">
        <f t="shared" si="7"/>
        <v>1</v>
      </c>
      <c r="AB313" t="str">
        <f t="shared" si="8"/>
        <v/>
      </c>
      <c r="AF313" t="str">
        <f t="shared" si="9"/>
        <v>1 - Type of study</v>
      </c>
      <c r="AG313" t="str">
        <f t="shared" si="10"/>
        <v>1 - Type of study</v>
      </c>
      <c r="AH313" t="str">
        <f t="shared" si="11"/>
        <v/>
      </c>
    </row>
    <row r="314">
      <c r="A314" s="9" t="s">
        <v>5436</v>
      </c>
      <c r="B314" s="9" t="s">
        <v>5437</v>
      </c>
      <c r="C314" s="10">
        <v>2017.0</v>
      </c>
      <c r="D314" s="10">
        <v>1.0</v>
      </c>
      <c r="E314" s="10">
        <v>1.0</v>
      </c>
      <c r="F314" s="9" t="s">
        <v>927</v>
      </c>
      <c r="G314" s="9" t="s">
        <v>928</v>
      </c>
      <c r="H314" s="10">
        <v>220.0</v>
      </c>
      <c r="I314" s="9"/>
      <c r="J314" s="9" t="s">
        <v>5438</v>
      </c>
      <c r="K314" s="9" t="s">
        <v>5439</v>
      </c>
      <c r="L314" s="15" t="s">
        <v>5440</v>
      </c>
      <c r="M314" s="9" t="s">
        <v>883</v>
      </c>
      <c r="N314" s="9"/>
      <c r="O314" s="9" t="s">
        <v>884</v>
      </c>
      <c r="P314" s="9" t="s">
        <v>5441</v>
      </c>
      <c r="Q314" s="9" t="s">
        <v>4200</v>
      </c>
      <c r="R314" s="10">
        <v>2.7697381E7</v>
      </c>
      <c r="S314" s="9"/>
      <c r="T314">
        <f t="shared" si="2"/>
        <v>35</v>
      </c>
      <c r="U314" t="str">
        <f t="shared" si="3"/>
        <v>Excluded</v>
      </c>
      <c r="V314">
        <f t="shared" si="4"/>
        <v>58</v>
      </c>
      <c r="W314" t="str">
        <f t="shared" si="5"/>
        <v>Excluded</v>
      </c>
      <c r="X314" t="str">
        <f t="shared" ref="X314:Z314" si="322">IFERROR(IF(SEARCH(X$1,$Q314),"sim","não"),)</f>
        <v>sim</v>
      </c>
      <c r="Y314" t="str">
        <f t="shared" si="322"/>
        <v/>
      </c>
      <c r="Z314" t="str">
        <f t="shared" si="322"/>
        <v/>
      </c>
      <c r="AA314">
        <f t="shared" si="7"/>
        <v>1</v>
      </c>
      <c r="AB314" t="str">
        <f t="shared" si="8"/>
        <v/>
      </c>
      <c r="AF314" t="str">
        <f t="shared" si="9"/>
        <v>1 - Type of study</v>
      </c>
      <c r="AG314" t="str">
        <f t="shared" si="10"/>
        <v>1 - Type of study</v>
      </c>
      <c r="AH314" t="str">
        <f t="shared" si="11"/>
        <v/>
      </c>
    </row>
    <row r="315">
      <c r="A315" s="9" t="s">
        <v>5442</v>
      </c>
      <c r="B315" s="9" t="s">
        <v>5443</v>
      </c>
      <c r="C315" s="10">
        <v>2016.0</v>
      </c>
      <c r="D315" s="10">
        <v>11.0</v>
      </c>
      <c r="E315" s="10">
        <v>1.0</v>
      </c>
      <c r="F315" s="9" t="s">
        <v>2524</v>
      </c>
      <c r="G315" s="9" t="s">
        <v>2525</v>
      </c>
      <c r="H315" s="10">
        <v>107.0</v>
      </c>
      <c r="I315" s="9"/>
      <c r="J315" s="9" t="s">
        <v>5444</v>
      </c>
      <c r="K315" s="9" t="s">
        <v>5445</v>
      </c>
      <c r="L315" s="15" t="s">
        <v>5446</v>
      </c>
      <c r="M315" s="9" t="s">
        <v>883</v>
      </c>
      <c r="N315" s="9"/>
      <c r="O315" s="9" t="s">
        <v>913</v>
      </c>
      <c r="P315" s="9" t="s">
        <v>5447</v>
      </c>
      <c r="Q315" s="9" t="s">
        <v>4994</v>
      </c>
      <c r="R315" s="10">
        <v>2.7614162E7</v>
      </c>
      <c r="S315" s="9"/>
      <c r="T315">
        <f t="shared" si="2"/>
        <v>35</v>
      </c>
      <c r="U315" t="str">
        <f t="shared" si="3"/>
        <v>Excluded</v>
      </c>
      <c r="V315">
        <f t="shared" si="4"/>
        <v>58</v>
      </c>
      <c r="W315" t="str">
        <f t="shared" si="5"/>
        <v>Excluded</v>
      </c>
      <c r="X315" t="str">
        <f t="shared" ref="X315:Z315" si="323">IFERROR(IF(SEARCH(X$1,$Q315),"sim","não"),)</f>
        <v/>
      </c>
      <c r="Y315" t="str">
        <f t="shared" si="323"/>
        <v/>
      </c>
      <c r="Z315" t="str">
        <f t="shared" si="323"/>
        <v>sim</v>
      </c>
      <c r="AA315">
        <f t="shared" si="7"/>
        <v>1</v>
      </c>
      <c r="AB315" t="str">
        <f t="shared" si="8"/>
        <v/>
      </c>
      <c r="AF315" t="str">
        <f t="shared" si="9"/>
        <v>3 - Intervention</v>
      </c>
      <c r="AG315" t="str">
        <f t="shared" si="10"/>
        <v>3 - Intervention</v>
      </c>
      <c r="AH315" t="str">
        <f t="shared" si="11"/>
        <v/>
      </c>
    </row>
    <row r="316">
      <c r="A316" s="9" t="s">
        <v>5448</v>
      </c>
      <c r="B316" s="9" t="s">
        <v>5449</v>
      </c>
      <c r="C316" s="10">
        <v>2016.0</v>
      </c>
      <c r="D316" s="10">
        <v>11.0</v>
      </c>
      <c r="E316" s="10">
        <v>1.0</v>
      </c>
      <c r="F316" s="9" t="s">
        <v>5450</v>
      </c>
      <c r="G316" s="9" t="s">
        <v>5451</v>
      </c>
      <c r="H316" s="10">
        <v>77.0</v>
      </c>
      <c r="I316" s="10">
        <v>7.0</v>
      </c>
      <c r="J316" s="9" t="s">
        <v>5452</v>
      </c>
      <c r="K316" s="9" t="s">
        <v>5453</v>
      </c>
      <c r="L316" s="15" t="s">
        <v>5454</v>
      </c>
      <c r="M316" s="9" t="s">
        <v>883</v>
      </c>
      <c r="N316" s="9"/>
      <c r="O316" s="9" t="s">
        <v>1022</v>
      </c>
      <c r="P316" s="9" t="s">
        <v>5455</v>
      </c>
      <c r="Q316" s="9" t="s">
        <v>4209</v>
      </c>
      <c r="R316" s="10">
        <v>2.7546713E7</v>
      </c>
      <c r="S316" s="9"/>
      <c r="T316">
        <f t="shared" si="2"/>
        <v>35</v>
      </c>
      <c r="U316" t="str">
        <f t="shared" si="3"/>
        <v>Excluded</v>
      </c>
      <c r="V316">
        <f t="shared" si="4"/>
        <v>58</v>
      </c>
      <c r="W316" t="str">
        <f t="shared" si="5"/>
        <v>Excluded</v>
      </c>
      <c r="X316" t="str">
        <f t="shared" ref="X316:Z316" si="324">IFERROR(IF(SEARCH(X$1,$Q316),"sim","não"),)</f>
        <v>sim</v>
      </c>
      <c r="Y316" t="str">
        <f t="shared" si="324"/>
        <v/>
      </c>
      <c r="Z316" t="str">
        <f t="shared" si="324"/>
        <v/>
      </c>
      <c r="AA316">
        <f t="shared" si="7"/>
        <v>1</v>
      </c>
      <c r="AB316" t="str">
        <f t="shared" si="8"/>
        <v/>
      </c>
      <c r="AF316" t="str">
        <f t="shared" si="9"/>
        <v>1 - Type of study</v>
      </c>
      <c r="AG316" t="str">
        <f t="shared" si="10"/>
        <v>1 - Type of study</v>
      </c>
      <c r="AH316" t="str">
        <f t="shared" si="11"/>
        <v/>
      </c>
    </row>
    <row r="317">
      <c r="A317" s="9" t="s">
        <v>5456</v>
      </c>
      <c r="B317" s="9" t="s">
        <v>5457</v>
      </c>
      <c r="C317" s="10">
        <v>2016.0</v>
      </c>
      <c r="D317" s="10">
        <v>11.0</v>
      </c>
      <c r="E317" s="10">
        <v>1.0</v>
      </c>
      <c r="F317" s="9" t="s">
        <v>981</v>
      </c>
      <c r="G317" s="9" t="s">
        <v>982</v>
      </c>
      <c r="H317" s="10">
        <v>133.0</v>
      </c>
      <c r="I317" s="9"/>
      <c r="J317" s="9" t="s">
        <v>5458</v>
      </c>
      <c r="K317" s="9" t="s">
        <v>5459</v>
      </c>
      <c r="L317" s="15" t="s">
        <v>5460</v>
      </c>
      <c r="M317" s="9" t="s">
        <v>883</v>
      </c>
      <c r="N317" s="9"/>
      <c r="O317" s="9" t="s">
        <v>913</v>
      </c>
      <c r="P317" s="9" t="s">
        <v>5461</v>
      </c>
      <c r="Q317" s="9" t="s">
        <v>4994</v>
      </c>
      <c r="R317" s="10">
        <v>2.7543744E7</v>
      </c>
      <c r="S317" s="9"/>
      <c r="T317">
        <f t="shared" si="2"/>
        <v>35</v>
      </c>
      <c r="U317" t="str">
        <f t="shared" si="3"/>
        <v>Excluded</v>
      </c>
      <c r="V317">
        <f t="shared" si="4"/>
        <v>58</v>
      </c>
      <c r="W317" t="str">
        <f t="shared" si="5"/>
        <v>Excluded</v>
      </c>
      <c r="X317" t="str">
        <f t="shared" ref="X317:Z317" si="325">IFERROR(IF(SEARCH(X$1,$Q317),"sim","não"),)</f>
        <v/>
      </c>
      <c r="Y317" t="str">
        <f t="shared" si="325"/>
        <v/>
      </c>
      <c r="Z317" t="str">
        <f t="shared" si="325"/>
        <v>sim</v>
      </c>
      <c r="AA317">
        <f t="shared" si="7"/>
        <v>1</v>
      </c>
      <c r="AB317" t="str">
        <f t="shared" si="8"/>
        <v/>
      </c>
      <c r="AF317" t="str">
        <f t="shared" si="9"/>
        <v>3 - Intervention</v>
      </c>
      <c r="AG317" t="str">
        <f t="shared" si="10"/>
        <v>3 - Intervention</v>
      </c>
      <c r="AH317" t="str">
        <f t="shared" si="11"/>
        <v/>
      </c>
    </row>
    <row r="318">
      <c r="A318" s="9" t="s">
        <v>5462</v>
      </c>
      <c r="B318" s="9" t="s">
        <v>5463</v>
      </c>
      <c r="C318" s="10">
        <v>2016.0</v>
      </c>
      <c r="D318" s="10">
        <v>9.0</v>
      </c>
      <c r="E318" s="10">
        <v>25.0</v>
      </c>
      <c r="F318" s="9" t="s">
        <v>1410</v>
      </c>
      <c r="G318" s="9" t="s">
        <v>1411</v>
      </c>
      <c r="H318" s="10">
        <v>511.0</v>
      </c>
      <c r="I318" s="10">
        <v>2.0</v>
      </c>
      <c r="J318" s="9" t="s">
        <v>5464</v>
      </c>
      <c r="K318" s="9" t="s">
        <v>5465</v>
      </c>
      <c r="L318" s="15" t="s">
        <v>5466</v>
      </c>
      <c r="M318" s="9" t="s">
        <v>883</v>
      </c>
      <c r="N318" s="9"/>
      <c r="O318" s="9" t="s">
        <v>913</v>
      </c>
      <c r="P318" s="9" t="s">
        <v>5467</v>
      </c>
      <c r="Q318" s="9" t="s">
        <v>4240</v>
      </c>
      <c r="R318" s="10">
        <v>2.7521705E7</v>
      </c>
      <c r="S318" s="9"/>
      <c r="T318">
        <f t="shared" si="2"/>
        <v>35</v>
      </c>
      <c r="U318" t="str">
        <f t="shared" si="3"/>
        <v>Excluded</v>
      </c>
      <c r="V318">
        <f t="shared" si="4"/>
        <v>58</v>
      </c>
      <c r="W318" t="str">
        <f t="shared" si="5"/>
        <v>Excluded</v>
      </c>
      <c r="X318" t="str">
        <f t="shared" ref="X318:Z318" si="326">IFERROR(IF(SEARCH(X$1,$Q318),"sim","não"),)</f>
        <v/>
      </c>
      <c r="Y318" t="str">
        <f t="shared" si="326"/>
        <v>sim</v>
      </c>
      <c r="Z318" t="str">
        <f t="shared" si="326"/>
        <v/>
      </c>
      <c r="AA318">
        <f t="shared" si="7"/>
        <v>1</v>
      </c>
      <c r="AB318" t="str">
        <f t="shared" si="8"/>
        <v/>
      </c>
      <c r="AF318" t="str">
        <f t="shared" si="9"/>
        <v>2 - Population</v>
      </c>
      <c r="AG318" t="str">
        <f t="shared" si="10"/>
        <v>2 - Population</v>
      </c>
      <c r="AH318" t="str">
        <f t="shared" si="11"/>
        <v/>
      </c>
    </row>
    <row r="319">
      <c r="A319" s="9" t="s">
        <v>5468</v>
      </c>
      <c r="B319" s="9" t="s">
        <v>5469</v>
      </c>
      <c r="C319" s="10">
        <v>2016.0</v>
      </c>
      <c r="D319" s="10">
        <v>7.0</v>
      </c>
      <c r="E319" s="10">
        <v>22.0</v>
      </c>
      <c r="F319" s="9" t="s">
        <v>2117</v>
      </c>
      <c r="G319" s="9" t="s">
        <v>2118</v>
      </c>
      <c r="H319" s="10">
        <v>54.0</v>
      </c>
      <c r="I319" s="10">
        <v>1.0</v>
      </c>
      <c r="J319" s="9" t="s">
        <v>5470</v>
      </c>
      <c r="K319" s="9" t="s">
        <v>5471</v>
      </c>
      <c r="L319" s="15" t="s">
        <v>5472</v>
      </c>
      <c r="M319" s="9" t="s">
        <v>883</v>
      </c>
      <c r="N319" s="9"/>
      <c r="O319" s="9" t="s">
        <v>913</v>
      </c>
      <c r="P319" s="9" t="s">
        <v>5473</v>
      </c>
      <c r="Q319" s="9" t="s">
        <v>4200</v>
      </c>
      <c r="R319" s="10">
        <v>2.7447427E7</v>
      </c>
      <c r="S319" s="9"/>
      <c r="T319">
        <f t="shared" si="2"/>
        <v>35</v>
      </c>
      <c r="U319" t="str">
        <f t="shared" si="3"/>
        <v>Excluded</v>
      </c>
      <c r="V319">
        <f t="shared" si="4"/>
        <v>58</v>
      </c>
      <c r="W319" t="str">
        <f t="shared" si="5"/>
        <v>Excluded</v>
      </c>
      <c r="X319" t="str">
        <f t="shared" ref="X319:Z319" si="327">IFERROR(IF(SEARCH(X$1,$Q319),"sim","não"),)</f>
        <v>sim</v>
      </c>
      <c r="Y319" t="str">
        <f t="shared" si="327"/>
        <v/>
      </c>
      <c r="Z319" t="str">
        <f t="shared" si="327"/>
        <v/>
      </c>
      <c r="AA319">
        <f t="shared" si="7"/>
        <v>1</v>
      </c>
      <c r="AB319" t="str">
        <f t="shared" si="8"/>
        <v/>
      </c>
      <c r="AF319" t="str">
        <f t="shared" si="9"/>
        <v>1 - Type of study</v>
      </c>
      <c r="AG319" t="str">
        <f t="shared" si="10"/>
        <v>1 - Type of study</v>
      </c>
      <c r="AH319" t="str">
        <f t="shared" si="11"/>
        <v/>
      </c>
    </row>
    <row r="320">
      <c r="A320" s="9" t="s">
        <v>5474</v>
      </c>
      <c r="B320" s="9" t="s">
        <v>5475</v>
      </c>
      <c r="C320" s="10">
        <v>2016.0</v>
      </c>
      <c r="D320" s="10">
        <v>8.0</v>
      </c>
      <c r="E320" s="10">
        <v>1.0</v>
      </c>
      <c r="F320" s="9" t="s">
        <v>927</v>
      </c>
      <c r="G320" s="9" t="s">
        <v>928</v>
      </c>
      <c r="H320" s="10">
        <v>215.0</v>
      </c>
      <c r="I320" s="9"/>
      <c r="J320" s="9" t="s">
        <v>5476</v>
      </c>
      <c r="K320" s="9" t="s">
        <v>5477</v>
      </c>
      <c r="L320" s="15" t="s">
        <v>5478</v>
      </c>
      <c r="M320" s="9" t="s">
        <v>883</v>
      </c>
      <c r="N320" s="9"/>
      <c r="O320" s="9" t="s">
        <v>884</v>
      </c>
      <c r="P320" s="9" t="s">
        <v>5479</v>
      </c>
      <c r="Q320" s="9" t="s">
        <v>4200</v>
      </c>
      <c r="R320" s="10">
        <v>2.7209243E7</v>
      </c>
      <c r="S320" s="9"/>
      <c r="T320">
        <f t="shared" si="2"/>
        <v>35</v>
      </c>
      <c r="U320" t="str">
        <f t="shared" si="3"/>
        <v>Excluded</v>
      </c>
      <c r="V320">
        <f t="shared" si="4"/>
        <v>58</v>
      </c>
      <c r="W320" t="str">
        <f t="shared" si="5"/>
        <v>Excluded</v>
      </c>
      <c r="X320" t="str">
        <f t="shared" ref="X320:Z320" si="328">IFERROR(IF(SEARCH(X$1,$Q320),"sim","não"),)</f>
        <v>sim</v>
      </c>
      <c r="Y320" t="str">
        <f t="shared" si="328"/>
        <v/>
      </c>
      <c r="Z320" t="str">
        <f t="shared" si="328"/>
        <v/>
      </c>
      <c r="AA320">
        <f t="shared" si="7"/>
        <v>1</v>
      </c>
      <c r="AB320" t="str">
        <f t="shared" si="8"/>
        <v/>
      </c>
      <c r="AF320" t="str">
        <f t="shared" si="9"/>
        <v>1 - Type of study</v>
      </c>
      <c r="AG320" t="str">
        <f t="shared" si="10"/>
        <v>1 - Type of study</v>
      </c>
      <c r="AH320" t="str">
        <f t="shared" si="11"/>
        <v/>
      </c>
    </row>
    <row r="321">
      <c r="A321" s="9" t="s">
        <v>5480</v>
      </c>
      <c r="B321" s="9" t="s">
        <v>5481</v>
      </c>
      <c r="C321" s="10">
        <v>2016.0</v>
      </c>
      <c r="D321" s="10">
        <v>1.0</v>
      </c>
      <c r="E321" s="10">
        <v>1.0</v>
      </c>
      <c r="F321" s="9" t="s">
        <v>1528</v>
      </c>
      <c r="G321" s="9" t="s">
        <v>1529</v>
      </c>
      <c r="H321" s="10">
        <v>11.0</v>
      </c>
      <c r="I321" s="9"/>
      <c r="J321" s="9" t="s">
        <v>5482</v>
      </c>
      <c r="K321" s="9" t="s">
        <v>5483</v>
      </c>
      <c r="L321" s="15" t="s">
        <v>5484</v>
      </c>
      <c r="M321" s="9" t="s">
        <v>883</v>
      </c>
      <c r="N321" s="9"/>
      <c r="O321" s="9"/>
      <c r="P321" s="9" t="s">
        <v>5485</v>
      </c>
      <c r="Q321" s="9" t="s">
        <v>4994</v>
      </c>
      <c r="R321" s="10">
        <v>2.7022258E7</v>
      </c>
      <c r="S321" s="9" t="s">
        <v>5486</v>
      </c>
      <c r="T321">
        <f t="shared" si="2"/>
        <v>35</v>
      </c>
      <c r="U321" t="str">
        <f t="shared" si="3"/>
        <v>Excluded</v>
      </c>
      <c r="V321">
        <f t="shared" si="4"/>
        <v>58</v>
      </c>
      <c r="W321" t="str">
        <f t="shared" si="5"/>
        <v>Excluded</v>
      </c>
      <c r="X321" t="str">
        <f t="shared" ref="X321:Z321" si="329">IFERROR(IF(SEARCH(X$1,$Q321),"sim","não"),)</f>
        <v/>
      </c>
      <c r="Y321" t="str">
        <f t="shared" si="329"/>
        <v/>
      </c>
      <c r="Z321" t="str">
        <f t="shared" si="329"/>
        <v>sim</v>
      </c>
      <c r="AA321">
        <f t="shared" si="7"/>
        <v>1</v>
      </c>
      <c r="AB321" t="str">
        <f t="shared" si="8"/>
        <v/>
      </c>
      <c r="AF321" t="str">
        <f t="shared" si="9"/>
        <v>3 - Intervention</v>
      </c>
      <c r="AG321" t="str">
        <f t="shared" si="10"/>
        <v>3 - Intervention</v>
      </c>
      <c r="AH321" t="str">
        <f t="shared" si="11"/>
        <v/>
      </c>
    </row>
    <row r="322">
      <c r="A322" s="9" t="s">
        <v>5487</v>
      </c>
      <c r="B322" s="9" t="s">
        <v>5488</v>
      </c>
      <c r="C322" s="10">
        <v>2016.0</v>
      </c>
      <c r="D322" s="10">
        <v>5.0</v>
      </c>
      <c r="E322" s="10">
        <v>1.0</v>
      </c>
      <c r="F322" s="9" t="s">
        <v>1121</v>
      </c>
      <c r="G322" s="9" t="s">
        <v>1122</v>
      </c>
      <c r="H322" s="10">
        <v>151.0</v>
      </c>
      <c r="I322" s="9"/>
      <c r="J322" s="9" t="s">
        <v>5489</v>
      </c>
      <c r="K322" s="9" t="s">
        <v>5490</v>
      </c>
      <c r="L322" s="15" t="s">
        <v>5491</v>
      </c>
      <c r="M322" s="9" t="s">
        <v>883</v>
      </c>
      <c r="N322" s="9"/>
      <c r="O322" s="9" t="s">
        <v>884</v>
      </c>
      <c r="P322" s="9" t="s">
        <v>5492</v>
      </c>
      <c r="Q322" s="9" t="s">
        <v>5493</v>
      </c>
      <c r="R322" s="10">
        <v>2.6943738E7</v>
      </c>
      <c r="S322" s="9"/>
      <c r="T322">
        <f t="shared" si="2"/>
        <v>35</v>
      </c>
      <c r="U322" t="str">
        <f t="shared" si="3"/>
        <v>Maybe</v>
      </c>
      <c r="V322">
        <f t="shared" si="4"/>
        <v>55</v>
      </c>
      <c r="W322" t="str">
        <f t="shared" si="5"/>
        <v>Excluded</v>
      </c>
      <c r="X322" t="str">
        <f t="shared" ref="X322:Z322" si="330">IFERROR(IF(SEARCH(X$1,$Q322),"sim","não"),)</f>
        <v/>
      </c>
      <c r="Y322" t="str">
        <f t="shared" si="330"/>
        <v/>
      </c>
      <c r="Z322" t="str">
        <f t="shared" si="330"/>
        <v>sim</v>
      </c>
      <c r="AA322">
        <f t="shared" si="7"/>
        <v>1</v>
      </c>
      <c r="AB322" t="str">
        <f t="shared" si="8"/>
        <v>sim</v>
      </c>
      <c r="AF322" t="str">
        <f t="shared" si="9"/>
        <v>3 - Intervention</v>
      </c>
      <c r="AG322" t="str">
        <f t="shared" si="10"/>
        <v/>
      </c>
      <c r="AH322" t="str">
        <f t="shared" si="11"/>
        <v/>
      </c>
    </row>
    <row r="323">
      <c r="A323" s="9" t="s">
        <v>5494</v>
      </c>
      <c r="B323" s="9" t="s">
        <v>5495</v>
      </c>
      <c r="C323" s="10">
        <v>2016.0</v>
      </c>
      <c r="D323" s="10">
        <v>6.0</v>
      </c>
      <c r="E323" s="10">
        <v>1.0</v>
      </c>
      <c r="F323" s="9" t="s">
        <v>5496</v>
      </c>
      <c r="G323" s="9" t="s">
        <v>5497</v>
      </c>
      <c r="H323" s="10">
        <v>65.0</v>
      </c>
      <c r="I323" s="10">
        <v>3.0</v>
      </c>
      <c r="J323" s="9" t="s">
        <v>5498</v>
      </c>
      <c r="K323" s="9" t="s">
        <v>5499</v>
      </c>
      <c r="L323" s="15" t="s">
        <v>5500</v>
      </c>
      <c r="M323" s="9" t="s">
        <v>883</v>
      </c>
      <c r="N323" s="9"/>
      <c r="O323" s="9" t="s">
        <v>913</v>
      </c>
      <c r="P323" s="9" t="s">
        <v>5501</v>
      </c>
      <c r="Q323" s="9" t="s">
        <v>4994</v>
      </c>
      <c r="R323" s="10">
        <v>2.6873539E7</v>
      </c>
      <c r="S323" s="9"/>
      <c r="T323">
        <f t="shared" si="2"/>
        <v>35</v>
      </c>
      <c r="U323" t="str">
        <f t="shared" si="3"/>
        <v>Excluded</v>
      </c>
      <c r="V323">
        <f t="shared" si="4"/>
        <v>58</v>
      </c>
      <c r="W323" t="str">
        <f t="shared" si="5"/>
        <v>Excluded</v>
      </c>
      <c r="X323" t="str">
        <f t="shared" ref="X323:Z323" si="331">IFERROR(IF(SEARCH(X$1,$Q323),"sim","não"),)</f>
        <v/>
      </c>
      <c r="Y323" t="str">
        <f t="shared" si="331"/>
        <v/>
      </c>
      <c r="Z323" t="str">
        <f t="shared" si="331"/>
        <v>sim</v>
      </c>
      <c r="AA323">
        <f t="shared" si="7"/>
        <v>1</v>
      </c>
      <c r="AB323" t="str">
        <f t="shared" si="8"/>
        <v/>
      </c>
      <c r="AF323" t="str">
        <f t="shared" si="9"/>
        <v>3 - Intervention</v>
      </c>
      <c r="AG323" t="str">
        <f t="shared" si="10"/>
        <v>3 - Intervention</v>
      </c>
      <c r="AH323" t="str">
        <f t="shared" si="11"/>
        <v/>
      </c>
    </row>
    <row r="324">
      <c r="A324" s="9" t="s">
        <v>5502</v>
      </c>
      <c r="B324" s="9" t="s">
        <v>5503</v>
      </c>
      <c r="C324" s="10">
        <v>2017.0</v>
      </c>
      <c r="D324" s="10">
        <v>7.0</v>
      </c>
      <c r="E324" s="10">
        <v>1.0</v>
      </c>
      <c r="F324" s="9" t="s">
        <v>5504</v>
      </c>
      <c r="G324" s="9" t="s">
        <v>5505</v>
      </c>
      <c r="H324" s="10">
        <v>66.0</v>
      </c>
      <c r="I324" s="10">
        <v>7.0</v>
      </c>
      <c r="J324" s="9" t="s">
        <v>5506</v>
      </c>
      <c r="K324" s="9" t="s">
        <v>5507</v>
      </c>
      <c r="L324" s="15" t="s">
        <v>5508</v>
      </c>
      <c r="M324" s="9" t="s">
        <v>883</v>
      </c>
      <c r="N324" s="9"/>
      <c r="O324" s="9"/>
      <c r="P324" s="9" t="s">
        <v>5509</v>
      </c>
      <c r="Q324" s="9" t="s">
        <v>4240</v>
      </c>
      <c r="R324" s="10">
        <v>2.6848183E7</v>
      </c>
      <c r="S324" s="9" t="s">
        <v>5510</v>
      </c>
      <c r="T324">
        <f t="shared" si="2"/>
        <v>35</v>
      </c>
      <c r="U324" t="str">
        <f t="shared" si="3"/>
        <v>Excluded</v>
      </c>
      <c r="V324">
        <f t="shared" si="4"/>
        <v>58</v>
      </c>
      <c r="W324" t="str">
        <f t="shared" si="5"/>
        <v>Excluded</v>
      </c>
      <c r="X324" t="str">
        <f t="shared" ref="X324:Z324" si="332">IFERROR(IF(SEARCH(X$1,$Q324),"sim","não"),)</f>
        <v/>
      </c>
      <c r="Y324" t="str">
        <f t="shared" si="332"/>
        <v>sim</v>
      </c>
      <c r="Z324" t="str">
        <f t="shared" si="332"/>
        <v/>
      </c>
      <c r="AA324">
        <f t="shared" si="7"/>
        <v>1</v>
      </c>
      <c r="AB324" t="str">
        <f t="shared" si="8"/>
        <v/>
      </c>
      <c r="AF324" t="str">
        <f t="shared" si="9"/>
        <v>2 - Population</v>
      </c>
      <c r="AG324" t="str">
        <f t="shared" si="10"/>
        <v>2 - Population</v>
      </c>
      <c r="AH324" t="str">
        <f t="shared" si="11"/>
        <v/>
      </c>
    </row>
    <row r="325">
      <c r="A325" s="9" t="s">
        <v>5511</v>
      </c>
      <c r="B325" s="9" t="s">
        <v>5512</v>
      </c>
      <c r="C325" s="10">
        <v>2016.0</v>
      </c>
      <c r="D325" s="10">
        <v>2.0</v>
      </c>
      <c r="E325" s="10">
        <v>1.0</v>
      </c>
      <c r="F325" s="9" t="s">
        <v>5513</v>
      </c>
      <c r="G325" s="9" t="s">
        <v>5514</v>
      </c>
      <c r="H325" s="10">
        <v>18.0</v>
      </c>
      <c r="I325" s="10">
        <v>2.0</v>
      </c>
      <c r="J325" s="9" t="s">
        <v>5515</v>
      </c>
      <c r="K325" s="9" t="s">
        <v>5516</v>
      </c>
      <c r="L325" s="15" t="s">
        <v>5517</v>
      </c>
      <c r="M325" s="9" t="s">
        <v>883</v>
      </c>
      <c r="N325" s="9"/>
      <c r="O325" s="9" t="s">
        <v>884</v>
      </c>
      <c r="P325" s="9" t="s">
        <v>5518</v>
      </c>
      <c r="Q325" s="9" t="s">
        <v>4200</v>
      </c>
      <c r="R325" s="10">
        <v>2.6829584E7</v>
      </c>
      <c r="S325" s="9"/>
      <c r="T325">
        <f t="shared" si="2"/>
        <v>35</v>
      </c>
      <c r="U325" t="str">
        <f t="shared" si="3"/>
        <v>Excluded</v>
      </c>
      <c r="V325">
        <f t="shared" si="4"/>
        <v>58</v>
      </c>
      <c r="W325" t="str">
        <f t="shared" si="5"/>
        <v>Excluded</v>
      </c>
      <c r="X325" t="str">
        <f t="shared" ref="X325:Z325" si="333">IFERROR(IF(SEARCH(X$1,$Q325),"sim","não"),)</f>
        <v>sim</v>
      </c>
      <c r="Y325" t="str">
        <f t="shared" si="333"/>
        <v/>
      </c>
      <c r="Z325" t="str">
        <f t="shared" si="333"/>
        <v/>
      </c>
      <c r="AA325">
        <f t="shared" si="7"/>
        <v>1</v>
      </c>
      <c r="AB325" t="str">
        <f t="shared" si="8"/>
        <v/>
      </c>
      <c r="AF325" t="str">
        <f t="shared" si="9"/>
        <v>1 - Type of study</v>
      </c>
      <c r="AG325" t="str">
        <f t="shared" si="10"/>
        <v>1 - Type of study</v>
      </c>
      <c r="AH325" t="str">
        <f t="shared" si="11"/>
        <v/>
      </c>
    </row>
    <row r="326">
      <c r="A326" s="9" t="s">
        <v>5519</v>
      </c>
      <c r="B326" s="9" t="s">
        <v>5520</v>
      </c>
      <c r="C326" s="10">
        <v>2016.0</v>
      </c>
      <c r="D326" s="10">
        <v>2.0</v>
      </c>
      <c r="E326" s="10">
        <v>1.0</v>
      </c>
      <c r="F326" s="9" t="s">
        <v>1707</v>
      </c>
      <c r="G326" s="9" t="s">
        <v>1708</v>
      </c>
      <c r="H326" s="10">
        <v>15.0</v>
      </c>
      <c r="I326" s="10">
        <v>2.0</v>
      </c>
      <c r="J326" s="9" t="s">
        <v>5521</v>
      </c>
      <c r="K326" s="9" t="s">
        <v>5522</v>
      </c>
      <c r="L326" s="15" t="s">
        <v>5523</v>
      </c>
      <c r="M326" s="9" t="s">
        <v>883</v>
      </c>
      <c r="N326" s="9"/>
      <c r="O326" s="9" t="s">
        <v>884</v>
      </c>
      <c r="P326" s="9" t="s">
        <v>5524</v>
      </c>
      <c r="Q326" s="9" t="s">
        <v>5525</v>
      </c>
      <c r="R326" s="10">
        <v>2.6806612E7</v>
      </c>
      <c r="S326" s="9"/>
      <c r="T326">
        <f t="shared" si="2"/>
        <v>35</v>
      </c>
      <c r="U326" t="str">
        <f t="shared" si="3"/>
        <v>Excluded</v>
      </c>
      <c r="V326">
        <f t="shared" si="4"/>
        <v>58</v>
      </c>
      <c r="W326" t="str">
        <f t="shared" si="5"/>
        <v>Excluded</v>
      </c>
      <c r="X326" t="str">
        <f t="shared" ref="X326:Z326" si="334">IFERROR(IF(SEARCH(X$1,$Q326),"sim","não"),)</f>
        <v>sim</v>
      </c>
      <c r="Y326" t="str">
        <f t="shared" si="334"/>
        <v/>
      </c>
      <c r="Z326" t="str">
        <f t="shared" si="334"/>
        <v>sim</v>
      </c>
      <c r="AA326">
        <f t="shared" si="7"/>
        <v>2</v>
      </c>
      <c r="AB326" t="str">
        <f t="shared" si="8"/>
        <v/>
      </c>
      <c r="AF326" t="str">
        <f t="shared" si="9"/>
        <v>3 - Intervention,1 - Type of study</v>
      </c>
      <c r="AG326" t="str">
        <f t="shared" si="10"/>
        <v>3 - Intervention</v>
      </c>
      <c r="AH326" t="str">
        <f t="shared" si="11"/>
        <v>1 - Type of study</v>
      </c>
    </row>
    <row r="327">
      <c r="A327" s="9" t="s">
        <v>5526</v>
      </c>
      <c r="B327" s="9" t="s">
        <v>5527</v>
      </c>
      <c r="C327" s="10">
        <v>2016.0</v>
      </c>
      <c r="D327" s="10">
        <v>1.0</v>
      </c>
      <c r="E327" s="10">
        <v>16.0</v>
      </c>
      <c r="F327" s="9" t="s">
        <v>1389</v>
      </c>
      <c r="G327" s="9" t="s">
        <v>1390</v>
      </c>
      <c r="H327" s="10">
        <v>14.0</v>
      </c>
      <c r="I327" s="9"/>
      <c r="J327" s="10">
        <v>6.0</v>
      </c>
      <c r="K327" s="9" t="s">
        <v>5528</v>
      </c>
      <c r="L327" s="15" t="s">
        <v>5529</v>
      </c>
      <c r="M327" s="9" t="s">
        <v>883</v>
      </c>
      <c r="N327" s="9"/>
      <c r="O327" s="9"/>
      <c r="P327" s="9" t="s">
        <v>5530</v>
      </c>
      <c r="Q327" s="9" t="s">
        <v>4240</v>
      </c>
      <c r="R327" s="10">
        <v>2.6775253E7</v>
      </c>
      <c r="S327" s="9" t="s">
        <v>5531</v>
      </c>
      <c r="T327">
        <f t="shared" si="2"/>
        <v>35</v>
      </c>
      <c r="U327" t="str">
        <f t="shared" si="3"/>
        <v>Excluded</v>
      </c>
      <c r="V327">
        <f t="shared" si="4"/>
        <v>58</v>
      </c>
      <c r="W327" t="str">
        <f t="shared" si="5"/>
        <v>Excluded</v>
      </c>
      <c r="X327" t="str">
        <f t="shared" ref="X327:Z327" si="335">IFERROR(IF(SEARCH(X$1,$Q327),"sim","não"),)</f>
        <v/>
      </c>
      <c r="Y327" t="str">
        <f t="shared" si="335"/>
        <v>sim</v>
      </c>
      <c r="Z327" t="str">
        <f t="shared" si="335"/>
        <v/>
      </c>
      <c r="AA327">
        <f t="shared" si="7"/>
        <v>1</v>
      </c>
      <c r="AB327" t="str">
        <f t="shared" si="8"/>
        <v/>
      </c>
      <c r="AF327" t="str">
        <f t="shared" si="9"/>
        <v>2 - Population</v>
      </c>
      <c r="AG327" t="str">
        <f t="shared" si="10"/>
        <v>2 - Population</v>
      </c>
      <c r="AH327" t="str">
        <f t="shared" si="11"/>
        <v/>
      </c>
    </row>
    <row r="328">
      <c r="A328" s="9" t="s">
        <v>5532</v>
      </c>
      <c r="B328" s="9" t="s">
        <v>5533</v>
      </c>
      <c r="C328" s="10">
        <v>2016.0</v>
      </c>
      <c r="D328" s="10">
        <v>7.0</v>
      </c>
      <c r="E328" s="10">
        <v>1.0</v>
      </c>
      <c r="F328" s="9" t="s">
        <v>2125</v>
      </c>
      <c r="G328" s="9" t="s">
        <v>2126</v>
      </c>
      <c r="H328" s="10">
        <v>35.0</v>
      </c>
      <c r="I328" s="10">
        <v>7.0</v>
      </c>
      <c r="J328" s="9" t="s">
        <v>5534</v>
      </c>
      <c r="K328" s="9" t="s">
        <v>5535</v>
      </c>
      <c r="L328" s="15" t="s">
        <v>5536</v>
      </c>
      <c r="M328" s="9" t="s">
        <v>883</v>
      </c>
      <c r="N328" s="9"/>
      <c r="O328" s="9" t="s">
        <v>1022</v>
      </c>
      <c r="P328" s="9" t="s">
        <v>5537</v>
      </c>
      <c r="Q328" s="9" t="s">
        <v>4234</v>
      </c>
      <c r="R328" s="10">
        <v>2.6752309E7</v>
      </c>
      <c r="S328" s="9"/>
      <c r="T328">
        <f t="shared" si="2"/>
        <v>35</v>
      </c>
      <c r="U328" t="str">
        <f t="shared" si="3"/>
        <v>Maybe</v>
      </c>
      <c r="V328">
        <f t="shared" si="4"/>
        <v>55</v>
      </c>
      <c r="W328" t="str">
        <f t="shared" si="5"/>
        <v>Maybe</v>
      </c>
      <c r="X328" t="str">
        <f t="shared" ref="X328:Z328" si="336">IFERROR(IF(SEARCH(X$1,$Q328),"sim","não"),)</f>
        <v/>
      </c>
      <c r="Y328" t="str">
        <f t="shared" si="336"/>
        <v/>
      </c>
      <c r="Z328" t="str">
        <f t="shared" si="336"/>
        <v/>
      </c>
      <c r="AA328">
        <f t="shared" si="7"/>
        <v>0</v>
      </c>
      <c r="AB328" t="str">
        <f t="shared" si="8"/>
        <v>sim</v>
      </c>
      <c r="AF328" t="str">
        <f t="shared" si="9"/>
        <v/>
      </c>
      <c r="AG328" t="str">
        <f t="shared" si="10"/>
        <v/>
      </c>
      <c r="AH328" t="str">
        <f t="shared" si="11"/>
        <v/>
      </c>
    </row>
    <row r="329">
      <c r="A329" s="9" t="s">
        <v>5538</v>
      </c>
      <c r="B329" s="9" t="s">
        <v>5539</v>
      </c>
      <c r="C329" s="10">
        <v>2015.0</v>
      </c>
      <c r="D329" s="10">
        <v>10.0</v>
      </c>
      <c r="E329" s="10">
        <v>1.0</v>
      </c>
      <c r="F329" s="9" t="s">
        <v>5540</v>
      </c>
      <c r="G329" s="9" t="s">
        <v>5541</v>
      </c>
      <c r="H329" s="10">
        <v>65.0</v>
      </c>
      <c r="I329" s="10">
        <v>5.0</v>
      </c>
      <c r="J329" s="9" t="s">
        <v>5542</v>
      </c>
      <c r="K329" s="9" t="s">
        <v>5543</v>
      </c>
      <c r="L329" s="15" t="s">
        <v>5544</v>
      </c>
      <c r="M329" s="9" t="s">
        <v>883</v>
      </c>
      <c r="N329" s="9"/>
      <c r="O329" s="9"/>
      <c r="P329" s="9" t="s">
        <v>5545</v>
      </c>
      <c r="Q329" s="9" t="s">
        <v>4251</v>
      </c>
      <c r="R329" s="10">
        <v>2.6473347E7</v>
      </c>
      <c r="S329" s="9" t="s">
        <v>5546</v>
      </c>
      <c r="T329">
        <f t="shared" si="2"/>
        <v>35</v>
      </c>
      <c r="U329" t="str">
        <f t="shared" si="3"/>
        <v>Excluded</v>
      </c>
      <c r="V329">
        <f t="shared" si="4"/>
        <v>58</v>
      </c>
      <c r="W329" t="str">
        <f t="shared" si="5"/>
        <v>Excluded</v>
      </c>
      <c r="X329" t="str">
        <f t="shared" ref="X329:Z329" si="337">IFERROR(IF(SEARCH(X$1,$Q329),"sim","não"),)</f>
        <v/>
      </c>
      <c r="Y329" t="str">
        <f t="shared" si="337"/>
        <v>sim</v>
      </c>
      <c r="Z329" t="str">
        <f t="shared" si="337"/>
        <v/>
      </c>
      <c r="AA329">
        <f t="shared" si="7"/>
        <v>1</v>
      </c>
      <c r="AB329" t="str">
        <f t="shared" si="8"/>
        <v/>
      </c>
      <c r="AF329" t="str">
        <f t="shared" si="9"/>
        <v>2 - Population</v>
      </c>
      <c r="AG329" t="str">
        <f t="shared" si="10"/>
        <v>2 - Population</v>
      </c>
      <c r="AH329" t="str">
        <f t="shared" si="11"/>
        <v/>
      </c>
    </row>
    <row r="330">
      <c r="A330" s="9" t="s">
        <v>5547</v>
      </c>
      <c r="B330" s="9" t="s">
        <v>5548</v>
      </c>
      <c r="C330" s="10">
        <v>2015.0</v>
      </c>
      <c r="D330" s="10">
        <v>11.0</v>
      </c>
      <c r="E330" s="10">
        <v>1.0</v>
      </c>
      <c r="F330" s="9" t="s">
        <v>5513</v>
      </c>
      <c r="G330" s="9" t="s">
        <v>5514</v>
      </c>
      <c r="H330" s="10">
        <v>17.0</v>
      </c>
      <c r="I330" s="10">
        <v>11.0</v>
      </c>
      <c r="J330" s="9" t="s">
        <v>5549</v>
      </c>
      <c r="K330" s="9" t="s">
        <v>2253</v>
      </c>
      <c r="L330" s="15" t="s">
        <v>5550</v>
      </c>
      <c r="M330" s="9" t="s">
        <v>883</v>
      </c>
      <c r="N330" s="9"/>
      <c r="O330" s="9" t="s">
        <v>884</v>
      </c>
      <c r="P330" s="9" t="s">
        <v>5551</v>
      </c>
      <c r="Q330" s="9" t="s">
        <v>4200</v>
      </c>
      <c r="R330" s="10">
        <v>2.6457869E7</v>
      </c>
      <c r="S330" s="9"/>
      <c r="T330">
        <f t="shared" si="2"/>
        <v>35</v>
      </c>
      <c r="U330" t="str">
        <f t="shared" si="3"/>
        <v>Excluded</v>
      </c>
      <c r="V330">
        <f t="shared" si="4"/>
        <v>58</v>
      </c>
      <c r="W330" t="str">
        <f t="shared" si="5"/>
        <v>Excluded</v>
      </c>
      <c r="X330" t="str">
        <f t="shared" ref="X330:Z330" si="338">IFERROR(IF(SEARCH(X$1,$Q330),"sim","não"),)</f>
        <v>sim</v>
      </c>
      <c r="Y330" t="str">
        <f t="shared" si="338"/>
        <v/>
      </c>
      <c r="Z330" t="str">
        <f t="shared" si="338"/>
        <v/>
      </c>
      <c r="AA330">
        <f t="shared" si="7"/>
        <v>1</v>
      </c>
      <c r="AB330" t="str">
        <f t="shared" si="8"/>
        <v/>
      </c>
      <c r="AF330" t="str">
        <f t="shared" si="9"/>
        <v>1 - Type of study</v>
      </c>
      <c r="AG330" t="str">
        <f t="shared" si="10"/>
        <v>1 - Type of study</v>
      </c>
      <c r="AH330" t="str">
        <f t="shared" si="11"/>
        <v/>
      </c>
    </row>
    <row r="331">
      <c r="A331" s="9" t="s">
        <v>5552</v>
      </c>
      <c r="B331" s="9" t="s">
        <v>5553</v>
      </c>
      <c r="C331" s="10">
        <v>2016.0</v>
      </c>
      <c r="D331" s="10">
        <v>1.0</v>
      </c>
      <c r="E331" s="10">
        <v>15.0</v>
      </c>
      <c r="F331" s="9" t="s">
        <v>974</v>
      </c>
      <c r="G331" s="9" t="s">
        <v>975</v>
      </c>
      <c r="H331" s="10">
        <v>301.0</v>
      </c>
      <c r="I331" s="9"/>
      <c r="J331" s="9" t="s">
        <v>5554</v>
      </c>
      <c r="K331" s="9" t="s">
        <v>5555</v>
      </c>
      <c r="L331" s="15" t="s">
        <v>5556</v>
      </c>
      <c r="M331" s="9" t="s">
        <v>883</v>
      </c>
      <c r="N331" s="9"/>
      <c r="O331" s="9"/>
      <c r="P331" s="9" t="s">
        <v>5557</v>
      </c>
      <c r="Q331" s="9" t="s">
        <v>4994</v>
      </c>
      <c r="R331" s="10">
        <v>2.6414925E7</v>
      </c>
      <c r="S331" s="9" t="s">
        <v>5558</v>
      </c>
      <c r="T331">
        <f t="shared" si="2"/>
        <v>35</v>
      </c>
      <c r="U331" t="str">
        <f t="shared" si="3"/>
        <v>Excluded</v>
      </c>
      <c r="V331">
        <f t="shared" si="4"/>
        <v>58</v>
      </c>
      <c r="W331" t="str">
        <f t="shared" si="5"/>
        <v>Excluded</v>
      </c>
      <c r="X331" t="str">
        <f t="shared" ref="X331:Z331" si="339">IFERROR(IF(SEARCH(X$1,$Q331),"sim","não"),)</f>
        <v/>
      </c>
      <c r="Y331" t="str">
        <f t="shared" si="339"/>
        <v/>
      </c>
      <c r="Z331" t="str">
        <f t="shared" si="339"/>
        <v>sim</v>
      </c>
      <c r="AA331">
        <f t="shared" si="7"/>
        <v>1</v>
      </c>
      <c r="AB331" t="str">
        <f t="shared" si="8"/>
        <v/>
      </c>
      <c r="AF331" t="str">
        <f t="shared" si="9"/>
        <v>3 - Intervention</v>
      </c>
      <c r="AG331" t="str">
        <f t="shared" si="10"/>
        <v>3 - Intervention</v>
      </c>
      <c r="AH331" t="str">
        <f t="shared" si="11"/>
        <v/>
      </c>
    </row>
    <row r="332">
      <c r="A332" s="9" t="s">
        <v>5559</v>
      </c>
      <c r="B332" s="9" t="s">
        <v>5560</v>
      </c>
      <c r="C332" s="10">
        <v>2015.0</v>
      </c>
      <c r="D332" s="10">
        <v>12.0</v>
      </c>
      <c r="E332" s="10">
        <v>1.0</v>
      </c>
      <c r="F332" s="9" t="s">
        <v>1183</v>
      </c>
      <c r="G332" s="9" t="s">
        <v>1184</v>
      </c>
      <c r="H332" s="10">
        <v>112.0</v>
      </c>
      <c r="I332" s="9"/>
      <c r="J332" s="9" t="s">
        <v>5561</v>
      </c>
      <c r="K332" s="9" t="s">
        <v>5562</v>
      </c>
      <c r="L332" s="15" t="s">
        <v>5563</v>
      </c>
      <c r="M332" s="9" t="s">
        <v>883</v>
      </c>
      <c r="N332" s="9"/>
      <c r="O332" s="9" t="s">
        <v>884</v>
      </c>
      <c r="P332" s="9" t="s">
        <v>5564</v>
      </c>
      <c r="Q332" s="9" t="s">
        <v>4234</v>
      </c>
      <c r="R332" s="10">
        <v>2.6412109E7</v>
      </c>
      <c r="S332" s="9"/>
      <c r="T332">
        <f t="shared" si="2"/>
        <v>35</v>
      </c>
      <c r="U332" t="str">
        <f t="shared" si="3"/>
        <v>Maybe</v>
      </c>
      <c r="V332">
        <f t="shared" si="4"/>
        <v>55</v>
      </c>
      <c r="W332" t="str">
        <f t="shared" si="5"/>
        <v>Maybe</v>
      </c>
      <c r="X332" t="str">
        <f t="shared" ref="X332:Z332" si="340">IFERROR(IF(SEARCH(X$1,$Q332),"sim","não"),)</f>
        <v/>
      </c>
      <c r="Y332" t="str">
        <f t="shared" si="340"/>
        <v/>
      </c>
      <c r="Z332" t="str">
        <f t="shared" si="340"/>
        <v/>
      </c>
      <c r="AA332">
        <f t="shared" si="7"/>
        <v>0</v>
      </c>
      <c r="AB332" t="str">
        <f t="shared" si="8"/>
        <v>sim</v>
      </c>
      <c r="AF332" t="str">
        <f t="shared" si="9"/>
        <v/>
      </c>
      <c r="AG332" t="str">
        <f t="shared" si="10"/>
        <v/>
      </c>
      <c r="AH332" t="str">
        <f t="shared" si="11"/>
        <v/>
      </c>
    </row>
    <row r="333">
      <c r="A333" s="9" t="s">
        <v>5565</v>
      </c>
      <c r="B333" s="9" t="s">
        <v>5566</v>
      </c>
      <c r="C333" s="10">
        <v>2015.0</v>
      </c>
      <c r="D333" s="10">
        <v>10.0</v>
      </c>
      <c r="E333" s="10">
        <v>27.0</v>
      </c>
      <c r="F333" s="9" t="s">
        <v>2444</v>
      </c>
      <c r="G333" s="9" t="s">
        <v>2445</v>
      </c>
      <c r="H333" s="10">
        <v>9.0</v>
      </c>
      <c r="I333" s="10">
        <v>10.0</v>
      </c>
      <c r="J333" s="9" t="s">
        <v>5567</v>
      </c>
      <c r="K333" s="9" t="s">
        <v>5568</v>
      </c>
      <c r="L333" s="15" t="s">
        <v>5569</v>
      </c>
      <c r="M333" s="9" t="s">
        <v>883</v>
      </c>
      <c r="N333" s="9"/>
      <c r="O333" s="9" t="s">
        <v>1022</v>
      </c>
      <c r="P333" s="9" t="s">
        <v>5570</v>
      </c>
      <c r="Q333" s="9" t="s">
        <v>4994</v>
      </c>
      <c r="R333" s="10">
        <v>2.6327297E7</v>
      </c>
      <c r="S333" s="9"/>
      <c r="T333">
        <f t="shared" si="2"/>
        <v>35</v>
      </c>
      <c r="U333" t="str">
        <f t="shared" si="3"/>
        <v>Excluded</v>
      </c>
      <c r="V333">
        <f t="shared" si="4"/>
        <v>58</v>
      </c>
      <c r="W333" t="str">
        <f t="shared" si="5"/>
        <v>Excluded</v>
      </c>
      <c r="X333" t="str">
        <f t="shared" ref="X333:Z333" si="341">IFERROR(IF(SEARCH(X$1,$Q333),"sim","não"),)</f>
        <v/>
      </c>
      <c r="Y333" t="str">
        <f t="shared" si="341"/>
        <v/>
      </c>
      <c r="Z333" t="str">
        <f t="shared" si="341"/>
        <v>sim</v>
      </c>
      <c r="AA333">
        <f t="shared" si="7"/>
        <v>1</v>
      </c>
      <c r="AB333" t="str">
        <f t="shared" si="8"/>
        <v/>
      </c>
      <c r="AF333" t="str">
        <f t="shared" si="9"/>
        <v>3 - Intervention</v>
      </c>
      <c r="AG333" t="str">
        <f t="shared" si="10"/>
        <v>3 - Intervention</v>
      </c>
      <c r="AH333" t="str">
        <f t="shared" si="11"/>
        <v/>
      </c>
    </row>
    <row r="334">
      <c r="A334" s="9" t="s">
        <v>5571</v>
      </c>
      <c r="B334" s="9" t="s">
        <v>5572</v>
      </c>
      <c r="C334" s="10">
        <v>2015.0</v>
      </c>
      <c r="D334" s="10">
        <v>9.0</v>
      </c>
      <c r="E334" s="10">
        <v>1.0</v>
      </c>
      <c r="F334" s="9" t="s">
        <v>5573</v>
      </c>
      <c r="G334" s="9" t="s">
        <v>5574</v>
      </c>
      <c r="H334" s="10">
        <v>22.0</v>
      </c>
      <c r="I334" s="10">
        <v>5.0</v>
      </c>
      <c r="J334" s="9" t="s">
        <v>5575</v>
      </c>
      <c r="K334" s="9" t="s">
        <v>5576</v>
      </c>
      <c r="L334" s="15" t="s">
        <v>5577</v>
      </c>
      <c r="M334" s="9" t="s">
        <v>883</v>
      </c>
      <c r="N334" s="9"/>
      <c r="O334" s="9"/>
      <c r="P334" s="9" t="s">
        <v>5578</v>
      </c>
      <c r="Q334" s="9" t="s">
        <v>4994</v>
      </c>
      <c r="R334" s="10">
        <v>2.6288558E7</v>
      </c>
      <c r="S334" s="9" t="s">
        <v>5579</v>
      </c>
      <c r="T334">
        <f t="shared" si="2"/>
        <v>35</v>
      </c>
      <c r="U334" t="str">
        <f t="shared" si="3"/>
        <v>Excluded</v>
      </c>
      <c r="V334">
        <f t="shared" si="4"/>
        <v>58</v>
      </c>
      <c r="W334" t="str">
        <f t="shared" si="5"/>
        <v>Excluded</v>
      </c>
      <c r="X334" t="str">
        <f t="shared" ref="X334:Z334" si="342">IFERROR(IF(SEARCH(X$1,$Q334),"sim","não"),)</f>
        <v/>
      </c>
      <c r="Y334" t="str">
        <f t="shared" si="342"/>
        <v/>
      </c>
      <c r="Z334" t="str">
        <f t="shared" si="342"/>
        <v>sim</v>
      </c>
      <c r="AA334">
        <f t="shared" si="7"/>
        <v>1</v>
      </c>
      <c r="AB334" t="str">
        <f t="shared" si="8"/>
        <v/>
      </c>
      <c r="AF334" t="str">
        <f t="shared" si="9"/>
        <v>3 - Intervention</v>
      </c>
      <c r="AG334" t="str">
        <f t="shared" si="10"/>
        <v>3 - Intervention</v>
      </c>
      <c r="AH334" t="str">
        <f t="shared" si="11"/>
        <v/>
      </c>
    </row>
    <row r="335">
      <c r="A335" s="9" t="s">
        <v>5580</v>
      </c>
      <c r="B335" s="9" t="s">
        <v>5581</v>
      </c>
      <c r="C335" s="10">
        <v>2015.0</v>
      </c>
      <c r="D335" s="10">
        <v>11.0</v>
      </c>
      <c r="E335" s="10">
        <v>1.0</v>
      </c>
      <c r="F335" s="9" t="s">
        <v>5582</v>
      </c>
      <c r="G335" s="9" t="s">
        <v>5583</v>
      </c>
      <c r="H335" s="10">
        <v>56.0</v>
      </c>
      <c r="I335" s="9"/>
      <c r="J335" s="9" t="s">
        <v>5584</v>
      </c>
      <c r="K335" s="9" t="s">
        <v>5585</v>
      </c>
      <c r="L335" s="15" t="s">
        <v>5586</v>
      </c>
      <c r="M335" s="9" t="s">
        <v>883</v>
      </c>
      <c r="N335" s="9"/>
      <c r="O335" s="9" t="s">
        <v>913</v>
      </c>
      <c r="P335" s="9" t="s">
        <v>5587</v>
      </c>
      <c r="Q335" s="9" t="s">
        <v>4307</v>
      </c>
      <c r="R335" s="10">
        <v>2.624962E7</v>
      </c>
      <c r="S335" s="9"/>
      <c r="T335">
        <f t="shared" si="2"/>
        <v>35</v>
      </c>
      <c r="U335" t="str">
        <f t="shared" si="3"/>
        <v>Excluded</v>
      </c>
      <c r="V335">
        <f t="shared" si="4"/>
        <v>58</v>
      </c>
      <c r="W335" t="str">
        <f t="shared" si="5"/>
        <v>Excluded</v>
      </c>
      <c r="X335" t="str">
        <f t="shared" ref="X335:Z335" si="343">IFERROR(IF(SEARCH(X$1,$Q335),"sim","não"),)</f>
        <v/>
      </c>
      <c r="Y335" t="str">
        <f t="shared" si="343"/>
        <v/>
      </c>
      <c r="Z335" t="str">
        <f t="shared" si="343"/>
        <v>sim</v>
      </c>
      <c r="AA335">
        <f t="shared" si="7"/>
        <v>1</v>
      </c>
      <c r="AB335" t="str">
        <f t="shared" si="8"/>
        <v/>
      </c>
      <c r="AF335" t="str">
        <f t="shared" si="9"/>
        <v>3 - Intervention</v>
      </c>
      <c r="AG335" t="str">
        <f t="shared" si="10"/>
        <v>3 - Intervention</v>
      </c>
      <c r="AH335" t="str">
        <f t="shared" si="11"/>
        <v/>
      </c>
    </row>
    <row r="336">
      <c r="A336" s="9" t="s">
        <v>5588</v>
      </c>
      <c r="B336" s="9" t="s">
        <v>5589</v>
      </c>
      <c r="C336" s="10">
        <v>2015.0</v>
      </c>
      <c r="D336" s="10">
        <v>10.0</v>
      </c>
      <c r="E336" s="10">
        <v>1.0</v>
      </c>
      <c r="F336" s="9" t="s">
        <v>2416</v>
      </c>
      <c r="G336" s="9" t="s">
        <v>2417</v>
      </c>
      <c r="H336" s="10">
        <v>26.0</v>
      </c>
      <c r="I336" s="9"/>
      <c r="J336" s="9" t="s">
        <v>5590</v>
      </c>
      <c r="K336" s="9" t="s">
        <v>5591</v>
      </c>
      <c r="L336" s="15" t="s">
        <v>5592</v>
      </c>
      <c r="M336" s="9" t="s">
        <v>883</v>
      </c>
      <c r="N336" s="9"/>
      <c r="O336" s="9" t="s">
        <v>884</v>
      </c>
      <c r="P336" s="9" t="s">
        <v>5593</v>
      </c>
      <c r="Q336" s="9" t="s">
        <v>4251</v>
      </c>
      <c r="R336" s="10">
        <v>2.6234489E7</v>
      </c>
      <c r="S336" s="9"/>
      <c r="T336">
        <f t="shared" si="2"/>
        <v>35</v>
      </c>
      <c r="U336" t="str">
        <f t="shared" si="3"/>
        <v>Excluded</v>
      </c>
      <c r="V336">
        <f t="shared" si="4"/>
        <v>58</v>
      </c>
      <c r="W336" t="str">
        <f t="shared" si="5"/>
        <v>Excluded</v>
      </c>
      <c r="X336" t="str">
        <f t="shared" ref="X336:Z336" si="344">IFERROR(IF(SEARCH(X$1,$Q336),"sim","não"),)</f>
        <v/>
      </c>
      <c r="Y336" t="str">
        <f t="shared" si="344"/>
        <v>sim</v>
      </c>
      <c r="Z336" t="str">
        <f t="shared" si="344"/>
        <v/>
      </c>
      <c r="AA336">
        <f t="shared" si="7"/>
        <v>1</v>
      </c>
      <c r="AB336" t="str">
        <f t="shared" si="8"/>
        <v/>
      </c>
      <c r="AF336" t="str">
        <f t="shared" si="9"/>
        <v>2 - Population</v>
      </c>
      <c r="AG336" t="str">
        <f t="shared" si="10"/>
        <v>2 - Population</v>
      </c>
      <c r="AH336" t="str">
        <f t="shared" si="11"/>
        <v/>
      </c>
    </row>
    <row r="337">
      <c r="A337" s="9" t="s">
        <v>5594</v>
      </c>
      <c r="B337" s="9" t="s">
        <v>5595</v>
      </c>
      <c r="C337" s="10">
        <v>2015.0</v>
      </c>
      <c r="D337" s="10">
        <v>12.0</v>
      </c>
      <c r="E337" s="10">
        <v>15.0</v>
      </c>
      <c r="F337" s="9" t="s">
        <v>4212</v>
      </c>
      <c r="G337" s="9" t="s">
        <v>4213</v>
      </c>
      <c r="H337" s="10">
        <v>74.0</v>
      </c>
      <c r="I337" s="9"/>
      <c r="J337" s="9" t="s">
        <v>5596</v>
      </c>
      <c r="K337" s="9" t="s">
        <v>5597</v>
      </c>
      <c r="L337" s="15" t="s">
        <v>5598</v>
      </c>
      <c r="M337" s="9" t="s">
        <v>883</v>
      </c>
      <c r="N337" s="9"/>
      <c r="O337" s="9" t="s">
        <v>884</v>
      </c>
      <c r="P337" s="9" t="s">
        <v>5599</v>
      </c>
      <c r="Q337" s="9" t="s">
        <v>4200</v>
      </c>
      <c r="R337" s="10">
        <v>2.6210469E7</v>
      </c>
      <c r="S337" s="9"/>
      <c r="T337">
        <f t="shared" si="2"/>
        <v>35</v>
      </c>
      <c r="U337" t="str">
        <f t="shared" si="3"/>
        <v>Excluded</v>
      </c>
      <c r="V337">
        <f t="shared" si="4"/>
        <v>58</v>
      </c>
      <c r="W337" t="str">
        <f t="shared" si="5"/>
        <v>Excluded</v>
      </c>
      <c r="X337" t="str">
        <f t="shared" ref="X337:Z337" si="345">IFERROR(IF(SEARCH(X$1,$Q337),"sim","não"),)</f>
        <v>sim</v>
      </c>
      <c r="Y337" t="str">
        <f t="shared" si="345"/>
        <v/>
      </c>
      <c r="Z337" t="str">
        <f t="shared" si="345"/>
        <v/>
      </c>
      <c r="AA337">
        <f t="shared" si="7"/>
        <v>1</v>
      </c>
      <c r="AB337" t="str">
        <f t="shared" si="8"/>
        <v/>
      </c>
      <c r="AF337" t="str">
        <f t="shared" si="9"/>
        <v>1 - Type of study</v>
      </c>
      <c r="AG337" t="str">
        <f t="shared" si="10"/>
        <v>1 - Type of study</v>
      </c>
      <c r="AH337" t="str">
        <f t="shared" si="11"/>
        <v/>
      </c>
    </row>
    <row r="338">
      <c r="A338" s="9" t="s">
        <v>5600</v>
      </c>
      <c r="B338" s="9" t="s">
        <v>5601</v>
      </c>
      <c r="C338" s="10">
        <v>2015.0</v>
      </c>
      <c r="D338" s="10">
        <v>9.0</v>
      </c>
      <c r="E338" s="10">
        <v>1.0</v>
      </c>
      <c r="F338" s="9" t="s">
        <v>2524</v>
      </c>
      <c r="G338" s="9" t="s">
        <v>2525</v>
      </c>
      <c r="H338" s="10">
        <v>63.0</v>
      </c>
      <c r="I338" s="9"/>
      <c r="J338" s="14">
        <v>44209.0</v>
      </c>
      <c r="K338" s="9" t="s">
        <v>5602</v>
      </c>
      <c r="L338" s="15" t="s">
        <v>5603</v>
      </c>
      <c r="M338" s="9" t="s">
        <v>883</v>
      </c>
      <c r="N338" s="9"/>
      <c r="O338" s="9" t="s">
        <v>913</v>
      </c>
      <c r="P338" s="9" t="s">
        <v>5604</v>
      </c>
      <c r="Q338" s="9" t="s">
        <v>4994</v>
      </c>
      <c r="R338" s="10">
        <v>2.6066004E7</v>
      </c>
      <c r="S338" s="9"/>
      <c r="T338">
        <f t="shared" si="2"/>
        <v>35</v>
      </c>
      <c r="U338" t="str">
        <f t="shared" si="3"/>
        <v>Excluded</v>
      </c>
      <c r="V338">
        <f t="shared" si="4"/>
        <v>58</v>
      </c>
      <c r="W338" t="str">
        <f t="shared" si="5"/>
        <v>Excluded</v>
      </c>
      <c r="X338" t="str">
        <f t="shared" ref="X338:Z338" si="346">IFERROR(IF(SEARCH(X$1,$Q338),"sim","não"),)</f>
        <v/>
      </c>
      <c r="Y338" t="str">
        <f t="shared" si="346"/>
        <v/>
      </c>
      <c r="Z338" t="str">
        <f t="shared" si="346"/>
        <v>sim</v>
      </c>
      <c r="AA338">
        <f t="shared" si="7"/>
        <v>1</v>
      </c>
      <c r="AB338" t="str">
        <f t="shared" si="8"/>
        <v/>
      </c>
      <c r="AF338" t="str">
        <f t="shared" si="9"/>
        <v>3 - Intervention</v>
      </c>
      <c r="AG338" t="str">
        <f t="shared" si="10"/>
        <v>3 - Intervention</v>
      </c>
      <c r="AH338" t="str">
        <f t="shared" si="11"/>
        <v/>
      </c>
    </row>
    <row r="339">
      <c r="A339" s="9" t="s">
        <v>5605</v>
      </c>
      <c r="B339" s="9" t="s">
        <v>5606</v>
      </c>
      <c r="C339" s="10">
        <v>2015.0</v>
      </c>
      <c r="D339" s="10">
        <v>1.0</v>
      </c>
      <c r="E339" s="10">
        <v>1.0</v>
      </c>
      <c r="F339" s="9" t="s">
        <v>5607</v>
      </c>
      <c r="G339" s="9" t="s">
        <v>5608</v>
      </c>
      <c r="H339" s="10">
        <v>50.0</v>
      </c>
      <c r="I339" s="10">
        <v>8.0</v>
      </c>
      <c r="J339" s="9" t="s">
        <v>5609</v>
      </c>
      <c r="K339" s="9" t="s">
        <v>5610</v>
      </c>
      <c r="L339" s="15" t="s">
        <v>5611</v>
      </c>
      <c r="M339" s="9" t="s">
        <v>883</v>
      </c>
      <c r="N339" s="9"/>
      <c r="O339" s="9" t="s">
        <v>884</v>
      </c>
      <c r="P339" s="9" t="s">
        <v>5612</v>
      </c>
      <c r="Q339" s="9" t="s">
        <v>4994</v>
      </c>
      <c r="R339" s="10">
        <v>2.6030687E7</v>
      </c>
      <c r="S339" s="9"/>
      <c r="T339">
        <f t="shared" si="2"/>
        <v>35</v>
      </c>
      <c r="U339" t="str">
        <f t="shared" si="3"/>
        <v>Excluded</v>
      </c>
      <c r="V339">
        <f t="shared" si="4"/>
        <v>58</v>
      </c>
      <c r="W339" t="str">
        <f t="shared" si="5"/>
        <v>Excluded</v>
      </c>
      <c r="X339" t="str">
        <f t="shared" ref="X339:Z339" si="347">IFERROR(IF(SEARCH(X$1,$Q339),"sim","não"),)</f>
        <v/>
      </c>
      <c r="Y339" t="str">
        <f t="shared" si="347"/>
        <v/>
      </c>
      <c r="Z339" t="str">
        <f t="shared" si="347"/>
        <v>sim</v>
      </c>
      <c r="AA339">
        <f t="shared" si="7"/>
        <v>1</v>
      </c>
      <c r="AB339" t="str">
        <f t="shared" si="8"/>
        <v/>
      </c>
      <c r="AF339" t="str">
        <f t="shared" si="9"/>
        <v>3 - Intervention</v>
      </c>
      <c r="AG339" t="str">
        <f t="shared" si="10"/>
        <v>3 - Intervention</v>
      </c>
      <c r="AH339" t="str">
        <f t="shared" si="11"/>
        <v/>
      </c>
    </row>
    <row r="340">
      <c r="A340" s="9" t="s">
        <v>5613</v>
      </c>
      <c r="B340" s="9" t="s">
        <v>5614</v>
      </c>
      <c r="C340" s="10">
        <v>2015.0</v>
      </c>
      <c r="D340" s="10">
        <v>1.0</v>
      </c>
      <c r="E340" s="10">
        <v>1.0</v>
      </c>
      <c r="F340" s="9" t="s">
        <v>5615</v>
      </c>
      <c r="G340" s="9" t="s">
        <v>5616</v>
      </c>
      <c r="H340" s="10">
        <v>12.0</v>
      </c>
      <c r="I340" s="10">
        <v>6.0</v>
      </c>
      <c r="J340" s="9" t="s">
        <v>5617</v>
      </c>
      <c r="K340" s="9" t="s">
        <v>5618</v>
      </c>
      <c r="L340" s="15" t="s">
        <v>5619</v>
      </c>
      <c r="M340" s="9" t="s">
        <v>883</v>
      </c>
      <c r="N340" s="9"/>
      <c r="O340" s="9" t="s">
        <v>5620</v>
      </c>
      <c r="P340" s="9" t="s">
        <v>5621</v>
      </c>
      <c r="Q340" s="9" t="s">
        <v>5622</v>
      </c>
      <c r="R340" s="10">
        <v>2.5961796E7</v>
      </c>
      <c r="S340" s="9"/>
      <c r="T340">
        <f t="shared" si="2"/>
        <v>35</v>
      </c>
      <c r="U340" t="str">
        <f t="shared" si="3"/>
        <v>Excluded</v>
      </c>
      <c r="V340">
        <f t="shared" si="4"/>
        <v>58</v>
      </c>
      <c r="W340" t="str">
        <f t="shared" si="5"/>
        <v>Excluded</v>
      </c>
      <c r="X340" t="str">
        <f t="shared" ref="X340:Z340" si="348">IFERROR(IF(SEARCH(X$1,$Q340),"sim","não"),)</f>
        <v/>
      </c>
      <c r="Y340" t="str">
        <f t="shared" si="348"/>
        <v>sim</v>
      </c>
      <c r="Z340" t="str">
        <f t="shared" si="348"/>
        <v>sim</v>
      </c>
      <c r="AA340">
        <f t="shared" si="7"/>
        <v>2</v>
      </c>
      <c r="AB340" t="str">
        <f t="shared" si="8"/>
        <v/>
      </c>
      <c r="AF340" t="str">
        <f t="shared" si="9"/>
        <v>2 - Population,3 - Intervention</v>
      </c>
      <c r="AG340" t="str">
        <f t="shared" si="10"/>
        <v>2 - Population</v>
      </c>
      <c r="AH340" t="str">
        <f t="shared" si="11"/>
        <v>3 - Intervention</v>
      </c>
    </row>
    <row r="341">
      <c r="A341" s="9" t="s">
        <v>5623</v>
      </c>
      <c r="B341" s="9" t="s">
        <v>5624</v>
      </c>
      <c r="C341" s="10">
        <v>2015.0</v>
      </c>
      <c r="D341" s="10">
        <v>6.0</v>
      </c>
      <c r="E341" s="10">
        <v>1.0</v>
      </c>
      <c r="F341" s="9" t="s">
        <v>5625</v>
      </c>
      <c r="G341" s="9" t="s">
        <v>5626</v>
      </c>
      <c r="H341" s="10">
        <v>51.0</v>
      </c>
      <c r="I341" s="10">
        <v>6.0</v>
      </c>
      <c r="J341" s="9" t="s">
        <v>5627</v>
      </c>
      <c r="K341" s="9" t="s">
        <v>5628</v>
      </c>
      <c r="L341" s="15" t="s">
        <v>5629</v>
      </c>
      <c r="M341" s="9" t="s">
        <v>883</v>
      </c>
      <c r="N341" s="9"/>
      <c r="O341" s="9" t="s">
        <v>1051</v>
      </c>
      <c r="P341" s="9" t="s">
        <v>5630</v>
      </c>
      <c r="Q341" s="9" t="s">
        <v>4307</v>
      </c>
      <c r="R341" s="10">
        <v>2.5862331E7</v>
      </c>
      <c r="S341" s="9"/>
      <c r="T341">
        <f t="shared" si="2"/>
        <v>35</v>
      </c>
      <c r="U341" t="str">
        <f t="shared" si="3"/>
        <v>Excluded</v>
      </c>
      <c r="V341">
        <f t="shared" si="4"/>
        <v>58</v>
      </c>
      <c r="W341" t="str">
        <f t="shared" si="5"/>
        <v>Excluded</v>
      </c>
      <c r="X341" t="str">
        <f t="shared" ref="X341:Z341" si="349">IFERROR(IF(SEARCH(X$1,$Q341),"sim","não"),)</f>
        <v/>
      </c>
      <c r="Y341" t="str">
        <f t="shared" si="349"/>
        <v/>
      </c>
      <c r="Z341" t="str">
        <f t="shared" si="349"/>
        <v>sim</v>
      </c>
      <c r="AA341">
        <f t="shared" si="7"/>
        <v>1</v>
      </c>
      <c r="AB341" t="str">
        <f t="shared" si="8"/>
        <v/>
      </c>
      <c r="AF341" t="str">
        <f t="shared" si="9"/>
        <v>3 - Intervention</v>
      </c>
      <c r="AG341" t="str">
        <f t="shared" si="10"/>
        <v>3 - Intervention</v>
      </c>
      <c r="AH341" t="str">
        <f t="shared" si="11"/>
        <v/>
      </c>
    </row>
    <row r="342">
      <c r="A342" s="9" t="s">
        <v>5631</v>
      </c>
      <c r="B342" s="9" t="s">
        <v>5632</v>
      </c>
      <c r="C342" s="10">
        <v>2015.0</v>
      </c>
      <c r="D342" s="10">
        <v>6.0</v>
      </c>
      <c r="E342" s="10">
        <v>1.0</v>
      </c>
      <c r="F342" s="9" t="s">
        <v>5633</v>
      </c>
      <c r="G342" s="9" t="s">
        <v>5634</v>
      </c>
      <c r="H342" s="10">
        <v>28.0</v>
      </c>
      <c r="I342" s="10">
        <v>6.0</v>
      </c>
      <c r="J342" s="9" t="s">
        <v>5635</v>
      </c>
      <c r="K342" s="9" t="s">
        <v>5636</v>
      </c>
      <c r="L342" s="15" t="s">
        <v>5637</v>
      </c>
      <c r="M342" s="9" t="s">
        <v>883</v>
      </c>
      <c r="N342" s="9"/>
      <c r="O342" s="9" t="s">
        <v>884</v>
      </c>
      <c r="P342" s="9" t="s">
        <v>5638</v>
      </c>
      <c r="Q342" s="9" t="s">
        <v>4200</v>
      </c>
      <c r="R342" s="10">
        <v>2.5736423E7</v>
      </c>
      <c r="S342" s="9"/>
      <c r="T342">
        <f t="shared" si="2"/>
        <v>35</v>
      </c>
      <c r="U342" t="str">
        <f t="shared" si="3"/>
        <v>Excluded</v>
      </c>
      <c r="V342">
        <f t="shared" si="4"/>
        <v>58</v>
      </c>
      <c r="W342" t="str">
        <f t="shared" si="5"/>
        <v>Excluded</v>
      </c>
      <c r="X342" t="str">
        <f t="shared" ref="X342:Z342" si="350">IFERROR(IF(SEARCH(X$1,$Q342),"sim","não"),)</f>
        <v>sim</v>
      </c>
      <c r="Y342" t="str">
        <f t="shared" si="350"/>
        <v/>
      </c>
      <c r="Z342" t="str">
        <f t="shared" si="350"/>
        <v/>
      </c>
      <c r="AA342">
        <f t="shared" si="7"/>
        <v>1</v>
      </c>
      <c r="AB342" t="str">
        <f t="shared" si="8"/>
        <v/>
      </c>
      <c r="AF342" t="str">
        <f t="shared" si="9"/>
        <v>1 - Type of study</v>
      </c>
      <c r="AG342" t="str">
        <f t="shared" si="10"/>
        <v>1 - Type of study</v>
      </c>
      <c r="AH342" t="str">
        <f t="shared" si="11"/>
        <v/>
      </c>
    </row>
    <row r="343">
      <c r="A343" s="9" t="s">
        <v>5639</v>
      </c>
      <c r="B343" s="9" t="s">
        <v>5640</v>
      </c>
      <c r="C343" s="10">
        <v>2016.0</v>
      </c>
      <c r="D343" s="10">
        <v>5.0</v>
      </c>
      <c r="E343" s="10">
        <v>1.0</v>
      </c>
      <c r="F343" s="9" t="s">
        <v>5641</v>
      </c>
      <c r="G343" s="9" t="s">
        <v>5642</v>
      </c>
      <c r="H343" s="10">
        <v>44.0</v>
      </c>
      <c r="I343" s="10">
        <v>3.0</v>
      </c>
      <c r="J343" s="9" t="s">
        <v>5643</v>
      </c>
      <c r="K343" s="9" t="s">
        <v>5644</v>
      </c>
      <c r="L343" s="15" t="s">
        <v>5645</v>
      </c>
      <c r="M343" s="9" t="s">
        <v>883</v>
      </c>
      <c r="N343" s="9"/>
      <c r="O343" s="9" t="s">
        <v>884</v>
      </c>
      <c r="P343" s="9" t="s">
        <v>5646</v>
      </c>
      <c r="Q343" s="9" t="s">
        <v>4994</v>
      </c>
      <c r="R343" s="10">
        <v>2.5697046E7</v>
      </c>
      <c r="S343" s="9"/>
      <c r="T343">
        <f t="shared" si="2"/>
        <v>35</v>
      </c>
      <c r="U343" t="str">
        <f t="shared" si="3"/>
        <v>Excluded</v>
      </c>
      <c r="V343">
        <f t="shared" si="4"/>
        <v>58</v>
      </c>
      <c r="W343" t="str">
        <f t="shared" si="5"/>
        <v>Excluded</v>
      </c>
      <c r="X343" t="str">
        <f t="shared" ref="X343:Z343" si="351">IFERROR(IF(SEARCH(X$1,$Q343),"sim","não"),)</f>
        <v/>
      </c>
      <c r="Y343" t="str">
        <f t="shared" si="351"/>
        <v/>
      </c>
      <c r="Z343" t="str">
        <f t="shared" si="351"/>
        <v>sim</v>
      </c>
      <c r="AA343">
        <f t="shared" si="7"/>
        <v>1</v>
      </c>
      <c r="AB343" t="str">
        <f t="shared" si="8"/>
        <v/>
      </c>
      <c r="AF343" t="str">
        <f t="shared" si="9"/>
        <v>3 - Intervention</v>
      </c>
      <c r="AG343" t="str">
        <f t="shared" si="10"/>
        <v>3 - Intervention</v>
      </c>
      <c r="AH343" t="str">
        <f t="shared" si="11"/>
        <v/>
      </c>
    </row>
    <row r="344">
      <c r="A344" s="9" t="s">
        <v>5647</v>
      </c>
      <c r="B344" s="9" t="s">
        <v>5648</v>
      </c>
      <c r="C344" s="10">
        <v>2015.0</v>
      </c>
      <c r="D344" s="10">
        <v>4.0</v>
      </c>
      <c r="E344" s="10">
        <v>1.0</v>
      </c>
      <c r="F344" s="9" t="s">
        <v>927</v>
      </c>
      <c r="G344" s="9" t="s">
        <v>928</v>
      </c>
      <c r="H344" s="10">
        <v>199.0</v>
      </c>
      <c r="I344" s="9"/>
      <c r="J344" s="9" t="s">
        <v>5649</v>
      </c>
      <c r="K344" s="9" t="s">
        <v>5650</v>
      </c>
      <c r="L344" s="15" t="s">
        <v>5651</v>
      </c>
      <c r="M344" s="9" t="s">
        <v>883</v>
      </c>
      <c r="N344" s="9"/>
      <c r="O344" s="9" t="s">
        <v>884</v>
      </c>
      <c r="P344" s="9" t="s">
        <v>5652</v>
      </c>
      <c r="Q344" s="9" t="s">
        <v>4200</v>
      </c>
      <c r="R344" s="10">
        <v>2.5667115E7</v>
      </c>
      <c r="S344" s="9"/>
      <c r="T344">
        <f t="shared" si="2"/>
        <v>35</v>
      </c>
      <c r="U344" t="str">
        <f t="shared" si="3"/>
        <v>Excluded</v>
      </c>
      <c r="V344">
        <f t="shared" si="4"/>
        <v>58</v>
      </c>
      <c r="W344" t="str">
        <f t="shared" si="5"/>
        <v>Excluded</v>
      </c>
      <c r="X344" t="str">
        <f t="shared" ref="X344:Z344" si="352">IFERROR(IF(SEARCH(X$1,$Q344),"sim","não"),)</f>
        <v>sim</v>
      </c>
      <c r="Y344" t="str">
        <f t="shared" si="352"/>
        <v/>
      </c>
      <c r="Z344" t="str">
        <f t="shared" si="352"/>
        <v/>
      </c>
      <c r="AA344">
        <f t="shared" si="7"/>
        <v>1</v>
      </c>
      <c r="AB344" t="str">
        <f t="shared" si="8"/>
        <v/>
      </c>
      <c r="AF344" t="str">
        <f t="shared" si="9"/>
        <v>1 - Type of study</v>
      </c>
      <c r="AG344" t="str">
        <f t="shared" si="10"/>
        <v>1 - Type of study</v>
      </c>
      <c r="AH344" t="str">
        <f t="shared" si="11"/>
        <v/>
      </c>
    </row>
    <row r="345">
      <c r="A345" s="9" t="s">
        <v>5653</v>
      </c>
      <c r="B345" s="9" t="s">
        <v>5654</v>
      </c>
      <c r="C345" s="10">
        <v>2015.0</v>
      </c>
      <c r="D345" s="10">
        <v>4.0</v>
      </c>
      <c r="E345" s="10">
        <v>1.0</v>
      </c>
      <c r="F345" s="9" t="s">
        <v>5655</v>
      </c>
      <c r="G345" s="9" t="s">
        <v>5656</v>
      </c>
      <c r="H345" s="10">
        <v>114.0</v>
      </c>
      <c r="I345" s="10">
        <v>4.0</v>
      </c>
      <c r="J345" s="9" t="s">
        <v>5657</v>
      </c>
      <c r="K345" s="9" t="s">
        <v>5658</v>
      </c>
      <c r="L345" s="15" t="s">
        <v>5659</v>
      </c>
      <c r="M345" s="9" t="s">
        <v>883</v>
      </c>
      <c r="N345" s="9"/>
      <c r="O345" s="9" t="s">
        <v>1051</v>
      </c>
      <c r="P345" s="9" t="s">
        <v>5660</v>
      </c>
      <c r="Q345" s="9" t="s">
        <v>4251</v>
      </c>
      <c r="R345" s="10">
        <v>2.5653031E7</v>
      </c>
      <c r="S345" s="9"/>
      <c r="T345">
        <f t="shared" si="2"/>
        <v>35</v>
      </c>
      <c r="U345" t="str">
        <f t="shared" si="3"/>
        <v>Excluded</v>
      </c>
      <c r="V345">
        <f t="shared" si="4"/>
        <v>58</v>
      </c>
      <c r="W345" t="str">
        <f t="shared" si="5"/>
        <v>Excluded</v>
      </c>
      <c r="X345" t="str">
        <f t="shared" ref="X345:Z345" si="353">IFERROR(IF(SEARCH(X$1,$Q345),"sim","não"),)</f>
        <v/>
      </c>
      <c r="Y345" t="str">
        <f t="shared" si="353"/>
        <v>sim</v>
      </c>
      <c r="Z345" t="str">
        <f t="shared" si="353"/>
        <v/>
      </c>
      <c r="AA345">
        <f t="shared" si="7"/>
        <v>1</v>
      </c>
      <c r="AB345" t="str">
        <f t="shared" si="8"/>
        <v/>
      </c>
      <c r="AF345" t="str">
        <f t="shared" si="9"/>
        <v>2 - Population</v>
      </c>
      <c r="AG345" t="str">
        <f t="shared" si="10"/>
        <v>2 - Population</v>
      </c>
      <c r="AH345" t="str">
        <f t="shared" si="11"/>
        <v/>
      </c>
    </row>
    <row r="346">
      <c r="A346" s="9" t="s">
        <v>5661</v>
      </c>
      <c r="B346" s="9" t="s">
        <v>5662</v>
      </c>
      <c r="C346" s="10">
        <v>2015.0</v>
      </c>
      <c r="D346" s="10">
        <v>3.0</v>
      </c>
      <c r="E346" s="10">
        <v>1.0</v>
      </c>
      <c r="F346" s="9" t="s">
        <v>2524</v>
      </c>
      <c r="G346" s="9" t="s">
        <v>2525</v>
      </c>
      <c r="H346" s="10">
        <v>44.0</v>
      </c>
      <c r="I346" s="9"/>
      <c r="J346" s="9" t="s">
        <v>5663</v>
      </c>
      <c r="K346" s="9" t="s">
        <v>5664</v>
      </c>
      <c r="L346" s="15" t="s">
        <v>5665</v>
      </c>
      <c r="M346" s="9" t="s">
        <v>883</v>
      </c>
      <c r="N346" s="9"/>
      <c r="O346" s="9"/>
      <c r="P346" s="9" t="s">
        <v>5666</v>
      </c>
      <c r="Q346" s="9" t="s">
        <v>4240</v>
      </c>
      <c r="R346" s="10">
        <v>2.561713E7</v>
      </c>
      <c r="S346" s="9" t="s">
        <v>5667</v>
      </c>
      <c r="T346">
        <f t="shared" si="2"/>
        <v>35</v>
      </c>
      <c r="U346" t="str">
        <f t="shared" si="3"/>
        <v>Excluded</v>
      </c>
      <c r="V346">
        <f t="shared" si="4"/>
        <v>58</v>
      </c>
      <c r="W346" t="str">
        <f t="shared" si="5"/>
        <v>Excluded</v>
      </c>
      <c r="X346" t="str">
        <f t="shared" ref="X346:Z346" si="354">IFERROR(IF(SEARCH(X$1,$Q346),"sim","não"),)</f>
        <v/>
      </c>
      <c r="Y346" t="str">
        <f t="shared" si="354"/>
        <v>sim</v>
      </c>
      <c r="Z346" t="str">
        <f t="shared" si="354"/>
        <v/>
      </c>
      <c r="AA346">
        <f t="shared" si="7"/>
        <v>1</v>
      </c>
      <c r="AB346" t="str">
        <f t="shared" si="8"/>
        <v/>
      </c>
      <c r="AF346" t="str">
        <f t="shared" si="9"/>
        <v>2 - Population</v>
      </c>
      <c r="AG346" t="str">
        <f t="shared" si="10"/>
        <v>2 - Population</v>
      </c>
      <c r="AH346" t="str">
        <f t="shared" si="11"/>
        <v/>
      </c>
    </row>
    <row r="347">
      <c r="A347" s="9" t="s">
        <v>5668</v>
      </c>
      <c r="B347" s="9" t="s">
        <v>5669</v>
      </c>
      <c r="C347" s="10">
        <v>2015.0</v>
      </c>
      <c r="D347" s="10">
        <v>1.0</v>
      </c>
      <c r="E347" s="10">
        <v>1.0</v>
      </c>
      <c r="F347" s="9" t="s">
        <v>927</v>
      </c>
      <c r="G347" s="9" t="s">
        <v>928</v>
      </c>
      <c r="H347" s="10">
        <v>196.0</v>
      </c>
      <c r="I347" s="9"/>
      <c r="J347" s="9" t="s">
        <v>5670</v>
      </c>
      <c r="K347" s="9" t="s">
        <v>5671</v>
      </c>
      <c r="L347" s="15" t="s">
        <v>5672</v>
      </c>
      <c r="M347" s="9" t="s">
        <v>883</v>
      </c>
      <c r="N347" s="9"/>
      <c r="O347" s="9" t="s">
        <v>884</v>
      </c>
      <c r="P347" s="9" t="s">
        <v>5673</v>
      </c>
      <c r="Q347" s="9" t="s">
        <v>4234</v>
      </c>
      <c r="R347" s="10">
        <v>2.5463733E7</v>
      </c>
      <c r="S347" s="9"/>
      <c r="T347">
        <f t="shared" si="2"/>
        <v>35</v>
      </c>
      <c r="U347" t="str">
        <f t="shared" si="3"/>
        <v>Maybe</v>
      </c>
      <c r="V347">
        <f t="shared" si="4"/>
        <v>55</v>
      </c>
      <c r="W347" t="str">
        <f t="shared" si="5"/>
        <v>Maybe</v>
      </c>
      <c r="X347" t="str">
        <f t="shared" ref="X347:Z347" si="355">IFERROR(IF(SEARCH(X$1,$Q347),"sim","não"),)</f>
        <v/>
      </c>
      <c r="Y347" t="str">
        <f t="shared" si="355"/>
        <v/>
      </c>
      <c r="Z347" t="str">
        <f t="shared" si="355"/>
        <v/>
      </c>
      <c r="AA347">
        <f t="shared" si="7"/>
        <v>0</v>
      </c>
      <c r="AB347" t="str">
        <f t="shared" si="8"/>
        <v>sim</v>
      </c>
      <c r="AF347" t="str">
        <f t="shared" si="9"/>
        <v/>
      </c>
      <c r="AG347" t="str">
        <f t="shared" si="10"/>
        <v/>
      </c>
      <c r="AH347" t="str">
        <f t="shared" si="11"/>
        <v/>
      </c>
    </row>
    <row r="348">
      <c r="A348" s="9" t="s">
        <v>5674</v>
      </c>
      <c r="B348" s="9" t="s">
        <v>5675</v>
      </c>
      <c r="C348" s="10">
        <v>2014.0</v>
      </c>
      <c r="D348" s="10">
        <v>12.0</v>
      </c>
      <c r="E348" s="10">
        <v>10.0</v>
      </c>
      <c r="F348" s="9" t="s">
        <v>2149</v>
      </c>
      <c r="G348" s="9" t="s">
        <v>2150</v>
      </c>
      <c r="H348" s="10">
        <v>195.0</v>
      </c>
      <c r="I348" s="9"/>
      <c r="J348" s="9" t="s">
        <v>5676</v>
      </c>
      <c r="K348" s="9" t="s">
        <v>5677</v>
      </c>
      <c r="L348" s="15" t="s">
        <v>5678</v>
      </c>
      <c r="M348" s="9" t="s">
        <v>883</v>
      </c>
      <c r="N348" s="9"/>
      <c r="O348" s="9"/>
      <c r="P348" s="9" t="s">
        <v>5679</v>
      </c>
      <c r="Q348" s="9" t="s">
        <v>5216</v>
      </c>
      <c r="R348" s="10">
        <v>2.5204289E7</v>
      </c>
      <c r="S348" s="9" t="s">
        <v>5680</v>
      </c>
      <c r="T348">
        <f t="shared" si="2"/>
        <v>35</v>
      </c>
      <c r="U348" t="str">
        <f t="shared" si="3"/>
        <v>Maybe</v>
      </c>
      <c r="V348">
        <f t="shared" si="4"/>
        <v>55</v>
      </c>
      <c r="W348" t="str">
        <f t="shared" si="5"/>
        <v>Excluded</v>
      </c>
      <c r="X348" t="str">
        <f t="shared" ref="X348:Z348" si="356">IFERROR(IF(SEARCH(X$1,$Q348),"sim","não"),)</f>
        <v/>
      </c>
      <c r="Y348" t="str">
        <f t="shared" si="356"/>
        <v/>
      </c>
      <c r="Z348" t="str">
        <f t="shared" si="356"/>
        <v>sim</v>
      </c>
      <c r="AA348">
        <f t="shared" si="7"/>
        <v>1</v>
      </c>
      <c r="AB348" t="str">
        <f t="shared" si="8"/>
        <v>sim</v>
      </c>
      <c r="AF348" t="str">
        <f t="shared" si="9"/>
        <v>3 - Intervention</v>
      </c>
      <c r="AG348" t="str">
        <f t="shared" si="10"/>
        <v/>
      </c>
      <c r="AH348" t="str">
        <f t="shared" si="11"/>
        <v/>
      </c>
    </row>
    <row r="349">
      <c r="A349" s="9" t="s">
        <v>5681</v>
      </c>
      <c r="B349" s="9" t="s">
        <v>5682</v>
      </c>
      <c r="C349" s="10">
        <v>2014.0</v>
      </c>
      <c r="D349" s="10">
        <v>7.0</v>
      </c>
      <c r="E349" s="10">
        <v>23.0</v>
      </c>
      <c r="F349" s="9" t="s">
        <v>5683</v>
      </c>
      <c r="G349" s="9" t="s">
        <v>5684</v>
      </c>
      <c r="H349" s="10">
        <v>32.0</v>
      </c>
      <c r="I349" s="10">
        <v>34.0</v>
      </c>
      <c r="J349" s="9" t="s">
        <v>5685</v>
      </c>
      <c r="K349" s="9" t="s">
        <v>5686</v>
      </c>
      <c r="L349" s="15" t="s">
        <v>5687</v>
      </c>
      <c r="M349" s="9" t="s">
        <v>883</v>
      </c>
      <c r="N349" s="9"/>
      <c r="O349" s="9" t="s">
        <v>913</v>
      </c>
      <c r="P349" s="9" t="s">
        <v>5688</v>
      </c>
      <c r="Q349" s="9" t="s">
        <v>5622</v>
      </c>
      <c r="R349" s="10">
        <v>2.4951861E7</v>
      </c>
      <c r="S349" s="9"/>
      <c r="T349">
        <f t="shared" si="2"/>
        <v>35</v>
      </c>
      <c r="U349" t="str">
        <f t="shared" si="3"/>
        <v>Excluded</v>
      </c>
      <c r="V349">
        <f t="shared" si="4"/>
        <v>58</v>
      </c>
      <c r="W349" t="str">
        <f t="shared" si="5"/>
        <v>Excluded</v>
      </c>
      <c r="X349" t="str">
        <f t="shared" ref="X349:Z349" si="357">IFERROR(IF(SEARCH(X$1,$Q349),"sim","não"),)</f>
        <v/>
      </c>
      <c r="Y349" t="str">
        <f t="shared" si="357"/>
        <v>sim</v>
      </c>
      <c r="Z349" t="str">
        <f t="shared" si="357"/>
        <v>sim</v>
      </c>
      <c r="AA349">
        <f t="shared" si="7"/>
        <v>2</v>
      </c>
      <c r="AB349" t="str">
        <f t="shared" si="8"/>
        <v/>
      </c>
      <c r="AF349" t="str">
        <f t="shared" si="9"/>
        <v>2 - Population,3 - Intervention</v>
      </c>
      <c r="AG349" t="str">
        <f t="shared" si="10"/>
        <v>2 - Population</v>
      </c>
      <c r="AH349" t="str">
        <f t="shared" si="11"/>
        <v>3 - Intervention</v>
      </c>
    </row>
    <row r="350">
      <c r="A350" s="9" t="s">
        <v>5689</v>
      </c>
      <c r="B350" s="9" t="s">
        <v>5690</v>
      </c>
      <c r="C350" s="10">
        <v>2014.0</v>
      </c>
      <c r="D350" s="10">
        <v>7.0</v>
      </c>
      <c r="E350" s="10">
        <v>1.0</v>
      </c>
      <c r="F350" s="9" t="s">
        <v>1089</v>
      </c>
      <c r="G350" s="9" t="s">
        <v>1090</v>
      </c>
      <c r="H350" s="10">
        <v>38.0</v>
      </c>
      <c r="I350" s="10">
        <v>1.0</v>
      </c>
      <c r="J350" s="9" t="s">
        <v>5691</v>
      </c>
      <c r="K350" s="9" t="s">
        <v>5692</v>
      </c>
      <c r="L350" s="15" t="s">
        <v>5693</v>
      </c>
      <c r="M350" s="9" t="s">
        <v>883</v>
      </c>
      <c r="N350" s="9"/>
      <c r="O350" s="9" t="s">
        <v>913</v>
      </c>
      <c r="P350" s="9" t="s">
        <v>5694</v>
      </c>
      <c r="Q350" s="9" t="s">
        <v>4994</v>
      </c>
      <c r="R350" s="10">
        <v>2.4927404E7</v>
      </c>
      <c r="S350" s="9"/>
      <c r="T350">
        <f t="shared" si="2"/>
        <v>35</v>
      </c>
      <c r="U350" t="str">
        <f t="shared" si="3"/>
        <v>Excluded</v>
      </c>
      <c r="V350">
        <f t="shared" si="4"/>
        <v>58</v>
      </c>
      <c r="W350" t="str">
        <f t="shared" si="5"/>
        <v>Excluded</v>
      </c>
      <c r="X350" t="str">
        <f t="shared" ref="X350:Z350" si="358">IFERROR(IF(SEARCH(X$1,$Q350),"sim","não"),)</f>
        <v/>
      </c>
      <c r="Y350" t="str">
        <f t="shared" si="358"/>
        <v/>
      </c>
      <c r="Z350" t="str">
        <f t="shared" si="358"/>
        <v>sim</v>
      </c>
      <c r="AA350">
        <f t="shared" si="7"/>
        <v>1</v>
      </c>
      <c r="AB350" t="str">
        <f t="shared" si="8"/>
        <v/>
      </c>
      <c r="AF350" t="str">
        <f t="shared" si="9"/>
        <v>3 - Intervention</v>
      </c>
      <c r="AG350" t="str">
        <f t="shared" si="10"/>
        <v>3 - Intervention</v>
      </c>
      <c r="AH350" t="str">
        <f t="shared" si="11"/>
        <v/>
      </c>
    </row>
    <row r="351">
      <c r="A351" s="9" t="s">
        <v>5695</v>
      </c>
      <c r="B351" s="9" t="s">
        <v>5696</v>
      </c>
      <c r="C351" s="10">
        <v>2014.0</v>
      </c>
      <c r="D351" s="10">
        <v>6.0</v>
      </c>
      <c r="E351" s="10">
        <v>1.0</v>
      </c>
      <c r="F351" s="9" t="s">
        <v>5697</v>
      </c>
      <c r="G351" s="9" t="s">
        <v>5698</v>
      </c>
      <c r="H351" s="10">
        <v>47.0</v>
      </c>
      <c r="I351" s="10">
        <v>6.0</v>
      </c>
      <c r="J351" s="9" t="s">
        <v>5699</v>
      </c>
      <c r="K351" s="9" t="s">
        <v>5700</v>
      </c>
      <c r="L351" s="15" t="s">
        <v>5701</v>
      </c>
      <c r="M351" s="9" t="s">
        <v>883</v>
      </c>
      <c r="N351" s="9"/>
      <c r="O351" s="9" t="s">
        <v>884</v>
      </c>
      <c r="P351" s="9" t="s">
        <v>5702</v>
      </c>
      <c r="Q351" s="9" t="s">
        <v>4240</v>
      </c>
      <c r="R351" s="10">
        <v>2.4725966E7</v>
      </c>
      <c r="S351" s="9"/>
      <c r="T351">
        <f t="shared" si="2"/>
        <v>35</v>
      </c>
      <c r="U351" t="str">
        <f t="shared" si="3"/>
        <v>Excluded</v>
      </c>
      <c r="V351">
        <f t="shared" si="4"/>
        <v>58</v>
      </c>
      <c r="W351" t="str">
        <f t="shared" si="5"/>
        <v>Excluded</v>
      </c>
      <c r="X351" t="str">
        <f t="shared" ref="X351:Z351" si="359">IFERROR(IF(SEARCH(X$1,$Q351),"sim","não"),)</f>
        <v/>
      </c>
      <c r="Y351" t="str">
        <f t="shared" si="359"/>
        <v>sim</v>
      </c>
      <c r="Z351" t="str">
        <f t="shared" si="359"/>
        <v/>
      </c>
      <c r="AA351">
        <f t="shared" si="7"/>
        <v>1</v>
      </c>
      <c r="AB351" t="str">
        <f t="shared" si="8"/>
        <v/>
      </c>
      <c r="AF351" t="str">
        <f t="shared" si="9"/>
        <v>2 - Population</v>
      </c>
      <c r="AG351" t="str">
        <f t="shared" si="10"/>
        <v>2 - Population</v>
      </c>
      <c r="AH351" t="str">
        <f t="shared" si="11"/>
        <v/>
      </c>
    </row>
    <row r="352">
      <c r="A352" s="9" t="s">
        <v>5703</v>
      </c>
      <c r="B352" s="9" t="s">
        <v>5704</v>
      </c>
      <c r="C352" s="10">
        <v>2014.0</v>
      </c>
      <c r="D352" s="10">
        <v>1.0</v>
      </c>
      <c r="E352" s="10">
        <v>1.0</v>
      </c>
      <c r="F352" s="9" t="s">
        <v>5705</v>
      </c>
      <c r="G352" s="9" t="s">
        <v>5706</v>
      </c>
      <c r="H352" s="10">
        <v>811.0</v>
      </c>
      <c r="I352" s="9"/>
      <c r="J352" s="9" t="s">
        <v>5707</v>
      </c>
      <c r="K352" s="9" t="s">
        <v>5708</v>
      </c>
      <c r="L352" s="15" t="s">
        <v>5709</v>
      </c>
      <c r="M352" s="9" t="s">
        <v>883</v>
      </c>
      <c r="N352" s="9"/>
      <c r="O352" s="9" t="s">
        <v>1022</v>
      </c>
      <c r="P352" s="9" t="s">
        <v>5710</v>
      </c>
      <c r="Q352" s="9" t="s">
        <v>4209</v>
      </c>
      <c r="R352" s="10">
        <v>2.4683035E7</v>
      </c>
      <c r="S352" s="9"/>
      <c r="T352">
        <f t="shared" si="2"/>
        <v>35</v>
      </c>
      <c r="U352" t="str">
        <f t="shared" si="3"/>
        <v>Excluded</v>
      </c>
      <c r="V352">
        <f t="shared" si="4"/>
        <v>58</v>
      </c>
      <c r="W352" t="str">
        <f t="shared" si="5"/>
        <v>Excluded</v>
      </c>
      <c r="X352" t="str">
        <f t="shared" ref="X352:Z352" si="360">IFERROR(IF(SEARCH(X$1,$Q352),"sim","não"),)</f>
        <v>sim</v>
      </c>
      <c r="Y352" t="str">
        <f t="shared" si="360"/>
        <v/>
      </c>
      <c r="Z352" t="str">
        <f t="shared" si="360"/>
        <v/>
      </c>
      <c r="AA352">
        <f t="shared" si="7"/>
        <v>1</v>
      </c>
      <c r="AB352" t="str">
        <f t="shared" si="8"/>
        <v/>
      </c>
      <c r="AF352" t="str">
        <f t="shared" si="9"/>
        <v>1 - Type of study</v>
      </c>
      <c r="AG352" t="str">
        <f t="shared" si="10"/>
        <v>1 - Type of study</v>
      </c>
      <c r="AH352" t="str">
        <f t="shared" si="11"/>
        <v/>
      </c>
    </row>
    <row r="353">
      <c r="A353" s="9" t="s">
        <v>5711</v>
      </c>
      <c r="B353" s="9" t="s">
        <v>5712</v>
      </c>
      <c r="C353" s="10">
        <v>2014.0</v>
      </c>
      <c r="D353" s="10">
        <v>1.0</v>
      </c>
      <c r="E353" s="10">
        <v>2.0</v>
      </c>
      <c r="F353" s="9" t="s">
        <v>5713</v>
      </c>
      <c r="G353" s="9" t="s">
        <v>5714</v>
      </c>
      <c r="H353" s="10">
        <v>5.0</v>
      </c>
      <c r="I353" s="10">
        <v>1.0</v>
      </c>
      <c r="J353" s="9" t="s">
        <v>5715</v>
      </c>
      <c r="K353" s="9" t="s">
        <v>5716</v>
      </c>
      <c r="L353" s="15" t="s">
        <v>5717</v>
      </c>
      <c r="M353" s="9" t="s">
        <v>883</v>
      </c>
      <c r="N353" s="9"/>
      <c r="O353" s="9" t="s">
        <v>1022</v>
      </c>
      <c r="P353" s="9" t="s">
        <v>5718</v>
      </c>
      <c r="Q353" s="9" t="s">
        <v>4399</v>
      </c>
      <c r="R353" s="10">
        <v>2.6276207E7</v>
      </c>
      <c r="S353" s="9"/>
      <c r="T353">
        <f t="shared" si="2"/>
        <v>35</v>
      </c>
      <c r="U353" t="str">
        <f t="shared" si="3"/>
        <v>Excluded</v>
      </c>
      <c r="V353">
        <f t="shared" si="4"/>
        <v>58</v>
      </c>
      <c r="W353" t="str">
        <f t="shared" si="5"/>
        <v>Maybe</v>
      </c>
      <c r="X353" t="str">
        <f t="shared" ref="X353:Z353" si="361">IFERROR(IF(SEARCH(X$1,$Q353),"sim","não"),)</f>
        <v>sim</v>
      </c>
      <c r="Y353" t="str">
        <f t="shared" si="361"/>
        <v/>
      </c>
      <c r="Z353" t="str">
        <f t="shared" si="361"/>
        <v/>
      </c>
      <c r="AA353">
        <f t="shared" si="7"/>
        <v>1</v>
      </c>
      <c r="AB353" t="str">
        <f t="shared" si="8"/>
        <v>sim</v>
      </c>
      <c r="AF353" t="str">
        <f t="shared" si="9"/>
        <v>1 - Type of study</v>
      </c>
      <c r="AG353" t="str">
        <f t="shared" si="10"/>
        <v/>
      </c>
      <c r="AH353" t="str">
        <f t="shared" si="11"/>
        <v/>
      </c>
    </row>
    <row r="354">
      <c r="A354" s="9" t="s">
        <v>5719</v>
      </c>
      <c r="B354" s="9" t="s">
        <v>5720</v>
      </c>
      <c r="C354" s="10">
        <v>2014.0</v>
      </c>
      <c r="D354" s="10">
        <v>1.0</v>
      </c>
      <c r="E354" s="10">
        <v>1.0</v>
      </c>
      <c r="F354" s="9" t="s">
        <v>5721</v>
      </c>
      <c r="G354" s="9" t="s">
        <v>5722</v>
      </c>
      <c r="H354" s="10">
        <v>26.0</v>
      </c>
      <c r="I354" s="10">
        <v>1.0</v>
      </c>
      <c r="J354" s="10">
        <v>12.0</v>
      </c>
      <c r="K354" s="9" t="s">
        <v>5723</v>
      </c>
      <c r="L354" s="15" t="s">
        <v>5724</v>
      </c>
      <c r="M354" s="9" t="s">
        <v>883</v>
      </c>
      <c r="N354" s="9"/>
      <c r="O354" s="9"/>
      <c r="P354" s="9" t="s">
        <v>5725</v>
      </c>
      <c r="Q354" s="9" t="s">
        <v>4200</v>
      </c>
      <c r="R354" s="10">
        <v>2.8936382E7</v>
      </c>
      <c r="S354" s="9" t="s">
        <v>5726</v>
      </c>
      <c r="T354">
        <f t="shared" si="2"/>
        <v>35</v>
      </c>
      <c r="U354" t="str">
        <f t="shared" si="3"/>
        <v>Excluded</v>
      </c>
      <c r="V354">
        <f t="shared" si="4"/>
        <v>58</v>
      </c>
      <c r="W354" t="str">
        <f t="shared" si="5"/>
        <v>Excluded</v>
      </c>
      <c r="X354" t="str">
        <f t="shared" ref="X354:Z354" si="362">IFERROR(IF(SEARCH(X$1,$Q354),"sim","não"),)</f>
        <v>sim</v>
      </c>
      <c r="Y354" t="str">
        <f t="shared" si="362"/>
        <v/>
      </c>
      <c r="Z354" t="str">
        <f t="shared" si="362"/>
        <v/>
      </c>
      <c r="AA354">
        <f t="shared" si="7"/>
        <v>1</v>
      </c>
      <c r="AB354" t="str">
        <f t="shared" si="8"/>
        <v/>
      </c>
      <c r="AF354" t="str">
        <f t="shared" si="9"/>
        <v>1 - Type of study</v>
      </c>
      <c r="AG354" t="str">
        <f t="shared" si="10"/>
        <v>1 - Type of study</v>
      </c>
      <c r="AH354" t="str">
        <f t="shared" si="11"/>
        <v/>
      </c>
    </row>
    <row r="355">
      <c r="A355" s="9" t="s">
        <v>5727</v>
      </c>
      <c r="B355" s="9" t="s">
        <v>5728</v>
      </c>
      <c r="C355" s="10">
        <v>2014.0</v>
      </c>
      <c r="D355" s="10">
        <v>1.0</v>
      </c>
      <c r="E355" s="10">
        <v>1.0</v>
      </c>
      <c r="F355" s="9" t="s">
        <v>5729</v>
      </c>
      <c r="G355" s="9" t="s">
        <v>5730</v>
      </c>
      <c r="H355" s="10">
        <v>5.0</v>
      </c>
      <c r="I355" s="10">
        <v>1.0</v>
      </c>
      <c r="J355" s="10">
        <v>3.0</v>
      </c>
      <c r="K355" s="9" t="s">
        <v>5731</v>
      </c>
      <c r="L355" s="15" t="s">
        <v>5732</v>
      </c>
      <c r="M355" s="9" t="s">
        <v>883</v>
      </c>
      <c r="N355" s="9"/>
      <c r="O355" s="9"/>
      <c r="P355" s="9" t="s">
        <v>5733</v>
      </c>
      <c r="Q355" s="9" t="s">
        <v>4915</v>
      </c>
      <c r="R355" s="10">
        <v>2.6561511E7</v>
      </c>
      <c r="S355" s="9" t="s">
        <v>5734</v>
      </c>
      <c r="T355">
        <f t="shared" si="2"/>
        <v>35</v>
      </c>
      <c r="U355" t="str">
        <f t="shared" si="3"/>
        <v>Excluded</v>
      </c>
      <c r="V355">
        <f t="shared" si="4"/>
        <v>58</v>
      </c>
      <c r="W355" t="str">
        <f t="shared" si="5"/>
        <v>Excluded</v>
      </c>
      <c r="X355" t="str">
        <f t="shared" ref="X355:Z355" si="363">IFERROR(IF(SEARCH(X$1,$Q355),"sim","não"),)</f>
        <v>sim</v>
      </c>
      <c r="Y355" t="str">
        <f t="shared" si="363"/>
        <v>sim</v>
      </c>
      <c r="Z355" t="str">
        <f t="shared" si="363"/>
        <v/>
      </c>
      <c r="AA355">
        <f t="shared" si="7"/>
        <v>2</v>
      </c>
      <c r="AB355" t="str">
        <f t="shared" si="8"/>
        <v/>
      </c>
      <c r="AF355" t="str">
        <f t="shared" si="9"/>
        <v>2 - Population,1 - Type of study</v>
      </c>
      <c r="AG355" t="str">
        <f t="shared" si="10"/>
        <v>2 - Population</v>
      </c>
      <c r="AH355" t="str">
        <f t="shared" si="11"/>
        <v>1 - Type of study</v>
      </c>
    </row>
    <row r="356">
      <c r="A356" s="9" t="s">
        <v>5735</v>
      </c>
      <c r="B356" s="9" t="s">
        <v>5736</v>
      </c>
      <c r="C356" s="10">
        <v>2014.0</v>
      </c>
      <c r="D356" s="10">
        <v>1.0</v>
      </c>
      <c r="E356" s="10">
        <v>1.0</v>
      </c>
      <c r="F356" s="9" t="s">
        <v>1147</v>
      </c>
      <c r="G356" s="9" t="s">
        <v>1148</v>
      </c>
      <c r="H356" s="10">
        <v>128.0</v>
      </c>
      <c r="I356" s="9"/>
      <c r="J356" s="9" t="s">
        <v>5737</v>
      </c>
      <c r="K356" s="9" t="s">
        <v>5738</v>
      </c>
      <c r="L356" s="15" t="s">
        <v>5739</v>
      </c>
      <c r="M356" s="9" t="s">
        <v>883</v>
      </c>
      <c r="N356" s="9"/>
      <c r="O356" s="9" t="s">
        <v>913</v>
      </c>
      <c r="P356" s="9" t="s">
        <v>5740</v>
      </c>
      <c r="Q356" s="9" t="s">
        <v>4200</v>
      </c>
      <c r="R356" s="10">
        <v>2.4295902E7</v>
      </c>
      <c r="S356" s="9"/>
      <c r="T356">
        <f t="shared" si="2"/>
        <v>35</v>
      </c>
      <c r="U356" t="str">
        <f t="shared" si="3"/>
        <v>Excluded</v>
      </c>
      <c r="V356">
        <f t="shared" si="4"/>
        <v>58</v>
      </c>
      <c r="W356" t="str">
        <f t="shared" si="5"/>
        <v>Excluded</v>
      </c>
      <c r="X356" t="str">
        <f t="shared" ref="X356:Z356" si="364">IFERROR(IF(SEARCH(X$1,$Q356),"sim","não"),)</f>
        <v>sim</v>
      </c>
      <c r="Y356" t="str">
        <f t="shared" si="364"/>
        <v/>
      </c>
      <c r="Z356" t="str">
        <f t="shared" si="364"/>
        <v/>
      </c>
      <c r="AA356">
        <f t="shared" si="7"/>
        <v>1</v>
      </c>
      <c r="AB356" t="str">
        <f t="shared" si="8"/>
        <v/>
      </c>
      <c r="AF356" t="str">
        <f t="shared" si="9"/>
        <v>1 - Type of study</v>
      </c>
      <c r="AG356" t="str">
        <f t="shared" si="10"/>
        <v>1 - Type of study</v>
      </c>
      <c r="AH356" t="str">
        <f t="shared" si="11"/>
        <v/>
      </c>
    </row>
    <row r="357">
      <c r="A357" s="9" t="s">
        <v>5741</v>
      </c>
      <c r="B357" s="9" t="s">
        <v>5742</v>
      </c>
      <c r="C357" s="10">
        <v>2013.0</v>
      </c>
      <c r="D357" s="10">
        <v>1.0</v>
      </c>
      <c r="E357" s="10">
        <v>1.0</v>
      </c>
      <c r="F357" s="9" t="s">
        <v>1374</v>
      </c>
      <c r="G357" s="9" t="s">
        <v>1375</v>
      </c>
      <c r="H357" s="10">
        <v>8.0</v>
      </c>
      <c r="I357" s="10">
        <v>9.0</v>
      </c>
      <c r="J357" s="9" t="s">
        <v>5743</v>
      </c>
      <c r="K357" s="9" t="s">
        <v>5744</v>
      </c>
      <c r="L357" s="15" t="s">
        <v>5745</v>
      </c>
      <c r="M357" s="9" t="s">
        <v>883</v>
      </c>
      <c r="N357" s="9"/>
      <c r="O357" s="9"/>
      <c r="P357" s="9" t="s">
        <v>5746</v>
      </c>
      <c r="Q357" s="9" t="s">
        <v>4994</v>
      </c>
      <c r="R357" s="10">
        <v>2.4058598E7</v>
      </c>
      <c r="S357" s="9" t="s">
        <v>5747</v>
      </c>
      <c r="T357">
        <f t="shared" si="2"/>
        <v>35</v>
      </c>
      <c r="U357" t="str">
        <f t="shared" si="3"/>
        <v>Excluded</v>
      </c>
      <c r="V357">
        <f t="shared" si="4"/>
        <v>58</v>
      </c>
      <c r="W357" t="str">
        <f t="shared" si="5"/>
        <v>Excluded</v>
      </c>
      <c r="X357" t="str">
        <f t="shared" ref="X357:Z357" si="365">IFERROR(IF(SEARCH(X$1,$Q357),"sim","não"),)</f>
        <v/>
      </c>
      <c r="Y357" t="str">
        <f t="shared" si="365"/>
        <v/>
      </c>
      <c r="Z357" t="str">
        <f t="shared" si="365"/>
        <v>sim</v>
      </c>
      <c r="AA357">
        <f t="shared" si="7"/>
        <v>1</v>
      </c>
      <c r="AB357" t="str">
        <f t="shared" si="8"/>
        <v/>
      </c>
      <c r="AF357" t="str">
        <f t="shared" si="9"/>
        <v>3 - Intervention</v>
      </c>
      <c r="AG357" t="str">
        <f t="shared" si="10"/>
        <v>3 - Intervention</v>
      </c>
      <c r="AH357" t="str">
        <f t="shared" si="11"/>
        <v/>
      </c>
    </row>
    <row r="358">
      <c r="A358" s="9" t="s">
        <v>5748</v>
      </c>
      <c r="B358" s="9" t="s">
        <v>5749</v>
      </c>
      <c r="C358" s="10">
        <v>2014.0</v>
      </c>
      <c r="D358" s="10">
        <v>4.0</v>
      </c>
      <c r="E358" s="10">
        <v>1.0</v>
      </c>
      <c r="F358" s="9" t="s">
        <v>5750</v>
      </c>
      <c r="G358" s="9" t="s">
        <v>5751</v>
      </c>
      <c r="H358" s="10">
        <v>24.0</v>
      </c>
      <c r="I358" s="10">
        <v>3.0</v>
      </c>
      <c r="J358" s="9" t="s">
        <v>5752</v>
      </c>
      <c r="K358" s="9" t="s">
        <v>5753</v>
      </c>
      <c r="L358" s="15" t="s">
        <v>5754</v>
      </c>
      <c r="M358" s="9" t="s">
        <v>883</v>
      </c>
      <c r="N358" s="9"/>
      <c r="O358" s="9"/>
      <c r="P358" s="9" t="s">
        <v>5755</v>
      </c>
      <c r="Q358" s="9" t="s">
        <v>4209</v>
      </c>
      <c r="R358" s="10">
        <v>2.4016468E7</v>
      </c>
      <c r="S358" s="9" t="s">
        <v>5756</v>
      </c>
      <c r="T358">
        <f t="shared" si="2"/>
        <v>35</v>
      </c>
      <c r="U358" t="str">
        <f t="shared" si="3"/>
        <v>Excluded</v>
      </c>
      <c r="V358">
        <f t="shared" si="4"/>
        <v>58</v>
      </c>
      <c r="W358" t="str">
        <f t="shared" si="5"/>
        <v>Excluded</v>
      </c>
      <c r="X358" t="str">
        <f t="shared" ref="X358:Z358" si="366">IFERROR(IF(SEARCH(X$1,$Q358),"sim","não"),)</f>
        <v>sim</v>
      </c>
      <c r="Y358" t="str">
        <f t="shared" si="366"/>
        <v/>
      </c>
      <c r="Z358" t="str">
        <f t="shared" si="366"/>
        <v/>
      </c>
      <c r="AA358">
        <f t="shared" si="7"/>
        <v>1</v>
      </c>
      <c r="AB358" t="str">
        <f t="shared" si="8"/>
        <v/>
      </c>
      <c r="AF358" t="str">
        <f t="shared" si="9"/>
        <v>1 - Type of study</v>
      </c>
      <c r="AG358" t="str">
        <f t="shared" si="10"/>
        <v>1 - Type of study</v>
      </c>
      <c r="AH358" t="str">
        <f t="shared" si="11"/>
        <v/>
      </c>
    </row>
    <row r="359">
      <c r="A359" s="9" t="s">
        <v>5757</v>
      </c>
      <c r="B359" s="9" t="s">
        <v>5758</v>
      </c>
      <c r="C359" s="10">
        <v>2013.0</v>
      </c>
      <c r="D359" s="10">
        <v>1.0</v>
      </c>
      <c r="E359" s="10">
        <v>1.0</v>
      </c>
      <c r="F359" s="9" t="s">
        <v>5759</v>
      </c>
      <c r="G359" s="9" t="s">
        <v>5760</v>
      </c>
      <c r="H359" s="10">
        <v>4.0</v>
      </c>
      <c r="I359" s="10">
        <v>5.0</v>
      </c>
      <c r="J359" s="10">
        <v>104.0</v>
      </c>
      <c r="K359" s="9" t="s">
        <v>5761</v>
      </c>
      <c r="L359" s="15" t="s">
        <v>5762</v>
      </c>
      <c r="M359" s="9" t="s">
        <v>883</v>
      </c>
      <c r="N359" s="9"/>
      <c r="O359" s="9"/>
      <c r="P359" s="9" t="s">
        <v>5763</v>
      </c>
      <c r="Q359" s="9" t="s">
        <v>4251</v>
      </c>
      <c r="R359" s="10">
        <v>2.4004687E7</v>
      </c>
      <c r="S359" s="9" t="s">
        <v>5764</v>
      </c>
      <c r="T359">
        <f t="shared" si="2"/>
        <v>35</v>
      </c>
      <c r="U359" t="str">
        <f t="shared" si="3"/>
        <v>Excluded</v>
      </c>
      <c r="V359">
        <f t="shared" si="4"/>
        <v>58</v>
      </c>
      <c r="W359" t="str">
        <f t="shared" si="5"/>
        <v>Excluded</v>
      </c>
      <c r="X359" t="str">
        <f t="shared" ref="X359:Z359" si="367">IFERROR(IF(SEARCH(X$1,$Q359),"sim","não"),)</f>
        <v/>
      </c>
      <c r="Y359" t="str">
        <f t="shared" si="367"/>
        <v>sim</v>
      </c>
      <c r="Z359" t="str">
        <f t="shared" si="367"/>
        <v/>
      </c>
      <c r="AA359">
        <f t="shared" si="7"/>
        <v>1</v>
      </c>
      <c r="AB359" t="str">
        <f t="shared" si="8"/>
        <v/>
      </c>
      <c r="AF359" t="str">
        <f t="shared" si="9"/>
        <v>2 - Population</v>
      </c>
      <c r="AG359" t="str">
        <f t="shared" si="10"/>
        <v>2 - Population</v>
      </c>
      <c r="AH359" t="str">
        <f t="shared" si="11"/>
        <v/>
      </c>
    </row>
    <row r="360">
      <c r="A360" s="9" t="s">
        <v>5765</v>
      </c>
      <c r="B360" s="9" t="s">
        <v>5766</v>
      </c>
      <c r="C360" s="10">
        <v>2013.0</v>
      </c>
      <c r="D360" s="10">
        <v>8.0</v>
      </c>
      <c r="E360" s="10">
        <v>1.0</v>
      </c>
      <c r="F360" s="9" t="s">
        <v>2648</v>
      </c>
      <c r="G360" s="9" t="s">
        <v>2649</v>
      </c>
      <c r="H360" s="10">
        <v>268.0</v>
      </c>
      <c r="I360" s="10">
        <v>2.0</v>
      </c>
      <c r="J360" s="9" t="s">
        <v>5767</v>
      </c>
      <c r="K360" s="9" t="s">
        <v>5768</v>
      </c>
      <c r="L360" s="15" t="s">
        <v>5769</v>
      </c>
      <c r="M360" s="9" t="s">
        <v>883</v>
      </c>
      <c r="N360" s="9"/>
      <c r="O360" s="9"/>
      <c r="P360" s="9" t="s">
        <v>5770</v>
      </c>
      <c r="Q360" s="9" t="s">
        <v>4240</v>
      </c>
      <c r="R360" s="10">
        <v>2.3771914E7</v>
      </c>
      <c r="S360" s="9" t="s">
        <v>5771</v>
      </c>
      <c r="T360">
        <f t="shared" si="2"/>
        <v>35</v>
      </c>
      <c r="U360" t="str">
        <f t="shared" si="3"/>
        <v>Excluded</v>
      </c>
      <c r="V360">
        <f t="shared" si="4"/>
        <v>58</v>
      </c>
      <c r="W360" t="str">
        <f t="shared" si="5"/>
        <v>Excluded</v>
      </c>
      <c r="X360" t="str">
        <f t="shared" ref="X360:Z360" si="368">IFERROR(IF(SEARCH(X$1,$Q360),"sim","não"),)</f>
        <v/>
      </c>
      <c r="Y360" t="str">
        <f t="shared" si="368"/>
        <v>sim</v>
      </c>
      <c r="Z360" t="str">
        <f t="shared" si="368"/>
        <v/>
      </c>
      <c r="AA360">
        <f t="shared" si="7"/>
        <v>1</v>
      </c>
      <c r="AB360" t="str">
        <f t="shared" si="8"/>
        <v/>
      </c>
      <c r="AF360" t="str">
        <f t="shared" si="9"/>
        <v>2 - Population</v>
      </c>
      <c r="AG360" t="str">
        <f t="shared" si="10"/>
        <v>2 - Population</v>
      </c>
      <c r="AH360" t="str">
        <f t="shared" si="11"/>
        <v/>
      </c>
    </row>
    <row r="361">
      <c r="A361" s="9" t="s">
        <v>5772</v>
      </c>
      <c r="B361" s="9" t="s">
        <v>5773</v>
      </c>
      <c r="C361" s="10">
        <v>2013.0</v>
      </c>
      <c r="D361" s="10">
        <v>10.0</v>
      </c>
      <c r="E361" s="10">
        <v>15.0</v>
      </c>
      <c r="F361" s="9" t="s">
        <v>2401</v>
      </c>
      <c r="G361" s="9" t="s">
        <v>2402</v>
      </c>
      <c r="H361" s="10">
        <v>272.0</v>
      </c>
      <c r="I361" s="10">
        <v>2.0</v>
      </c>
      <c r="J361" s="9" t="s">
        <v>5774</v>
      </c>
      <c r="K361" s="9" t="s">
        <v>5775</v>
      </c>
      <c r="L361" s="15" t="s">
        <v>5776</v>
      </c>
      <c r="M361" s="9" t="s">
        <v>883</v>
      </c>
      <c r="N361" s="9"/>
      <c r="O361" s="9" t="s">
        <v>1022</v>
      </c>
      <c r="P361" s="9" t="s">
        <v>5777</v>
      </c>
      <c r="Q361" s="9" t="s">
        <v>4994</v>
      </c>
      <c r="R361" s="10">
        <v>2.3770381E7</v>
      </c>
      <c r="S361" s="9"/>
      <c r="T361">
        <f t="shared" si="2"/>
        <v>35</v>
      </c>
      <c r="U361" t="str">
        <f t="shared" si="3"/>
        <v>Excluded</v>
      </c>
      <c r="V361">
        <f t="shared" si="4"/>
        <v>58</v>
      </c>
      <c r="W361" t="str">
        <f t="shared" si="5"/>
        <v>Excluded</v>
      </c>
      <c r="X361" t="str">
        <f t="shared" ref="X361:Z361" si="369">IFERROR(IF(SEARCH(X$1,$Q361),"sim","não"),)</f>
        <v/>
      </c>
      <c r="Y361" t="str">
        <f t="shared" si="369"/>
        <v/>
      </c>
      <c r="Z361" t="str">
        <f t="shared" si="369"/>
        <v>sim</v>
      </c>
      <c r="AA361">
        <f t="shared" si="7"/>
        <v>1</v>
      </c>
      <c r="AB361" t="str">
        <f t="shared" si="8"/>
        <v/>
      </c>
      <c r="AF361" t="str">
        <f t="shared" si="9"/>
        <v>3 - Intervention</v>
      </c>
      <c r="AG361" t="str">
        <f t="shared" si="10"/>
        <v>3 - Intervention</v>
      </c>
      <c r="AH361" t="str">
        <f t="shared" si="11"/>
        <v/>
      </c>
    </row>
    <row r="362">
      <c r="A362" s="9" t="s">
        <v>5778</v>
      </c>
      <c r="B362" s="9" t="s">
        <v>5779</v>
      </c>
      <c r="C362" s="10">
        <v>2013.0</v>
      </c>
      <c r="D362" s="10">
        <v>4.0</v>
      </c>
      <c r="E362" s="10">
        <v>1.0</v>
      </c>
      <c r="F362" s="9" t="s">
        <v>5780</v>
      </c>
      <c r="G362" s="9" t="s">
        <v>5781</v>
      </c>
      <c r="H362" s="10">
        <v>40.0</v>
      </c>
      <c r="I362" s="10">
        <v>2.0</v>
      </c>
      <c r="J362" s="9" t="s">
        <v>531</v>
      </c>
      <c r="K362" s="9" t="s">
        <v>5782</v>
      </c>
      <c r="L362" s="15" t="s">
        <v>5783</v>
      </c>
      <c r="M362" s="9" t="s">
        <v>883</v>
      </c>
      <c r="N362" s="9"/>
      <c r="O362" s="9"/>
      <c r="P362" s="9" t="s">
        <v>5784</v>
      </c>
      <c r="Q362" s="9" t="s">
        <v>4200</v>
      </c>
      <c r="R362" s="10">
        <v>2.3652319E7</v>
      </c>
      <c r="S362" s="9" t="s">
        <v>5785</v>
      </c>
      <c r="T362">
        <f t="shared" si="2"/>
        <v>35</v>
      </c>
      <c r="U362" t="str">
        <f t="shared" si="3"/>
        <v>Excluded</v>
      </c>
      <c r="V362">
        <f t="shared" si="4"/>
        <v>58</v>
      </c>
      <c r="W362" t="str">
        <f t="shared" si="5"/>
        <v>Excluded</v>
      </c>
      <c r="X362" t="str">
        <f t="shared" ref="X362:Z362" si="370">IFERROR(IF(SEARCH(X$1,$Q362),"sim","não"),)</f>
        <v>sim</v>
      </c>
      <c r="Y362" t="str">
        <f t="shared" si="370"/>
        <v/>
      </c>
      <c r="Z362" t="str">
        <f t="shared" si="370"/>
        <v/>
      </c>
      <c r="AA362">
        <f t="shared" si="7"/>
        <v>1</v>
      </c>
      <c r="AB362" t="str">
        <f t="shared" si="8"/>
        <v/>
      </c>
      <c r="AF362" t="str">
        <f t="shared" si="9"/>
        <v>1 - Type of study</v>
      </c>
      <c r="AG362" t="str">
        <f t="shared" si="10"/>
        <v>1 - Type of study</v>
      </c>
      <c r="AH362" t="str">
        <f t="shared" si="11"/>
        <v/>
      </c>
    </row>
    <row r="363">
      <c r="A363" s="9" t="s">
        <v>5786</v>
      </c>
      <c r="B363" s="9" t="s">
        <v>5787</v>
      </c>
      <c r="C363" s="10">
        <v>2013.0</v>
      </c>
      <c r="D363" s="10">
        <v>4.0</v>
      </c>
      <c r="E363" s="10">
        <v>7.0</v>
      </c>
      <c r="F363" s="9" t="s">
        <v>5788</v>
      </c>
      <c r="G363" s="9" t="s">
        <v>5789</v>
      </c>
      <c r="H363" s="10">
        <v>49.0</v>
      </c>
      <c r="I363" s="10">
        <v>27.0</v>
      </c>
      <c r="J363" s="20">
        <v>323819.0</v>
      </c>
      <c r="K363" s="9" t="s">
        <v>5790</v>
      </c>
      <c r="L363" s="15" t="s">
        <v>5791</v>
      </c>
      <c r="M363" s="9" t="s">
        <v>883</v>
      </c>
      <c r="N363" s="9"/>
      <c r="O363" s="9" t="s">
        <v>884</v>
      </c>
      <c r="P363" s="9" t="s">
        <v>5792</v>
      </c>
      <c r="Q363" s="9" t="s">
        <v>5071</v>
      </c>
      <c r="R363" s="10">
        <v>2.3439956E7</v>
      </c>
      <c r="S363" s="9"/>
      <c r="T363">
        <f t="shared" si="2"/>
        <v>35</v>
      </c>
      <c r="U363" t="str">
        <f t="shared" si="3"/>
        <v>Excluded</v>
      </c>
      <c r="V363">
        <f t="shared" si="4"/>
        <v>58</v>
      </c>
      <c r="W363" t="str">
        <f t="shared" si="5"/>
        <v>Excluded</v>
      </c>
      <c r="X363" t="str">
        <f t="shared" ref="X363:Z363" si="371">IFERROR(IF(SEARCH(X$1,$Q363),"sim","não"),)</f>
        <v>sim</v>
      </c>
      <c r="Y363" t="str">
        <f t="shared" si="371"/>
        <v/>
      </c>
      <c r="Z363" t="str">
        <f t="shared" si="371"/>
        <v>sim</v>
      </c>
      <c r="AA363">
        <f t="shared" si="7"/>
        <v>2</v>
      </c>
      <c r="AB363" t="str">
        <f t="shared" si="8"/>
        <v/>
      </c>
      <c r="AF363" t="str">
        <f t="shared" si="9"/>
        <v>3 - Intervention,1 - Type of study</v>
      </c>
      <c r="AG363" t="str">
        <f t="shared" si="10"/>
        <v>3 - Intervention</v>
      </c>
      <c r="AH363" t="str">
        <f t="shared" si="11"/>
        <v>1 - Type of study</v>
      </c>
    </row>
    <row r="364">
      <c r="A364" s="9" t="s">
        <v>5793</v>
      </c>
      <c r="B364" s="9" t="s">
        <v>5794</v>
      </c>
      <c r="C364" s="10">
        <v>2012.0</v>
      </c>
      <c r="D364" s="10">
        <v>12.0</v>
      </c>
      <c r="E364" s="10">
        <v>4.0</v>
      </c>
      <c r="F364" s="9" t="s">
        <v>5795</v>
      </c>
      <c r="G364" s="9" t="s">
        <v>5796</v>
      </c>
      <c r="H364" s="10">
        <v>24.0</v>
      </c>
      <c r="I364" s="10">
        <v>46.0</v>
      </c>
      <c r="J364" s="9" t="s">
        <v>5797</v>
      </c>
      <c r="K364" s="9" t="s">
        <v>5798</v>
      </c>
      <c r="L364" s="15" t="s">
        <v>5799</v>
      </c>
      <c r="M364" s="9" t="s">
        <v>883</v>
      </c>
      <c r="N364" s="9"/>
      <c r="O364" s="9" t="s">
        <v>1051</v>
      </c>
      <c r="P364" s="9" t="s">
        <v>5800</v>
      </c>
      <c r="Q364" s="9" t="s">
        <v>4200</v>
      </c>
      <c r="R364" s="10">
        <v>2.2961974E7</v>
      </c>
      <c r="S364" s="9"/>
      <c r="T364">
        <f t="shared" si="2"/>
        <v>35</v>
      </c>
      <c r="U364" t="str">
        <f t="shared" si="3"/>
        <v>Excluded</v>
      </c>
      <c r="V364">
        <f t="shared" si="4"/>
        <v>58</v>
      </c>
      <c r="W364" t="str">
        <f t="shared" si="5"/>
        <v>Excluded</v>
      </c>
      <c r="X364" t="str">
        <f t="shared" ref="X364:Z364" si="372">IFERROR(IF(SEARCH(X$1,$Q364),"sim","não"),)</f>
        <v>sim</v>
      </c>
      <c r="Y364" t="str">
        <f t="shared" si="372"/>
        <v/>
      </c>
      <c r="Z364" t="str">
        <f t="shared" si="372"/>
        <v/>
      </c>
      <c r="AA364">
        <f t="shared" si="7"/>
        <v>1</v>
      </c>
      <c r="AB364" t="str">
        <f t="shared" si="8"/>
        <v/>
      </c>
      <c r="AF364" t="str">
        <f t="shared" si="9"/>
        <v>1 - Type of study</v>
      </c>
      <c r="AG364" t="str">
        <f t="shared" si="10"/>
        <v>1 - Type of study</v>
      </c>
      <c r="AH364" t="str">
        <f t="shared" si="11"/>
        <v/>
      </c>
    </row>
    <row r="365">
      <c r="A365" s="9" t="s">
        <v>5801</v>
      </c>
      <c r="B365" s="9" t="s">
        <v>5802</v>
      </c>
      <c r="C365" s="10">
        <v>2013.0</v>
      </c>
      <c r="D365" s="10">
        <v>2.0</v>
      </c>
      <c r="E365" s="10">
        <v>1.0</v>
      </c>
      <c r="F365" s="9" t="s">
        <v>5381</v>
      </c>
      <c r="G365" s="9" t="s">
        <v>5382</v>
      </c>
      <c r="H365" s="10">
        <v>101.0</v>
      </c>
      <c r="I365" s="10">
        <v>2.0</v>
      </c>
      <c r="J365" s="9" t="s">
        <v>5803</v>
      </c>
      <c r="K365" s="9" t="s">
        <v>5804</v>
      </c>
      <c r="L365" s="15" t="s">
        <v>5805</v>
      </c>
      <c r="M365" s="9" t="s">
        <v>883</v>
      </c>
      <c r="N365" s="9"/>
      <c r="O365" s="9" t="s">
        <v>1022</v>
      </c>
      <c r="P365" s="9" t="s">
        <v>5806</v>
      </c>
      <c r="Q365" s="9" t="s">
        <v>4251</v>
      </c>
      <c r="R365" s="10">
        <v>2.2865597E7</v>
      </c>
      <c r="S365" s="9"/>
      <c r="T365">
        <f t="shared" si="2"/>
        <v>35</v>
      </c>
      <c r="U365" t="str">
        <f t="shared" si="3"/>
        <v>Excluded</v>
      </c>
      <c r="V365">
        <f t="shared" si="4"/>
        <v>58</v>
      </c>
      <c r="W365" t="str">
        <f t="shared" si="5"/>
        <v>Excluded</v>
      </c>
      <c r="X365" t="str">
        <f t="shared" ref="X365:Z365" si="373">IFERROR(IF(SEARCH(X$1,$Q365),"sim","não"),)</f>
        <v/>
      </c>
      <c r="Y365" t="str">
        <f t="shared" si="373"/>
        <v>sim</v>
      </c>
      <c r="Z365" t="str">
        <f t="shared" si="373"/>
        <v/>
      </c>
      <c r="AA365">
        <f t="shared" si="7"/>
        <v>1</v>
      </c>
      <c r="AB365" t="str">
        <f t="shared" si="8"/>
        <v/>
      </c>
      <c r="AF365" t="str">
        <f t="shared" si="9"/>
        <v>2 - Population</v>
      </c>
      <c r="AG365" t="str">
        <f t="shared" si="10"/>
        <v>2 - Population</v>
      </c>
      <c r="AH365" t="str">
        <f t="shared" si="11"/>
        <v/>
      </c>
    </row>
    <row r="366">
      <c r="A366" s="9" t="s">
        <v>5807</v>
      </c>
      <c r="B366" s="9" t="s">
        <v>5808</v>
      </c>
      <c r="C366" s="10">
        <v>2012.0</v>
      </c>
      <c r="D366" s="10">
        <v>1.0</v>
      </c>
      <c r="E366" s="10">
        <v>1.0</v>
      </c>
      <c r="F366" s="9" t="s">
        <v>5809</v>
      </c>
      <c r="G366" s="9" t="s">
        <v>5810</v>
      </c>
      <c r="H366" s="10">
        <v>220.0</v>
      </c>
      <c r="I366" s="9"/>
      <c r="J366" s="9" t="s">
        <v>5811</v>
      </c>
      <c r="K366" s="9" t="s">
        <v>5812</v>
      </c>
      <c r="L366" s="15" t="s">
        <v>5813</v>
      </c>
      <c r="M366" s="9" t="s">
        <v>883</v>
      </c>
      <c r="N366" s="9"/>
      <c r="O366" s="9" t="s">
        <v>1022</v>
      </c>
      <c r="P366" s="9" t="s">
        <v>5814</v>
      </c>
      <c r="Q366" s="9" t="s">
        <v>4200</v>
      </c>
      <c r="R366" s="10">
        <v>2.2610295E7</v>
      </c>
      <c r="S366" s="9"/>
      <c r="T366">
        <f t="shared" si="2"/>
        <v>35</v>
      </c>
      <c r="U366" t="str">
        <f t="shared" si="3"/>
        <v>Excluded</v>
      </c>
      <c r="V366">
        <f t="shared" si="4"/>
        <v>58</v>
      </c>
      <c r="W366" t="str">
        <f t="shared" si="5"/>
        <v>Excluded</v>
      </c>
      <c r="X366" t="str">
        <f t="shared" ref="X366:Z366" si="374">IFERROR(IF(SEARCH(X$1,$Q366),"sim","não"),)</f>
        <v>sim</v>
      </c>
      <c r="Y366" t="str">
        <f t="shared" si="374"/>
        <v/>
      </c>
      <c r="Z366" t="str">
        <f t="shared" si="374"/>
        <v/>
      </c>
      <c r="AA366">
        <f t="shared" si="7"/>
        <v>1</v>
      </c>
      <c r="AB366" t="str">
        <f t="shared" si="8"/>
        <v/>
      </c>
      <c r="AF366" t="str">
        <f t="shared" si="9"/>
        <v>1 - Type of study</v>
      </c>
      <c r="AG366" t="str">
        <f t="shared" si="10"/>
        <v>1 - Type of study</v>
      </c>
      <c r="AH366" t="str">
        <f t="shared" si="11"/>
        <v/>
      </c>
    </row>
    <row r="367">
      <c r="A367" s="9" t="s">
        <v>5815</v>
      </c>
      <c r="B367" s="9" t="s">
        <v>5816</v>
      </c>
      <c r="C367" s="10">
        <v>2012.0</v>
      </c>
      <c r="D367" s="10">
        <v>1.0</v>
      </c>
      <c r="E367" s="10">
        <v>1.0</v>
      </c>
      <c r="F367" s="9" t="s">
        <v>5817</v>
      </c>
      <c r="G367" s="9" t="s">
        <v>5818</v>
      </c>
      <c r="H367" s="10">
        <v>8.0</v>
      </c>
      <c r="I367" s="10">
        <v>1.0</v>
      </c>
      <c r="J367" s="9" t="s">
        <v>5819</v>
      </c>
      <c r="K367" s="9" t="s">
        <v>5820</v>
      </c>
      <c r="L367" s="15" t="s">
        <v>5821</v>
      </c>
      <c r="M367" s="9" t="s">
        <v>883</v>
      </c>
      <c r="N367" s="9"/>
      <c r="O367" s="9" t="s">
        <v>5822</v>
      </c>
      <c r="P367" s="9" t="s">
        <v>5823</v>
      </c>
      <c r="Q367" s="9" t="s">
        <v>4200</v>
      </c>
      <c r="R367" s="10">
        <v>2.2531508E7</v>
      </c>
      <c r="S367" s="9"/>
      <c r="T367">
        <f t="shared" si="2"/>
        <v>35</v>
      </c>
      <c r="U367" t="str">
        <f t="shared" si="3"/>
        <v>Excluded</v>
      </c>
      <c r="V367">
        <f t="shared" si="4"/>
        <v>58</v>
      </c>
      <c r="W367" t="str">
        <f t="shared" si="5"/>
        <v>Excluded</v>
      </c>
      <c r="X367" t="str">
        <f t="shared" ref="X367:Z367" si="375">IFERROR(IF(SEARCH(X$1,$Q367),"sim","não"),)</f>
        <v>sim</v>
      </c>
      <c r="Y367" t="str">
        <f t="shared" si="375"/>
        <v/>
      </c>
      <c r="Z367" t="str">
        <f t="shared" si="375"/>
        <v/>
      </c>
      <c r="AA367">
        <f t="shared" si="7"/>
        <v>1</v>
      </c>
      <c r="AB367" t="str">
        <f t="shared" si="8"/>
        <v/>
      </c>
      <c r="AF367" t="str">
        <f t="shared" si="9"/>
        <v>1 - Type of study</v>
      </c>
      <c r="AG367" t="str">
        <f t="shared" si="10"/>
        <v>1 - Type of study</v>
      </c>
      <c r="AH367" t="str">
        <f t="shared" si="11"/>
        <v/>
      </c>
    </row>
    <row r="368">
      <c r="A368" s="9" t="s">
        <v>5824</v>
      </c>
      <c r="B368" s="9" t="s">
        <v>5825</v>
      </c>
      <c r="C368" s="10">
        <v>2012.0</v>
      </c>
      <c r="D368" s="10">
        <v>4.0</v>
      </c>
      <c r="E368" s="10">
        <v>30.0</v>
      </c>
      <c r="F368" s="9" t="s">
        <v>974</v>
      </c>
      <c r="G368" s="9" t="s">
        <v>975</v>
      </c>
      <c r="H368" s="10">
        <v>213.0</v>
      </c>
      <c r="I368" s="9"/>
      <c r="J368" s="9" t="s">
        <v>5826</v>
      </c>
      <c r="K368" s="9" t="s">
        <v>5827</v>
      </c>
      <c r="L368" s="15" t="s">
        <v>5828</v>
      </c>
      <c r="M368" s="9" t="s">
        <v>883</v>
      </c>
      <c r="N368" s="9"/>
      <c r="O368" s="9" t="s">
        <v>913</v>
      </c>
      <c r="P368" s="9" t="s">
        <v>5829</v>
      </c>
      <c r="Q368" s="9" t="s">
        <v>4307</v>
      </c>
      <c r="R368" s="10">
        <v>2.2381373E7</v>
      </c>
      <c r="S368" s="9"/>
      <c r="T368">
        <f t="shared" si="2"/>
        <v>35</v>
      </c>
      <c r="U368" t="str">
        <f t="shared" si="3"/>
        <v>Excluded</v>
      </c>
      <c r="V368">
        <f t="shared" si="4"/>
        <v>58</v>
      </c>
      <c r="W368" t="str">
        <f t="shared" si="5"/>
        <v>Excluded</v>
      </c>
      <c r="X368" t="str">
        <f t="shared" ref="X368:Z368" si="376">IFERROR(IF(SEARCH(X$1,$Q368),"sim","não"),)</f>
        <v/>
      </c>
      <c r="Y368" t="str">
        <f t="shared" si="376"/>
        <v/>
      </c>
      <c r="Z368" t="str">
        <f t="shared" si="376"/>
        <v>sim</v>
      </c>
      <c r="AA368">
        <f t="shared" si="7"/>
        <v>1</v>
      </c>
      <c r="AB368" t="str">
        <f t="shared" si="8"/>
        <v/>
      </c>
      <c r="AF368" t="str">
        <f t="shared" si="9"/>
        <v>3 - Intervention</v>
      </c>
      <c r="AG368" t="str">
        <f t="shared" si="10"/>
        <v>3 - Intervention</v>
      </c>
      <c r="AH368" t="str">
        <f t="shared" si="11"/>
        <v/>
      </c>
    </row>
    <row r="369">
      <c r="A369" s="9" t="s">
        <v>5830</v>
      </c>
      <c r="B369" s="9" t="s">
        <v>5831</v>
      </c>
      <c r="C369" s="10">
        <v>2012.0</v>
      </c>
      <c r="D369" s="10">
        <v>1.0</v>
      </c>
      <c r="E369" s="10">
        <v>1.0</v>
      </c>
      <c r="F369" s="9" t="s">
        <v>5832</v>
      </c>
      <c r="G369" s="9" t="s">
        <v>5833</v>
      </c>
      <c r="H369" s="10">
        <v>19.0</v>
      </c>
      <c r="I369" s="10">
        <v>1.0</v>
      </c>
      <c r="J369" s="21">
        <v>44358.0</v>
      </c>
      <c r="K369" s="9" t="s">
        <v>5834</v>
      </c>
      <c r="L369" s="15" t="s">
        <v>5835</v>
      </c>
      <c r="M369" s="9" t="s">
        <v>883</v>
      </c>
      <c r="N369" s="9"/>
      <c r="O369" s="9"/>
      <c r="P369" s="9" t="s">
        <v>5836</v>
      </c>
      <c r="Q369" s="9" t="s">
        <v>4251</v>
      </c>
      <c r="R369" s="10">
        <v>2.2089245E7</v>
      </c>
      <c r="S369" s="9" t="s">
        <v>5837</v>
      </c>
      <c r="T369">
        <f t="shared" si="2"/>
        <v>35</v>
      </c>
      <c r="U369" t="str">
        <f t="shared" si="3"/>
        <v>Excluded</v>
      </c>
      <c r="V369">
        <f t="shared" si="4"/>
        <v>58</v>
      </c>
      <c r="W369" t="str">
        <f t="shared" si="5"/>
        <v>Excluded</v>
      </c>
      <c r="X369" t="str">
        <f t="shared" ref="X369:Z369" si="377">IFERROR(IF(SEARCH(X$1,$Q369),"sim","não"),)</f>
        <v/>
      </c>
      <c r="Y369" t="str">
        <f t="shared" si="377"/>
        <v>sim</v>
      </c>
      <c r="Z369" t="str">
        <f t="shared" si="377"/>
        <v/>
      </c>
      <c r="AA369">
        <f t="shared" si="7"/>
        <v>1</v>
      </c>
      <c r="AB369" t="str">
        <f t="shared" si="8"/>
        <v/>
      </c>
      <c r="AF369" t="str">
        <f t="shared" si="9"/>
        <v>2 - Population</v>
      </c>
      <c r="AG369" t="str">
        <f t="shared" si="10"/>
        <v>2 - Population</v>
      </c>
      <c r="AH369" t="str">
        <f t="shared" si="11"/>
        <v/>
      </c>
    </row>
    <row r="370">
      <c r="A370" s="9" t="s">
        <v>5838</v>
      </c>
      <c r="B370" s="9" t="s">
        <v>5839</v>
      </c>
      <c r="C370" s="10">
        <v>2011.0</v>
      </c>
      <c r="D370" s="10">
        <v>10.0</v>
      </c>
      <c r="E370" s="10">
        <v>3.0</v>
      </c>
      <c r="F370" s="9" t="s">
        <v>1699</v>
      </c>
      <c r="G370" s="9" t="s">
        <v>1700</v>
      </c>
      <c r="H370" s="10">
        <v>8.0</v>
      </c>
      <c r="I370" s="10">
        <v>5.0</v>
      </c>
      <c r="J370" s="9" t="s">
        <v>5840</v>
      </c>
      <c r="K370" s="9" t="s">
        <v>5841</v>
      </c>
      <c r="L370" s="15" t="s">
        <v>5842</v>
      </c>
      <c r="M370" s="9" t="s">
        <v>883</v>
      </c>
      <c r="N370" s="9"/>
      <c r="O370" s="9" t="s">
        <v>1022</v>
      </c>
      <c r="P370" s="9" t="s">
        <v>5843</v>
      </c>
      <c r="Q370" s="9" t="s">
        <v>5622</v>
      </c>
      <c r="R370" s="10">
        <v>2.1882837E7</v>
      </c>
      <c r="S370" s="9"/>
      <c r="T370">
        <f t="shared" si="2"/>
        <v>35</v>
      </c>
      <c r="U370" t="str">
        <f t="shared" si="3"/>
        <v>Excluded</v>
      </c>
      <c r="V370">
        <f t="shared" si="4"/>
        <v>58</v>
      </c>
      <c r="W370" t="str">
        <f t="shared" si="5"/>
        <v>Excluded</v>
      </c>
      <c r="X370" t="str">
        <f t="shared" ref="X370:Z370" si="378">IFERROR(IF(SEARCH(X$1,$Q370),"sim","não"),)</f>
        <v/>
      </c>
      <c r="Y370" t="str">
        <f t="shared" si="378"/>
        <v>sim</v>
      </c>
      <c r="Z370" t="str">
        <f t="shared" si="378"/>
        <v>sim</v>
      </c>
      <c r="AA370">
        <f t="shared" si="7"/>
        <v>2</v>
      </c>
      <c r="AB370" t="str">
        <f t="shared" si="8"/>
        <v/>
      </c>
      <c r="AF370" t="str">
        <f t="shared" si="9"/>
        <v>2 - Population,3 - Intervention</v>
      </c>
      <c r="AG370" t="str">
        <f t="shared" si="10"/>
        <v>2 - Population</v>
      </c>
      <c r="AH370" t="str">
        <f t="shared" si="11"/>
        <v>3 - Intervention</v>
      </c>
    </row>
    <row r="371">
      <c r="A371" s="9" t="s">
        <v>5844</v>
      </c>
      <c r="B371" s="9" t="s">
        <v>5845</v>
      </c>
      <c r="C371" s="10">
        <v>2011.0</v>
      </c>
      <c r="D371" s="10">
        <v>1.0</v>
      </c>
      <c r="E371" s="10">
        <v>1.0</v>
      </c>
      <c r="F371" s="9" t="s">
        <v>5607</v>
      </c>
      <c r="G371" s="9" t="s">
        <v>5608</v>
      </c>
      <c r="H371" s="10">
        <v>46.0</v>
      </c>
      <c r="I371" s="10">
        <v>10.0</v>
      </c>
      <c r="J371" s="20" t="s">
        <v>5846</v>
      </c>
      <c r="K371" s="9" t="s">
        <v>5847</v>
      </c>
      <c r="L371" s="15" t="s">
        <v>5848</v>
      </c>
      <c r="M371" s="9" t="s">
        <v>883</v>
      </c>
      <c r="N371" s="9"/>
      <c r="O371" s="9" t="s">
        <v>884</v>
      </c>
      <c r="P371" s="9" t="s">
        <v>5849</v>
      </c>
      <c r="Q371" s="9" t="s">
        <v>4994</v>
      </c>
      <c r="R371" s="10">
        <v>2.1806456E7</v>
      </c>
      <c r="S371" s="9"/>
      <c r="T371">
        <f t="shared" si="2"/>
        <v>35</v>
      </c>
      <c r="U371" t="str">
        <f t="shared" si="3"/>
        <v>Excluded</v>
      </c>
      <c r="V371">
        <f t="shared" si="4"/>
        <v>58</v>
      </c>
      <c r="W371" t="str">
        <f t="shared" si="5"/>
        <v>Excluded</v>
      </c>
      <c r="X371" t="str">
        <f t="shared" ref="X371:Z371" si="379">IFERROR(IF(SEARCH(X$1,$Q371),"sim","não"),)</f>
        <v/>
      </c>
      <c r="Y371" t="str">
        <f t="shared" si="379"/>
        <v/>
      </c>
      <c r="Z371" t="str">
        <f t="shared" si="379"/>
        <v>sim</v>
      </c>
      <c r="AA371">
        <f t="shared" si="7"/>
        <v>1</v>
      </c>
      <c r="AB371" t="str">
        <f t="shared" si="8"/>
        <v/>
      </c>
      <c r="AF371" t="str">
        <f t="shared" si="9"/>
        <v>3 - Intervention</v>
      </c>
      <c r="AG371" t="str">
        <f t="shared" si="10"/>
        <v>3 - Intervention</v>
      </c>
      <c r="AH371" t="str">
        <f t="shared" si="11"/>
        <v/>
      </c>
    </row>
    <row r="372">
      <c r="A372" s="9" t="s">
        <v>5850</v>
      </c>
      <c r="B372" s="9" t="s">
        <v>5851</v>
      </c>
      <c r="C372" s="10">
        <v>2011.0</v>
      </c>
      <c r="D372" s="10">
        <v>10.0</v>
      </c>
      <c r="E372" s="10">
        <v>1.0</v>
      </c>
      <c r="F372" s="9" t="s">
        <v>5852</v>
      </c>
      <c r="G372" s="9" t="s">
        <v>5853</v>
      </c>
      <c r="H372" s="10">
        <v>17.0</v>
      </c>
      <c r="I372" s="10">
        <v>19.0</v>
      </c>
      <c r="J372" s="9" t="s">
        <v>5854</v>
      </c>
      <c r="K372" s="9" t="s">
        <v>5855</v>
      </c>
      <c r="L372" s="15" t="s">
        <v>5856</v>
      </c>
      <c r="M372" s="9" t="s">
        <v>883</v>
      </c>
      <c r="N372" s="9"/>
      <c r="O372" s="9" t="s">
        <v>1022</v>
      </c>
      <c r="P372" s="9" t="s">
        <v>5857</v>
      </c>
      <c r="Q372" s="9" t="s">
        <v>4251</v>
      </c>
      <c r="R372" s="10">
        <v>2.1563858E7</v>
      </c>
      <c r="S372" s="9"/>
      <c r="T372">
        <f t="shared" si="2"/>
        <v>35</v>
      </c>
      <c r="U372" t="str">
        <f t="shared" si="3"/>
        <v>Excluded</v>
      </c>
      <c r="V372">
        <f t="shared" si="4"/>
        <v>58</v>
      </c>
      <c r="W372" t="str">
        <f t="shared" si="5"/>
        <v>Excluded</v>
      </c>
      <c r="X372" t="str">
        <f t="shared" ref="X372:Z372" si="380">IFERROR(IF(SEARCH(X$1,$Q372),"sim","não"),)</f>
        <v/>
      </c>
      <c r="Y372" t="str">
        <f t="shared" si="380"/>
        <v>sim</v>
      </c>
      <c r="Z372" t="str">
        <f t="shared" si="380"/>
        <v/>
      </c>
      <c r="AA372">
        <f t="shared" si="7"/>
        <v>1</v>
      </c>
      <c r="AB372" t="str">
        <f t="shared" si="8"/>
        <v/>
      </c>
      <c r="AF372" t="str">
        <f t="shared" si="9"/>
        <v>2 - Population</v>
      </c>
      <c r="AG372" t="str">
        <f t="shared" si="10"/>
        <v>2 - Population</v>
      </c>
      <c r="AH372" t="str">
        <f t="shared" si="11"/>
        <v/>
      </c>
    </row>
    <row r="373">
      <c r="A373" s="9" t="s">
        <v>5858</v>
      </c>
      <c r="B373" s="9" t="s">
        <v>5859</v>
      </c>
      <c r="C373" s="10">
        <v>2011.0</v>
      </c>
      <c r="D373" s="10">
        <v>3.0</v>
      </c>
      <c r="E373" s="10">
        <v>22.0</v>
      </c>
      <c r="F373" s="9" t="s">
        <v>2444</v>
      </c>
      <c r="G373" s="9" t="s">
        <v>2445</v>
      </c>
      <c r="H373" s="10">
        <v>5.0</v>
      </c>
      <c r="I373" s="10">
        <v>3.0</v>
      </c>
      <c r="J373" s="9" t="s">
        <v>5860</v>
      </c>
      <c r="K373" s="9" t="s">
        <v>5861</v>
      </c>
      <c r="L373" s="15" t="s">
        <v>5862</v>
      </c>
      <c r="M373" s="9" t="s">
        <v>883</v>
      </c>
      <c r="N373" s="9"/>
      <c r="O373" s="9"/>
      <c r="P373" s="9" t="s">
        <v>5863</v>
      </c>
      <c r="Q373" s="9" t="s">
        <v>5273</v>
      </c>
      <c r="R373" s="10">
        <v>2.1323332E7</v>
      </c>
      <c r="S373" s="9" t="s">
        <v>5864</v>
      </c>
      <c r="T373">
        <f t="shared" si="2"/>
        <v>35</v>
      </c>
      <c r="U373" t="str">
        <f t="shared" si="3"/>
        <v>Maybe</v>
      </c>
      <c r="V373">
        <f t="shared" si="4"/>
        <v>55</v>
      </c>
      <c r="W373" t="str">
        <f t="shared" si="5"/>
        <v>Excluded</v>
      </c>
      <c r="X373" t="str">
        <f t="shared" ref="X373:Z373" si="381">IFERROR(IF(SEARCH(X$1,$Q373),"sim","não"),)</f>
        <v/>
      </c>
      <c r="Y373" t="str">
        <f t="shared" si="381"/>
        <v/>
      </c>
      <c r="Z373" t="str">
        <f t="shared" si="381"/>
        <v>sim</v>
      </c>
      <c r="AA373">
        <f t="shared" si="7"/>
        <v>1</v>
      </c>
      <c r="AB373" t="str">
        <f t="shared" si="8"/>
        <v>sim</v>
      </c>
      <c r="AF373" t="str">
        <f t="shared" si="9"/>
        <v>3 - Intervention</v>
      </c>
      <c r="AG373" t="str">
        <f t="shared" si="10"/>
        <v/>
      </c>
      <c r="AH373" t="str">
        <f t="shared" si="11"/>
        <v/>
      </c>
    </row>
    <row r="374">
      <c r="A374" s="9" t="s">
        <v>5865</v>
      </c>
      <c r="B374" s="9" t="s">
        <v>5866</v>
      </c>
      <c r="C374" s="10">
        <v>2009.0</v>
      </c>
      <c r="D374" s="10">
        <v>10.0</v>
      </c>
      <c r="E374" s="10">
        <v>1.0</v>
      </c>
      <c r="F374" s="9" t="s">
        <v>5867</v>
      </c>
      <c r="G374" s="9" t="s">
        <v>5868</v>
      </c>
      <c r="H374" s="10">
        <v>18.0</v>
      </c>
      <c r="I374" s="10">
        <v>7.0</v>
      </c>
      <c r="J374" s="9" t="s">
        <v>5869</v>
      </c>
      <c r="K374" s="9" t="s">
        <v>5870</v>
      </c>
      <c r="L374" s="15" t="s">
        <v>5871</v>
      </c>
      <c r="M374" s="9" t="s">
        <v>883</v>
      </c>
      <c r="N374" s="9"/>
      <c r="O374" s="9" t="s">
        <v>1022</v>
      </c>
      <c r="P374" s="9" t="s">
        <v>5872</v>
      </c>
      <c r="Q374" s="9" t="s">
        <v>4994</v>
      </c>
      <c r="R374" s="10">
        <v>1.9590957E7</v>
      </c>
      <c r="S374" s="9"/>
      <c r="T374">
        <f t="shared" si="2"/>
        <v>35</v>
      </c>
      <c r="U374" t="str">
        <f t="shared" si="3"/>
        <v>Excluded</v>
      </c>
      <c r="V374">
        <f t="shared" si="4"/>
        <v>58</v>
      </c>
      <c r="W374" t="str">
        <f t="shared" si="5"/>
        <v>Excluded</v>
      </c>
      <c r="X374" t="str">
        <f t="shared" ref="X374:Z374" si="382">IFERROR(IF(SEARCH(X$1,$Q374),"sim","não"),)</f>
        <v/>
      </c>
      <c r="Y374" t="str">
        <f t="shared" si="382"/>
        <v/>
      </c>
      <c r="Z374" t="str">
        <f t="shared" si="382"/>
        <v>sim</v>
      </c>
      <c r="AA374">
        <f t="shared" si="7"/>
        <v>1</v>
      </c>
      <c r="AB374" t="str">
        <f t="shared" si="8"/>
        <v/>
      </c>
      <c r="AF374" t="str">
        <f t="shared" si="9"/>
        <v>3 - Intervention</v>
      </c>
      <c r="AG374" t="str">
        <f t="shared" si="10"/>
        <v>3 - Intervention</v>
      </c>
      <c r="AH374" t="str">
        <f t="shared" si="11"/>
        <v/>
      </c>
    </row>
    <row r="375">
      <c r="A375" s="9" t="s">
        <v>5873</v>
      </c>
      <c r="B375" s="9" t="s">
        <v>5874</v>
      </c>
      <c r="C375" s="10">
        <v>2009.0</v>
      </c>
      <c r="D375" s="10">
        <v>4.0</v>
      </c>
      <c r="E375" s="10">
        <v>1.0</v>
      </c>
      <c r="F375" s="9" t="s">
        <v>5875</v>
      </c>
      <c r="G375" s="9" t="s">
        <v>5876</v>
      </c>
      <c r="H375" s="10">
        <v>31.0</v>
      </c>
      <c r="I375" s="10">
        <v>2.0</v>
      </c>
      <c r="J375" s="9" t="s">
        <v>5877</v>
      </c>
      <c r="K375" s="9" t="s">
        <v>5878</v>
      </c>
      <c r="L375" s="15" t="s">
        <v>5879</v>
      </c>
      <c r="M375" s="9" t="s">
        <v>2475</v>
      </c>
      <c r="N375" s="9"/>
      <c r="O375" s="9" t="s">
        <v>2476</v>
      </c>
      <c r="P375" s="9" t="s">
        <v>5880</v>
      </c>
      <c r="Q375" s="9" t="s">
        <v>4251</v>
      </c>
      <c r="R375" s="10">
        <v>1.9507597E7</v>
      </c>
      <c r="S375" s="9"/>
      <c r="T375">
        <f t="shared" si="2"/>
        <v>35</v>
      </c>
      <c r="U375" t="str">
        <f t="shared" si="3"/>
        <v>Excluded</v>
      </c>
      <c r="V375">
        <f t="shared" si="4"/>
        <v>58</v>
      </c>
      <c r="W375" t="str">
        <f t="shared" si="5"/>
        <v>Excluded</v>
      </c>
      <c r="X375" t="str">
        <f t="shared" ref="X375:Z375" si="383">IFERROR(IF(SEARCH(X$1,$Q375),"sim","não"),)</f>
        <v/>
      </c>
      <c r="Y375" t="str">
        <f t="shared" si="383"/>
        <v>sim</v>
      </c>
      <c r="Z375" t="str">
        <f t="shared" si="383"/>
        <v/>
      </c>
      <c r="AA375">
        <f t="shared" si="7"/>
        <v>1</v>
      </c>
      <c r="AB375" t="str">
        <f t="shared" si="8"/>
        <v/>
      </c>
      <c r="AF375" t="str">
        <f t="shared" si="9"/>
        <v>2 - Population</v>
      </c>
      <c r="AG375" t="str">
        <f t="shared" si="10"/>
        <v>2 - Population</v>
      </c>
      <c r="AH375" t="str">
        <f t="shared" si="11"/>
        <v/>
      </c>
    </row>
    <row r="376">
      <c r="A376" s="9" t="s">
        <v>5881</v>
      </c>
      <c r="B376" s="9" t="s">
        <v>5882</v>
      </c>
      <c r="C376" s="10">
        <v>2007.0</v>
      </c>
      <c r="D376" s="10">
        <v>6.0</v>
      </c>
      <c r="E376" s="10">
        <v>1.0</v>
      </c>
      <c r="F376" s="9" t="s">
        <v>4779</v>
      </c>
      <c r="G376" s="9" t="s">
        <v>4780</v>
      </c>
      <c r="H376" s="10">
        <v>3.0</v>
      </c>
      <c r="I376" s="10">
        <v>2.0</v>
      </c>
      <c r="J376" s="9" t="s">
        <v>5883</v>
      </c>
      <c r="K376" s="9" t="s">
        <v>5884</v>
      </c>
      <c r="L376" s="15" t="s">
        <v>5885</v>
      </c>
      <c r="M376" s="9" t="s">
        <v>883</v>
      </c>
      <c r="N376" s="9"/>
      <c r="O376" s="9" t="s">
        <v>1022</v>
      </c>
      <c r="P376" s="9" t="s">
        <v>5886</v>
      </c>
      <c r="Q376" s="9" t="s">
        <v>4240</v>
      </c>
      <c r="R376" s="10">
        <v>1.7572354E7</v>
      </c>
      <c r="S376" s="9"/>
      <c r="T376">
        <f t="shared" si="2"/>
        <v>35</v>
      </c>
      <c r="U376" t="str">
        <f t="shared" si="3"/>
        <v>Excluded</v>
      </c>
      <c r="V376">
        <f t="shared" si="4"/>
        <v>58</v>
      </c>
      <c r="W376" t="str">
        <f t="shared" si="5"/>
        <v>Excluded</v>
      </c>
      <c r="X376" t="str">
        <f t="shared" ref="X376:Z376" si="384">IFERROR(IF(SEARCH(X$1,$Q376),"sim","não"),)</f>
        <v/>
      </c>
      <c r="Y376" t="str">
        <f t="shared" si="384"/>
        <v>sim</v>
      </c>
      <c r="Z376" t="str">
        <f t="shared" si="384"/>
        <v/>
      </c>
      <c r="AA376">
        <f t="shared" si="7"/>
        <v>1</v>
      </c>
      <c r="AB376" t="str">
        <f t="shared" si="8"/>
        <v/>
      </c>
      <c r="AF376" t="str">
        <f t="shared" si="9"/>
        <v>2 - Population</v>
      </c>
      <c r="AG376" t="str">
        <f t="shared" si="10"/>
        <v>2 - Population</v>
      </c>
      <c r="AH376" t="str">
        <f t="shared" si="11"/>
        <v/>
      </c>
    </row>
    <row r="377">
      <c r="A377" s="9" t="s">
        <v>5887</v>
      </c>
      <c r="B377" s="9" t="s">
        <v>5888</v>
      </c>
      <c r="C377" s="10">
        <v>2007.0</v>
      </c>
      <c r="D377" s="10">
        <v>5.0</v>
      </c>
      <c r="E377" s="10">
        <v>1.0</v>
      </c>
      <c r="F377" s="9" t="s">
        <v>2125</v>
      </c>
      <c r="G377" s="9" t="s">
        <v>5889</v>
      </c>
      <c r="H377" s="10">
        <v>26.0</v>
      </c>
      <c r="I377" s="10">
        <v>5.0</v>
      </c>
      <c r="J377" s="9" t="s">
        <v>5890</v>
      </c>
      <c r="K377" s="9" t="s">
        <v>5891</v>
      </c>
      <c r="L377" s="15" t="s">
        <v>5892</v>
      </c>
      <c r="M377" s="9" t="s">
        <v>883</v>
      </c>
      <c r="N377" s="9"/>
      <c r="O377" s="9" t="s">
        <v>1022</v>
      </c>
      <c r="P377" s="9" t="s">
        <v>5893</v>
      </c>
      <c r="Q377" s="9" t="s">
        <v>4307</v>
      </c>
      <c r="R377" s="10">
        <v>1.7521145E7</v>
      </c>
      <c r="S377" s="9"/>
      <c r="T377">
        <f t="shared" si="2"/>
        <v>35</v>
      </c>
      <c r="U377" t="str">
        <f t="shared" si="3"/>
        <v>Excluded</v>
      </c>
      <c r="V377">
        <f t="shared" si="4"/>
        <v>58</v>
      </c>
      <c r="W377" t="str">
        <f t="shared" si="5"/>
        <v>Excluded</v>
      </c>
      <c r="X377" t="str">
        <f t="shared" ref="X377:Z377" si="385">IFERROR(IF(SEARCH(X$1,$Q377),"sim","não"),)</f>
        <v/>
      </c>
      <c r="Y377" t="str">
        <f t="shared" si="385"/>
        <v/>
      </c>
      <c r="Z377" t="str">
        <f t="shared" si="385"/>
        <v>sim</v>
      </c>
      <c r="AA377">
        <f t="shared" si="7"/>
        <v>1</v>
      </c>
      <c r="AB377" t="str">
        <f t="shared" si="8"/>
        <v/>
      </c>
      <c r="AF377" t="str">
        <f t="shared" si="9"/>
        <v>3 - Intervention</v>
      </c>
      <c r="AG377" t="str">
        <f t="shared" si="10"/>
        <v>3 - Intervention</v>
      </c>
      <c r="AH377" t="str">
        <f t="shared" si="11"/>
        <v/>
      </c>
    </row>
    <row r="378">
      <c r="A378" s="9" t="s">
        <v>5894</v>
      </c>
      <c r="B378" s="9" t="s">
        <v>5895</v>
      </c>
      <c r="C378" s="10">
        <v>2003.0</v>
      </c>
      <c r="D378" s="10">
        <v>11.0</v>
      </c>
      <c r="E378" s="10">
        <v>4.0</v>
      </c>
      <c r="F378" s="9" t="s">
        <v>2677</v>
      </c>
      <c r="G378" s="9" t="s">
        <v>2678</v>
      </c>
      <c r="H378" s="10">
        <v>108.0</v>
      </c>
      <c r="I378" s="10">
        <v>18.0</v>
      </c>
      <c r="J378" s="20">
        <v>135232.0</v>
      </c>
      <c r="K378" s="9" t="s">
        <v>5896</v>
      </c>
      <c r="L378" s="15" t="s">
        <v>5897</v>
      </c>
      <c r="M378" s="9" t="s">
        <v>883</v>
      </c>
      <c r="N378" s="9"/>
      <c r="O378" s="9" t="s">
        <v>1022</v>
      </c>
      <c r="P378" s="9" t="s">
        <v>5898</v>
      </c>
      <c r="Q378" s="9" t="s">
        <v>4240</v>
      </c>
      <c r="R378" s="10">
        <v>1.455737E7</v>
      </c>
      <c r="S378" s="9"/>
      <c r="T378">
        <f t="shared" si="2"/>
        <v>35</v>
      </c>
      <c r="U378" t="str">
        <f t="shared" si="3"/>
        <v>Excluded</v>
      </c>
      <c r="V378">
        <f t="shared" si="4"/>
        <v>58</v>
      </c>
      <c r="W378" t="str">
        <f t="shared" si="5"/>
        <v>Excluded</v>
      </c>
      <c r="X378" t="str">
        <f t="shared" ref="X378:Z378" si="386">IFERROR(IF(SEARCH(X$1,$Q378),"sim","não"),)</f>
        <v/>
      </c>
      <c r="Y378" t="str">
        <f t="shared" si="386"/>
        <v>sim</v>
      </c>
      <c r="Z378" t="str">
        <f t="shared" si="386"/>
        <v/>
      </c>
      <c r="AA378">
        <f t="shared" si="7"/>
        <v>1</v>
      </c>
      <c r="AB378" t="str">
        <f t="shared" si="8"/>
        <v/>
      </c>
      <c r="AF378" t="str">
        <f t="shared" si="9"/>
        <v>2 - Population</v>
      </c>
      <c r="AG378" t="str">
        <f t="shared" si="10"/>
        <v>2 - Population</v>
      </c>
      <c r="AH378" t="str">
        <f t="shared" si="11"/>
        <v/>
      </c>
    </row>
    <row r="379">
      <c r="A379" s="9" t="s">
        <v>5899</v>
      </c>
      <c r="B379" s="9" t="s">
        <v>5900</v>
      </c>
      <c r="C379" s="10">
        <v>2002.0</v>
      </c>
      <c r="D379" s="10">
        <v>1.0</v>
      </c>
      <c r="E379" s="10">
        <v>1.0</v>
      </c>
      <c r="F379" s="9" t="s">
        <v>5901</v>
      </c>
      <c r="G379" s="9" t="s">
        <v>5902</v>
      </c>
      <c r="H379" s="10">
        <v>4.0</v>
      </c>
      <c r="I379" s="10">
        <v>4.0</v>
      </c>
      <c r="J379" s="9" t="s">
        <v>5903</v>
      </c>
      <c r="K379" s="9" t="s">
        <v>5904</v>
      </c>
      <c r="L379" s="15" t="s">
        <v>5905</v>
      </c>
      <c r="M379" s="9" t="s">
        <v>883</v>
      </c>
      <c r="N379" s="9"/>
      <c r="O379" s="9"/>
      <c r="P379" s="9" t="s">
        <v>5906</v>
      </c>
      <c r="Q379" s="9" t="s">
        <v>4240</v>
      </c>
      <c r="R379" s="10">
        <v>1.2646012E7</v>
      </c>
      <c r="S379" s="9" t="s">
        <v>5907</v>
      </c>
      <c r="T379">
        <f t="shared" si="2"/>
        <v>35</v>
      </c>
      <c r="U379" t="str">
        <f t="shared" si="3"/>
        <v>Excluded</v>
      </c>
      <c r="V379">
        <f t="shared" si="4"/>
        <v>58</v>
      </c>
      <c r="W379" t="str">
        <f t="shared" si="5"/>
        <v>Excluded</v>
      </c>
      <c r="X379" t="str">
        <f t="shared" ref="X379:Z379" si="387">IFERROR(IF(SEARCH(X$1,$Q379),"sim","não"),)</f>
        <v/>
      </c>
      <c r="Y379" t="str">
        <f t="shared" si="387"/>
        <v>sim</v>
      </c>
      <c r="Z379" t="str">
        <f t="shared" si="387"/>
        <v/>
      </c>
      <c r="AA379">
        <f t="shared" si="7"/>
        <v>1</v>
      </c>
      <c r="AB379" t="str">
        <f t="shared" si="8"/>
        <v/>
      </c>
      <c r="AF379" t="str">
        <f t="shared" si="9"/>
        <v>2 - Population</v>
      </c>
      <c r="AG379" t="str">
        <f t="shared" si="10"/>
        <v>2 - Population</v>
      </c>
      <c r="AH379" t="str">
        <f t="shared" si="11"/>
        <v/>
      </c>
    </row>
    <row r="380">
      <c r="A380" s="9" t="s">
        <v>5908</v>
      </c>
      <c r="B380" s="9" t="s">
        <v>5909</v>
      </c>
      <c r="C380" s="10">
        <v>2021.0</v>
      </c>
      <c r="D380" s="10">
        <v>2.0</v>
      </c>
      <c r="E380" s="10">
        <v>5.0</v>
      </c>
      <c r="F380" s="9" t="s">
        <v>5910</v>
      </c>
      <c r="G380" s="9" t="s">
        <v>5911</v>
      </c>
      <c r="H380" s="10">
        <v>121.0</v>
      </c>
      <c r="I380" s="10">
        <v>3.0</v>
      </c>
      <c r="J380" s="9"/>
      <c r="K380" s="11" t="s">
        <v>5912</v>
      </c>
      <c r="L380" s="9"/>
      <c r="M380" s="9"/>
      <c r="N380" s="9"/>
      <c r="O380" s="9"/>
      <c r="P380" s="9" t="s">
        <v>5913</v>
      </c>
      <c r="Q380" s="11" t="s">
        <v>4200</v>
      </c>
      <c r="R380" s="9"/>
      <c r="S380" s="9"/>
      <c r="T380">
        <f t="shared" si="2"/>
        <v>35</v>
      </c>
      <c r="U380" t="str">
        <f t="shared" si="3"/>
        <v>Excluded</v>
      </c>
      <c r="V380">
        <f t="shared" si="4"/>
        <v>58</v>
      </c>
      <c r="W380" t="str">
        <f t="shared" si="5"/>
        <v>Excluded</v>
      </c>
      <c r="X380" t="str">
        <f t="shared" ref="X380:Z380" si="388">IFERROR(IF(SEARCH(X$1,$Q380),"sim","não"),)</f>
        <v>sim</v>
      </c>
      <c r="Y380" t="str">
        <f t="shared" si="388"/>
        <v/>
      </c>
      <c r="Z380" t="str">
        <f t="shared" si="388"/>
        <v/>
      </c>
      <c r="AA380">
        <f t="shared" si="7"/>
        <v>1</v>
      </c>
      <c r="AB380" t="str">
        <f t="shared" si="8"/>
        <v/>
      </c>
      <c r="AF380" t="str">
        <f t="shared" si="9"/>
        <v>1 - Type of study</v>
      </c>
      <c r="AG380" t="str">
        <f t="shared" si="10"/>
        <v>1 - Type of study</v>
      </c>
      <c r="AH380" t="str">
        <f t="shared" si="11"/>
        <v/>
      </c>
    </row>
    <row r="381">
      <c r="A381" s="9" t="s">
        <v>5914</v>
      </c>
      <c r="B381" s="9" t="s">
        <v>5915</v>
      </c>
      <c r="C381" s="10">
        <v>2019.0</v>
      </c>
      <c r="D381" s="10">
        <v>12.0</v>
      </c>
      <c r="E381" s="10">
        <v>1.0</v>
      </c>
      <c r="F381" s="9" t="s">
        <v>5916</v>
      </c>
      <c r="G381" s="9" t="s">
        <v>5917</v>
      </c>
      <c r="H381" s="10">
        <v>61.0</v>
      </c>
      <c r="I381" s="9"/>
      <c r="J381" s="9"/>
      <c r="K381" s="11" t="s">
        <v>5918</v>
      </c>
      <c r="L381" s="9"/>
      <c r="M381" s="9"/>
      <c r="N381" s="9"/>
      <c r="O381" s="9"/>
      <c r="P381" s="9" t="s">
        <v>5919</v>
      </c>
      <c r="Q381" s="11" t="s">
        <v>4240</v>
      </c>
      <c r="R381" s="9"/>
      <c r="S381" s="9"/>
      <c r="T381">
        <f t="shared" si="2"/>
        <v>35</v>
      </c>
      <c r="U381" t="str">
        <f t="shared" si="3"/>
        <v>Excluded</v>
      </c>
      <c r="V381">
        <f t="shared" si="4"/>
        <v>58</v>
      </c>
      <c r="W381" t="str">
        <f t="shared" si="5"/>
        <v>Excluded</v>
      </c>
      <c r="X381" t="str">
        <f t="shared" ref="X381:Z381" si="389">IFERROR(IF(SEARCH(X$1,$Q381),"sim","não"),)</f>
        <v/>
      </c>
      <c r="Y381" t="str">
        <f t="shared" si="389"/>
        <v>sim</v>
      </c>
      <c r="Z381" t="str">
        <f t="shared" si="389"/>
        <v/>
      </c>
      <c r="AA381">
        <f t="shared" si="7"/>
        <v>1</v>
      </c>
      <c r="AB381" t="str">
        <f t="shared" si="8"/>
        <v/>
      </c>
      <c r="AF381" t="str">
        <f t="shared" si="9"/>
        <v>2 - Population</v>
      </c>
      <c r="AG381" t="str">
        <f t="shared" si="10"/>
        <v>2 - Population</v>
      </c>
      <c r="AH381" t="str">
        <f t="shared" si="11"/>
        <v/>
      </c>
    </row>
    <row r="382">
      <c r="A382" s="9" t="s">
        <v>5920</v>
      </c>
      <c r="B382" s="9" t="s">
        <v>5921</v>
      </c>
      <c r="C382" s="10">
        <v>2020.0</v>
      </c>
      <c r="D382" s="10">
        <v>6.0</v>
      </c>
      <c r="E382" s="10">
        <v>1.0</v>
      </c>
      <c r="F382" s="9" t="s">
        <v>2738</v>
      </c>
      <c r="G382" s="9" t="s">
        <v>2739</v>
      </c>
      <c r="H382" s="10">
        <v>261.0</v>
      </c>
      <c r="I382" s="9"/>
      <c r="J382" s="9"/>
      <c r="K382" s="11" t="s">
        <v>5922</v>
      </c>
      <c r="L382" s="9"/>
      <c r="M382" s="9"/>
      <c r="N382" s="9"/>
      <c r="O382" s="9"/>
      <c r="P382" s="9" t="s">
        <v>5923</v>
      </c>
      <c r="Q382" s="11" t="s">
        <v>4922</v>
      </c>
      <c r="R382" s="9"/>
      <c r="S382" s="9"/>
      <c r="T382">
        <f t="shared" si="2"/>
        <v>35</v>
      </c>
      <c r="U382" t="str">
        <f t="shared" si="3"/>
        <v>Excluded</v>
      </c>
      <c r="V382">
        <f t="shared" si="4"/>
        <v>58</v>
      </c>
      <c r="W382" t="str">
        <f t="shared" si="5"/>
        <v>Excluded</v>
      </c>
      <c r="X382" t="str">
        <f t="shared" ref="X382:Z382" si="390">IFERROR(IF(SEARCH(X$1,$Q382),"sim","não"),)</f>
        <v>sim</v>
      </c>
      <c r="Y382" t="str">
        <f t="shared" si="390"/>
        <v>sim</v>
      </c>
      <c r="Z382" t="str">
        <f t="shared" si="390"/>
        <v/>
      </c>
      <c r="AA382">
        <f t="shared" si="7"/>
        <v>2</v>
      </c>
      <c r="AB382" t="str">
        <f t="shared" si="8"/>
        <v/>
      </c>
      <c r="AF382" t="str">
        <f t="shared" si="9"/>
        <v>2 - Population,1 - Type of study</v>
      </c>
      <c r="AG382" t="str">
        <f t="shared" si="10"/>
        <v>2 - Population</v>
      </c>
      <c r="AH382" t="str">
        <f t="shared" si="11"/>
        <v>1 - Type of study</v>
      </c>
    </row>
    <row r="383">
      <c r="A383" s="9" t="s">
        <v>5924</v>
      </c>
      <c r="B383" s="9" t="s">
        <v>5925</v>
      </c>
      <c r="C383" s="10">
        <v>2019.0</v>
      </c>
      <c r="D383" s="10">
        <v>2.0</v>
      </c>
      <c r="E383" s="10">
        <v>1.0</v>
      </c>
      <c r="F383" s="9" t="s">
        <v>5926</v>
      </c>
      <c r="G383" s="9" t="s">
        <v>5927</v>
      </c>
      <c r="H383" s="10">
        <v>6.0</v>
      </c>
      <c r="I383" s="10">
        <v>2.0</v>
      </c>
      <c r="J383" s="9"/>
      <c r="K383" s="11" t="s">
        <v>5928</v>
      </c>
      <c r="L383" s="9"/>
      <c r="M383" s="9"/>
      <c r="N383" s="9"/>
      <c r="O383" s="9"/>
      <c r="P383" s="9" t="s">
        <v>5929</v>
      </c>
      <c r="Q383" s="11" t="s">
        <v>4200</v>
      </c>
      <c r="R383" s="9"/>
      <c r="S383" s="9"/>
      <c r="T383">
        <f t="shared" si="2"/>
        <v>35</v>
      </c>
      <c r="U383" t="str">
        <f t="shared" si="3"/>
        <v>Excluded</v>
      </c>
      <c r="V383">
        <f t="shared" si="4"/>
        <v>58</v>
      </c>
      <c r="W383" t="str">
        <f t="shared" si="5"/>
        <v>Excluded</v>
      </c>
      <c r="X383" t="str">
        <f t="shared" ref="X383:Z383" si="391">IFERROR(IF(SEARCH(X$1,$Q383),"sim","não"),)</f>
        <v>sim</v>
      </c>
      <c r="Y383" t="str">
        <f t="shared" si="391"/>
        <v/>
      </c>
      <c r="Z383" t="str">
        <f t="shared" si="391"/>
        <v/>
      </c>
      <c r="AA383">
        <f t="shared" si="7"/>
        <v>1</v>
      </c>
      <c r="AB383" t="str">
        <f t="shared" si="8"/>
        <v/>
      </c>
      <c r="AF383" t="str">
        <f t="shared" si="9"/>
        <v>1 - Type of study</v>
      </c>
      <c r="AG383" t="str">
        <f t="shared" si="10"/>
        <v>1 - Type of study</v>
      </c>
      <c r="AH383" t="str">
        <f t="shared" si="11"/>
        <v/>
      </c>
    </row>
    <row r="384">
      <c r="A384" s="9" t="s">
        <v>5930</v>
      </c>
      <c r="B384" s="9" t="s">
        <v>5931</v>
      </c>
      <c r="C384" s="10">
        <v>2017.0</v>
      </c>
      <c r="D384" s="10">
        <v>9.0</v>
      </c>
      <c r="E384" s="10">
        <v>15.0</v>
      </c>
      <c r="F384" s="9" t="s">
        <v>2693</v>
      </c>
      <c r="G384" s="9" t="s">
        <v>2694</v>
      </c>
      <c r="H384" s="10">
        <v>122.0</v>
      </c>
      <c r="I384" s="10">
        <v>1.0</v>
      </c>
      <c r="J384" s="9" t="s">
        <v>5932</v>
      </c>
      <c r="K384" s="11" t="s">
        <v>5933</v>
      </c>
      <c r="L384" s="9"/>
      <c r="M384" s="9"/>
      <c r="N384" s="9"/>
      <c r="O384" s="9"/>
      <c r="P384" s="9" t="s">
        <v>5934</v>
      </c>
      <c r="Q384" s="11" t="s">
        <v>4251</v>
      </c>
      <c r="R384" s="9"/>
      <c r="S384" s="9"/>
      <c r="T384">
        <f t="shared" si="2"/>
        <v>35</v>
      </c>
      <c r="U384" t="str">
        <f t="shared" si="3"/>
        <v>Excluded</v>
      </c>
      <c r="V384">
        <f t="shared" si="4"/>
        <v>58</v>
      </c>
      <c r="W384" t="str">
        <f t="shared" si="5"/>
        <v>Excluded</v>
      </c>
      <c r="X384" t="str">
        <f t="shared" ref="X384:Z384" si="392">IFERROR(IF(SEARCH(X$1,$Q384),"sim","não"),)</f>
        <v/>
      </c>
      <c r="Y384" t="str">
        <f t="shared" si="392"/>
        <v>sim</v>
      </c>
      <c r="Z384" t="str">
        <f t="shared" si="392"/>
        <v/>
      </c>
      <c r="AA384">
        <f t="shared" si="7"/>
        <v>1</v>
      </c>
      <c r="AB384" t="str">
        <f t="shared" si="8"/>
        <v/>
      </c>
      <c r="AF384" t="str">
        <f t="shared" si="9"/>
        <v>2 - Population</v>
      </c>
      <c r="AG384" t="str">
        <f t="shared" si="10"/>
        <v>2 - Population</v>
      </c>
      <c r="AH384" t="str">
        <f t="shared" si="11"/>
        <v/>
      </c>
    </row>
    <row r="385">
      <c r="A385" s="9" t="s">
        <v>5935</v>
      </c>
      <c r="B385" s="9" t="s">
        <v>5936</v>
      </c>
      <c r="C385" s="10">
        <v>2020.0</v>
      </c>
      <c r="D385" s="10">
        <v>3.0</v>
      </c>
      <c r="E385" s="10">
        <v>1.0</v>
      </c>
      <c r="F385" s="11" t="s">
        <v>5937</v>
      </c>
      <c r="G385" s="9"/>
      <c r="H385" s="10">
        <v>21.0</v>
      </c>
      <c r="I385" s="10">
        <v>5.0</v>
      </c>
      <c r="J385" s="9"/>
      <c r="K385" s="11" t="s">
        <v>5938</v>
      </c>
      <c r="L385" s="9"/>
      <c r="M385" s="9"/>
      <c r="N385" s="9"/>
      <c r="O385" s="9"/>
      <c r="P385" s="9" t="s">
        <v>5939</v>
      </c>
      <c r="Q385" s="11" t="s">
        <v>4200</v>
      </c>
      <c r="R385" s="9"/>
      <c r="S385" s="9"/>
      <c r="T385">
        <f t="shared" si="2"/>
        <v>35</v>
      </c>
      <c r="U385" t="str">
        <f t="shared" si="3"/>
        <v>Excluded</v>
      </c>
      <c r="V385">
        <f t="shared" si="4"/>
        <v>58</v>
      </c>
      <c r="W385" t="str">
        <f t="shared" si="5"/>
        <v>Excluded</v>
      </c>
      <c r="X385" t="str">
        <f t="shared" ref="X385:Z385" si="393">IFERROR(IF(SEARCH(X$1,$Q385),"sim","não"),)</f>
        <v>sim</v>
      </c>
      <c r="Y385" t="str">
        <f t="shared" si="393"/>
        <v/>
      </c>
      <c r="Z385" t="str">
        <f t="shared" si="393"/>
        <v/>
      </c>
      <c r="AA385">
        <f t="shared" si="7"/>
        <v>1</v>
      </c>
      <c r="AB385" t="str">
        <f t="shared" si="8"/>
        <v/>
      </c>
      <c r="AF385" t="str">
        <f t="shared" si="9"/>
        <v>1 - Type of study</v>
      </c>
      <c r="AG385" t="str">
        <f t="shared" si="10"/>
        <v>1 - Type of study</v>
      </c>
      <c r="AH385" t="str">
        <f t="shared" si="11"/>
        <v/>
      </c>
    </row>
    <row r="386">
      <c r="A386" s="9" t="s">
        <v>5940</v>
      </c>
      <c r="B386" s="9" t="s">
        <v>5941</v>
      </c>
      <c r="C386" s="10">
        <v>2021.0</v>
      </c>
      <c r="D386" s="10">
        <v>2.0</v>
      </c>
      <c r="E386" s="10">
        <v>25.0</v>
      </c>
      <c r="F386" s="9" t="s">
        <v>2731</v>
      </c>
      <c r="G386" s="9" t="s">
        <v>2732</v>
      </c>
      <c r="H386" s="10">
        <v>757.0</v>
      </c>
      <c r="I386" s="9"/>
      <c r="J386" s="9"/>
      <c r="K386" s="11" t="s">
        <v>5942</v>
      </c>
      <c r="L386" s="9"/>
      <c r="M386" s="9"/>
      <c r="N386" s="9"/>
      <c r="O386" s="9"/>
      <c r="P386" s="9" t="s">
        <v>5943</v>
      </c>
      <c r="Q386" s="11" t="s">
        <v>4200</v>
      </c>
      <c r="R386" s="9"/>
      <c r="S386" s="9"/>
      <c r="T386">
        <f t="shared" si="2"/>
        <v>35</v>
      </c>
      <c r="U386" t="str">
        <f t="shared" si="3"/>
        <v>Excluded</v>
      </c>
      <c r="V386">
        <f t="shared" si="4"/>
        <v>58</v>
      </c>
      <c r="W386" t="str">
        <f t="shared" si="5"/>
        <v>Excluded</v>
      </c>
      <c r="X386" t="str">
        <f t="shared" ref="X386:Z386" si="394">IFERROR(IF(SEARCH(X$1,$Q386),"sim","não"),)</f>
        <v>sim</v>
      </c>
      <c r="Y386" t="str">
        <f t="shared" si="394"/>
        <v/>
      </c>
      <c r="Z386" t="str">
        <f t="shared" si="394"/>
        <v/>
      </c>
      <c r="AA386">
        <f t="shared" si="7"/>
        <v>1</v>
      </c>
      <c r="AB386" t="str">
        <f t="shared" si="8"/>
        <v/>
      </c>
      <c r="AF386" t="str">
        <f t="shared" si="9"/>
        <v>1 - Type of study</v>
      </c>
      <c r="AG386" t="str">
        <f t="shared" si="10"/>
        <v>1 - Type of study</v>
      </c>
      <c r="AH386" t="str">
        <f t="shared" si="11"/>
        <v/>
      </c>
    </row>
    <row r="387">
      <c r="A387" s="9" t="s">
        <v>5944</v>
      </c>
      <c r="B387" s="9" t="s">
        <v>5945</v>
      </c>
      <c r="C387" s="10">
        <v>2020.0</v>
      </c>
      <c r="D387" s="10">
        <v>11.0</v>
      </c>
      <c r="E387" s="10">
        <v>1.0</v>
      </c>
      <c r="F387" s="9" t="s">
        <v>2713</v>
      </c>
      <c r="G387" s="9" t="s">
        <v>2714</v>
      </c>
      <c r="H387" s="10">
        <v>186.0</v>
      </c>
      <c r="I387" s="9"/>
      <c r="J387" s="9"/>
      <c r="K387" s="11" t="s">
        <v>5946</v>
      </c>
      <c r="L387" s="9"/>
      <c r="M387" s="9"/>
      <c r="N387" s="9"/>
      <c r="O387" s="9"/>
      <c r="P387" s="9" t="s">
        <v>5947</v>
      </c>
      <c r="Q387" s="11" t="s">
        <v>4251</v>
      </c>
      <c r="R387" s="9"/>
      <c r="S387" s="9"/>
      <c r="T387">
        <f t="shared" si="2"/>
        <v>35</v>
      </c>
      <c r="U387" t="str">
        <f t="shared" si="3"/>
        <v>Excluded</v>
      </c>
      <c r="V387">
        <f t="shared" si="4"/>
        <v>58</v>
      </c>
      <c r="W387" t="str">
        <f t="shared" si="5"/>
        <v>Excluded</v>
      </c>
      <c r="X387" t="str">
        <f t="shared" ref="X387:Z387" si="395">IFERROR(IF(SEARCH(X$1,$Q387),"sim","não"),)</f>
        <v/>
      </c>
      <c r="Y387" t="str">
        <f t="shared" si="395"/>
        <v>sim</v>
      </c>
      <c r="Z387" t="str">
        <f t="shared" si="395"/>
        <v/>
      </c>
      <c r="AA387">
        <f t="shared" si="7"/>
        <v>1</v>
      </c>
      <c r="AB387" t="str">
        <f t="shared" si="8"/>
        <v/>
      </c>
      <c r="AF387" t="str">
        <f t="shared" si="9"/>
        <v>2 - Population</v>
      </c>
      <c r="AG387" t="str">
        <f t="shared" si="10"/>
        <v>2 - Population</v>
      </c>
      <c r="AH387" t="str">
        <f t="shared" si="11"/>
        <v/>
      </c>
    </row>
    <row r="388">
      <c r="A388" s="9" t="s">
        <v>5948</v>
      </c>
      <c r="B388" s="9" t="s">
        <v>5949</v>
      </c>
      <c r="C388" s="10">
        <v>2018.0</v>
      </c>
      <c r="D388" s="10">
        <v>7.0</v>
      </c>
      <c r="E388" s="10">
        <v>1.0</v>
      </c>
      <c r="F388" s="9" t="s">
        <v>2738</v>
      </c>
      <c r="G388" s="9" t="s">
        <v>2739</v>
      </c>
      <c r="H388" s="10">
        <v>238.0</v>
      </c>
      <c r="I388" s="9"/>
      <c r="J388" s="9" t="s">
        <v>5950</v>
      </c>
      <c r="K388" s="11" t="s">
        <v>5951</v>
      </c>
      <c r="L388" s="9"/>
      <c r="M388" s="9"/>
      <c r="N388" s="9"/>
      <c r="O388" s="9"/>
      <c r="P388" s="9" t="s">
        <v>5952</v>
      </c>
      <c r="Q388" s="11" t="s">
        <v>4200</v>
      </c>
      <c r="R388" s="9"/>
      <c r="S388" s="9"/>
      <c r="T388">
        <f t="shared" si="2"/>
        <v>35</v>
      </c>
      <c r="U388" t="str">
        <f t="shared" si="3"/>
        <v>Excluded</v>
      </c>
      <c r="V388">
        <f t="shared" si="4"/>
        <v>58</v>
      </c>
      <c r="W388" t="str">
        <f t="shared" si="5"/>
        <v>Excluded</v>
      </c>
      <c r="X388" t="str">
        <f t="shared" ref="X388:Z388" si="396">IFERROR(IF(SEARCH(X$1,$Q388),"sim","não"),)</f>
        <v>sim</v>
      </c>
      <c r="Y388" t="str">
        <f t="shared" si="396"/>
        <v/>
      </c>
      <c r="Z388" t="str">
        <f t="shared" si="396"/>
        <v/>
      </c>
      <c r="AA388">
        <f t="shared" si="7"/>
        <v>1</v>
      </c>
      <c r="AB388" t="str">
        <f t="shared" si="8"/>
        <v/>
      </c>
      <c r="AF388" t="str">
        <f t="shared" si="9"/>
        <v>1 - Type of study</v>
      </c>
      <c r="AG388" t="str">
        <f t="shared" si="10"/>
        <v>1 - Type of study</v>
      </c>
      <c r="AH388" t="str">
        <f t="shared" si="11"/>
        <v/>
      </c>
    </row>
    <row r="389">
      <c r="A389" s="9" t="s">
        <v>5953</v>
      </c>
      <c r="B389" s="9" t="s">
        <v>5954</v>
      </c>
      <c r="C389" s="10">
        <v>2018.0</v>
      </c>
      <c r="D389" s="10">
        <v>4.0</v>
      </c>
      <c r="E389" s="10">
        <v>5.0</v>
      </c>
      <c r="F389" s="11" t="s">
        <v>5955</v>
      </c>
      <c r="G389" s="9"/>
      <c r="H389" s="10">
        <v>5.0</v>
      </c>
      <c r="I389" s="9"/>
      <c r="J389" s="9"/>
      <c r="K389" s="11" t="s">
        <v>5956</v>
      </c>
      <c r="L389" s="9"/>
      <c r="M389" s="9"/>
      <c r="N389" s="9"/>
      <c r="O389" s="9"/>
      <c r="P389" s="9" t="s">
        <v>5957</v>
      </c>
      <c r="Q389" s="11" t="s">
        <v>4251</v>
      </c>
      <c r="R389" s="9"/>
      <c r="S389" s="9"/>
      <c r="T389">
        <f t="shared" si="2"/>
        <v>35</v>
      </c>
      <c r="U389" t="str">
        <f t="shared" si="3"/>
        <v>Excluded</v>
      </c>
      <c r="V389">
        <f t="shared" si="4"/>
        <v>58</v>
      </c>
      <c r="W389" t="str">
        <f t="shared" si="5"/>
        <v>Excluded</v>
      </c>
      <c r="X389" t="str">
        <f t="shared" ref="X389:Z389" si="397">IFERROR(IF(SEARCH(X$1,$Q389),"sim","não"),)</f>
        <v/>
      </c>
      <c r="Y389" t="str">
        <f t="shared" si="397"/>
        <v>sim</v>
      </c>
      <c r="Z389" t="str">
        <f t="shared" si="397"/>
        <v/>
      </c>
      <c r="AA389">
        <f t="shared" si="7"/>
        <v>1</v>
      </c>
      <c r="AB389" t="str">
        <f t="shared" si="8"/>
        <v/>
      </c>
      <c r="AF389" t="str">
        <f t="shared" si="9"/>
        <v>2 - Population</v>
      </c>
      <c r="AG389" t="str">
        <f t="shared" si="10"/>
        <v>2 - Population</v>
      </c>
      <c r="AH389" t="str">
        <f t="shared" si="11"/>
        <v/>
      </c>
    </row>
    <row r="390">
      <c r="A390" s="9" t="s">
        <v>5958</v>
      </c>
      <c r="B390" s="9" t="s">
        <v>5959</v>
      </c>
      <c r="C390" s="10">
        <v>2017.0</v>
      </c>
      <c r="D390" s="10">
        <v>9.0</v>
      </c>
      <c r="E390" s="10">
        <v>1.0</v>
      </c>
      <c r="F390" s="9" t="s">
        <v>2738</v>
      </c>
      <c r="G390" s="9" t="s">
        <v>2739</v>
      </c>
      <c r="H390" s="10">
        <v>228.0</v>
      </c>
      <c r="I390" s="9"/>
      <c r="J390" s="9" t="s">
        <v>5960</v>
      </c>
      <c r="K390" s="11" t="s">
        <v>5961</v>
      </c>
      <c r="L390" s="9"/>
      <c r="M390" s="9"/>
      <c r="N390" s="9"/>
      <c r="O390" s="9"/>
      <c r="P390" s="9" t="s">
        <v>5962</v>
      </c>
      <c r="Q390" s="11" t="s">
        <v>4251</v>
      </c>
      <c r="R390" s="9"/>
      <c r="S390" s="9"/>
      <c r="T390">
        <f t="shared" si="2"/>
        <v>35</v>
      </c>
      <c r="U390" t="str">
        <f t="shared" si="3"/>
        <v>Excluded</v>
      </c>
      <c r="V390">
        <f t="shared" si="4"/>
        <v>58</v>
      </c>
      <c r="W390" t="str">
        <f t="shared" si="5"/>
        <v>Excluded</v>
      </c>
      <c r="X390" t="str">
        <f t="shared" ref="X390:Z390" si="398">IFERROR(IF(SEARCH(X$1,$Q390),"sim","não"),)</f>
        <v/>
      </c>
      <c r="Y390" t="str">
        <f t="shared" si="398"/>
        <v>sim</v>
      </c>
      <c r="Z390" t="str">
        <f t="shared" si="398"/>
        <v/>
      </c>
      <c r="AA390">
        <f t="shared" si="7"/>
        <v>1</v>
      </c>
      <c r="AB390" t="str">
        <f t="shared" si="8"/>
        <v/>
      </c>
      <c r="AF390" t="str">
        <f t="shared" si="9"/>
        <v>2 - Population</v>
      </c>
      <c r="AG390" t="str">
        <f t="shared" si="10"/>
        <v>2 - Population</v>
      </c>
      <c r="AH390" t="str">
        <f t="shared" si="11"/>
        <v/>
      </c>
    </row>
    <row r="391">
      <c r="A391" s="9" t="s">
        <v>5963</v>
      </c>
      <c r="B391" s="9" t="s">
        <v>5964</v>
      </c>
      <c r="C391" s="10">
        <v>2017.0</v>
      </c>
      <c r="D391" s="10">
        <v>4.0</v>
      </c>
      <c r="E391" s="10">
        <v>18.0</v>
      </c>
      <c r="F391" s="9" t="s">
        <v>2878</v>
      </c>
      <c r="G391" s="9" t="s">
        <v>2879</v>
      </c>
      <c r="H391" s="10">
        <v>51.0</v>
      </c>
      <c r="I391" s="10">
        <v>8.0</v>
      </c>
      <c r="J391" s="9" t="s">
        <v>5965</v>
      </c>
      <c r="K391" s="11" t="s">
        <v>5966</v>
      </c>
      <c r="L391" s="9"/>
      <c r="M391" s="9"/>
      <c r="N391" s="9"/>
      <c r="O391" s="9"/>
      <c r="P391" s="9" t="s">
        <v>5967</v>
      </c>
      <c r="Q391" s="11" t="s">
        <v>4922</v>
      </c>
      <c r="R391" s="9"/>
      <c r="S391" s="9"/>
      <c r="T391">
        <f t="shared" si="2"/>
        <v>35</v>
      </c>
      <c r="U391" t="str">
        <f t="shared" si="3"/>
        <v>Excluded</v>
      </c>
      <c r="V391">
        <f t="shared" si="4"/>
        <v>58</v>
      </c>
      <c r="W391" t="str">
        <f t="shared" si="5"/>
        <v>Excluded</v>
      </c>
      <c r="X391" t="str">
        <f t="shared" ref="X391:Z391" si="399">IFERROR(IF(SEARCH(X$1,$Q391),"sim","não"),)</f>
        <v>sim</v>
      </c>
      <c r="Y391" t="str">
        <f t="shared" si="399"/>
        <v>sim</v>
      </c>
      <c r="Z391" t="str">
        <f t="shared" si="399"/>
        <v/>
      </c>
      <c r="AA391">
        <f t="shared" si="7"/>
        <v>2</v>
      </c>
      <c r="AB391" t="str">
        <f t="shared" si="8"/>
        <v/>
      </c>
      <c r="AF391" t="str">
        <f t="shared" si="9"/>
        <v>2 - Population,1 - Type of study</v>
      </c>
      <c r="AG391" t="str">
        <f t="shared" si="10"/>
        <v>2 - Population</v>
      </c>
      <c r="AH391" t="str">
        <f t="shared" si="11"/>
        <v>1 - Type of study</v>
      </c>
    </row>
    <row r="392">
      <c r="A392" s="9" t="s">
        <v>5968</v>
      </c>
      <c r="B392" s="9" t="s">
        <v>5969</v>
      </c>
      <c r="C392" s="10">
        <v>2019.0</v>
      </c>
      <c r="D392" s="10">
        <v>2.0</v>
      </c>
      <c r="E392" s="10">
        <v>1.0</v>
      </c>
      <c r="F392" s="9" t="s">
        <v>5970</v>
      </c>
      <c r="G392" s="9" t="s">
        <v>5971</v>
      </c>
      <c r="H392" s="10">
        <v>158.0</v>
      </c>
      <c r="I392" s="9"/>
      <c r="J392" s="9" t="s">
        <v>5972</v>
      </c>
      <c r="K392" s="11" t="s">
        <v>5973</v>
      </c>
      <c r="L392" s="9"/>
      <c r="M392" s="9"/>
      <c r="N392" s="9"/>
      <c r="O392" s="9"/>
      <c r="P392" s="9"/>
      <c r="Q392" s="11" t="s">
        <v>5138</v>
      </c>
      <c r="R392" s="9"/>
      <c r="S392" s="9"/>
      <c r="T392">
        <f t="shared" si="2"/>
        <v>35</v>
      </c>
      <c r="U392" t="str">
        <f t="shared" si="3"/>
        <v>Maybe</v>
      </c>
      <c r="V392">
        <f t="shared" si="4"/>
        <v>55</v>
      </c>
      <c r="W392" t="str">
        <f t="shared" si="5"/>
        <v>Excluded</v>
      </c>
      <c r="X392" t="str">
        <f t="shared" ref="X392:Z392" si="400">IFERROR(IF(SEARCH(X$1,$Q392),"sim","não"),)</f>
        <v>sim</v>
      </c>
      <c r="Y392" t="str">
        <f t="shared" si="400"/>
        <v/>
      </c>
      <c r="Z392" t="str">
        <f t="shared" si="400"/>
        <v/>
      </c>
      <c r="AA392">
        <f t="shared" si="7"/>
        <v>1</v>
      </c>
      <c r="AB392" t="str">
        <f t="shared" si="8"/>
        <v>sim</v>
      </c>
      <c r="AF392" t="str">
        <f t="shared" si="9"/>
        <v>1 - Type of study</v>
      </c>
      <c r="AG392" t="str">
        <f t="shared" si="10"/>
        <v/>
      </c>
      <c r="AH392" t="str">
        <f t="shared" si="11"/>
        <v/>
      </c>
    </row>
    <row r="393">
      <c r="A393" s="9" t="s">
        <v>5974</v>
      </c>
      <c r="B393" s="9" t="s">
        <v>5975</v>
      </c>
      <c r="C393" s="10">
        <v>2016.0</v>
      </c>
      <c r="D393" s="10">
        <v>12.0</v>
      </c>
      <c r="E393" s="10">
        <v>1.0</v>
      </c>
      <c r="F393" s="9" t="s">
        <v>2756</v>
      </c>
      <c r="G393" s="9" t="s">
        <v>2757</v>
      </c>
      <c r="H393" s="10">
        <v>164.0</v>
      </c>
      <c r="I393" s="9"/>
      <c r="J393" s="9" t="s">
        <v>5976</v>
      </c>
      <c r="K393" s="11" t="s">
        <v>5977</v>
      </c>
      <c r="L393" s="9"/>
      <c r="M393" s="9"/>
      <c r="N393" s="9"/>
      <c r="O393" s="9"/>
      <c r="P393" s="9" t="s">
        <v>5978</v>
      </c>
      <c r="Q393" s="11" t="s">
        <v>4251</v>
      </c>
      <c r="R393" s="9"/>
      <c r="S393" s="9"/>
      <c r="T393">
        <f t="shared" si="2"/>
        <v>35</v>
      </c>
      <c r="U393" t="str">
        <f t="shared" si="3"/>
        <v>Excluded</v>
      </c>
      <c r="V393">
        <f t="shared" si="4"/>
        <v>58</v>
      </c>
      <c r="W393" t="str">
        <f t="shared" si="5"/>
        <v>Excluded</v>
      </c>
      <c r="X393" t="str">
        <f t="shared" ref="X393:Z393" si="401">IFERROR(IF(SEARCH(X$1,$Q393),"sim","não"),)</f>
        <v/>
      </c>
      <c r="Y393" t="str">
        <f t="shared" si="401"/>
        <v>sim</v>
      </c>
      <c r="Z393" t="str">
        <f t="shared" si="401"/>
        <v/>
      </c>
      <c r="AA393">
        <f t="shared" si="7"/>
        <v>1</v>
      </c>
      <c r="AB393" t="str">
        <f t="shared" si="8"/>
        <v/>
      </c>
      <c r="AF393" t="str">
        <f t="shared" si="9"/>
        <v>2 - Population</v>
      </c>
      <c r="AG393" t="str">
        <f t="shared" si="10"/>
        <v>2 - Population</v>
      </c>
      <c r="AH393" t="str">
        <f t="shared" si="11"/>
        <v/>
      </c>
    </row>
    <row r="394">
      <c r="A394" s="9" t="s">
        <v>5979</v>
      </c>
      <c r="B394" s="9" t="s">
        <v>5980</v>
      </c>
      <c r="C394" s="10">
        <v>2017.0</v>
      </c>
      <c r="D394" s="10">
        <v>4.0</v>
      </c>
      <c r="E394" s="10">
        <v>6.0</v>
      </c>
      <c r="F394" s="9" t="s">
        <v>2700</v>
      </c>
      <c r="G394" s="9" t="s">
        <v>2701</v>
      </c>
      <c r="H394" s="10">
        <v>7.0</v>
      </c>
      <c r="I394" s="9"/>
      <c r="J394" s="9"/>
      <c r="K394" s="11" t="s">
        <v>5981</v>
      </c>
      <c r="L394" s="9"/>
      <c r="M394" s="9"/>
      <c r="N394" s="9"/>
      <c r="O394" s="9"/>
      <c r="P394" s="9" t="s">
        <v>5982</v>
      </c>
      <c r="Q394" s="11" t="s">
        <v>4200</v>
      </c>
      <c r="R394" s="9"/>
      <c r="S394" s="9"/>
      <c r="T394">
        <f t="shared" si="2"/>
        <v>35</v>
      </c>
      <c r="U394" t="str">
        <f t="shared" si="3"/>
        <v>Excluded</v>
      </c>
      <c r="V394">
        <f t="shared" si="4"/>
        <v>58</v>
      </c>
      <c r="W394" t="str">
        <f t="shared" si="5"/>
        <v>Excluded</v>
      </c>
      <c r="X394" t="str">
        <f t="shared" ref="X394:Z394" si="402">IFERROR(IF(SEARCH(X$1,$Q394),"sim","não"),)</f>
        <v>sim</v>
      </c>
      <c r="Y394" t="str">
        <f t="shared" si="402"/>
        <v/>
      </c>
      <c r="Z394" t="str">
        <f t="shared" si="402"/>
        <v/>
      </c>
      <c r="AA394">
        <f t="shared" si="7"/>
        <v>1</v>
      </c>
      <c r="AB394" t="str">
        <f t="shared" si="8"/>
        <v/>
      </c>
      <c r="AF394" t="str">
        <f t="shared" si="9"/>
        <v>1 - Type of study</v>
      </c>
      <c r="AG394" t="str">
        <f t="shared" si="10"/>
        <v>1 - Type of study</v>
      </c>
      <c r="AH394" t="str">
        <f t="shared" si="11"/>
        <v/>
      </c>
    </row>
    <row r="395">
      <c r="A395" s="9" t="s">
        <v>5983</v>
      </c>
      <c r="B395" s="9" t="s">
        <v>5984</v>
      </c>
      <c r="C395" s="10">
        <v>2021.0</v>
      </c>
      <c r="D395" s="10">
        <v>1.0</v>
      </c>
      <c r="E395" s="10">
        <v>1.0</v>
      </c>
      <c r="F395" s="9" t="s">
        <v>3269</v>
      </c>
      <c r="G395" s="9" t="s">
        <v>3270</v>
      </c>
      <c r="H395" s="10">
        <v>166.0</v>
      </c>
      <c r="I395" s="9"/>
      <c r="J395" s="9" t="s">
        <v>5985</v>
      </c>
      <c r="K395" s="11" t="s">
        <v>5986</v>
      </c>
      <c r="L395" s="9"/>
      <c r="M395" s="9"/>
      <c r="N395" s="9"/>
      <c r="O395" s="9"/>
      <c r="P395" s="9" t="s">
        <v>5987</v>
      </c>
      <c r="Q395" s="11" t="s">
        <v>4200</v>
      </c>
      <c r="R395" s="9"/>
      <c r="S395" s="9"/>
      <c r="T395">
        <f t="shared" si="2"/>
        <v>35</v>
      </c>
      <c r="U395" t="str">
        <f t="shared" si="3"/>
        <v>Excluded</v>
      </c>
      <c r="V395">
        <f t="shared" si="4"/>
        <v>58</v>
      </c>
      <c r="W395" t="str">
        <f t="shared" si="5"/>
        <v>Excluded</v>
      </c>
      <c r="X395" t="str">
        <f t="shared" ref="X395:Z395" si="403">IFERROR(IF(SEARCH(X$1,$Q395),"sim","não"),)</f>
        <v>sim</v>
      </c>
      <c r="Y395" t="str">
        <f t="shared" si="403"/>
        <v/>
      </c>
      <c r="Z395" t="str">
        <f t="shared" si="403"/>
        <v/>
      </c>
      <c r="AA395">
        <f t="shared" si="7"/>
        <v>1</v>
      </c>
      <c r="AB395" t="str">
        <f t="shared" si="8"/>
        <v/>
      </c>
      <c r="AF395" t="str">
        <f t="shared" si="9"/>
        <v>1 - Type of study</v>
      </c>
      <c r="AG395" t="str">
        <f t="shared" si="10"/>
        <v>1 - Type of study</v>
      </c>
      <c r="AH395" t="str">
        <f t="shared" si="11"/>
        <v/>
      </c>
    </row>
    <row r="396">
      <c r="A396" s="9" t="s">
        <v>5988</v>
      </c>
      <c r="B396" s="9" t="s">
        <v>5989</v>
      </c>
      <c r="C396" s="10">
        <v>2017.0</v>
      </c>
      <c r="D396" s="10">
        <v>10.0</v>
      </c>
      <c r="E396" s="10">
        <v>15.0</v>
      </c>
      <c r="F396" s="9" t="s">
        <v>2693</v>
      </c>
      <c r="G396" s="9" t="s">
        <v>2694</v>
      </c>
      <c r="H396" s="10">
        <v>123.0</v>
      </c>
      <c r="I396" s="10">
        <v>1.0</v>
      </c>
      <c r="J396" s="9" t="s">
        <v>5990</v>
      </c>
      <c r="K396" s="11" t="s">
        <v>5991</v>
      </c>
      <c r="L396" s="9"/>
      <c r="M396" s="9"/>
      <c r="N396" s="9"/>
      <c r="O396" s="9"/>
      <c r="P396" s="9" t="s">
        <v>5992</v>
      </c>
      <c r="Q396" s="11" t="s">
        <v>4200</v>
      </c>
      <c r="R396" s="9"/>
      <c r="S396" s="9"/>
      <c r="T396">
        <f t="shared" si="2"/>
        <v>35</v>
      </c>
      <c r="U396" t="str">
        <f t="shared" si="3"/>
        <v>Excluded</v>
      </c>
      <c r="V396">
        <f t="shared" si="4"/>
        <v>58</v>
      </c>
      <c r="W396" t="str">
        <f t="shared" si="5"/>
        <v>Excluded</v>
      </c>
      <c r="X396" t="str">
        <f t="shared" ref="X396:Z396" si="404">IFERROR(IF(SEARCH(X$1,$Q396),"sim","não"),)</f>
        <v>sim</v>
      </c>
      <c r="Y396" t="str">
        <f t="shared" si="404"/>
        <v/>
      </c>
      <c r="Z396" t="str">
        <f t="shared" si="404"/>
        <v/>
      </c>
      <c r="AA396">
        <f t="shared" si="7"/>
        <v>1</v>
      </c>
      <c r="AB396" t="str">
        <f t="shared" si="8"/>
        <v/>
      </c>
      <c r="AF396" t="str">
        <f t="shared" si="9"/>
        <v>1 - Type of study</v>
      </c>
      <c r="AG396" t="str">
        <f t="shared" si="10"/>
        <v>1 - Type of study</v>
      </c>
      <c r="AH396" t="str">
        <f t="shared" si="11"/>
        <v/>
      </c>
    </row>
    <row r="397">
      <c r="A397" s="9" t="s">
        <v>5993</v>
      </c>
      <c r="B397" s="9" t="s">
        <v>5994</v>
      </c>
      <c r="C397" s="10">
        <v>2006.0</v>
      </c>
      <c r="D397" s="10">
        <v>4.0</v>
      </c>
      <c r="E397" s="10">
        <v>1.0</v>
      </c>
      <c r="F397" s="9" t="s">
        <v>5995</v>
      </c>
      <c r="G397" s="9" t="s">
        <v>5996</v>
      </c>
      <c r="H397" s="10">
        <v>2.0</v>
      </c>
      <c r="I397" s="10">
        <v>1.0</v>
      </c>
      <c r="J397" s="13">
        <v>44470.0</v>
      </c>
      <c r="K397" s="11" t="s">
        <v>5997</v>
      </c>
      <c r="L397" s="9"/>
      <c r="M397" s="9"/>
      <c r="N397" s="9"/>
      <c r="O397" s="9"/>
      <c r="P397" s="9" t="s">
        <v>5998</v>
      </c>
      <c r="Q397" s="11" t="s">
        <v>4240</v>
      </c>
      <c r="R397" s="9"/>
      <c r="S397" s="9"/>
      <c r="T397">
        <f t="shared" si="2"/>
        <v>35</v>
      </c>
      <c r="U397" t="str">
        <f t="shared" si="3"/>
        <v>Excluded</v>
      </c>
      <c r="V397">
        <f t="shared" si="4"/>
        <v>58</v>
      </c>
      <c r="W397" t="str">
        <f t="shared" si="5"/>
        <v>Excluded</v>
      </c>
      <c r="X397" t="str">
        <f t="shared" ref="X397:Z397" si="405">IFERROR(IF(SEARCH(X$1,$Q397),"sim","não"),)</f>
        <v/>
      </c>
      <c r="Y397" t="str">
        <f t="shared" si="405"/>
        <v>sim</v>
      </c>
      <c r="Z397" t="str">
        <f t="shared" si="405"/>
        <v/>
      </c>
      <c r="AA397">
        <f t="shared" si="7"/>
        <v>1</v>
      </c>
      <c r="AB397" t="str">
        <f t="shared" si="8"/>
        <v/>
      </c>
      <c r="AF397" t="str">
        <f t="shared" si="9"/>
        <v>2 - Population</v>
      </c>
      <c r="AG397" t="str">
        <f t="shared" si="10"/>
        <v>2 - Population</v>
      </c>
      <c r="AH397" t="str">
        <f t="shared" si="11"/>
        <v/>
      </c>
    </row>
    <row r="398">
      <c r="A398" s="9" t="s">
        <v>5999</v>
      </c>
      <c r="B398" s="9" t="s">
        <v>6000</v>
      </c>
      <c r="C398" s="10">
        <v>2021.0</v>
      </c>
      <c r="D398" s="10">
        <v>5.0</v>
      </c>
      <c r="E398" s="10">
        <v>10.0</v>
      </c>
      <c r="F398" s="11" t="s">
        <v>5955</v>
      </c>
      <c r="G398" s="9"/>
      <c r="H398" s="10">
        <v>8.0</v>
      </c>
      <c r="I398" s="9"/>
      <c r="J398" s="9"/>
      <c r="K398" s="11" t="s">
        <v>6001</v>
      </c>
      <c r="L398" s="9"/>
      <c r="M398" s="9"/>
      <c r="N398" s="9"/>
      <c r="O398" s="9"/>
      <c r="P398" s="9" t="s">
        <v>6002</v>
      </c>
      <c r="Q398" s="11" t="s">
        <v>4200</v>
      </c>
      <c r="R398" s="9"/>
      <c r="S398" s="9"/>
      <c r="T398">
        <f t="shared" si="2"/>
        <v>35</v>
      </c>
      <c r="U398" t="str">
        <f t="shared" si="3"/>
        <v>Excluded</v>
      </c>
      <c r="V398">
        <f t="shared" si="4"/>
        <v>58</v>
      </c>
      <c r="W398" t="str">
        <f t="shared" si="5"/>
        <v>Excluded</v>
      </c>
      <c r="X398" t="str">
        <f t="shared" ref="X398:Z398" si="406">IFERROR(IF(SEARCH(X$1,$Q398),"sim","não"),)</f>
        <v>sim</v>
      </c>
      <c r="Y398" t="str">
        <f t="shared" si="406"/>
        <v/>
      </c>
      <c r="Z398" t="str">
        <f t="shared" si="406"/>
        <v/>
      </c>
      <c r="AA398">
        <f t="shared" si="7"/>
        <v>1</v>
      </c>
      <c r="AB398" t="str">
        <f t="shared" si="8"/>
        <v/>
      </c>
      <c r="AF398" t="str">
        <f t="shared" si="9"/>
        <v>1 - Type of study</v>
      </c>
      <c r="AG398" t="str">
        <f t="shared" si="10"/>
        <v>1 - Type of study</v>
      </c>
      <c r="AH398" t="str">
        <f t="shared" si="11"/>
        <v/>
      </c>
    </row>
    <row r="399">
      <c r="A399" s="9" t="s">
        <v>6003</v>
      </c>
      <c r="B399" s="9" t="s">
        <v>6004</v>
      </c>
      <c r="C399" s="10">
        <v>2019.0</v>
      </c>
      <c r="D399" s="10">
        <v>1.0</v>
      </c>
      <c r="E399" s="10">
        <v>1.0</v>
      </c>
      <c r="F399" s="9" t="s">
        <v>2693</v>
      </c>
      <c r="G399" s="9" t="s">
        <v>2694</v>
      </c>
      <c r="H399" s="10">
        <v>138.0</v>
      </c>
      <c r="I399" s="9"/>
      <c r="J399" s="9" t="s">
        <v>6005</v>
      </c>
      <c r="K399" s="11" t="s">
        <v>6006</v>
      </c>
      <c r="L399" s="9"/>
      <c r="M399" s="9"/>
      <c r="N399" s="9"/>
      <c r="O399" s="9"/>
      <c r="P399" s="9" t="s">
        <v>6007</v>
      </c>
      <c r="Q399" s="11" t="s">
        <v>4200</v>
      </c>
      <c r="R399" s="9"/>
      <c r="S399" s="9"/>
      <c r="T399">
        <f t="shared" si="2"/>
        <v>35</v>
      </c>
      <c r="U399" t="str">
        <f t="shared" si="3"/>
        <v>Excluded</v>
      </c>
      <c r="V399">
        <f t="shared" si="4"/>
        <v>58</v>
      </c>
      <c r="W399" t="str">
        <f t="shared" si="5"/>
        <v>Excluded</v>
      </c>
      <c r="X399" t="str">
        <f t="shared" ref="X399:Z399" si="407">IFERROR(IF(SEARCH(X$1,$Q399),"sim","não"),)</f>
        <v>sim</v>
      </c>
      <c r="Y399" t="str">
        <f t="shared" si="407"/>
        <v/>
      </c>
      <c r="Z399" t="str">
        <f t="shared" si="407"/>
        <v/>
      </c>
      <c r="AA399">
        <f t="shared" si="7"/>
        <v>1</v>
      </c>
      <c r="AB399" t="str">
        <f t="shared" si="8"/>
        <v/>
      </c>
      <c r="AF399" t="str">
        <f t="shared" si="9"/>
        <v>1 - Type of study</v>
      </c>
      <c r="AG399" t="str">
        <f t="shared" si="10"/>
        <v>1 - Type of study</v>
      </c>
      <c r="AH399" t="str">
        <f t="shared" si="11"/>
        <v/>
      </c>
    </row>
    <row r="400">
      <c r="A400" s="9" t="s">
        <v>6008</v>
      </c>
      <c r="B400" s="9" t="s">
        <v>6009</v>
      </c>
      <c r="C400" s="10">
        <v>2020.0</v>
      </c>
      <c r="D400" s="10">
        <v>1.0</v>
      </c>
      <c r="E400" s="10">
        <v>1.0</v>
      </c>
      <c r="F400" s="9" t="s">
        <v>2738</v>
      </c>
      <c r="G400" s="9" t="s">
        <v>2739</v>
      </c>
      <c r="H400" s="10">
        <v>256.0</v>
      </c>
      <c r="I400" s="9"/>
      <c r="J400" s="9"/>
      <c r="K400" s="11" t="s">
        <v>6010</v>
      </c>
      <c r="L400" s="9"/>
      <c r="M400" s="9"/>
      <c r="N400" s="9"/>
      <c r="O400" s="9"/>
      <c r="P400" s="9" t="s">
        <v>6011</v>
      </c>
      <c r="Q400" s="11" t="s">
        <v>4200</v>
      </c>
      <c r="R400" s="9"/>
      <c r="S400" s="9"/>
      <c r="T400">
        <f t="shared" si="2"/>
        <v>35</v>
      </c>
      <c r="U400" t="str">
        <f t="shared" si="3"/>
        <v>Excluded</v>
      </c>
      <c r="V400">
        <f t="shared" si="4"/>
        <v>58</v>
      </c>
      <c r="W400" t="str">
        <f t="shared" si="5"/>
        <v>Excluded</v>
      </c>
      <c r="X400" t="str">
        <f t="shared" ref="X400:Z400" si="408">IFERROR(IF(SEARCH(X$1,$Q400),"sim","não"),)</f>
        <v>sim</v>
      </c>
      <c r="Y400" t="str">
        <f t="shared" si="408"/>
        <v/>
      </c>
      <c r="Z400" t="str">
        <f t="shared" si="408"/>
        <v/>
      </c>
      <c r="AA400">
        <f t="shared" si="7"/>
        <v>1</v>
      </c>
      <c r="AB400" t="str">
        <f t="shared" si="8"/>
        <v/>
      </c>
      <c r="AF400" t="str">
        <f t="shared" si="9"/>
        <v>1 - Type of study</v>
      </c>
      <c r="AG400" t="str">
        <f t="shared" si="10"/>
        <v>1 - Type of study</v>
      </c>
      <c r="AH400" t="str">
        <f t="shared" si="11"/>
        <v/>
      </c>
    </row>
    <row r="401">
      <c r="A401" s="9" t="s">
        <v>6012</v>
      </c>
      <c r="B401" s="9" t="s">
        <v>6013</v>
      </c>
      <c r="C401" s="10">
        <v>2016.0</v>
      </c>
      <c r="D401" s="10">
        <v>9.0</v>
      </c>
      <c r="E401" s="10">
        <v>1.0</v>
      </c>
      <c r="F401" s="9" t="s">
        <v>6014</v>
      </c>
      <c r="G401" s="9" t="s">
        <v>6015</v>
      </c>
      <c r="H401" s="10">
        <v>660.0</v>
      </c>
      <c r="I401" s="9"/>
      <c r="J401" s="9" t="s">
        <v>6016</v>
      </c>
      <c r="K401" s="11" t="s">
        <v>6017</v>
      </c>
      <c r="L401" s="9"/>
      <c r="M401" s="9"/>
      <c r="N401" s="9"/>
      <c r="O401" s="9"/>
      <c r="P401" s="9" t="s">
        <v>6018</v>
      </c>
      <c r="Q401" s="11" t="s">
        <v>4200</v>
      </c>
      <c r="R401" s="9"/>
      <c r="S401" s="9"/>
      <c r="T401">
        <f t="shared" si="2"/>
        <v>35</v>
      </c>
      <c r="U401" t="str">
        <f t="shared" si="3"/>
        <v>Excluded</v>
      </c>
      <c r="V401">
        <f t="shared" si="4"/>
        <v>58</v>
      </c>
      <c r="W401" t="str">
        <f t="shared" si="5"/>
        <v>Excluded</v>
      </c>
      <c r="X401" t="str">
        <f t="shared" ref="X401:Z401" si="409">IFERROR(IF(SEARCH(X$1,$Q401),"sim","não"),)</f>
        <v>sim</v>
      </c>
      <c r="Y401" t="str">
        <f t="shared" si="409"/>
        <v/>
      </c>
      <c r="Z401" t="str">
        <f t="shared" si="409"/>
        <v/>
      </c>
      <c r="AA401">
        <f t="shared" si="7"/>
        <v>1</v>
      </c>
      <c r="AB401" t="str">
        <f t="shared" si="8"/>
        <v/>
      </c>
      <c r="AF401" t="str">
        <f t="shared" si="9"/>
        <v>1 - Type of study</v>
      </c>
      <c r="AG401" t="str">
        <f t="shared" si="10"/>
        <v>1 - Type of study</v>
      </c>
      <c r="AH401" t="str">
        <f t="shared" si="11"/>
        <v/>
      </c>
    </row>
    <row r="402">
      <c r="A402" s="9" t="s">
        <v>6019</v>
      </c>
      <c r="B402" s="11" t="s">
        <v>6020</v>
      </c>
      <c r="C402" s="9"/>
      <c r="D402" s="10">
        <v>1.0</v>
      </c>
      <c r="E402" s="10">
        <v>1.0</v>
      </c>
      <c r="F402" s="9" t="s">
        <v>2720</v>
      </c>
      <c r="G402" s="9" t="s">
        <v>2721</v>
      </c>
      <c r="H402" s="9"/>
      <c r="I402" s="9"/>
      <c r="J402" s="9"/>
      <c r="K402" s="11" t="s">
        <v>6021</v>
      </c>
      <c r="L402" s="9"/>
      <c r="M402" s="9"/>
      <c r="N402" s="9"/>
      <c r="O402" s="9"/>
      <c r="P402" s="9" t="s">
        <v>6022</v>
      </c>
      <c r="Q402" s="11" t="s">
        <v>4200</v>
      </c>
      <c r="R402" s="9"/>
      <c r="S402" s="9"/>
      <c r="T402">
        <f t="shared" si="2"/>
        <v>35</v>
      </c>
      <c r="U402" t="str">
        <f t="shared" si="3"/>
        <v>Excluded</v>
      </c>
      <c r="V402">
        <f t="shared" si="4"/>
        <v>58</v>
      </c>
      <c r="W402" t="str">
        <f t="shared" si="5"/>
        <v>Excluded</v>
      </c>
      <c r="X402" t="str">
        <f t="shared" ref="X402:Z402" si="410">IFERROR(IF(SEARCH(X$1,$Q402),"sim","não"),)</f>
        <v>sim</v>
      </c>
      <c r="Y402" t="str">
        <f t="shared" si="410"/>
        <v/>
      </c>
      <c r="Z402" t="str">
        <f t="shared" si="410"/>
        <v/>
      </c>
      <c r="AA402">
        <f t="shared" si="7"/>
        <v>1</v>
      </c>
      <c r="AB402" t="str">
        <f t="shared" si="8"/>
        <v/>
      </c>
      <c r="AF402" t="str">
        <f t="shared" si="9"/>
        <v>1 - Type of study</v>
      </c>
      <c r="AG402" t="str">
        <f t="shared" si="10"/>
        <v>1 - Type of study</v>
      </c>
      <c r="AH402" t="str">
        <f t="shared" si="11"/>
        <v/>
      </c>
    </row>
    <row r="403">
      <c r="A403" s="9" t="s">
        <v>6023</v>
      </c>
      <c r="B403" s="9" t="s">
        <v>6024</v>
      </c>
      <c r="C403" s="10">
        <v>2020.0</v>
      </c>
      <c r="D403" s="10">
        <v>5.0</v>
      </c>
      <c r="E403" s="10">
        <v>1.0</v>
      </c>
      <c r="F403" s="9" t="s">
        <v>2738</v>
      </c>
      <c r="G403" s="9" t="s">
        <v>2739</v>
      </c>
      <c r="H403" s="10">
        <v>260.0</v>
      </c>
      <c r="I403" s="9"/>
      <c r="J403" s="9"/>
      <c r="K403" s="11" t="s">
        <v>6025</v>
      </c>
      <c r="L403" s="9"/>
      <c r="M403" s="9"/>
      <c r="N403" s="9"/>
      <c r="O403" s="9"/>
      <c r="P403" s="9" t="s">
        <v>6026</v>
      </c>
      <c r="Q403" s="11" t="s">
        <v>4251</v>
      </c>
      <c r="R403" s="9"/>
      <c r="S403" s="9"/>
      <c r="T403">
        <f t="shared" si="2"/>
        <v>35</v>
      </c>
      <c r="U403" t="str">
        <f t="shared" si="3"/>
        <v>Excluded</v>
      </c>
      <c r="V403">
        <f t="shared" si="4"/>
        <v>58</v>
      </c>
      <c r="W403" t="str">
        <f t="shared" si="5"/>
        <v>Excluded</v>
      </c>
      <c r="X403" t="str">
        <f t="shared" ref="X403:Z403" si="411">IFERROR(IF(SEARCH(X$1,$Q403),"sim","não"),)</f>
        <v/>
      </c>
      <c r="Y403" t="str">
        <f t="shared" si="411"/>
        <v>sim</v>
      </c>
      <c r="Z403" t="str">
        <f t="shared" si="411"/>
        <v/>
      </c>
      <c r="AA403">
        <f t="shared" si="7"/>
        <v>1</v>
      </c>
      <c r="AB403" t="str">
        <f t="shared" si="8"/>
        <v/>
      </c>
      <c r="AF403" t="str">
        <f t="shared" si="9"/>
        <v>2 - Population</v>
      </c>
      <c r="AG403" t="str">
        <f t="shared" si="10"/>
        <v>2 - Population</v>
      </c>
      <c r="AH403" t="str">
        <f t="shared" si="11"/>
        <v/>
      </c>
    </row>
    <row r="404">
      <c r="A404" s="9" t="s">
        <v>6027</v>
      </c>
      <c r="B404" s="9" t="s">
        <v>6028</v>
      </c>
      <c r="C404" s="10">
        <v>2020.0</v>
      </c>
      <c r="D404" s="10">
        <v>10.0</v>
      </c>
      <c r="E404" s="10">
        <v>1.0</v>
      </c>
      <c r="F404" s="9" t="s">
        <v>6029</v>
      </c>
      <c r="G404" s="9" t="s">
        <v>6030</v>
      </c>
      <c r="H404" s="10">
        <v>236.0</v>
      </c>
      <c r="I404" s="9"/>
      <c r="J404" s="9"/>
      <c r="K404" s="11" t="s">
        <v>6031</v>
      </c>
      <c r="L404" s="9"/>
      <c r="M404" s="9"/>
      <c r="N404" s="9"/>
      <c r="O404" s="9"/>
      <c r="P404" s="9" t="s">
        <v>6032</v>
      </c>
      <c r="Q404" s="11" t="s">
        <v>4922</v>
      </c>
      <c r="R404" s="9"/>
      <c r="S404" s="9"/>
      <c r="T404">
        <f t="shared" si="2"/>
        <v>35</v>
      </c>
      <c r="U404" t="str">
        <f t="shared" si="3"/>
        <v>Excluded</v>
      </c>
      <c r="V404">
        <f t="shared" si="4"/>
        <v>58</v>
      </c>
      <c r="W404" t="str">
        <f t="shared" si="5"/>
        <v>Excluded</v>
      </c>
      <c r="X404" t="str">
        <f t="shared" ref="X404:Z404" si="412">IFERROR(IF(SEARCH(X$1,$Q404),"sim","não"),)</f>
        <v>sim</v>
      </c>
      <c r="Y404" t="str">
        <f t="shared" si="412"/>
        <v>sim</v>
      </c>
      <c r="Z404" t="str">
        <f t="shared" si="412"/>
        <v/>
      </c>
      <c r="AA404">
        <f t="shared" si="7"/>
        <v>2</v>
      </c>
      <c r="AB404" t="str">
        <f t="shared" si="8"/>
        <v/>
      </c>
      <c r="AF404" t="str">
        <f t="shared" si="9"/>
        <v>2 - Population,1 - Type of study</v>
      </c>
      <c r="AG404" t="str">
        <f t="shared" si="10"/>
        <v>2 - Population</v>
      </c>
      <c r="AH404" t="str">
        <f t="shared" si="11"/>
        <v>1 - Type of study</v>
      </c>
    </row>
    <row r="405">
      <c r="A405" s="9" t="s">
        <v>6033</v>
      </c>
      <c r="B405" s="9" t="s">
        <v>6034</v>
      </c>
      <c r="C405" s="10">
        <v>2018.0</v>
      </c>
      <c r="D405" s="10">
        <v>1.0</v>
      </c>
      <c r="E405" s="10">
        <v>1.0</v>
      </c>
      <c r="F405" s="9" t="s">
        <v>2731</v>
      </c>
      <c r="G405" s="9" t="s">
        <v>2732</v>
      </c>
      <c r="H405" s="10">
        <v>610.0</v>
      </c>
      <c r="I405" s="9"/>
      <c r="J405" s="9" t="s">
        <v>6035</v>
      </c>
      <c r="K405" s="11" t="s">
        <v>6036</v>
      </c>
      <c r="L405" s="9"/>
      <c r="M405" s="9"/>
      <c r="N405" s="9"/>
      <c r="O405" s="9"/>
      <c r="P405" s="9" t="s">
        <v>6037</v>
      </c>
      <c r="Q405" s="11" t="s">
        <v>4915</v>
      </c>
      <c r="R405" s="9"/>
      <c r="S405" s="9"/>
      <c r="T405">
        <f t="shared" si="2"/>
        <v>35</v>
      </c>
      <c r="U405" t="str">
        <f t="shared" si="3"/>
        <v>Excluded</v>
      </c>
      <c r="V405">
        <f t="shared" si="4"/>
        <v>58</v>
      </c>
      <c r="W405" t="str">
        <f t="shared" si="5"/>
        <v>Excluded</v>
      </c>
      <c r="X405" t="str">
        <f t="shared" ref="X405:Z405" si="413">IFERROR(IF(SEARCH(X$1,$Q405),"sim","não"),)</f>
        <v>sim</v>
      </c>
      <c r="Y405" t="str">
        <f t="shared" si="413"/>
        <v>sim</v>
      </c>
      <c r="Z405" t="str">
        <f t="shared" si="413"/>
        <v/>
      </c>
      <c r="AA405">
        <f t="shared" si="7"/>
        <v>2</v>
      </c>
      <c r="AB405" t="str">
        <f t="shared" si="8"/>
        <v/>
      </c>
      <c r="AF405" t="str">
        <f t="shared" si="9"/>
        <v>2 - Population,1 - Type of study</v>
      </c>
      <c r="AG405" t="str">
        <f t="shared" si="10"/>
        <v>2 - Population</v>
      </c>
      <c r="AH405" t="str">
        <f t="shared" si="11"/>
        <v>1 - Type of study</v>
      </c>
    </row>
    <row r="406">
      <c r="A406" s="9" t="s">
        <v>6038</v>
      </c>
      <c r="B406" s="9" t="s">
        <v>6039</v>
      </c>
      <c r="C406" s="10">
        <v>2021.0</v>
      </c>
      <c r="D406" s="10">
        <v>5.0</v>
      </c>
      <c r="E406" s="10">
        <v>1.0</v>
      </c>
      <c r="F406" s="9" t="s">
        <v>6040</v>
      </c>
      <c r="G406" s="9"/>
      <c r="H406" s="10">
        <v>10.0</v>
      </c>
      <c r="I406" s="10">
        <v>5.0</v>
      </c>
      <c r="J406" s="9"/>
      <c r="K406" s="11" t="s">
        <v>6041</v>
      </c>
      <c r="L406" s="9"/>
      <c r="M406" s="9"/>
      <c r="N406" s="9"/>
      <c r="O406" s="9"/>
      <c r="P406" s="9" t="s">
        <v>6042</v>
      </c>
      <c r="Q406" s="11" t="s">
        <v>4922</v>
      </c>
      <c r="R406" s="9"/>
      <c r="S406" s="9"/>
      <c r="T406">
        <f t="shared" si="2"/>
        <v>35</v>
      </c>
      <c r="U406" t="str">
        <f t="shared" si="3"/>
        <v>Excluded</v>
      </c>
      <c r="V406">
        <f t="shared" si="4"/>
        <v>58</v>
      </c>
      <c r="W406" t="str">
        <f t="shared" si="5"/>
        <v>Excluded</v>
      </c>
      <c r="X406" t="str">
        <f t="shared" ref="X406:Z406" si="414">IFERROR(IF(SEARCH(X$1,$Q406),"sim","não"),)</f>
        <v>sim</v>
      </c>
      <c r="Y406" t="str">
        <f t="shared" si="414"/>
        <v>sim</v>
      </c>
      <c r="Z406" t="str">
        <f t="shared" si="414"/>
        <v/>
      </c>
      <c r="AA406">
        <f t="shared" si="7"/>
        <v>2</v>
      </c>
      <c r="AB406" t="str">
        <f t="shared" si="8"/>
        <v/>
      </c>
      <c r="AF406" t="str">
        <f t="shared" si="9"/>
        <v>2 - Population,1 - Type of study</v>
      </c>
      <c r="AG406" t="str">
        <f t="shared" si="10"/>
        <v>2 - Population</v>
      </c>
      <c r="AH406" t="str">
        <f t="shared" si="11"/>
        <v>1 - Type of study</v>
      </c>
    </row>
    <row r="407">
      <c r="A407" s="9" t="s">
        <v>6043</v>
      </c>
      <c r="B407" s="9" t="s">
        <v>6044</v>
      </c>
      <c r="C407" s="10">
        <v>2020.0</v>
      </c>
      <c r="D407" s="10">
        <v>9.0</v>
      </c>
      <c r="E407" s="10">
        <v>1.0</v>
      </c>
      <c r="F407" s="9" t="s">
        <v>6045</v>
      </c>
      <c r="G407" s="9" t="s">
        <v>6046</v>
      </c>
      <c r="H407" s="10">
        <v>74.0</v>
      </c>
      <c r="I407" s="10">
        <v>9.0</v>
      </c>
      <c r="J407" s="9" t="s">
        <v>6047</v>
      </c>
      <c r="K407" s="11" t="s">
        <v>6048</v>
      </c>
      <c r="L407" s="9"/>
      <c r="M407" s="9"/>
      <c r="N407" s="9"/>
      <c r="O407" s="9"/>
      <c r="P407" s="9" t="s">
        <v>6049</v>
      </c>
      <c r="Q407" s="11" t="s">
        <v>4200</v>
      </c>
      <c r="R407" s="9"/>
      <c r="S407" s="9"/>
      <c r="T407">
        <f t="shared" si="2"/>
        <v>35</v>
      </c>
      <c r="U407" t="str">
        <f t="shared" si="3"/>
        <v>Excluded</v>
      </c>
      <c r="V407">
        <f t="shared" si="4"/>
        <v>58</v>
      </c>
      <c r="W407" t="str">
        <f t="shared" si="5"/>
        <v>Excluded</v>
      </c>
      <c r="X407" t="str">
        <f t="shared" ref="X407:Z407" si="415">IFERROR(IF(SEARCH(X$1,$Q407),"sim","não"),)</f>
        <v>sim</v>
      </c>
      <c r="Y407" t="str">
        <f t="shared" si="415"/>
        <v/>
      </c>
      <c r="Z407" t="str">
        <f t="shared" si="415"/>
        <v/>
      </c>
      <c r="AA407">
        <f t="shared" si="7"/>
        <v>1</v>
      </c>
      <c r="AB407" t="str">
        <f t="shared" si="8"/>
        <v/>
      </c>
      <c r="AF407" t="str">
        <f t="shared" si="9"/>
        <v>1 - Type of study</v>
      </c>
      <c r="AG407" t="str">
        <f t="shared" si="10"/>
        <v>1 - Type of study</v>
      </c>
      <c r="AH407" t="str">
        <f t="shared" si="11"/>
        <v/>
      </c>
    </row>
    <row r="408">
      <c r="A408" s="9" t="s">
        <v>6050</v>
      </c>
      <c r="B408" s="9" t="s">
        <v>6051</v>
      </c>
      <c r="C408" s="10">
        <v>2017.0</v>
      </c>
      <c r="D408" s="10">
        <v>11.0</v>
      </c>
      <c r="E408" s="10">
        <v>1.0</v>
      </c>
      <c r="F408" s="9" t="s">
        <v>2738</v>
      </c>
      <c r="G408" s="9" t="s">
        <v>2739</v>
      </c>
      <c r="H408" s="10">
        <v>230.0</v>
      </c>
      <c r="I408" s="9"/>
      <c r="J408" s="9" t="s">
        <v>6052</v>
      </c>
      <c r="K408" s="11" t="s">
        <v>6053</v>
      </c>
      <c r="L408" s="9"/>
      <c r="M408" s="9"/>
      <c r="N408" s="9"/>
      <c r="O408" s="9"/>
      <c r="P408" s="9" t="s">
        <v>6054</v>
      </c>
      <c r="Q408" s="11" t="s">
        <v>4200</v>
      </c>
      <c r="R408" s="9"/>
      <c r="S408" s="9"/>
      <c r="T408">
        <f t="shared" si="2"/>
        <v>35</v>
      </c>
      <c r="U408" t="str">
        <f t="shared" si="3"/>
        <v>Excluded</v>
      </c>
      <c r="V408">
        <f t="shared" si="4"/>
        <v>58</v>
      </c>
      <c r="W408" t="str">
        <f t="shared" si="5"/>
        <v>Excluded</v>
      </c>
      <c r="X408" t="str">
        <f t="shared" ref="X408:Z408" si="416">IFERROR(IF(SEARCH(X$1,$Q408),"sim","não"),)</f>
        <v>sim</v>
      </c>
      <c r="Y408" t="str">
        <f t="shared" si="416"/>
        <v/>
      </c>
      <c r="Z408" t="str">
        <f t="shared" si="416"/>
        <v/>
      </c>
      <c r="AA408">
        <f t="shared" si="7"/>
        <v>1</v>
      </c>
      <c r="AB408" t="str">
        <f t="shared" si="8"/>
        <v/>
      </c>
      <c r="AF408" t="str">
        <f t="shared" si="9"/>
        <v>1 - Type of study</v>
      </c>
      <c r="AG408" t="str">
        <f t="shared" si="10"/>
        <v>1 - Type of study</v>
      </c>
      <c r="AH408" t="str">
        <f t="shared" si="11"/>
        <v/>
      </c>
    </row>
    <row r="409">
      <c r="A409" s="9" t="s">
        <v>6055</v>
      </c>
      <c r="B409" s="9" t="s">
        <v>6056</v>
      </c>
      <c r="C409" s="10">
        <v>2019.0</v>
      </c>
      <c r="D409" s="10">
        <v>3.0</v>
      </c>
      <c r="E409" s="10">
        <v>1.0</v>
      </c>
      <c r="F409" s="9" t="s">
        <v>2738</v>
      </c>
      <c r="G409" s="9" t="s">
        <v>2739</v>
      </c>
      <c r="H409" s="10">
        <v>246.0</v>
      </c>
      <c r="I409" s="9"/>
      <c r="J409" s="9" t="s">
        <v>6057</v>
      </c>
      <c r="K409" s="11" t="s">
        <v>6058</v>
      </c>
      <c r="L409" s="9"/>
      <c r="M409" s="9"/>
      <c r="N409" s="9"/>
      <c r="O409" s="9"/>
      <c r="P409" s="9" t="s">
        <v>6059</v>
      </c>
      <c r="Q409" s="11" t="s">
        <v>4922</v>
      </c>
      <c r="R409" s="9"/>
      <c r="S409" s="9"/>
      <c r="T409">
        <f t="shared" si="2"/>
        <v>35</v>
      </c>
      <c r="U409" t="str">
        <f t="shared" si="3"/>
        <v>Excluded</v>
      </c>
      <c r="V409">
        <f t="shared" si="4"/>
        <v>58</v>
      </c>
      <c r="W409" t="str">
        <f t="shared" si="5"/>
        <v>Excluded</v>
      </c>
      <c r="X409" t="str">
        <f t="shared" ref="X409:Z409" si="417">IFERROR(IF(SEARCH(X$1,$Q409),"sim","não"),)</f>
        <v>sim</v>
      </c>
      <c r="Y409" t="str">
        <f t="shared" si="417"/>
        <v>sim</v>
      </c>
      <c r="Z409" t="str">
        <f t="shared" si="417"/>
        <v/>
      </c>
      <c r="AA409">
        <f t="shared" si="7"/>
        <v>2</v>
      </c>
      <c r="AB409" t="str">
        <f t="shared" si="8"/>
        <v/>
      </c>
      <c r="AF409" t="str">
        <f t="shared" si="9"/>
        <v>2 - Population,1 - Type of study</v>
      </c>
      <c r="AG409" t="str">
        <f t="shared" si="10"/>
        <v>2 - Population</v>
      </c>
      <c r="AH409" t="str">
        <f t="shared" si="11"/>
        <v>1 - Type of study</v>
      </c>
    </row>
    <row r="410">
      <c r="A410" s="9" t="s">
        <v>6060</v>
      </c>
      <c r="B410" s="9" t="s">
        <v>6061</v>
      </c>
      <c r="C410" s="10">
        <v>2020.0</v>
      </c>
      <c r="D410" s="10">
        <v>3.0</v>
      </c>
      <c r="E410" s="10">
        <v>3.0</v>
      </c>
      <c r="F410" s="9" t="s">
        <v>6062</v>
      </c>
      <c r="G410" s="9" t="s">
        <v>6063</v>
      </c>
      <c r="H410" s="10">
        <v>192.0</v>
      </c>
      <c r="I410" s="10">
        <v>4.0</v>
      </c>
      <c r="J410" s="9"/>
      <c r="K410" s="11" t="s">
        <v>6064</v>
      </c>
      <c r="L410" s="9"/>
      <c r="M410" s="9"/>
      <c r="N410" s="9"/>
      <c r="O410" s="9"/>
      <c r="P410" s="9" t="s">
        <v>6065</v>
      </c>
      <c r="Q410" s="11" t="s">
        <v>4200</v>
      </c>
      <c r="R410" s="9"/>
      <c r="S410" s="9"/>
      <c r="T410">
        <f t="shared" si="2"/>
        <v>35</v>
      </c>
      <c r="U410" t="str">
        <f t="shared" si="3"/>
        <v>Excluded</v>
      </c>
      <c r="V410">
        <f t="shared" si="4"/>
        <v>58</v>
      </c>
      <c r="W410" t="str">
        <f t="shared" si="5"/>
        <v>Excluded</v>
      </c>
      <c r="X410" t="str">
        <f t="shared" ref="X410:Z410" si="418">IFERROR(IF(SEARCH(X$1,$Q410),"sim","não"),)</f>
        <v>sim</v>
      </c>
      <c r="Y410" t="str">
        <f t="shared" si="418"/>
        <v/>
      </c>
      <c r="Z410" t="str">
        <f t="shared" si="418"/>
        <v/>
      </c>
      <c r="AA410">
        <f t="shared" si="7"/>
        <v>1</v>
      </c>
      <c r="AB410" t="str">
        <f t="shared" si="8"/>
        <v/>
      </c>
      <c r="AF410" t="str">
        <f t="shared" si="9"/>
        <v>1 - Type of study</v>
      </c>
      <c r="AG410" t="str">
        <f t="shared" si="10"/>
        <v>1 - Type of study</v>
      </c>
      <c r="AH410" t="str">
        <f t="shared" si="11"/>
        <v/>
      </c>
    </row>
    <row r="411">
      <c r="A411" s="9" t="s">
        <v>6066</v>
      </c>
      <c r="B411" s="9" t="s">
        <v>6067</v>
      </c>
      <c r="C411" s="10">
        <v>2020.0</v>
      </c>
      <c r="D411" s="10">
        <v>2.0</v>
      </c>
      <c r="E411" s="10">
        <v>1.0</v>
      </c>
      <c r="F411" s="9" t="s">
        <v>2756</v>
      </c>
      <c r="G411" s="9" t="s">
        <v>2757</v>
      </c>
      <c r="H411" s="10">
        <v>240.0</v>
      </c>
      <c r="I411" s="9"/>
      <c r="J411" s="9"/>
      <c r="K411" s="11" t="s">
        <v>2696</v>
      </c>
      <c r="L411" s="9"/>
      <c r="M411" s="9"/>
      <c r="N411" s="9"/>
      <c r="O411" s="9"/>
      <c r="P411" s="9" t="s">
        <v>6068</v>
      </c>
      <c r="Q411" s="11" t="s">
        <v>4251</v>
      </c>
      <c r="R411" s="9"/>
      <c r="S411" s="9"/>
      <c r="T411">
        <f t="shared" si="2"/>
        <v>35</v>
      </c>
      <c r="U411" t="str">
        <f t="shared" si="3"/>
        <v>Excluded</v>
      </c>
      <c r="V411">
        <f t="shared" si="4"/>
        <v>58</v>
      </c>
      <c r="W411" t="str">
        <f t="shared" si="5"/>
        <v>Excluded</v>
      </c>
      <c r="X411" t="str">
        <f t="shared" ref="X411:Z411" si="419">IFERROR(IF(SEARCH(X$1,$Q411),"sim","não"),)</f>
        <v/>
      </c>
      <c r="Y411" t="str">
        <f t="shared" si="419"/>
        <v>sim</v>
      </c>
      <c r="Z411" t="str">
        <f t="shared" si="419"/>
        <v/>
      </c>
      <c r="AA411">
        <f t="shared" si="7"/>
        <v>1</v>
      </c>
      <c r="AB411" t="str">
        <f t="shared" si="8"/>
        <v/>
      </c>
      <c r="AF411" t="str">
        <f t="shared" si="9"/>
        <v>2 - Population</v>
      </c>
      <c r="AG411" t="str">
        <f t="shared" si="10"/>
        <v>2 - Population</v>
      </c>
      <c r="AH411" t="str">
        <f t="shared" si="11"/>
        <v/>
      </c>
    </row>
    <row r="412">
      <c r="A412" s="9" t="s">
        <v>6069</v>
      </c>
      <c r="B412" s="9" t="s">
        <v>6070</v>
      </c>
      <c r="C412" s="10">
        <v>2018.0</v>
      </c>
      <c r="D412" s="10">
        <v>11.0</v>
      </c>
      <c r="E412" s="10">
        <v>1.0</v>
      </c>
      <c r="F412" s="9" t="s">
        <v>2738</v>
      </c>
      <c r="G412" s="9" t="s">
        <v>2739</v>
      </c>
      <c r="H412" s="10">
        <v>242.0</v>
      </c>
      <c r="I412" s="9"/>
      <c r="J412" s="9" t="s">
        <v>6071</v>
      </c>
      <c r="K412" s="11" t="s">
        <v>6072</v>
      </c>
      <c r="L412" s="9"/>
      <c r="M412" s="9"/>
      <c r="N412" s="9"/>
      <c r="O412" s="9"/>
      <c r="P412" s="9" t="s">
        <v>6073</v>
      </c>
      <c r="Q412" s="11" t="s">
        <v>4200</v>
      </c>
      <c r="R412" s="9"/>
      <c r="S412" s="9"/>
      <c r="T412">
        <f t="shared" si="2"/>
        <v>35</v>
      </c>
      <c r="U412" t="str">
        <f t="shared" si="3"/>
        <v>Excluded</v>
      </c>
      <c r="V412">
        <f t="shared" si="4"/>
        <v>58</v>
      </c>
      <c r="W412" t="str">
        <f t="shared" si="5"/>
        <v>Excluded</v>
      </c>
      <c r="X412" t="str">
        <f t="shared" ref="X412:Z412" si="420">IFERROR(IF(SEARCH(X$1,$Q412),"sim","não"),)</f>
        <v>sim</v>
      </c>
      <c r="Y412" t="str">
        <f t="shared" si="420"/>
        <v/>
      </c>
      <c r="Z412" t="str">
        <f t="shared" si="420"/>
        <v/>
      </c>
      <c r="AA412">
        <f t="shared" si="7"/>
        <v>1</v>
      </c>
      <c r="AB412" t="str">
        <f t="shared" si="8"/>
        <v/>
      </c>
      <c r="AF412" t="str">
        <f t="shared" si="9"/>
        <v>1 - Type of study</v>
      </c>
      <c r="AG412" t="str">
        <f t="shared" si="10"/>
        <v>1 - Type of study</v>
      </c>
      <c r="AH412" t="str">
        <f t="shared" si="11"/>
        <v/>
      </c>
    </row>
    <row r="413">
      <c r="A413" s="9" t="s">
        <v>6074</v>
      </c>
      <c r="B413" s="9" t="s">
        <v>6075</v>
      </c>
      <c r="C413" s="10">
        <v>2020.0</v>
      </c>
      <c r="D413" s="10">
        <v>5.0</v>
      </c>
      <c r="E413" s="10">
        <v>23.0</v>
      </c>
      <c r="F413" s="9" t="s">
        <v>6076</v>
      </c>
      <c r="G413" s="9" t="s">
        <v>6077</v>
      </c>
      <c r="H413" s="10">
        <v>53.0</v>
      </c>
      <c r="I413" s="10">
        <v>8.0</v>
      </c>
      <c r="J413" s="9" t="s">
        <v>6078</v>
      </c>
      <c r="K413" s="11" t="s">
        <v>6079</v>
      </c>
      <c r="L413" s="9"/>
      <c r="M413" s="9"/>
      <c r="N413" s="9"/>
      <c r="O413" s="9"/>
      <c r="P413" s="9" t="s">
        <v>6080</v>
      </c>
      <c r="Q413" s="11" t="s">
        <v>4200</v>
      </c>
      <c r="R413" s="9"/>
      <c r="S413" s="9"/>
      <c r="T413">
        <f t="shared" si="2"/>
        <v>35</v>
      </c>
      <c r="U413" t="str">
        <f t="shared" si="3"/>
        <v>Excluded</v>
      </c>
      <c r="V413">
        <f t="shared" si="4"/>
        <v>58</v>
      </c>
      <c r="W413" t="str">
        <f t="shared" si="5"/>
        <v>Excluded</v>
      </c>
      <c r="X413" t="str">
        <f t="shared" ref="X413:Z413" si="421">IFERROR(IF(SEARCH(X$1,$Q413),"sim","não"),)</f>
        <v>sim</v>
      </c>
      <c r="Y413" t="str">
        <f t="shared" si="421"/>
        <v/>
      </c>
      <c r="Z413" t="str">
        <f t="shared" si="421"/>
        <v/>
      </c>
      <c r="AA413">
        <f t="shared" si="7"/>
        <v>1</v>
      </c>
      <c r="AB413" t="str">
        <f t="shared" si="8"/>
        <v/>
      </c>
      <c r="AF413" t="str">
        <f t="shared" si="9"/>
        <v>1 - Type of study</v>
      </c>
      <c r="AG413" t="str">
        <f t="shared" si="10"/>
        <v>1 - Type of study</v>
      </c>
      <c r="AH413" t="str">
        <f t="shared" si="11"/>
        <v/>
      </c>
    </row>
    <row r="414">
      <c r="A414" s="9" t="s">
        <v>6081</v>
      </c>
      <c r="B414" s="9" t="s">
        <v>6082</v>
      </c>
      <c r="C414" s="10">
        <v>2017.0</v>
      </c>
      <c r="D414" s="10">
        <v>4.0</v>
      </c>
      <c r="E414" s="10">
        <v>1.0</v>
      </c>
      <c r="F414" s="9" t="s">
        <v>3237</v>
      </c>
      <c r="G414" s="9" t="s">
        <v>3238</v>
      </c>
      <c r="H414" s="10">
        <v>36.0</v>
      </c>
      <c r="I414" s="10">
        <v>4.0</v>
      </c>
      <c r="J414" s="9" t="s">
        <v>6083</v>
      </c>
      <c r="K414" s="11" t="s">
        <v>6084</v>
      </c>
      <c r="L414" s="9"/>
      <c r="M414" s="9"/>
      <c r="N414" s="9"/>
      <c r="O414" s="9"/>
      <c r="P414" s="9" t="s">
        <v>6085</v>
      </c>
      <c r="Q414" s="11" t="s">
        <v>4200</v>
      </c>
      <c r="R414" s="9"/>
      <c r="S414" s="9"/>
      <c r="T414">
        <f t="shared" si="2"/>
        <v>35</v>
      </c>
      <c r="U414" t="str">
        <f t="shared" si="3"/>
        <v>Excluded</v>
      </c>
      <c r="V414">
        <f t="shared" si="4"/>
        <v>58</v>
      </c>
      <c r="W414" t="str">
        <f t="shared" si="5"/>
        <v>Excluded</v>
      </c>
      <c r="X414" t="str">
        <f t="shared" ref="X414:Z414" si="422">IFERROR(IF(SEARCH(X$1,$Q414),"sim","não"),)</f>
        <v>sim</v>
      </c>
      <c r="Y414" t="str">
        <f t="shared" si="422"/>
        <v/>
      </c>
      <c r="Z414" t="str">
        <f t="shared" si="422"/>
        <v/>
      </c>
      <c r="AA414">
        <f t="shared" si="7"/>
        <v>1</v>
      </c>
      <c r="AB414" t="str">
        <f t="shared" si="8"/>
        <v/>
      </c>
      <c r="AF414" t="str">
        <f t="shared" si="9"/>
        <v>1 - Type of study</v>
      </c>
      <c r="AG414" t="str">
        <f t="shared" si="10"/>
        <v>1 - Type of study</v>
      </c>
      <c r="AH414" t="str">
        <f t="shared" si="11"/>
        <v/>
      </c>
    </row>
    <row r="415">
      <c r="A415" s="9" t="s">
        <v>6086</v>
      </c>
      <c r="B415" s="9" t="s">
        <v>6087</v>
      </c>
      <c r="C415" s="10">
        <v>2020.0</v>
      </c>
      <c r="D415" s="10">
        <v>8.0</v>
      </c>
      <c r="E415" s="10">
        <v>1.0</v>
      </c>
      <c r="F415" s="9" t="s">
        <v>2738</v>
      </c>
      <c r="G415" s="9" t="s">
        <v>2739</v>
      </c>
      <c r="H415" s="10">
        <v>263.0</v>
      </c>
      <c r="I415" s="9"/>
      <c r="J415" s="9"/>
      <c r="K415" s="11" t="s">
        <v>6088</v>
      </c>
      <c r="L415" s="9"/>
      <c r="M415" s="9"/>
      <c r="N415" s="9"/>
      <c r="O415" s="9"/>
      <c r="P415" s="9" t="s">
        <v>6089</v>
      </c>
      <c r="Q415" s="11" t="s">
        <v>4200</v>
      </c>
      <c r="R415" s="9"/>
      <c r="S415" s="9"/>
      <c r="T415">
        <f t="shared" si="2"/>
        <v>35</v>
      </c>
      <c r="U415" t="str">
        <f t="shared" si="3"/>
        <v>Excluded</v>
      </c>
      <c r="V415">
        <f t="shared" si="4"/>
        <v>58</v>
      </c>
      <c r="W415" t="str">
        <f t="shared" si="5"/>
        <v>Excluded</v>
      </c>
      <c r="X415" t="str">
        <f t="shared" ref="X415:Z415" si="423">IFERROR(IF(SEARCH(X$1,$Q415),"sim","não"),)</f>
        <v>sim</v>
      </c>
      <c r="Y415" t="str">
        <f t="shared" si="423"/>
        <v/>
      </c>
      <c r="Z415" t="str">
        <f t="shared" si="423"/>
        <v/>
      </c>
      <c r="AA415">
        <f t="shared" si="7"/>
        <v>1</v>
      </c>
      <c r="AB415" t="str">
        <f t="shared" si="8"/>
        <v/>
      </c>
      <c r="AF415" t="str">
        <f t="shared" si="9"/>
        <v>1 - Type of study</v>
      </c>
      <c r="AG415" t="str">
        <f t="shared" si="10"/>
        <v>1 - Type of study</v>
      </c>
      <c r="AH415" t="str">
        <f t="shared" si="11"/>
        <v/>
      </c>
    </row>
    <row r="416">
      <c r="A416" s="9" t="s">
        <v>6090</v>
      </c>
      <c r="B416" s="9" t="s">
        <v>6091</v>
      </c>
      <c r="C416" s="10">
        <v>2015.0</v>
      </c>
      <c r="D416" s="10">
        <v>1.0</v>
      </c>
      <c r="E416" s="10">
        <v>1.0</v>
      </c>
      <c r="F416" s="9" t="s">
        <v>6092</v>
      </c>
      <c r="G416" s="9" t="s">
        <v>6093</v>
      </c>
      <c r="H416" s="10">
        <v>111.0</v>
      </c>
      <c r="I416" s="9"/>
      <c r="J416" s="9" t="s">
        <v>6094</v>
      </c>
      <c r="K416" s="11" t="s">
        <v>6095</v>
      </c>
      <c r="L416" s="9"/>
      <c r="M416" s="9"/>
      <c r="N416" s="9"/>
      <c r="O416" s="9"/>
      <c r="P416" s="9" t="s">
        <v>6096</v>
      </c>
      <c r="Q416" s="11" t="s">
        <v>4200</v>
      </c>
      <c r="R416" s="9"/>
      <c r="S416" s="9"/>
      <c r="T416">
        <f t="shared" si="2"/>
        <v>35</v>
      </c>
      <c r="U416" t="str">
        <f t="shared" si="3"/>
        <v>Excluded</v>
      </c>
      <c r="V416">
        <f t="shared" si="4"/>
        <v>58</v>
      </c>
      <c r="W416" t="str">
        <f t="shared" si="5"/>
        <v>Excluded</v>
      </c>
      <c r="X416" t="str">
        <f t="shared" ref="X416:Z416" si="424">IFERROR(IF(SEARCH(X$1,$Q416),"sim","não"),)</f>
        <v>sim</v>
      </c>
      <c r="Y416" t="str">
        <f t="shared" si="424"/>
        <v/>
      </c>
      <c r="Z416" t="str">
        <f t="shared" si="424"/>
        <v/>
      </c>
      <c r="AA416">
        <f t="shared" si="7"/>
        <v>1</v>
      </c>
      <c r="AB416" t="str">
        <f t="shared" si="8"/>
        <v/>
      </c>
      <c r="AF416" t="str">
        <f t="shared" si="9"/>
        <v>1 - Type of study</v>
      </c>
      <c r="AG416" t="str">
        <f t="shared" si="10"/>
        <v>1 - Type of study</v>
      </c>
      <c r="AH416" t="str">
        <f t="shared" si="11"/>
        <v/>
      </c>
    </row>
    <row r="417">
      <c r="A417" s="9" t="s">
        <v>6097</v>
      </c>
      <c r="B417" s="9" t="s">
        <v>6098</v>
      </c>
      <c r="C417" s="10">
        <v>2017.0</v>
      </c>
      <c r="D417" s="10">
        <v>10.0</v>
      </c>
      <c r="E417" s="10">
        <v>15.0</v>
      </c>
      <c r="F417" s="9" t="s">
        <v>2693</v>
      </c>
      <c r="G417" s="9" t="s">
        <v>2694</v>
      </c>
      <c r="H417" s="10">
        <v>123.0</v>
      </c>
      <c r="I417" s="10">
        <v>1.0</v>
      </c>
      <c r="J417" s="14">
        <v>44365.0</v>
      </c>
      <c r="K417" s="11" t="s">
        <v>6099</v>
      </c>
      <c r="L417" s="9"/>
      <c r="M417" s="9"/>
      <c r="N417" s="9"/>
      <c r="O417" s="9"/>
      <c r="P417" s="9" t="s">
        <v>6100</v>
      </c>
      <c r="Q417" s="11" t="s">
        <v>4347</v>
      </c>
      <c r="R417" s="9"/>
      <c r="S417" s="9"/>
      <c r="T417">
        <f t="shared" si="2"/>
        <v>35</v>
      </c>
      <c r="U417" t="str">
        <f t="shared" si="3"/>
        <v>Excluded</v>
      </c>
      <c r="V417">
        <f t="shared" si="4"/>
        <v>58</v>
      </c>
      <c r="W417" t="str">
        <f t="shared" si="5"/>
        <v>Excluded</v>
      </c>
      <c r="X417" t="str">
        <f t="shared" ref="X417:Z417" si="425">IFERROR(IF(SEARCH(X$1,$Q417),"sim","não"),)</f>
        <v>sim</v>
      </c>
      <c r="Y417" t="str">
        <f t="shared" si="425"/>
        <v/>
      </c>
      <c r="Z417" t="str">
        <f t="shared" si="425"/>
        <v/>
      </c>
      <c r="AA417">
        <f t="shared" si="7"/>
        <v>1</v>
      </c>
      <c r="AB417" t="str">
        <f t="shared" si="8"/>
        <v/>
      </c>
      <c r="AF417" t="str">
        <f t="shared" si="9"/>
        <v>1 - Type of study</v>
      </c>
      <c r="AG417" t="str">
        <f t="shared" si="10"/>
        <v>1 - Type of study</v>
      </c>
      <c r="AH417" t="str">
        <f t="shared" si="11"/>
        <v/>
      </c>
    </row>
    <row r="418">
      <c r="A418" s="9" t="s">
        <v>6101</v>
      </c>
      <c r="B418" s="9" t="s">
        <v>6102</v>
      </c>
      <c r="C418" s="10">
        <v>2020.0</v>
      </c>
      <c r="D418" s="10">
        <v>10.0</v>
      </c>
      <c r="E418" s="10">
        <v>15.0</v>
      </c>
      <c r="F418" s="9" t="s">
        <v>2731</v>
      </c>
      <c r="G418" s="9" t="s">
        <v>2732</v>
      </c>
      <c r="H418" s="10">
        <v>739.0</v>
      </c>
      <c r="I418" s="9"/>
      <c r="J418" s="9"/>
      <c r="K418" s="11" t="s">
        <v>6103</v>
      </c>
      <c r="L418" s="9"/>
      <c r="M418" s="9"/>
      <c r="N418" s="9"/>
      <c r="O418" s="9"/>
      <c r="P418" s="9" t="s">
        <v>6104</v>
      </c>
      <c r="Q418" s="11" t="s">
        <v>4200</v>
      </c>
      <c r="R418" s="9"/>
      <c r="S418" s="9"/>
      <c r="T418">
        <f t="shared" si="2"/>
        <v>35</v>
      </c>
      <c r="U418" t="str">
        <f t="shared" si="3"/>
        <v>Excluded</v>
      </c>
      <c r="V418">
        <f t="shared" si="4"/>
        <v>58</v>
      </c>
      <c r="W418" t="str">
        <f t="shared" si="5"/>
        <v>Excluded</v>
      </c>
      <c r="X418" t="str">
        <f t="shared" ref="X418:Z418" si="426">IFERROR(IF(SEARCH(X$1,$Q418),"sim","não"),)</f>
        <v>sim</v>
      </c>
      <c r="Y418" t="str">
        <f t="shared" si="426"/>
        <v/>
      </c>
      <c r="Z418" t="str">
        <f t="shared" si="426"/>
        <v/>
      </c>
      <c r="AA418">
        <f t="shared" si="7"/>
        <v>1</v>
      </c>
      <c r="AB418" t="str">
        <f t="shared" si="8"/>
        <v/>
      </c>
      <c r="AF418" t="str">
        <f t="shared" si="9"/>
        <v>1 - Type of study</v>
      </c>
      <c r="AG418" t="str">
        <f t="shared" si="10"/>
        <v>1 - Type of study</v>
      </c>
      <c r="AH418" t="str">
        <f t="shared" si="11"/>
        <v/>
      </c>
    </row>
    <row r="419">
      <c r="A419" s="9" t="s">
        <v>6105</v>
      </c>
      <c r="B419" s="9" t="s">
        <v>6106</v>
      </c>
      <c r="C419" s="10">
        <v>2020.0</v>
      </c>
      <c r="D419" s="10">
        <v>4.0</v>
      </c>
      <c r="E419" s="10">
        <v>7.0</v>
      </c>
      <c r="F419" s="9" t="s">
        <v>6107</v>
      </c>
      <c r="G419" s="9" t="s">
        <v>6108</v>
      </c>
      <c r="H419" s="10">
        <v>32.0</v>
      </c>
      <c r="I419" s="10">
        <v>1.0</v>
      </c>
      <c r="J419" s="9"/>
      <c r="K419" s="11" t="s">
        <v>6109</v>
      </c>
      <c r="L419" s="9"/>
      <c r="M419" s="9"/>
      <c r="N419" s="9"/>
      <c r="O419" s="9"/>
      <c r="P419" s="9" t="s">
        <v>6110</v>
      </c>
      <c r="Q419" s="11" t="s">
        <v>4922</v>
      </c>
      <c r="R419" s="9"/>
      <c r="S419" s="9"/>
      <c r="T419">
        <f t="shared" si="2"/>
        <v>35</v>
      </c>
      <c r="U419" t="str">
        <f t="shared" si="3"/>
        <v>Excluded</v>
      </c>
      <c r="V419">
        <f t="shared" si="4"/>
        <v>58</v>
      </c>
      <c r="W419" t="str">
        <f t="shared" si="5"/>
        <v>Excluded</v>
      </c>
      <c r="X419" t="str">
        <f t="shared" ref="X419:Z419" si="427">IFERROR(IF(SEARCH(X$1,$Q419),"sim","não"),)</f>
        <v>sim</v>
      </c>
      <c r="Y419" t="str">
        <f t="shared" si="427"/>
        <v>sim</v>
      </c>
      <c r="Z419" t="str">
        <f t="shared" si="427"/>
        <v/>
      </c>
      <c r="AA419">
        <f t="shared" si="7"/>
        <v>2</v>
      </c>
      <c r="AB419" t="str">
        <f t="shared" si="8"/>
        <v/>
      </c>
      <c r="AF419" t="str">
        <f t="shared" si="9"/>
        <v>2 - Population,1 - Type of study</v>
      </c>
      <c r="AG419" t="str">
        <f t="shared" si="10"/>
        <v>2 - Population</v>
      </c>
      <c r="AH419" t="str">
        <f t="shared" si="11"/>
        <v>1 - Type of study</v>
      </c>
    </row>
    <row r="420">
      <c r="A420" s="9" t="s">
        <v>6111</v>
      </c>
      <c r="B420" s="9" t="s">
        <v>6112</v>
      </c>
      <c r="C420" s="10">
        <v>2019.0</v>
      </c>
      <c r="D420" s="10">
        <v>6.0</v>
      </c>
      <c r="E420" s="10">
        <v>1.0</v>
      </c>
      <c r="F420" s="9" t="s">
        <v>2738</v>
      </c>
      <c r="G420" s="9" t="s">
        <v>2739</v>
      </c>
      <c r="H420" s="10">
        <v>249.0</v>
      </c>
      <c r="I420" s="9"/>
      <c r="J420" s="9" t="s">
        <v>6113</v>
      </c>
      <c r="K420" s="11" t="s">
        <v>6114</v>
      </c>
      <c r="L420" s="9"/>
      <c r="M420" s="9"/>
      <c r="N420" s="9"/>
      <c r="O420" s="9"/>
      <c r="P420" s="9" t="s">
        <v>6115</v>
      </c>
      <c r="Q420" s="11" t="s">
        <v>4922</v>
      </c>
      <c r="R420" s="9"/>
      <c r="S420" s="9"/>
      <c r="T420">
        <f t="shared" si="2"/>
        <v>35</v>
      </c>
      <c r="U420" t="str">
        <f t="shared" si="3"/>
        <v>Excluded</v>
      </c>
      <c r="V420">
        <f t="shared" si="4"/>
        <v>58</v>
      </c>
      <c r="W420" t="str">
        <f t="shared" si="5"/>
        <v>Excluded</v>
      </c>
      <c r="X420" t="str">
        <f t="shared" ref="X420:Z420" si="428">IFERROR(IF(SEARCH(X$1,$Q420),"sim","não"),)</f>
        <v>sim</v>
      </c>
      <c r="Y420" t="str">
        <f t="shared" si="428"/>
        <v>sim</v>
      </c>
      <c r="Z420" t="str">
        <f t="shared" si="428"/>
        <v/>
      </c>
      <c r="AA420">
        <f t="shared" si="7"/>
        <v>2</v>
      </c>
      <c r="AB420" t="str">
        <f t="shared" si="8"/>
        <v/>
      </c>
      <c r="AF420" t="str">
        <f t="shared" si="9"/>
        <v>2 - Population,1 - Type of study</v>
      </c>
      <c r="AG420" t="str">
        <f t="shared" si="10"/>
        <v>2 - Population</v>
      </c>
      <c r="AH420" t="str">
        <f t="shared" si="11"/>
        <v>1 - Type of study</v>
      </c>
    </row>
    <row r="421">
      <c r="A421" s="9" t="s">
        <v>6116</v>
      </c>
      <c r="B421" s="9" t="s">
        <v>6117</v>
      </c>
      <c r="C421" s="10">
        <v>2015.0</v>
      </c>
      <c r="D421" s="10">
        <v>1.0</v>
      </c>
      <c r="E421" s="10">
        <v>1.0</v>
      </c>
      <c r="F421" s="9" t="s">
        <v>6118</v>
      </c>
      <c r="G421" s="9" t="s">
        <v>6119</v>
      </c>
      <c r="H421" s="9"/>
      <c r="I421" s="9"/>
      <c r="J421" s="9" t="s">
        <v>6120</v>
      </c>
      <c r="K421" s="11" t="s">
        <v>6121</v>
      </c>
      <c r="L421" s="9"/>
      <c r="M421" s="9"/>
      <c r="N421" s="9"/>
      <c r="O421" s="9"/>
      <c r="P421" s="9" t="s">
        <v>6122</v>
      </c>
      <c r="Q421" s="11" t="s">
        <v>4200</v>
      </c>
      <c r="R421" s="9"/>
      <c r="S421" s="9"/>
      <c r="T421">
        <f t="shared" si="2"/>
        <v>35</v>
      </c>
      <c r="U421" t="str">
        <f t="shared" si="3"/>
        <v>Excluded</v>
      </c>
      <c r="V421">
        <f t="shared" si="4"/>
        <v>58</v>
      </c>
      <c r="W421" t="str">
        <f t="shared" si="5"/>
        <v>Excluded</v>
      </c>
      <c r="X421" t="str">
        <f t="shared" ref="X421:Z421" si="429">IFERROR(IF(SEARCH(X$1,$Q421),"sim","não"),)</f>
        <v>sim</v>
      </c>
      <c r="Y421" t="str">
        <f t="shared" si="429"/>
        <v/>
      </c>
      <c r="Z421" t="str">
        <f t="shared" si="429"/>
        <v/>
      </c>
      <c r="AA421">
        <f t="shared" si="7"/>
        <v>1</v>
      </c>
      <c r="AB421" t="str">
        <f t="shared" si="8"/>
        <v/>
      </c>
      <c r="AF421" t="str">
        <f t="shared" si="9"/>
        <v>1 - Type of study</v>
      </c>
      <c r="AG421" t="str">
        <f t="shared" si="10"/>
        <v>1 - Type of study</v>
      </c>
      <c r="AH421" t="str">
        <f t="shared" si="11"/>
        <v/>
      </c>
    </row>
    <row r="422">
      <c r="A422" s="9" t="s">
        <v>6123</v>
      </c>
      <c r="B422" s="9" t="s">
        <v>6124</v>
      </c>
      <c r="C422" s="10">
        <v>2019.0</v>
      </c>
      <c r="D422" s="10">
        <v>4.0</v>
      </c>
      <c r="E422" s="10">
        <v>5.0</v>
      </c>
      <c r="F422" s="9" t="s">
        <v>6125</v>
      </c>
      <c r="G422" s="9" t="s">
        <v>6126</v>
      </c>
      <c r="H422" s="10">
        <v>219.0</v>
      </c>
      <c r="I422" s="9"/>
      <c r="J422" s="9" t="s">
        <v>6127</v>
      </c>
      <c r="K422" s="11" t="s">
        <v>6128</v>
      </c>
      <c r="L422" s="9"/>
      <c r="M422" s="9"/>
      <c r="N422" s="9"/>
      <c r="O422" s="9"/>
      <c r="P422" s="9" t="s">
        <v>6129</v>
      </c>
      <c r="Q422" s="11" t="s">
        <v>4347</v>
      </c>
      <c r="R422" s="9"/>
      <c r="S422" s="9"/>
      <c r="T422">
        <f t="shared" si="2"/>
        <v>35</v>
      </c>
      <c r="U422" t="str">
        <f t="shared" si="3"/>
        <v>Excluded</v>
      </c>
      <c r="V422">
        <f t="shared" si="4"/>
        <v>58</v>
      </c>
      <c r="W422" t="str">
        <f t="shared" si="5"/>
        <v>Excluded</v>
      </c>
      <c r="X422" t="str">
        <f t="shared" ref="X422:Z422" si="430">IFERROR(IF(SEARCH(X$1,$Q422),"sim","não"),)</f>
        <v>sim</v>
      </c>
      <c r="Y422" t="str">
        <f t="shared" si="430"/>
        <v/>
      </c>
      <c r="Z422" t="str">
        <f t="shared" si="430"/>
        <v/>
      </c>
      <c r="AA422">
        <f t="shared" si="7"/>
        <v>1</v>
      </c>
      <c r="AB422" t="str">
        <f t="shared" si="8"/>
        <v/>
      </c>
      <c r="AF422" t="str">
        <f t="shared" si="9"/>
        <v>1 - Type of study</v>
      </c>
      <c r="AG422" t="str">
        <f t="shared" si="10"/>
        <v>1 - Type of study</v>
      </c>
      <c r="AH422" t="str">
        <f t="shared" si="11"/>
        <v/>
      </c>
    </row>
    <row r="423">
      <c r="A423" s="9" t="s">
        <v>6130</v>
      </c>
      <c r="B423" s="9" t="s">
        <v>6131</v>
      </c>
      <c r="C423" s="10">
        <v>2020.0</v>
      </c>
      <c r="D423" s="10">
        <v>9.0</v>
      </c>
      <c r="E423" s="10">
        <v>1.0</v>
      </c>
      <c r="F423" s="9" t="s">
        <v>2693</v>
      </c>
      <c r="G423" s="9" t="s">
        <v>2694</v>
      </c>
      <c r="H423" s="10">
        <v>158.0</v>
      </c>
      <c r="I423" s="9"/>
      <c r="J423" s="9"/>
      <c r="K423" s="11" t="s">
        <v>6132</v>
      </c>
      <c r="L423" s="9"/>
      <c r="M423" s="9"/>
      <c r="N423" s="9"/>
      <c r="O423" s="9"/>
      <c r="P423" s="9" t="s">
        <v>6133</v>
      </c>
      <c r="Q423" s="11" t="s">
        <v>4200</v>
      </c>
      <c r="R423" s="9"/>
      <c r="S423" s="9"/>
      <c r="T423">
        <f t="shared" si="2"/>
        <v>35</v>
      </c>
      <c r="U423" t="str">
        <f t="shared" si="3"/>
        <v>Excluded</v>
      </c>
      <c r="V423">
        <f t="shared" si="4"/>
        <v>58</v>
      </c>
      <c r="W423" t="str">
        <f t="shared" si="5"/>
        <v>Excluded</v>
      </c>
      <c r="X423" t="str">
        <f t="shared" ref="X423:Z423" si="431">IFERROR(IF(SEARCH(X$1,$Q423),"sim","não"),)</f>
        <v>sim</v>
      </c>
      <c r="Y423" t="str">
        <f t="shared" si="431"/>
        <v/>
      </c>
      <c r="Z423" t="str">
        <f t="shared" si="431"/>
        <v/>
      </c>
      <c r="AA423">
        <f t="shared" si="7"/>
        <v>1</v>
      </c>
      <c r="AB423" t="str">
        <f t="shared" si="8"/>
        <v/>
      </c>
      <c r="AF423" t="str">
        <f t="shared" si="9"/>
        <v>1 - Type of study</v>
      </c>
      <c r="AG423" t="str">
        <f t="shared" si="10"/>
        <v>1 - Type of study</v>
      </c>
      <c r="AH423" t="str">
        <f t="shared" si="11"/>
        <v/>
      </c>
    </row>
    <row r="424">
      <c r="A424" s="9" t="s">
        <v>6134</v>
      </c>
      <c r="B424" s="9" t="s">
        <v>6135</v>
      </c>
      <c r="C424" s="10">
        <v>2019.0</v>
      </c>
      <c r="D424" s="10">
        <v>1.0</v>
      </c>
      <c r="E424" s="10">
        <v>1.0</v>
      </c>
      <c r="F424" s="9" t="s">
        <v>6136</v>
      </c>
      <c r="G424" s="9" t="s">
        <v>6137</v>
      </c>
      <c r="H424" s="10">
        <v>1402.0</v>
      </c>
      <c r="I424" s="9"/>
      <c r="J424" s="9"/>
      <c r="K424" s="11" t="s">
        <v>6138</v>
      </c>
      <c r="L424" s="9"/>
      <c r="M424" s="9"/>
      <c r="N424" s="9"/>
      <c r="O424" s="9"/>
      <c r="P424" s="9" t="s">
        <v>6139</v>
      </c>
      <c r="Q424" s="11" t="s">
        <v>4200</v>
      </c>
      <c r="R424" s="9"/>
      <c r="S424" s="9"/>
      <c r="T424">
        <f t="shared" si="2"/>
        <v>35</v>
      </c>
      <c r="U424" t="str">
        <f t="shared" si="3"/>
        <v>Excluded</v>
      </c>
      <c r="V424">
        <f t="shared" si="4"/>
        <v>58</v>
      </c>
      <c r="W424" t="str">
        <f t="shared" si="5"/>
        <v>Excluded</v>
      </c>
      <c r="X424" t="str">
        <f t="shared" ref="X424:Z424" si="432">IFERROR(IF(SEARCH(X$1,$Q424),"sim","não"),)</f>
        <v>sim</v>
      </c>
      <c r="Y424" t="str">
        <f t="shared" si="432"/>
        <v/>
      </c>
      <c r="Z424" t="str">
        <f t="shared" si="432"/>
        <v/>
      </c>
      <c r="AA424">
        <f t="shared" si="7"/>
        <v>1</v>
      </c>
      <c r="AB424" t="str">
        <f t="shared" si="8"/>
        <v/>
      </c>
      <c r="AF424" t="str">
        <f t="shared" si="9"/>
        <v>1 - Type of study</v>
      </c>
      <c r="AG424" t="str">
        <f t="shared" si="10"/>
        <v>1 - Type of study</v>
      </c>
      <c r="AH424" t="str">
        <f t="shared" si="11"/>
        <v/>
      </c>
    </row>
    <row r="425">
      <c r="A425" s="9" t="s">
        <v>6140</v>
      </c>
      <c r="B425" s="9" t="s">
        <v>6141</v>
      </c>
      <c r="C425" s="10">
        <v>2020.0</v>
      </c>
      <c r="D425" s="10">
        <v>1.0</v>
      </c>
      <c r="E425" s="10">
        <v>1.0</v>
      </c>
      <c r="F425" s="9" t="s">
        <v>2847</v>
      </c>
      <c r="G425" s="9" t="s">
        <v>2848</v>
      </c>
      <c r="H425" s="10">
        <v>69.0</v>
      </c>
      <c r="I425" s="10">
        <v>5.0</v>
      </c>
      <c r="J425" s="9" t="s">
        <v>6142</v>
      </c>
      <c r="K425" s="11" t="s">
        <v>6143</v>
      </c>
      <c r="L425" s="9"/>
      <c r="M425" s="9"/>
      <c r="N425" s="9"/>
      <c r="O425" s="9"/>
      <c r="P425" s="9" t="s">
        <v>6144</v>
      </c>
      <c r="Q425" s="11" t="s">
        <v>4200</v>
      </c>
      <c r="R425" s="9"/>
      <c r="S425" s="9"/>
      <c r="T425">
        <f t="shared" si="2"/>
        <v>35</v>
      </c>
      <c r="U425" t="str">
        <f t="shared" si="3"/>
        <v>Excluded</v>
      </c>
      <c r="V425">
        <f t="shared" si="4"/>
        <v>58</v>
      </c>
      <c r="W425" t="str">
        <f t="shared" si="5"/>
        <v>Excluded</v>
      </c>
      <c r="X425" t="str">
        <f t="shared" ref="X425:Z425" si="433">IFERROR(IF(SEARCH(X$1,$Q425),"sim","não"),)</f>
        <v>sim</v>
      </c>
      <c r="Y425" t="str">
        <f t="shared" si="433"/>
        <v/>
      </c>
      <c r="Z425" t="str">
        <f t="shared" si="433"/>
        <v/>
      </c>
      <c r="AA425">
        <f t="shared" si="7"/>
        <v>1</v>
      </c>
      <c r="AB425" t="str">
        <f t="shared" si="8"/>
        <v/>
      </c>
      <c r="AF425" t="str">
        <f t="shared" si="9"/>
        <v>1 - Type of study</v>
      </c>
      <c r="AG425" t="str">
        <f t="shared" si="10"/>
        <v>1 - Type of study</v>
      </c>
      <c r="AH425" t="str">
        <f t="shared" si="11"/>
        <v/>
      </c>
    </row>
    <row r="426">
      <c r="A426" s="9" t="s">
        <v>6145</v>
      </c>
      <c r="B426" s="9" t="s">
        <v>6146</v>
      </c>
      <c r="C426" s="10">
        <v>2020.0</v>
      </c>
      <c r="D426" s="10">
        <v>5.0</v>
      </c>
      <c r="E426" s="10">
        <v>1.0</v>
      </c>
      <c r="F426" s="9" t="s">
        <v>2780</v>
      </c>
      <c r="G426" s="9"/>
      <c r="H426" s="10">
        <v>12.0</v>
      </c>
      <c r="I426" s="10">
        <v>5.0</v>
      </c>
      <c r="J426" s="9"/>
      <c r="K426" s="11" t="s">
        <v>2910</v>
      </c>
      <c r="L426" s="9"/>
      <c r="M426" s="9"/>
      <c r="N426" s="9"/>
      <c r="O426" s="9"/>
      <c r="P426" s="9" t="s">
        <v>6147</v>
      </c>
      <c r="Q426" s="11" t="s">
        <v>4200</v>
      </c>
      <c r="R426" s="9"/>
      <c r="S426" s="9"/>
      <c r="T426">
        <f t="shared" si="2"/>
        <v>35</v>
      </c>
      <c r="U426" t="str">
        <f t="shared" si="3"/>
        <v>Excluded</v>
      </c>
      <c r="V426">
        <f t="shared" si="4"/>
        <v>58</v>
      </c>
      <c r="W426" t="str">
        <f t="shared" si="5"/>
        <v>Excluded</v>
      </c>
      <c r="X426" t="str">
        <f t="shared" ref="X426:Z426" si="434">IFERROR(IF(SEARCH(X$1,$Q426),"sim","não"),)</f>
        <v>sim</v>
      </c>
      <c r="Y426" t="str">
        <f t="shared" si="434"/>
        <v/>
      </c>
      <c r="Z426" t="str">
        <f t="shared" si="434"/>
        <v/>
      </c>
      <c r="AA426">
        <f t="shared" si="7"/>
        <v>1</v>
      </c>
      <c r="AB426" t="str">
        <f t="shared" si="8"/>
        <v/>
      </c>
      <c r="AF426" t="str">
        <f t="shared" si="9"/>
        <v>1 - Type of study</v>
      </c>
      <c r="AG426" t="str">
        <f t="shared" si="10"/>
        <v>1 - Type of study</v>
      </c>
      <c r="AH426" t="str">
        <f t="shared" si="11"/>
        <v/>
      </c>
    </row>
    <row r="427">
      <c r="A427" s="9" t="s">
        <v>6148</v>
      </c>
      <c r="B427" s="9" t="s">
        <v>6149</v>
      </c>
      <c r="C427" s="10">
        <v>2014.0</v>
      </c>
      <c r="D427" s="10">
        <v>11.0</v>
      </c>
      <c r="E427" s="10">
        <v>18.0</v>
      </c>
      <c r="F427" s="9" t="s">
        <v>2878</v>
      </c>
      <c r="G427" s="9" t="s">
        <v>2879</v>
      </c>
      <c r="H427" s="10">
        <v>48.0</v>
      </c>
      <c r="I427" s="10">
        <v>22.0</v>
      </c>
      <c r="J427" s="9" t="s">
        <v>6150</v>
      </c>
      <c r="K427" s="11" t="s">
        <v>6151</v>
      </c>
      <c r="L427" s="9"/>
      <c r="M427" s="9"/>
      <c r="N427" s="9"/>
      <c r="O427" s="9"/>
      <c r="P427" s="9" t="s">
        <v>6152</v>
      </c>
      <c r="Q427" s="11" t="s">
        <v>4200</v>
      </c>
      <c r="R427" s="9"/>
      <c r="S427" s="9"/>
      <c r="T427">
        <f t="shared" si="2"/>
        <v>35</v>
      </c>
      <c r="U427" t="str">
        <f t="shared" si="3"/>
        <v>Excluded</v>
      </c>
      <c r="V427">
        <f t="shared" si="4"/>
        <v>58</v>
      </c>
      <c r="W427" t="str">
        <f t="shared" si="5"/>
        <v>Excluded</v>
      </c>
      <c r="X427" t="str">
        <f t="shared" ref="X427:Z427" si="435">IFERROR(IF(SEARCH(X$1,$Q427),"sim","não"),)</f>
        <v>sim</v>
      </c>
      <c r="Y427" t="str">
        <f t="shared" si="435"/>
        <v/>
      </c>
      <c r="Z427" t="str">
        <f t="shared" si="435"/>
        <v/>
      </c>
      <c r="AA427">
        <f t="shared" si="7"/>
        <v>1</v>
      </c>
      <c r="AB427" t="str">
        <f t="shared" si="8"/>
        <v/>
      </c>
      <c r="AF427" t="str">
        <f t="shared" si="9"/>
        <v>1 - Type of study</v>
      </c>
      <c r="AG427" t="str">
        <f t="shared" si="10"/>
        <v>1 - Type of study</v>
      </c>
      <c r="AH427" t="str">
        <f t="shared" si="11"/>
        <v/>
      </c>
    </row>
    <row r="428">
      <c r="A428" s="9" t="s">
        <v>6153</v>
      </c>
      <c r="B428" s="9" t="s">
        <v>6154</v>
      </c>
      <c r="C428" s="10">
        <v>2019.0</v>
      </c>
      <c r="D428" s="10">
        <v>3.0</v>
      </c>
      <c r="E428" s="10">
        <v>1.0</v>
      </c>
      <c r="F428" s="9" t="s">
        <v>6155</v>
      </c>
      <c r="G428" s="9" t="s">
        <v>6156</v>
      </c>
      <c r="H428" s="10">
        <v>112.0</v>
      </c>
      <c r="I428" s="9"/>
      <c r="J428" s="9" t="s">
        <v>6157</v>
      </c>
      <c r="K428" s="11" t="s">
        <v>6158</v>
      </c>
      <c r="L428" s="9"/>
      <c r="M428" s="9"/>
      <c r="N428" s="9"/>
      <c r="O428" s="9"/>
      <c r="P428" s="9" t="s">
        <v>6159</v>
      </c>
      <c r="Q428" s="11" t="s">
        <v>4200</v>
      </c>
      <c r="R428" s="9"/>
      <c r="S428" s="9"/>
      <c r="T428">
        <f t="shared" si="2"/>
        <v>35</v>
      </c>
      <c r="U428" t="str">
        <f t="shared" si="3"/>
        <v>Excluded</v>
      </c>
      <c r="V428">
        <f t="shared" si="4"/>
        <v>58</v>
      </c>
      <c r="W428" t="str">
        <f t="shared" si="5"/>
        <v>Excluded</v>
      </c>
      <c r="X428" t="str">
        <f t="shared" ref="X428:Z428" si="436">IFERROR(IF(SEARCH(X$1,$Q428),"sim","não"),)</f>
        <v>sim</v>
      </c>
      <c r="Y428" t="str">
        <f t="shared" si="436"/>
        <v/>
      </c>
      <c r="Z428" t="str">
        <f t="shared" si="436"/>
        <v/>
      </c>
      <c r="AA428">
        <f t="shared" si="7"/>
        <v>1</v>
      </c>
      <c r="AB428" t="str">
        <f t="shared" si="8"/>
        <v/>
      </c>
      <c r="AF428" t="str">
        <f t="shared" si="9"/>
        <v>1 - Type of study</v>
      </c>
      <c r="AG428" t="str">
        <f t="shared" si="10"/>
        <v>1 - Type of study</v>
      </c>
      <c r="AH428" t="str">
        <f t="shared" si="11"/>
        <v/>
      </c>
    </row>
    <row r="429">
      <c r="A429" s="9" t="s">
        <v>6160</v>
      </c>
      <c r="B429" s="9" t="s">
        <v>6161</v>
      </c>
      <c r="C429" s="10">
        <v>2019.0</v>
      </c>
      <c r="D429" s="10">
        <v>1.0</v>
      </c>
      <c r="E429" s="10">
        <v>1.0</v>
      </c>
      <c r="F429" s="9" t="s">
        <v>2731</v>
      </c>
      <c r="G429" s="9" t="s">
        <v>2732</v>
      </c>
      <c r="H429" s="10">
        <v>646.0</v>
      </c>
      <c r="I429" s="9"/>
      <c r="J429" s="9" t="s">
        <v>6162</v>
      </c>
      <c r="K429" s="11" t="s">
        <v>6163</v>
      </c>
      <c r="L429" s="9"/>
      <c r="M429" s="9"/>
      <c r="N429" s="9"/>
      <c r="O429" s="9"/>
      <c r="P429" s="9" t="s">
        <v>6164</v>
      </c>
      <c r="Q429" s="11" t="s">
        <v>4200</v>
      </c>
      <c r="R429" s="9"/>
      <c r="S429" s="9"/>
      <c r="T429">
        <f t="shared" si="2"/>
        <v>35</v>
      </c>
      <c r="U429" t="str">
        <f t="shared" si="3"/>
        <v>Excluded</v>
      </c>
      <c r="V429">
        <f t="shared" si="4"/>
        <v>58</v>
      </c>
      <c r="W429" t="str">
        <f t="shared" si="5"/>
        <v>Excluded</v>
      </c>
      <c r="X429" t="str">
        <f t="shared" ref="X429:Z429" si="437">IFERROR(IF(SEARCH(X$1,$Q429),"sim","não"),)</f>
        <v>sim</v>
      </c>
      <c r="Y429" t="str">
        <f t="shared" si="437"/>
        <v/>
      </c>
      <c r="Z429" t="str">
        <f t="shared" si="437"/>
        <v/>
      </c>
      <c r="AA429">
        <f t="shared" si="7"/>
        <v>1</v>
      </c>
      <c r="AB429" t="str">
        <f t="shared" si="8"/>
        <v/>
      </c>
      <c r="AF429" t="str">
        <f t="shared" si="9"/>
        <v>1 - Type of study</v>
      </c>
      <c r="AG429" t="str">
        <f t="shared" si="10"/>
        <v>1 - Type of study</v>
      </c>
      <c r="AH429" t="str">
        <f t="shared" si="11"/>
        <v/>
      </c>
    </row>
    <row r="430">
      <c r="A430" s="9" t="s">
        <v>6165</v>
      </c>
      <c r="B430" s="9" t="s">
        <v>6166</v>
      </c>
      <c r="C430" s="10">
        <v>2011.0</v>
      </c>
      <c r="D430" s="10">
        <v>4.0</v>
      </c>
      <c r="E430" s="10">
        <v>1.0</v>
      </c>
      <c r="F430" s="9" t="s">
        <v>6167</v>
      </c>
      <c r="G430" s="9" t="s">
        <v>6168</v>
      </c>
      <c r="H430" s="10">
        <v>83.0</v>
      </c>
      <c r="I430" s="10">
        <v>7.0</v>
      </c>
      <c r="J430" s="9" t="s">
        <v>6169</v>
      </c>
      <c r="K430" s="11" t="s">
        <v>6170</v>
      </c>
      <c r="L430" s="9"/>
      <c r="M430" s="9"/>
      <c r="N430" s="9"/>
      <c r="O430" s="9"/>
      <c r="P430" s="9" t="s">
        <v>6171</v>
      </c>
      <c r="Q430" s="11" t="s">
        <v>4240</v>
      </c>
      <c r="R430" s="9"/>
      <c r="S430" s="9"/>
      <c r="T430">
        <f t="shared" si="2"/>
        <v>35</v>
      </c>
      <c r="U430" t="str">
        <f t="shared" si="3"/>
        <v>Excluded</v>
      </c>
      <c r="V430">
        <f t="shared" si="4"/>
        <v>58</v>
      </c>
      <c r="W430" t="str">
        <f t="shared" si="5"/>
        <v>Excluded</v>
      </c>
      <c r="X430" t="str">
        <f t="shared" ref="X430:Z430" si="438">IFERROR(IF(SEARCH(X$1,$Q430),"sim","não"),)</f>
        <v/>
      </c>
      <c r="Y430" t="str">
        <f t="shared" si="438"/>
        <v>sim</v>
      </c>
      <c r="Z430" t="str">
        <f t="shared" si="438"/>
        <v/>
      </c>
      <c r="AA430">
        <f t="shared" si="7"/>
        <v>1</v>
      </c>
      <c r="AB430" t="str">
        <f t="shared" si="8"/>
        <v/>
      </c>
      <c r="AF430" t="str">
        <f t="shared" si="9"/>
        <v>2 - Population</v>
      </c>
      <c r="AG430" t="str">
        <f t="shared" si="10"/>
        <v>2 - Population</v>
      </c>
      <c r="AH430" t="str">
        <f t="shared" si="11"/>
        <v/>
      </c>
    </row>
    <row r="431">
      <c r="A431" s="9" t="s">
        <v>6172</v>
      </c>
      <c r="B431" s="9" t="s">
        <v>6173</v>
      </c>
      <c r="C431" s="10">
        <v>2014.0</v>
      </c>
      <c r="D431" s="10">
        <v>9.0</v>
      </c>
      <c r="E431" s="10">
        <v>1.0</v>
      </c>
      <c r="F431" s="9" t="s">
        <v>6174</v>
      </c>
      <c r="G431" s="9" t="s">
        <v>6175</v>
      </c>
      <c r="H431" s="10">
        <v>31.0</v>
      </c>
      <c r="I431" s="10">
        <v>9.0</v>
      </c>
      <c r="J431" s="9" t="s">
        <v>6176</v>
      </c>
      <c r="K431" s="11" t="s">
        <v>6177</v>
      </c>
      <c r="L431" s="9"/>
      <c r="M431" s="9"/>
      <c r="N431" s="9"/>
      <c r="O431" s="9"/>
      <c r="P431" s="9" t="s">
        <v>6178</v>
      </c>
      <c r="Q431" s="11" t="s">
        <v>4200</v>
      </c>
      <c r="R431" s="9"/>
      <c r="S431" s="9"/>
      <c r="T431">
        <f t="shared" si="2"/>
        <v>35</v>
      </c>
      <c r="U431" t="str">
        <f t="shared" si="3"/>
        <v>Excluded</v>
      </c>
      <c r="V431">
        <f t="shared" si="4"/>
        <v>58</v>
      </c>
      <c r="W431" t="str">
        <f t="shared" si="5"/>
        <v>Excluded</v>
      </c>
      <c r="X431" t="str">
        <f t="shared" ref="X431:Z431" si="439">IFERROR(IF(SEARCH(X$1,$Q431),"sim","não"),)</f>
        <v>sim</v>
      </c>
      <c r="Y431" t="str">
        <f t="shared" si="439"/>
        <v/>
      </c>
      <c r="Z431" t="str">
        <f t="shared" si="439"/>
        <v/>
      </c>
      <c r="AA431">
        <f t="shared" si="7"/>
        <v>1</v>
      </c>
      <c r="AB431" t="str">
        <f t="shared" si="8"/>
        <v/>
      </c>
      <c r="AF431" t="str">
        <f t="shared" si="9"/>
        <v>1 - Type of study</v>
      </c>
      <c r="AG431" t="str">
        <f t="shared" si="10"/>
        <v>1 - Type of study</v>
      </c>
      <c r="AH431" t="str">
        <f t="shared" si="11"/>
        <v/>
      </c>
    </row>
    <row r="432">
      <c r="A432" s="9" t="s">
        <v>6179</v>
      </c>
      <c r="B432" s="9" t="s">
        <v>6180</v>
      </c>
      <c r="C432" s="10">
        <v>2018.0</v>
      </c>
      <c r="D432" s="10">
        <v>10.0</v>
      </c>
      <c r="E432" s="10">
        <v>1.0</v>
      </c>
      <c r="F432" s="9" t="s">
        <v>2693</v>
      </c>
      <c r="G432" s="9" t="s">
        <v>2694</v>
      </c>
      <c r="H432" s="10">
        <v>135.0</v>
      </c>
      <c r="I432" s="9"/>
      <c r="J432" s="9" t="s">
        <v>6181</v>
      </c>
      <c r="K432" s="11" t="s">
        <v>6182</v>
      </c>
      <c r="L432" s="9"/>
      <c r="M432" s="9"/>
      <c r="N432" s="9"/>
      <c r="O432" s="9"/>
      <c r="P432" s="9" t="s">
        <v>6183</v>
      </c>
      <c r="Q432" s="11" t="s">
        <v>4200</v>
      </c>
      <c r="R432" s="9"/>
      <c r="S432" s="9"/>
      <c r="T432">
        <f t="shared" si="2"/>
        <v>35</v>
      </c>
      <c r="U432" t="str">
        <f t="shared" si="3"/>
        <v>Excluded</v>
      </c>
      <c r="V432">
        <f t="shared" si="4"/>
        <v>58</v>
      </c>
      <c r="W432" t="str">
        <f t="shared" si="5"/>
        <v>Excluded</v>
      </c>
      <c r="X432" t="str">
        <f t="shared" ref="X432:Z432" si="440">IFERROR(IF(SEARCH(X$1,$Q432),"sim","não"),)</f>
        <v>sim</v>
      </c>
      <c r="Y432" t="str">
        <f t="shared" si="440"/>
        <v/>
      </c>
      <c r="Z432" t="str">
        <f t="shared" si="440"/>
        <v/>
      </c>
      <c r="AA432">
        <f t="shared" si="7"/>
        <v>1</v>
      </c>
      <c r="AB432" t="str">
        <f t="shared" si="8"/>
        <v/>
      </c>
      <c r="AF432" t="str">
        <f t="shared" si="9"/>
        <v>1 - Type of study</v>
      </c>
      <c r="AG432" t="str">
        <f t="shared" si="10"/>
        <v>1 - Type of study</v>
      </c>
      <c r="AH432" t="str">
        <f t="shared" si="11"/>
        <v/>
      </c>
    </row>
    <row r="433">
      <c r="A433" s="9" t="s">
        <v>6184</v>
      </c>
      <c r="B433" s="9" t="s">
        <v>6185</v>
      </c>
      <c r="C433" s="10">
        <v>2020.0</v>
      </c>
      <c r="D433" s="10">
        <v>6.0</v>
      </c>
      <c r="E433" s="10">
        <v>1.0</v>
      </c>
      <c r="F433" s="9" t="s">
        <v>6186</v>
      </c>
      <c r="G433" s="9" t="s">
        <v>6187</v>
      </c>
      <c r="H433" s="10">
        <v>24.0</v>
      </c>
      <c r="I433" s="9"/>
      <c r="J433" s="9"/>
      <c r="K433" s="11" t="s">
        <v>6188</v>
      </c>
      <c r="L433" s="9"/>
      <c r="M433" s="9"/>
      <c r="N433" s="9"/>
      <c r="O433" s="9"/>
      <c r="P433" s="9" t="s">
        <v>6189</v>
      </c>
      <c r="Q433" s="11" t="s">
        <v>4200</v>
      </c>
      <c r="R433" s="9"/>
      <c r="S433" s="9"/>
      <c r="T433">
        <f t="shared" si="2"/>
        <v>35</v>
      </c>
      <c r="U433" t="str">
        <f t="shared" si="3"/>
        <v>Excluded</v>
      </c>
      <c r="V433">
        <f t="shared" si="4"/>
        <v>58</v>
      </c>
      <c r="W433" t="str">
        <f t="shared" si="5"/>
        <v>Excluded</v>
      </c>
      <c r="X433" t="str">
        <f t="shared" ref="X433:Z433" si="441">IFERROR(IF(SEARCH(X$1,$Q433),"sim","não"),)</f>
        <v>sim</v>
      </c>
      <c r="Y433" t="str">
        <f t="shared" si="441"/>
        <v/>
      </c>
      <c r="Z433" t="str">
        <f t="shared" si="441"/>
        <v/>
      </c>
      <c r="AA433">
        <f t="shared" si="7"/>
        <v>1</v>
      </c>
      <c r="AB433" t="str">
        <f t="shared" si="8"/>
        <v/>
      </c>
      <c r="AF433" t="str">
        <f t="shared" si="9"/>
        <v>1 - Type of study</v>
      </c>
      <c r="AG433" t="str">
        <f t="shared" si="10"/>
        <v>1 - Type of study</v>
      </c>
      <c r="AH433" t="str">
        <f t="shared" si="11"/>
        <v/>
      </c>
    </row>
    <row r="434">
      <c r="A434" s="9" t="s">
        <v>6190</v>
      </c>
      <c r="B434" s="9" t="s">
        <v>6191</v>
      </c>
      <c r="C434" s="10">
        <v>2020.0</v>
      </c>
      <c r="D434" s="10">
        <v>4.0</v>
      </c>
      <c r="E434" s="10">
        <v>1.0</v>
      </c>
      <c r="F434" s="9" t="s">
        <v>2720</v>
      </c>
      <c r="G434" s="9" t="s">
        <v>2721</v>
      </c>
      <c r="H434" s="10">
        <v>27.0</v>
      </c>
      <c r="I434" s="10">
        <v>11.0</v>
      </c>
      <c r="J434" s="9" t="s">
        <v>6192</v>
      </c>
      <c r="K434" s="11" t="s">
        <v>6193</v>
      </c>
      <c r="L434" s="9"/>
      <c r="M434" s="9"/>
      <c r="N434" s="9"/>
      <c r="O434" s="9"/>
      <c r="P434" s="9" t="s">
        <v>6194</v>
      </c>
      <c r="Q434" s="11" t="s">
        <v>5119</v>
      </c>
      <c r="R434" s="9"/>
      <c r="S434" s="9"/>
      <c r="T434">
        <f t="shared" si="2"/>
        <v>35</v>
      </c>
      <c r="U434" t="str">
        <f t="shared" si="3"/>
        <v>Excluded</v>
      </c>
      <c r="V434">
        <f t="shared" si="4"/>
        <v>58</v>
      </c>
      <c r="W434" t="str">
        <f t="shared" si="5"/>
        <v>Excluded</v>
      </c>
      <c r="X434" t="str">
        <f t="shared" ref="X434:Z434" si="442">IFERROR(IF(SEARCH(X$1,$Q434),"sim","não"),)</f>
        <v>sim</v>
      </c>
      <c r="Y434" t="str">
        <f t="shared" si="442"/>
        <v/>
      </c>
      <c r="Z434" t="str">
        <f t="shared" si="442"/>
        <v/>
      </c>
      <c r="AA434">
        <f t="shared" si="7"/>
        <v>1</v>
      </c>
      <c r="AB434" t="str">
        <f t="shared" si="8"/>
        <v/>
      </c>
      <c r="AF434" t="str">
        <f t="shared" si="9"/>
        <v>1 - Type of study</v>
      </c>
      <c r="AG434" t="str">
        <f t="shared" si="10"/>
        <v>1 - Type of study</v>
      </c>
      <c r="AH434" t="str">
        <f t="shared" si="11"/>
        <v/>
      </c>
    </row>
    <row r="435">
      <c r="A435" s="9" t="s">
        <v>6195</v>
      </c>
      <c r="B435" s="9" t="s">
        <v>6196</v>
      </c>
      <c r="C435" s="10">
        <v>2021.0</v>
      </c>
      <c r="D435" s="10">
        <v>4.0</v>
      </c>
      <c r="E435" s="10">
        <v>1.0</v>
      </c>
      <c r="F435" s="11" t="s">
        <v>2744</v>
      </c>
      <c r="G435" s="9"/>
      <c r="H435" s="10">
        <v>9.0</v>
      </c>
      <c r="I435" s="10">
        <v>4.0</v>
      </c>
      <c r="J435" s="9"/>
      <c r="K435" s="11" t="s">
        <v>6197</v>
      </c>
      <c r="L435" s="9"/>
      <c r="M435" s="9"/>
      <c r="N435" s="9"/>
      <c r="O435" s="9"/>
      <c r="P435" s="9" t="s">
        <v>6198</v>
      </c>
      <c r="Q435" s="11" t="s">
        <v>4209</v>
      </c>
      <c r="R435" s="9"/>
      <c r="S435" s="9"/>
      <c r="T435">
        <f t="shared" si="2"/>
        <v>35</v>
      </c>
      <c r="U435" t="str">
        <f t="shared" si="3"/>
        <v>Excluded</v>
      </c>
      <c r="V435">
        <f t="shared" si="4"/>
        <v>58</v>
      </c>
      <c r="W435" t="str">
        <f t="shared" si="5"/>
        <v>Excluded</v>
      </c>
      <c r="X435" t="str">
        <f t="shared" ref="X435:Z435" si="443">IFERROR(IF(SEARCH(X$1,$Q435),"sim","não"),)</f>
        <v>sim</v>
      </c>
      <c r="Y435" t="str">
        <f t="shared" si="443"/>
        <v/>
      </c>
      <c r="Z435" t="str">
        <f t="shared" si="443"/>
        <v/>
      </c>
      <c r="AA435">
        <f t="shared" si="7"/>
        <v>1</v>
      </c>
      <c r="AB435" t="str">
        <f t="shared" si="8"/>
        <v/>
      </c>
      <c r="AF435" t="str">
        <f t="shared" si="9"/>
        <v>1 - Type of study</v>
      </c>
      <c r="AG435" t="str">
        <f t="shared" si="10"/>
        <v>1 - Type of study</v>
      </c>
      <c r="AH435" t="str">
        <f t="shared" si="11"/>
        <v/>
      </c>
    </row>
    <row r="436">
      <c r="A436" s="9" t="s">
        <v>6199</v>
      </c>
      <c r="B436" s="9" t="s">
        <v>6200</v>
      </c>
      <c r="C436" s="10">
        <v>2020.0</v>
      </c>
      <c r="D436" s="10">
        <v>10.0</v>
      </c>
      <c r="E436" s="10">
        <v>15.0</v>
      </c>
      <c r="F436" s="9" t="s">
        <v>2731</v>
      </c>
      <c r="G436" s="9" t="s">
        <v>2732</v>
      </c>
      <c r="H436" s="10">
        <v>739.0</v>
      </c>
      <c r="I436" s="9"/>
      <c r="J436" s="9"/>
      <c r="K436" s="11" t="s">
        <v>6201</v>
      </c>
      <c r="L436" s="9"/>
      <c r="M436" s="9"/>
      <c r="N436" s="9"/>
      <c r="O436" s="9"/>
      <c r="P436" s="9" t="s">
        <v>6202</v>
      </c>
      <c r="Q436" s="11" t="s">
        <v>4200</v>
      </c>
      <c r="R436" s="9"/>
      <c r="S436" s="9"/>
      <c r="T436">
        <f t="shared" si="2"/>
        <v>35</v>
      </c>
      <c r="U436" t="str">
        <f t="shared" si="3"/>
        <v>Excluded</v>
      </c>
      <c r="V436">
        <f t="shared" si="4"/>
        <v>58</v>
      </c>
      <c r="W436" t="str">
        <f t="shared" si="5"/>
        <v>Excluded</v>
      </c>
      <c r="X436" t="str">
        <f t="shared" ref="X436:Z436" si="444">IFERROR(IF(SEARCH(X$1,$Q436),"sim","não"),)</f>
        <v>sim</v>
      </c>
      <c r="Y436" t="str">
        <f t="shared" si="444"/>
        <v/>
      </c>
      <c r="Z436" t="str">
        <f t="shared" si="444"/>
        <v/>
      </c>
      <c r="AA436">
        <f t="shared" si="7"/>
        <v>1</v>
      </c>
      <c r="AB436" t="str">
        <f t="shared" si="8"/>
        <v/>
      </c>
      <c r="AF436" t="str">
        <f t="shared" si="9"/>
        <v>1 - Type of study</v>
      </c>
      <c r="AG436" t="str">
        <f t="shared" si="10"/>
        <v>1 - Type of study</v>
      </c>
      <c r="AH436" t="str">
        <f t="shared" si="11"/>
        <v/>
      </c>
    </row>
    <row r="437">
      <c r="A437" s="9" t="s">
        <v>6203</v>
      </c>
      <c r="B437" s="9" t="s">
        <v>6204</v>
      </c>
      <c r="C437" s="10">
        <v>2020.0</v>
      </c>
      <c r="D437" s="10">
        <v>7.0</v>
      </c>
      <c r="E437" s="10">
        <v>1.0</v>
      </c>
      <c r="F437" s="9" t="s">
        <v>2693</v>
      </c>
      <c r="G437" s="9" t="s">
        <v>2694</v>
      </c>
      <c r="H437" s="10">
        <v>156.0</v>
      </c>
      <c r="I437" s="9"/>
      <c r="J437" s="9"/>
      <c r="K437" s="11" t="s">
        <v>6205</v>
      </c>
      <c r="L437" s="9"/>
      <c r="M437" s="9"/>
      <c r="N437" s="9"/>
      <c r="O437" s="9"/>
      <c r="P437" s="9" t="s">
        <v>6206</v>
      </c>
      <c r="Q437" s="11" t="s">
        <v>4240</v>
      </c>
      <c r="R437" s="9"/>
      <c r="S437" s="9"/>
      <c r="T437">
        <f t="shared" si="2"/>
        <v>35</v>
      </c>
      <c r="U437" t="str">
        <f t="shared" si="3"/>
        <v>Excluded</v>
      </c>
      <c r="V437">
        <f t="shared" si="4"/>
        <v>58</v>
      </c>
      <c r="W437" t="str">
        <f t="shared" si="5"/>
        <v>Excluded</v>
      </c>
      <c r="X437" t="str">
        <f t="shared" ref="X437:Z437" si="445">IFERROR(IF(SEARCH(X$1,$Q437),"sim","não"),)</f>
        <v/>
      </c>
      <c r="Y437" t="str">
        <f t="shared" si="445"/>
        <v>sim</v>
      </c>
      <c r="Z437" t="str">
        <f t="shared" si="445"/>
        <v/>
      </c>
      <c r="AA437">
        <f t="shared" si="7"/>
        <v>1</v>
      </c>
      <c r="AB437" t="str">
        <f t="shared" si="8"/>
        <v/>
      </c>
      <c r="AF437" t="str">
        <f t="shared" si="9"/>
        <v>2 - Population</v>
      </c>
      <c r="AG437" t="str">
        <f t="shared" si="10"/>
        <v>2 - Population</v>
      </c>
      <c r="AH437" t="str">
        <f t="shared" si="11"/>
        <v/>
      </c>
    </row>
    <row r="438">
      <c r="A438" s="9" t="s">
        <v>6207</v>
      </c>
      <c r="B438" s="9" t="s">
        <v>6208</v>
      </c>
      <c r="C438" s="10">
        <v>2016.0</v>
      </c>
      <c r="D438" s="10">
        <v>8.0</v>
      </c>
      <c r="E438" s="10">
        <v>15.0</v>
      </c>
      <c r="F438" s="9" t="s">
        <v>2693</v>
      </c>
      <c r="G438" s="9" t="s">
        <v>2694</v>
      </c>
      <c r="H438" s="10">
        <v>109.0</v>
      </c>
      <c r="I438" s="10">
        <v>1.0</v>
      </c>
      <c r="J438" s="9" t="s">
        <v>6209</v>
      </c>
      <c r="K438" s="11" t="s">
        <v>6210</v>
      </c>
      <c r="L438" s="9"/>
      <c r="M438" s="9"/>
      <c r="N438" s="9"/>
      <c r="O438" s="9"/>
      <c r="P438" s="9" t="s">
        <v>6211</v>
      </c>
      <c r="Q438" s="11" t="s">
        <v>4200</v>
      </c>
      <c r="R438" s="9"/>
      <c r="S438" s="9"/>
      <c r="T438">
        <f t="shared" si="2"/>
        <v>35</v>
      </c>
      <c r="U438" t="str">
        <f t="shared" si="3"/>
        <v>Excluded</v>
      </c>
      <c r="V438">
        <f t="shared" si="4"/>
        <v>58</v>
      </c>
      <c r="W438" t="str">
        <f t="shared" si="5"/>
        <v>Excluded</v>
      </c>
      <c r="X438" t="str">
        <f t="shared" ref="X438:Z438" si="446">IFERROR(IF(SEARCH(X$1,$Q438),"sim","não"),)</f>
        <v>sim</v>
      </c>
      <c r="Y438" t="str">
        <f t="shared" si="446"/>
        <v/>
      </c>
      <c r="Z438" t="str">
        <f t="shared" si="446"/>
        <v/>
      </c>
      <c r="AA438">
        <f t="shared" si="7"/>
        <v>1</v>
      </c>
      <c r="AB438" t="str">
        <f t="shared" si="8"/>
        <v/>
      </c>
      <c r="AF438" t="str">
        <f t="shared" si="9"/>
        <v>1 - Type of study</v>
      </c>
      <c r="AG438" t="str">
        <f t="shared" si="10"/>
        <v>1 - Type of study</v>
      </c>
      <c r="AH438" t="str">
        <f t="shared" si="11"/>
        <v/>
      </c>
    </row>
    <row r="439">
      <c r="A439" s="9" t="s">
        <v>6212</v>
      </c>
      <c r="B439" s="9" t="s">
        <v>6213</v>
      </c>
      <c r="C439" s="10">
        <v>2020.0</v>
      </c>
      <c r="D439" s="10">
        <v>10.0</v>
      </c>
      <c r="E439" s="10">
        <v>15.0</v>
      </c>
      <c r="F439" s="9" t="s">
        <v>3024</v>
      </c>
      <c r="G439" s="9" t="s">
        <v>3025</v>
      </c>
      <c r="H439" s="10">
        <v>82.0</v>
      </c>
      <c r="I439" s="10">
        <v>8.0</v>
      </c>
      <c r="J439" s="9" t="s">
        <v>6214</v>
      </c>
      <c r="K439" s="11" t="s">
        <v>6215</v>
      </c>
      <c r="L439" s="9"/>
      <c r="M439" s="9"/>
      <c r="N439" s="9"/>
      <c r="O439" s="9"/>
      <c r="P439" s="9" t="s">
        <v>6216</v>
      </c>
      <c r="Q439" s="11" t="s">
        <v>4347</v>
      </c>
      <c r="R439" s="9"/>
      <c r="S439" s="9"/>
      <c r="T439">
        <f t="shared" si="2"/>
        <v>35</v>
      </c>
      <c r="U439" t="str">
        <f t="shared" si="3"/>
        <v>Excluded</v>
      </c>
      <c r="V439">
        <f t="shared" si="4"/>
        <v>58</v>
      </c>
      <c r="W439" t="str">
        <f t="shared" si="5"/>
        <v>Excluded</v>
      </c>
      <c r="X439" t="str">
        <f t="shared" ref="X439:Z439" si="447">IFERROR(IF(SEARCH(X$1,$Q439),"sim","não"),)</f>
        <v>sim</v>
      </c>
      <c r="Y439" t="str">
        <f t="shared" si="447"/>
        <v/>
      </c>
      <c r="Z439" t="str">
        <f t="shared" si="447"/>
        <v/>
      </c>
      <c r="AA439">
        <f t="shared" si="7"/>
        <v>1</v>
      </c>
      <c r="AB439" t="str">
        <f t="shared" si="8"/>
        <v/>
      </c>
      <c r="AF439" t="str">
        <f t="shared" si="9"/>
        <v>1 - Type of study</v>
      </c>
      <c r="AG439" t="str">
        <f t="shared" si="10"/>
        <v>1 - Type of study</v>
      </c>
      <c r="AH439" t="str">
        <f t="shared" si="11"/>
        <v/>
      </c>
    </row>
    <row r="440">
      <c r="A440" s="9" t="s">
        <v>6217</v>
      </c>
      <c r="B440" s="9" t="s">
        <v>6218</v>
      </c>
      <c r="C440" s="10">
        <v>2019.0</v>
      </c>
      <c r="D440" s="10">
        <v>7.0</v>
      </c>
      <c r="E440" s="10">
        <v>1.0</v>
      </c>
      <c r="F440" s="9" t="s">
        <v>2738</v>
      </c>
      <c r="G440" s="9" t="s">
        <v>2739</v>
      </c>
      <c r="H440" s="10">
        <v>250.0</v>
      </c>
      <c r="I440" s="9"/>
      <c r="J440" s="9" t="s">
        <v>6219</v>
      </c>
      <c r="K440" s="11" t="s">
        <v>6220</v>
      </c>
      <c r="L440" s="9"/>
      <c r="M440" s="9"/>
      <c r="N440" s="9"/>
      <c r="O440" s="9"/>
      <c r="P440" s="9" t="s">
        <v>6221</v>
      </c>
      <c r="Q440" s="11" t="s">
        <v>4915</v>
      </c>
      <c r="R440" s="9"/>
      <c r="S440" s="9"/>
      <c r="T440">
        <f t="shared" si="2"/>
        <v>35</v>
      </c>
      <c r="U440" t="str">
        <f t="shared" si="3"/>
        <v>Excluded</v>
      </c>
      <c r="V440">
        <f t="shared" si="4"/>
        <v>58</v>
      </c>
      <c r="W440" t="str">
        <f t="shared" si="5"/>
        <v>Excluded</v>
      </c>
      <c r="X440" t="str">
        <f t="shared" ref="X440:Z440" si="448">IFERROR(IF(SEARCH(X$1,$Q440),"sim","não"),)</f>
        <v>sim</v>
      </c>
      <c r="Y440" t="str">
        <f t="shared" si="448"/>
        <v>sim</v>
      </c>
      <c r="Z440" t="str">
        <f t="shared" si="448"/>
        <v/>
      </c>
      <c r="AA440">
        <f t="shared" si="7"/>
        <v>2</v>
      </c>
      <c r="AB440" t="str">
        <f t="shared" si="8"/>
        <v/>
      </c>
      <c r="AF440" t="str">
        <f t="shared" si="9"/>
        <v>2 - Population,1 - Type of study</v>
      </c>
      <c r="AG440" t="str">
        <f t="shared" si="10"/>
        <v>2 - Population</v>
      </c>
      <c r="AH440" t="str">
        <f t="shared" si="11"/>
        <v>1 - Type of study</v>
      </c>
    </row>
    <row r="441">
      <c r="A441" s="9" t="s">
        <v>6222</v>
      </c>
      <c r="B441" s="9" t="s">
        <v>6223</v>
      </c>
      <c r="C441" s="10">
        <v>2018.0</v>
      </c>
      <c r="D441" s="10">
        <v>5.0</v>
      </c>
      <c r="E441" s="10">
        <v>1.0</v>
      </c>
      <c r="F441" s="9" t="s">
        <v>2731</v>
      </c>
      <c r="G441" s="9" t="s">
        <v>2732</v>
      </c>
      <c r="H441" s="10">
        <v>622.0</v>
      </c>
      <c r="I441" s="9"/>
      <c r="J441" s="9" t="s">
        <v>6224</v>
      </c>
      <c r="K441" s="11" t="s">
        <v>6225</v>
      </c>
      <c r="L441" s="9"/>
      <c r="M441" s="9"/>
      <c r="N441" s="9"/>
      <c r="O441" s="9"/>
      <c r="P441" s="9" t="s">
        <v>6226</v>
      </c>
      <c r="Q441" s="11" t="s">
        <v>4251</v>
      </c>
      <c r="R441" s="9"/>
      <c r="S441" s="9"/>
      <c r="T441">
        <f t="shared" si="2"/>
        <v>35</v>
      </c>
      <c r="U441" t="str">
        <f t="shared" si="3"/>
        <v>Excluded</v>
      </c>
      <c r="V441">
        <f t="shared" si="4"/>
        <v>58</v>
      </c>
      <c r="W441" t="str">
        <f t="shared" si="5"/>
        <v>Excluded</v>
      </c>
      <c r="X441" t="str">
        <f t="shared" ref="X441:Z441" si="449">IFERROR(IF(SEARCH(X$1,$Q441),"sim","não"),)</f>
        <v/>
      </c>
      <c r="Y441" t="str">
        <f t="shared" si="449"/>
        <v>sim</v>
      </c>
      <c r="Z441" t="str">
        <f t="shared" si="449"/>
        <v/>
      </c>
      <c r="AA441">
        <f t="shared" si="7"/>
        <v>1</v>
      </c>
      <c r="AB441" t="str">
        <f t="shared" si="8"/>
        <v/>
      </c>
      <c r="AF441" t="str">
        <f t="shared" si="9"/>
        <v>2 - Population</v>
      </c>
      <c r="AG441" t="str">
        <f t="shared" si="10"/>
        <v>2 - Population</v>
      </c>
      <c r="AH441" t="str">
        <f t="shared" si="11"/>
        <v/>
      </c>
    </row>
    <row r="442">
      <c r="A442" s="9" t="s">
        <v>6227</v>
      </c>
      <c r="B442" s="9" t="s">
        <v>6228</v>
      </c>
      <c r="C442" s="10">
        <v>2018.0</v>
      </c>
      <c r="D442" s="10">
        <v>9.0</v>
      </c>
      <c r="E442" s="10">
        <v>11.0</v>
      </c>
      <c r="F442" s="9" t="s">
        <v>6229</v>
      </c>
      <c r="G442" s="9" t="s">
        <v>6230</v>
      </c>
      <c r="H442" s="10">
        <v>6.0</v>
      </c>
      <c r="I442" s="9"/>
      <c r="J442" s="9"/>
      <c r="K442" s="11" t="s">
        <v>6231</v>
      </c>
      <c r="L442" s="9"/>
      <c r="M442" s="9"/>
      <c r="N442" s="9"/>
      <c r="O442" s="9"/>
      <c r="P442" s="9" t="s">
        <v>6232</v>
      </c>
      <c r="Q442" s="11" t="s">
        <v>4200</v>
      </c>
      <c r="R442" s="9"/>
      <c r="S442" s="9"/>
      <c r="T442">
        <f t="shared" si="2"/>
        <v>35</v>
      </c>
      <c r="U442" t="str">
        <f t="shared" si="3"/>
        <v>Excluded</v>
      </c>
      <c r="V442">
        <f t="shared" si="4"/>
        <v>58</v>
      </c>
      <c r="W442" t="str">
        <f t="shared" si="5"/>
        <v>Excluded</v>
      </c>
      <c r="X442" t="str">
        <f t="shared" ref="X442:Z442" si="450">IFERROR(IF(SEARCH(X$1,$Q442),"sim","não"),)</f>
        <v>sim</v>
      </c>
      <c r="Y442" t="str">
        <f t="shared" si="450"/>
        <v/>
      </c>
      <c r="Z442" t="str">
        <f t="shared" si="450"/>
        <v/>
      </c>
      <c r="AA442">
        <f t="shared" si="7"/>
        <v>1</v>
      </c>
      <c r="AB442" t="str">
        <f t="shared" si="8"/>
        <v/>
      </c>
      <c r="AF442" t="str">
        <f t="shared" si="9"/>
        <v>1 - Type of study</v>
      </c>
      <c r="AG442" t="str">
        <f t="shared" si="10"/>
        <v>1 - Type of study</v>
      </c>
      <c r="AH442" t="str">
        <f t="shared" si="11"/>
        <v/>
      </c>
    </row>
    <row r="443">
      <c r="A443" s="9" t="s">
        <v>6233</v>
      </c>
      <c r="B443" s="9" t="s">
        <v>6234</v>
      </c>
      <c r="C443" s="10">
        <v>2020.0</v>
      </c>
      <c r="D443" s="10">
        <v>1.0</v>
      </c>
      <c r="E443" s="10">
        <v>15.0</v>
      </c>
      <c r="F443" s="9" t="s">
        <v>3075</v>
      </c>
      <c r="G443" s="9" t="s">
        <v>3076</v>
      </c>
      <c r="H443" s="10">
        <v>187.0</v>
      </c>
      <c r="I443" s="9"/>
      <c r="J443" s="9"/>
      <c r="K443" s="11" t="s">
        <v>6235</v>
      </c>
      <c r="L443" s="9"/>
      <c r="M443" s="9"/>
      <c r="N443" s="9"/>
      <c r="O443" s="9"/>
      <c r="P443" s="9" t="s">
        <v>6236</v>
      </c>
      <c r="Q443" s="11" t="s">
        <v>4251</v>
      </c>
      <c r="R443" s="9"/>
      <c r="S443" s="9"/>
      <c r="T443">
        <f t="shared" si="2"/>
        <v>35</v>
      </c>
      <c r="U443" t="str">
        <f t="shared" si="3"/>
        <v>Excluded</v>
      </c>
      <c r="V443">
        <f t="shared" si="4"/>
        <v>58</v>
      </c>
      <c r="W443" t="str">
        <f t="shared" si="5"/>
        <v>Excluded</v>
      </c>
      <c r="X443" t="str">
        <f t="shared" ref="X443:Z443" si="451">IFERROR(IF(SEARCH(X$1,$Q443),"sim","não"),)</f>
        <v/>
      </c>
      <c r="Y443" t="str">
        <f t="shared" si="451"/>
        <v>sim</v>
      </c>
      <c r="Z443" t="str">
        <f t="shared" si="451"/>
        <v/>
      </c>
      <c r="AA443">
        <f t="shared" si="7"/>
        <v>1</v>
      </c>
      <c r="AB443" t="str">
        <f t="shared" si="8"/>
        <v/>
      </c>
      <c r="AF443" t="str">
        <f t="shared" si="9"/>
        <v>2 - Population</v>
      </c>
      <c r="AG443" t="str">
        <f t="shared" si="10"/>
        <v>2 - Population</v>
      </c>
      <c r="AH443" t="str">
        <f t="shared" si="11"/>
        <v/>
      </c>
    </row>
    <row r="444">
      <c r="A444" s="9" t="s">
        <v>6237</v>
      </c>
      <c r="B444" s="9" t="s">
        <v>6238</v>
      </c>
      <c r="C444" s="10">
        <v>2021.0</v>
      </c>
      <c r="D444" s="10">
        <v>2.0</v>
      </c>
      <c r="E444" s="10">
        <v>1.0</v>
      </c>
      <c r="F444" s="9" t="s">
        <v>2731</v>
      </c>
      <c r="G444" s="9" t="s">
        <v>2732</v>
      </c>
      <c r="H444" s="10">
        <v>754.0</v>
      </c>
      <c r="I444" s="9"/>
      <c r="J444" s="9"/>
      <c r="K444" s="11" t="s">
        <v>6239</v>
      </c>
      <c r="L444" s="9"/>
      <c r="M444" s="9"/>
      <c r="N444" s="9"/>
      <c r="O444" s="9"/>
      <c r="P444" s="9" t="s">
        <v>6240</v>
      </c>
      <c r="Q444" s="11" t="s">
        <v>4200</v>
      </c>
      <c r="R444" s="9"/>
      <c r="S444" s="9"/>
      <c r="T444">
        <f t="shared" si="2"/>
        <v>35</v>
      </c>
      <c r="U444" t="str">
        <f t="shared" si="3"/>
        <v>Excluded</v>
      </c>
      <c r="V444">
        <f t="shared" si="4"/>
        <v>58</v>
      </c>
      <c r="W444" t="str">
        <f t="shared" si="5"/>
        <v>Excluded</v>
      </c>
      <c r="X444" t="str">
        <f t="shared" ref="X444:Z444" si="452">IFERROR(IF(SEARCH(X$1,$Q444),"sim","não"),)</f>
        <v>sim</v>
      </c>
      <c r="Y444" t="str">
        <f t="shared" si="452"/>
        <v/>
      </c>
      <c r="Z444" t="str">
        <f t="shared" si="452"/>
        <v/>
      </c>
      <c r="AA444">
        <f t="shared" si="7"/>
        <v>1</v>
      </c>
      <c r="AB444" t="str">
        <f t="shared" si="8"/>
        <v/>
      </c>
      <c r="AF444" t="str">
        <f t="shared" si="9"/>
        <v>1 - Type of study</v>
      </c>
      <c r="AG444" t="str">
        <f t="shared" si="10"/>
        <v>1 - Type of study</v>
      </c>
      <c r="AH444" t="str">
        <f t="shared" si="11"/>
        <v/>
      </c>
    </row>
    <row r="445">
      <c r="A445" s="9" t="s">
        <v>6241</v>
      </c>
      <c r="B445" s="9" t="s">
        <v>6242</v>
      </c>
      <c r="C445" s="10">
        <v>2019.0</v>
      </c>
      <c r="D445" s="10">
        <v>2.0</v>
      </c>
      <c r="E445" s="10">
        <v>1.0</v>
      </c>
      <c r="F445" s="9" t="s">
        <v>6155</v>
      </c>
      <c r="G445" s="9" t="s">
        <v>6156</v>
      </c>
      <c r="H445" s="10">
        <v>111.0</v>
      </c>
      <c r="I445" s="9"/>
      <c r="J445" s="9" t="s">
        <v>6243</v>
      </c>
      <c r="K445" s="11" t="s">
        <v>6244</v>
      </c>
      <c r="L445" s="9"/>
      <c r="M445" s="9"/>
      <c r="N445" s="9"/>
      <c r="O445" s="9"/>
      <c r="P445" s="9" t="s">
        <v>6245</v>
      </c>
      <c r="Q445" s="11" t="s">
        <v>4347</v>
      </c>
      <c r="R445" s="9"/>
      <c r="S445" s="9"/>
      <c r="T445">
        <f t="shared" si="2"/>
        <v>35</v>
      </c>
      <c r="U445" t="str">
        <f t="shared" si="3"/>
        <v>Excluded</v>
      </c>
      <c r="V445">
        <f t="shared" si="4"/>
        <v>58</v>
      </c>
      <c r="W445" t="str">
        <f t="shared" si="5"/>
        <v>Excluded</v>
      </c>
      <c r="X445" t="str">
        <f t="shared" ref="X445:Z445" si="453">IFERROR(IF(SEARCH(X$1,$Q445),"sim","não"),)</f>
        <v>sim</v>
      </c>
      <c r="Y445" t="str">
        <f t="shared" si="453"/>
        <v/>
      </c>
      <c r="Z445" t="str">
        <f t="shared" si="453"/>
        <v/>
      </c>
      <c r="AA445">
        <f t="shared" si="7"/>
        <v>1</v>
      </c>
      <c r="AB445" t="str">
        <f t="shared" si="8"/>
        <v/>
      </c>
      <c r="AF445" t="str">
        <f t="shared" si="9"/>
        <v>1 - Type of study</v>
      </c>
      <c r="AG445" t="str">
        <f t="shared" si="10"/>
        <v>1 - Type of study</v>
      </c>
      <c r="AH445" t="str">
        <f t="shared" si="11"/>
        <v/>
      </c>
    </row>
    <row r="446">
      <c r="A446" s="9" t="s">
        <v>6246</v>
      </c>
      <c r="B446" s="9" t="s">
        <v>6247</v>
      </c>
      <c r="C446" s="10">
        <v>2020.0</v>
      </c>
      <c r="D446" s="10">
        <v>5.0</v>
      </c>
      <c r="E446" s="10">
        <v>8.0</v>
      </c>
      <c r="F446" s="9" t="s">
        <v>3337</v>
      </c>
      <c r="G446" s="9" t="s">
        <v>3338</v>
      </c>
      <c r="H446" s="10">
        <v>15.0</v>
      </c>
      <c r="I446" s="10">
        <v>5.0</v>
      </c>
      <c r="J446" s="9"/>
      <c r="K446" s="11" t="s">
        <v>6248</v>
      </c>
      <c r="L446" s="9"/>
      <c r="M446" s="9"/>
      <c r="N446" s="9"/>
      <c r="O446" s="9"/>
      <c r="P446" s="9" t="s">
        <v>6249</v>
      </c>
      <c r="Q446" s="11" t="s">
        <v>4200</v>
      </c>
      <c r="R446" s="9"/>
      <c r="S446" s="9"/>
      <c r="T446">
        <f t="shared" si="2"/>
        <v>35</v>
      </c>
      <c r="U446" t="str">
        <f t="shared" si="3"/>
        <v>Excluded</v>
      </c>
      <c r="V446">
        <f t="shared" si="4"/>
        <v>58</v>
      </c>
      <c r="W446" t="str">
        <f t="shared" si="5"/>
        <v>Excluded</v>
      </c>
      <c r="X446" t="str">
        <f t="shared" ref="X446:Z446" si="454">IFERROR(IF(SEARCH(X$1,$Q446),"sim","não"),)</f>
        <v>sim</v>
      </c>
      <c r="Y446" t="str">
        <f t="shared" si="454"/>
        <v/>
      </c>
      <c r="Z446" t="str">
        <f t="shared" si="454"/>
        <v/>
      </c>
      <c r="AA446">
        <f t="shared" si="7"/>
        <v>1</v>
      </c>
      <c r="AB446" t="str">
        <f t="shared" si="8"/>
        <v/>
      </c>
      <c r="AF446" t="str">
        <f t="shared" si="9"/>
        <v>1 - Type of study</v>
      </c>
      <c r="AG446" t="str">
        <f t="shared" si="10"/>
        <v>1 - Type of study</v>
      </c>
      <c r="AH446" t="str">
        <f t="shared" si="11"/>
        <v/>
      </c>
    </row>
    <row r="447">
      <c r="A447" s="9" t="s">
        <v>6250</v>
      </c>
      <c r="B447" s="9" t="s">
        <v>6251</v>
      </c>
      <c r="C447" s="10">
        <v>2015.0</v>
      </c>
      <c r="D447" s="10">
        <v>2.0</v>
      </c>
      <c r="E447" s="10">
        <v>17.0</v>
      </c>
      <c r="F447" s="9" t="s">
        <v>6167</v>
      </c>
      <c r="G447" s="9" t="s">
        <v>6168</v>
      </c>
      <c r="H447" s="10">
        <v>87.0</v>
      </c>
      <c r="I447" s="10">
        <v>4.0</v>
      </c>
      <c r="J447" s="9" t="s">
        <v>6252</v>
      </c>
      <c r="K447" s="11" t="s">
        <v>6253</v>
      </c>
      <c r="L447" s="9"/>
      <c r="M447" s="9"/>
      <c r="N447" s="9"/>
      <c r="O447" s="9"/>
      <c r="P447" s="9" t="s">
        <v>6254</v>
      </c>
      <c r="Q447" s="11" t="s">
        <v>4200</v>
      </c>
      <c r="R447" s="9"/>
      <c r="S447" s="9"/>
      <c r="T447">
        <f t="shared" si="2"/>
        <v>35</v>
      </c>
      <c r="U447" t="str">
        <f t="shared" si="3"/>
        <v>Excluded</v>
      </c>
      <c r="V447">
        <f t="shared" si="4"/>
        <v>58</v>
      </c>
      <c r="W447" t="str">
        <f t="shared" si="5"/>
        <v>Excluded</v>
      </c>
      <c r="X447" t="str">
        <f t="shared" ref="X447:Z447" si="455">IFERROR(IF(SEARCH(X$1,$Q447),"sim","não"),)</f>
        <v>sim</v>
      </c>
      <c r="Y447" t="str">
        <f t="shared" si="455"/>
        <v/>
      </c>
      <c r="Z447" t="str">
        <f t="shared" si="455"/>
        <v/>
      </c>
      <c r="AA447">
        <f t="shared" si="7"/>
        <v>1</v>
      </c>
      <c r="AB447" t="str">
        <f t="shared" si="8"/>
        <v/>
      </c>
      <c r="AF447" t="str">
        <f t="shared" si="9"/>
        <v>1 - Type of study</v>
      </c>
      <c r="AG447" t="str">
        <f t="shared" si="10"/>
        <v>1 - Type of study</v>
      </c>
      <c r="AH447" t="str">
        <f t="shared" si="11"/>
        <v/>
      </c>
    </row>
    <row r="448">
      <c r="A448" s="9" t="s">
        <v>6255</v>
      </c>
      <c r="B448" s="9" t="s">
        <v>6256</v>
      </c>
      <c r="C448" s="10">
        <v>2018.0</v>
      </c>
      <c r="D448" s="10">
        <v>8.0</v>
      </c>
      <c r="E448" s="10">
        <v>1.0</v>
      </c>
      <c r="F448" s="9" t="s">
        <v>2693</v>
      </c>
      <c r="G448" s="9" t="s">
        <v>2694</v>
      </c>
      <c r="H448" s="10">
        <v>133.0</v>
      </c>
      <c r="I448" s="9"/>
      <c r="J448" s="9" t="s">
        <v>6257</v>
      </c>
      <c r="K448" s="11" t="s">
        <v>6258</v>
      </c>
      <c r="L448" s="9"/>
      <c r="M448" s="9"/>
      <c r="N448" s="9"/>
      <c r="O448" s="9"/>
      <c r="P448" s="9" t="s">
        <v>6259</v>
      </c>
      <c r="Q448" s="11" t="s">
        <v>4200</v>
      </c>
      <c r="R448" s="9"/>
      <c r="S448" s="9"/>
      <c r="T448">
        <f t="shared" si="2"/>
        <v>35</v>
      </c>
      <c r="U448" t="str">
        <f t="shared" si="3"/>
        <v>Excluded</v>
      </c>
      <c r="V448">
        <f t="shared" si="4"/>
        <v>58</v>
      </c>
      <c r="W448" t="str">
        <f t="shared" si="5"/>
        <v>Excluded</v>
      </c>
      <c r="X448" t="str">
        <f t="shared" ref="X448:Z448" si="456">IFERROR(IF(SEARCH(X$1,$Q448),"sim","não"),)</f>
        <v>sim</v>
      </c>
      <c r="Y448" t="str">
        <f t="shared" si="456"/>
        <v/>
      </c>
      <c r="Z448" t="str">
        <f t="shared" si="456"/>
        <v/>
      </c>
      <c r="AA448">
        <f t="shared" si="7"/>
        <v>1</v>
      </c>
      <c r="AB448" t="str">
        <f t="shared" si="8"/>
        <v/>
      </c>
      <c r="AF448" t="str">
        <f t="shared" si="9"/>
        <v>1 - Type of study</v>
      </c>
      <c r="AG448" t="str">
        <f t="shared" si="10"/>
        <v>1 - Type of study</v>
      </c>
      <c r="AH448" t="str">
        <f t="shared" si="11"/>
        <v/>
      </c>
    </row>
    <row r="449">
      <c r="A449" s="9" t="s">
        <v>6260</v>
      </c>
      <c r="B449" s="9" t="s">
        <v>6261</v>
      </c>
      <c r="C449" s="10">
        <v>2020.0</v>
      </c>
      <c r="D449" s="10">
        <v>10.0</v>
      </c>
      <c r="E449" s="10">
        <v>1.0</v>
      </c>
      <c r="F449" s="9" t="s">
        <v>2756</v>
      </c>
      <c r="G449" s="9" t="s">
        <v>2757</v>
      </c>
      <c r="H449" s="10">
        <v>257.0</v>
      </c>
      <c r="I449" s="9"/>
      <c r="J449" s="9"/>
      <c r="K449" s="11" t="s">
        <v>6262</v>
      </c>
      <c r="L449" s="9"/>
      <c r="M449" s="9"/>
      <c r="N449" s="9"/>
      <c r="O449" s="9"/>
      <c r="P449" s="9" t="s">
        <v>6263</v>
      </c>
      <c r="Q449" s="11" t="s">
        <v>4200</v>
      </c>
      <c r="R449" s="9"/>
      <c r="S449" s="9"/>
      <c r="T449">
        <f t="shared" si="2"/>
        <v>35</v>
      </c>
      <c r="U449" t="str">
        <f t="shared" si="3"/>
        <v>Excluded</v>
      </c>
      <c r="V449">
        <f t="shared" si="4"/>
        <v>58</v>
      </c>
      <c r="W449" t="str">
        <f t="shared" si="5"/>
        <v>Excluded</v>
      </c>
      <c r="X449" t="str">
        <f t="shared" ref="X449:Z449" si="457">IFERROR(IF(SEARCH(X$1,$Q449),"sim","não"),)</f>
        <v>sim</v>
      </c>
      <c r="Y449" t="str">
        <f t="shared" si="457"/>
        <v/>
      </c>
      <c r="Z449" t="str">
        <f t="shared" si="457"/>
        <v/>
      </c>
      <c r="AA449">
        <f t="shared" si="7"/>
        <v>1</v>
      </c>
      <c r="AB449" t="str">
        <f t="shared" si="8"/>
        <v/>
      </c>
      <c r="AF449" t="str">
        <f t="shared" si="9"/>
        <v>1 - Type of study</v>
      </c>
      <c r="AG449" t="str">
        <f t="shared" si="10"/>
        <v>1 - Type of study</v>
      </c>
      <c r="AH449" t="str">
        <f t="shared" si="11"/>
        <v/>
      </c>
    </row>
    <row r="450">
      <c r="A450" s="9" t="s">
        <v>6264</v>
      </c>
      <c r="B450" s="9" t="s">
        <v>6265</v>
      </c>
      <c r="C450" s="10">
        <v>2020.0</v>
      </c>
      <c r="D450" s="10">
        <v>1.0</v>
      </c>
      <c r="E450" s="10">
        <v>2.0</v>
      </c>
      <c r="F450" s="9" t="s">
        <v>6266</v>
      </c>
      <c r="G450" s="9" t="s">
        <v>6267</v>
      </c>
      <c r="H450" s="10">
        <v>38.0</v>
      </c>
      <c r="I450" s="10">
        <v>1.0</v>
      </c>
      <c r="J450" s="14">
        <v>44216.0</v>
      </c>
      <c r="K450" s="11" t="s">
        <v>6268</v>
      </c>
      <c r="L450" s="9"/>
      <c r="M450" s="9"/>
      <c r="N450" s="9"/>
      <c r="O450" s="9"/>
      <c r="P450" s="9" t="s">
        <v>6269</v>
      </c>
      <c r="Q450" s="11" t="s">
        <v>4200</v>
      </c>
      <c r="R450" s="9"/>
      <c r="S450" s="9"/>
      <c r="T450">
        <f t="shared" si="2"/>
        <v>35</v>
      </c>
      <c r="U450" t="str">
        <f t="shared" si="3"/>
        <v>Excluded</v>
      </c>
      <c r="V450">
        <f t="shared" si="4"/>
        <v>58</v>
      </c>
      <c r="W450" t="str">
        <f t="shared" si="5"/>
        <v>Excluded</v>
      </c>
      <c r="X450" t="str">
        <f t="shared" ref="X450:Z450" si="458">IFERROR(IF(SEARCH(X$1,$Q450),"sim","não"),)</f>
        <v>sim</v>
      </c>
      <c r="Y450" t="str">
        <f t="shared" si="458"/>
        <v/>
      </c>
      <c r="Z450" t="str">
        <f t="shared" si="458"/>
        <v/>
      </c>
      <c r="AA450">
        <f t="shared" si="7"/>
        <v>1</v>
      </c>
      <c r="AB450" t="str">
        <f t="shared" si="8"/>
        <v/>
      </c>
      <c r="AF450" t="str">
        <f t="shared" si="9"/>
        <v>1 - Type of study</v>
      </c>
      <c r="AG450" t="str">
        <f t="shared" si="10"/>
        <v>1 - Type of study</v>
      </c>
      <c r="AH450" t="str">
        <f t="shared" si="11"/>
        <v/>
      </c>
    </row>
    <row r="451">
      <c r="A451" s="9" t="s">
        <v>6270</v>
      </c>
      <c r="B451" s="9" t="s">
        <v>6271</v>
      </c>
      <c r="C451" s="10">
        <v>2019.0</v>
      </c>
      <c r="D451" s="10">
        <v>3.0</v>
      </c>
      <c r="E451" s="10">
        <v>1.0</v>
      </c>
      <c r="F451" s="9" t="s">
        <v>6272</v>
      </c>
      <c r="G451" s="9" t="s">
        <v>6273</v>
      </c>
      <c r="H451" s="10">
        <v>275.0</v>
      </c>
      <c r="I451" s="9"/>
      <c r="J451" s="9" t="s">
        <v>6274</v>
      </c>
      <c r="K451" s="11" t="s">
        <v>6275</v>
      </c>
      <c r="L451" s="9"/>
      <c r="M451" s="9"/>
      <c r="N451" s="9"/>
      <c r="O451" s="9"/>
      <c r="P451" s="9" t="s">
        <v>6276</v>
      </c>
      <c r="Q451" s="11" t="s">
        <v>4200</v>
      </c>
      <c r="R451" s="9"/>
      <c r="S451" s="9"/>
      <c r="T451">
        <f t="shared" si="2"/>
        <v>35</v>
      </c>
      <c r="U451" t="str">
        <f t="shared" si="3"/>
        <v>Excluded</v>
      </c>
      <c r="V451">
        <f t="shared" si="4"/>
        <v>58</v>
      </c>
      <c r="W451" t="str">
        <f t="shared" si="5"/>
        <v>Excluded</v>
      </c>
      <c r="X451" t="str">
        <f t="shared" ref="X451:Z451" si="459">IFERROR(IF(SEARCH(X$1,$Q451),"sim","não"),)</f>
        <v>sim</v>
      </c>
      <c r="Y451" t="str">
        <f t="shared" si="459"/>
        <v/>
      </c>
      <c r="Z451" t="str">
        <f t="shared" si="459"/>
        <v/>
      </c>
      <c r="AA451">
        <f t="shared" si="7"/>
        <v>1</v>
      </c>
      <c r="AB451" t="str">
        <f t="shared" si="8"/>
        <v/>
      </c>
      <c r="AF451" t="str">
        <f t="shared" si="9"/>
        <v>1 - Type of study</v>
      </c>
      <c r="AG451" t="str">
        <f t="shared" si="10"/>
        <v>1 - Type of study</v>
      </c>
      <c r="AH451" t="str">
        <f t="shared" si="11"/>
        <v/>
      </c>
    </row>
    <row r="452">
      <c r="A452" s="9" t="s">
        <v>6277</v>
      </c>
      <c r="B452" s="9" t="s">
        <v>6278</v>
      </c>
      <c r="C452" s="10">
        <v>2020.0</v>
      </c>
      <c r="D452" s="10">
        <v>1.0</v>
      </c>
      <c r="E452" s="10">
        <v>1.0</v>
      </c>
      <c r="F452" s="9" t="s">
        <v>6279</v>
      </c>
      <c r="G452" s="9" t="s">
        <v>3109</v>
      </c>
      <c r="H452" s="9"/>
      <c r="I452" s="9"/>
      <c r="J452" s="9" t="s">
        <v>6280</v>
      </c>
      <c r="K452" s="11" t="s">
        <v>6281</v>
      </c>
      <c r="L452" s="9"/>
      <c r="M452" s="9"/>
      <c r="N452" s="9"/>
      <c r="O452" s="9"/>
      <c r="P452" s="9"/>
      <c r="Q452" s="11" t="s">
        <v>4200</v>
      </c>
      <c r="R452" s="9"/>
      <c r="S452" s="9"/>
      <c r="T452">
        <f t="shared" si="2"/>
        <v>35</v>
      </c>
      <c r="U452" t="str">
        <f t="shared" si="3"/>
        <v>Excluded</v>
      </c>
      <c r="V452">
        <f t="shared" si="4"/>
        <v>58</v>
      </c>
      <c r="W452" t="str">
        <f t="shared" si="5"/>
        <v>Excluded</v>
      </c>
      <c r="X452" t="str">
        <f t="shared" ref="X452:Z452" si="460">IFERROR(IF(SEARCH(X$1,$Q452),"sim","não"),)</f>
        <v>sim</v>
      </c>
      <c r="Y452" t="str">
        <f t="shared" si="460"/>
        <v/>
      </c>
      <c r="Z452" t="str">
        <f t="shared" si="460"/>
        <v/>
      </c>
      <c r="AA452">
        <f t="shared" si="7"/>
        <v>1</v>
      </c>
      <c r="AB452" t="str">
        <f t="shared" si="8"/>
        <v/>
      </c>
      <c r="AF452" t="str">
        <f t="shared" si="9"/>
        <v>1 - Type of study</v>
      </c>
      <c r="AG452" t="str">
        <f t="shared" si="10"/>
        <v>1 - Type of study</v>
      </c>
      <c r="AH452" t="str">
        <f t="shared" si="11"/>
        <v/>
      </c>
    </row>
    <row r="453">
      <c r="A453" s="9" t="s">
        <v>6282</v>
      </c>
      <c r="B453" s="9" t="s">
        <v>6283</v>
      </c>
      <c r="C453" s="10">
        <v>2021.0</v>
      </c>
      <c r="D453" s="10">
        <v>5.0</v>
      </c>
      <c r="E453" s="10">
        <v>1.0</v>
      </c>
      <c r="F453" s="9" t="s">
        <v>2693</v>
      </c>
      <c r="G453" s="9" t="s">
        <v>2694</v>
      </c>
      <c r="H453" s="10">
        <v>166.0</v>
      </c>
      <c r="I453" s="9"/>
      <c r="J453" s="9"/>
      <c r="K453" s="11" t="s">
        <v>6284</v>
      </c>
      <c r="L453" s="9"/>
      <c r="M453" s="9"/>
      <c r="N453" s="9"/>
      <c r="O453" s="9"/>
      <c r="P453" s="9" t="s">
        <v>6285</v>
      </c>
      <c r="Q453" s="11" t="s">
        <v>4200</v>
      </c>
      <c r="R453" s="9"/>
      <c r="S453" s="9"/>
      <c r="T453">
        <f t="shared" si="2"/>
        <v>35</v>
      </c>
      <c r="U453" t="str">
        <f t="shared" si="3"/>
        <v>Excluded</v>
      </c>
      <c r="V453">
        <f t="shared" si="4"/>
        <v>58</v>
      </c>
      <c r="W453" t="str">
        <f t="shared" si="5"/>
        <v>Excluded</v>
      </c>
      <c r="X453" t="str">
        <f t="shared" ref="X453:Z453" si="461">IFERROR(IF(SEARCH(X$1,$Q453),"sim","não"),)</f>
        <v>sim</v>
      </c>
      <c r="Y453" t="str">
        <f t="shared" si="461"/>
        <v/>
      </c>
      <c r="Z453" t="str">
        <f t="shared" si="461"/>
        <v/>
      </c>
      <c r="AA453">
        <f t="shared" si="7"/>
        <v>1</v>
      </c>
      <c r="AB453" t="str">
        <f t="shared" si="8"/>
        <v/>
      </c>
      <c r="AF453" t="str">
        <f t="shared" si="9"/>
        <v>1 - Type of study</v>
      </c>
      <c r="AG453" t="str">
        <f t="shared" si="10"/>
        <v>1 - Type of study</v>
      </c>
      <c r="AH453" t="str">
        <f t="shared" si="11"/>
        <v/>
      </c>
    </row>
    <row r="454">
      <c r="A454" s="9" t="s">
        <v>6286</v>
      </c>
      <c r="B454" s="9" t="s">
        <v>6287</v>
      </c>
      <c r="C454" s="10">
        <v>2018.0</v>
      </c>
      <c r="D454" s="10">
        <v>4.0</v>
      </c>
      <c r="E454" s="10">
        <v>1.0</v>
      </c>
      <c r="F454" s="9" t="s">
        <v>2693</v>
      </c>
      <c r="G454" s="9" t="s">
        <v>2694</v>
      </c>
      <c r="H454" s="10">
        <v>129.0</v>
      </c>
      <c r="I454" s="10">
        <v>1.0</v>
      </c>
      <c r="J454" s="9" t="s">
        <v>6288</v>
      </c>
      <c r="K454" s="11" t="s">
        <v>6289</v>
      </c>
      <c r="L454" s="9"/>
      <c r="M454" s="9"/>
      <c r="N454" s="9"/>
      <c r="O454" s="9"/>
      <c r="P454" s="9" t="s">
        <v>6290</v>
      </c>
      <c r="Q454" s="11" t="s">
        <v>4200</v>
      </c>
      <c r="R454" s="9"/>
      <c r="S454" s="9"/>
      <c r="T454">
        <f t="shared" si="2"/>
        <v>35</v>
      </c>
      <c r="U454" t="str">
        <f t="shared" si="3"/>
        <v>Excluded</v>
      </c>
      <c r="V454">
        <f t="shared" si="4"/>
        <v>58</v>
      </c>
      <c r="W454" t="str">
        <f t="shared" si="5"/>
        <v>Excluded</v>
      </c>
      <c r="X454" t="str">
        <f t="shared" ref="X454:Z454" si="462">IFERROR(IF(SEARCH(X$1,$Q454),"sim","não"),)</f>
        <v>sim</v>
      </c>
      <c r="Y454" t="str">
        <f t="shared" si="462"/>
        <v/>
      </c>
      <c r="Z454" t="str">
        <f t="shared" si="462"/>
        <v/>
      </c>
      <c r="AA454">
        <f t="shared" si="7"/>
        <v>1</v>
      </c>
      <c r="AB454" t="str">
        <f t="shared" si="8"/>
        <v/>
      </c>
      <c r="AF454" t="str">
        <f t="shared" si="9"/>
        <v>1 - Type of study</v>
      </c>
      <c r="AG454" t="str">
        <f t="shared" si="10"/>
        <v>1 - Type of study</v>
      </c>
      <c r="AH454" t="str">
        <f t="shared" si="11"/>
        <v/>
      </c>
    </row>
    <row r="455">
      <c r="A455" s="9" t="s">
        <v>6291</v>
      </c>
      <c r="B455" s="9" t="s">
        <v>6292</v>
      </c>
      <c r="C455" s="10">
        <v>2021.0</v>
      </c>
      <c r="D455" s="10">
        <v>1.0</v>
      </c>
      <c r="E455" s="10">
        <v>1.0</v>
      </c>
      <c r="F455" s="11" t="s">
        <v>6293</v>
      </c>
      <c r="G455" s="9"/>
      <c r="H455" s="10">
        <v>69.0</v>
      </c>
      <c r="I455" s="9"/>
      <c r="J455" s="9"/>
      <c r="K455" s="11" t="s">
        <v>6294</v>
      </c>
      <c r="L455" s="9"/>
      <c r="M455" s="9"/>
      <c r="N455" s="9"/>
      <c r="O455" s="9"/>
      <c r="P455" s="9"/>
      <c r="Q455" s="11" t="s">
        <v>4200</v>
      </c>
      <c r="R455" s="9"/>
      <c r="S455" s="9"/>
      <c r="T455">
        <f t="shared" si="2"/>
        <v>35</v>
      </c>
      <c r="U455" t="str">
        <f t="shared" si="3"/>
        <v>Excluded</v>
      </c>
      <c r="V455">
        <f t="shared" si="4"/>
        <v>58</v>
      </c>
      <c r="W455" t="str">
        <f t="shared" si="5"/>
        <v>Excluded</v>
      </c>
      <c r="X455" t="str">
        <f t="shared" ref="X455:Z455" si="463">IFERROR(IF(SEARCH(X$1,$Q455),"sim","não"),)</f>
        <v>sim</v>
      </c>
      <c r="Y455" t="str">
        <f t="shared" si="463"/>
        <v/>
      </c>
      <c r="Z455" t="str">
        <f t="shared" si="463"/>
        <v/>
      </c>
      <c r="AA455">
        <f t="shared" si="7"/>
        <v>1</v>
      </c>
      <c r="AB455" t="str">
        <f t="shared" si="8"/>
        <v/>
      </c>
      <c r="AF455" t="str">
        <f t="shared" si="9"/>
        <v>1 - Type of study</v>
      </c>
      <c r="AG455" t="str">
        <f t="shared" si="10"/>
        <v>1 - Type of study</v>
      </c>
      <c r="AH455" t="str">
        <f t="shared" si="11"/>
        <v/>
      </c>
    </row>
    <row r="456">
      <c r="A456" s="9" t="s">
        <v>6295</v>
      </c>
      <c r="B456" s="9" t="s">
        <v>6296</v>
      </c>
      <c r="C456" s="10">
        <v>2018.0</v>
      </c>
      <c r="D456" s="10">
        <v>1.0</v>
      </c>
      <c r="E456" s="10">
        <v>1.0</v>
      </c>
      <c r="F456" s="9" t="s">
        <v>6297</v>
      </c>
      <c r="G456" s="9" t="s">
        <v>6298</v>
      </c>
      <c r="H456" s="10">
        <v>114.0</v>
      </c>
      <c r="I456" s="10">
        <v>1.0</v>
      </c>
      <c r="J456" s="13">
        <v>44536.0</v>
      </c>
      <c r="K456" s="11" t="s">
        <v>6299</v>
      </c>
      <c r="L456" s="9"/>
      <c r="M456" s="9"/>
      <c r="N456" s="9"/>
      <c r="O456" s="9"/>
      <c r="P456" s="9"/>
      <c r="Q456" s="11" t="s">
        <v>4200</v>
      </c>
      <c r="R456" s="9"/>
      <c r="S456" s="9"/>
      <c r="T456">
        <f t="shared" si="2"/>
        <v>35</v>
      </c>
      <c r="U456" t="str">
        <f t="shared" si="3"/>
        <v>Excluded</v>
      </c>
      <c r="V456">
        <f t="shared" si="4"/>
        <v>58</v>
      </c>
      <c r="W456" t="str">
        <f t="shared" si="5"/>
        <v>Excluded</v>
      </c>
      <c r="X456" t="str">
        <f t="shared" ref="X456:Z456" si="464">IFERROR(IF(SEARCH(X$1,$Q456),"sim","não"),)</f>
        <v>sim</v>
      </c>
      <c r="Y456" t="str">
        <f t="shared" si="464"/>
        <v/>
      </c>
      <c r="Z456" t="str">
        <f t="shared" si="464"/>
        <v/>
      </c>
      <c r="AA456">
        <f t="shared" si="7"/>
        <v>1</v>
      </c>
      <c r="AB456" t="str">
        <f t="shared" si="8"/>
        <v/>
      </c>
      <c r="AF456" t="str">
        <f t="shared" si="9"/>
        <v>1 - Type of study</v>
      </c>
      <c r="AG456" t="str">
        <f t="shared" si="10"/>
        <v>1 - Type of study</v>
      </c>
      <c r="AH456" t="str">
        <f t="shared" si="11"/>
        <v/>
      </c>
    </row>
    <row r="457">
      <c r="A457" s="9" t="s">
        <v>6300</v>
      </c>
      <c r="B457" s="9" t="s">
        <v>6301</v>
      </c>
      <c r="C457" s="10">
        <v>2020.0</v>
      </c>
      <c r="D457" s="10">
        <v>3.0</v>
      </c>
      <c r="E457" s="10">
        <v>1.0</v>
      </c>
      <c r="F457" s="9" t="s">
        <v>2731</v>
      </c>
      <c r="G457" s="9" t="s">
        <v>2732</v>
      </c>
      <c r="H457" s="10">
        <v>706.0</v>
      </c>
      <c r="I457" s="9"/>
      <c r="J457" s="9"/>
      <c r="K457" s="11" t="s">
        <v>6302</v>
      </c>
      <c r="L457" s="9"/>
      <c r="M457" s="9"/>
      <c r="N457" s="9"/>
      <c r="O457" s="9"/>
      <c r="P457" s="9" t="s">
        <v>6303</v>
      </c>
      <c r="Q457" s="11" t="s">
        <v>4209</v>
      </c>
      <c r="R457" s="9"/>
      <c r="S457" s="9"/>
      <c r="T457">
        <f t="shared" si="2"/>
        <v>35</v>
      </c>
      <c r="U457" t="str">
        <f t="shared" si="3"/>
        <v>Excluded</v>
      </c>
      <c r="V457">
        <f t="shared" si="4"/>
        <v>58</v>
      </c>
      <c r="W457" t="str">
        <f t="shared" si="5"/>
        <v>Excluded</v>
      </c>
      <c r="X457" t="str">
        <f t="shared" ref="X457:Z457" si="465">IFERROR(IF(SEARCH(X$1,$Q457),"sim","não"),)</f>
        <v>sim</v>
      </c>
      <c r="Y457" t="str">
        <f t="shared" si="465"/>
        <v/>
      </c>
      <c r="Z457" t="str">
        <f t="shared" si="465"/>
        <v/>
      </c>
      <c r="AA457">
        <f t="shared" si="7"/>
        <v>1</v>
      </c>
      <c r="AB457" t="str">
        <f t="shared" si="8"/>
        <v/>
      </c>
      <c r="AF457" t="str">
        <f t="shared" si="9"/>
        <v>1 - Type of study</v>
      </c>
      <c r="AG457" t="str">
        <f t="shared" si="10"/>
        <v>1 - Type of study</v>
      </c>
      <c r="AH457" t="str">
        <f t="shared" si="11"/>
        <v/>
      </c>
    </row>
    <row r="458">
      <c r="A458" s="9" t="s">
        <v>6304</v>
      </c>
      <c r="B458" s="9" t="s">
        <v>6305</v>
      </c>
      <c r="C458" s="10">
        <v>2021.0</v>
      </c>
      <c r="D458" s="10">
        <v>1.0</v>
      </c>
      <c r="E458" s="10">
        <v>15.0</v>
      </c>
      <c r="F458" s="9" t="s">
        <v>2973</v>
      </c>
      <c r="G458" s="9" t="s">
        <v>2974</v>
      </c>
      <c r="H458" s="10">
        <v>402.0</v>
      </c>
      <c r="I458" s="9"/>
      <c r="J458" s="9"/>
      <c r="K458" s="11" t="s">
        <v>6306</v>
      </c>
      <c r="L458" s="9"/>
      <c r="M458" s="9"/>
      <c r="N458" s="9"/>
      <c r="O458" s="9"/>
      <c r="P458" s="9" t="s">
        <v>6307</v>
      </c>
      <c r="Q458" s="11" t="s">
        <v>4251</v>
      </c>
      <c r="R458" s="9"/>
      <c r="S458" s="9"/>
      <c r="T458">
        <f t="shared" si="2"/>
        <v>35</v>
      </c>
      <c r="U458" t="str">
        <f t="shared" si="3"/>
        <v>Excluded</v>
      </c>
      <c r="V458">
        <f t="shared" si="4"/>
        <v>58</v>
      </c>
      <c r="W458" t="str">
        <f t="shared" si="5"/>
        <v>Excluded</v>
      </c>
      <c r="X458" t="str">
        <f t="shared" ref="X458:Z458" si="466">IFERROR(IF(SEARCH(X$1,$Q458),"sim","não"),)</f>
        <v/>
      </c>
      <c r="Y458" t="str">
        <f t="shared" si="466"/>
        <v>sim</v>
      </c>
      <c r="Z458" t="str">
        <f t="shared" si="466"/>
        <v/>
      </c>
      <c r="AA458">
        <f t="shared" si="7"/>
        <v>1</v>
      </c>
      <c r="AB458" t="str">
        <f t="shared" si="8"/>
        <v/>
      </c>
      <c r="AF458" t="str">
        <f t="shared" si="9"/>
        <v>2 - Population</v>
      </c>
      <c r="AG458" t="str">
        <f t="shared" si="10"/>
        <v>2 - Population</v>
      </c>
      <c r="AH458" t="str">
        <f t="shared" si="11"/>
        <v/>
      </c>
    </row>
    <row r="459">
      <c r="A459" s="9" t="s">
        <v>6308</v>
      </c>
      <c r="B459" s="9" t="s">
        <v>6309</v>
      </c>
      <c r="C459" s="10">
        <v>2015.0</v>
      </c>
      <c r="D459" s="10">
        <v>1.0</v>
      </c>
      <c r="E459" s="10">
        <v>1.0</v>
      </c>
      <c r="F459" s="9" t="s">
        <v>6310</v>
      </c>
      <c r="G459" s="9" t="s">
        <v>6311</v>
      </c>
      <c r="H459" s="10">
        <v>33.0</v>
      </c>
      <c r="I459" s="10">
        <v>2.0</v>
      </c>
      <c r="J459" s="9" t="s">
        <v>6312</v>
      </c>
      <c r="K459" s="11" t="s">
        <v>6313</v>
      </c>
      <c r="L459" s="9"/>
      <c r="M459" s="9"/>
      <c r="N459" s="9"/>
      <c r="O459" s="9"/>
      <c r="P459" s="9" t="s">
        <v>6314</v>
      </c>
      <c r="Q459" s="11" t="s">
        <v>4209</v>
      </c>
      <c r="R459" s="9"/>
      <c r="S459" s="9"/>
      <c r="T459">
        <f t="shared" si="2"/>
        <v>35</v>
      </c>
      <c r="U459" t="str">
        <f t="shared" si="3"/>
        <v>Excluded</v>
      </c>
      <c r="V459">
        <f t="shared" si="4"/>
        <v>58</v>
      </c>
      <c r="W459" t="str">
        <f t="shared" si="5"/>
        <v>Excluded</v>
      </c>
      <c r="X459" t="str">
        <f t="shared" ref="X459:Z459" si="467">IFERROR(IF(SEARCH(X$1,$Q459),"sim","não"),)</f>
        <v>sim</v>
      </c>
      <c r="Y459" t="str">
        <f t="shared" si="467"/>
        <v/>
      </c>
      <c r="Z459" t="str">
        <f t="shared" si="467"/>
        <v/>
      </c>
      <c r="AA459">
        <f t="shared" si="7"/>
        <v>1</v>
      </c>
      <c r="AB459" t="str">
        <f t="shared" si="8"/>
        <v/>
      </c>
      <c r="AF459" t="str">
        <f t="shared" si="9"/>
        <v>1 - Type of study</v>
      </c>
      <c r="AG459" t="str">
        <f t="shared" si="10"/>
        <v>1 - Type of study</v>
      </c>
      <c r="AH459" t="str">
        <f t="shared" si="11"/>
        <v/>
      </c>
    </row>
    <row r="460">
      <c r="A460" s="9" t="s">
        <v>6315</v>
      </c>
      <c r="B460" s="9" t="s">
        <v>6316</v>
      </c>
      <c r="C460" s="10">
        <v>2018.0</v>
      </c>
      <c r="D460" s="10">
        <v>2.0</v>
      </c>
      <c r="E460" s="10">
        <v>1.0</v>
      </c>
      <c r="F460" s="9" t="s">
        <v>6317</v>
      </c>
      <c r="G460" s="9" t="s">
        <v>6318</v>
      </c>
      <c r="H460" s="10">
        <v>29.0</v>
      </c>
      <c r="I460" s="10">
        <v>2.0</v>
      </c>
      <c r="J460" s="9" t="s">
        <v>6319</v>
      </c>
      <c r="K460" s="11" t="s">
        <v>6320</v>
      </c>
      <c r="L460" s="9"/>
      <c r="M460" s="9"/>
      <c r="N460" s="9"/>
      <c r="O460" s="9"/>
      <c r="P460" s="9" t="s">
        <v>6321</v>
      </c>
      <c r="Q460" s="11" t="s">
        <v>4209</v>
      </c>
      <c r="R460" s="9"/>
      <c r="S460" s="9"/>
      <c r="T460">
        <f t="shared" si="2"/>
        <v>35</v>
      </c>
      <c r="U460" t="str">
        <f t="shared" si="3"/>
        <v>Excluded</v>
      </c>
      <c r="V460">
        <f t="shared" si="4"/>
        <v>58</v>
      </c>
      <c r="W460" t="str">
        <f t="shared" si="5"/>
        <v>Excluded</v>
      </c>
      <c r="X460" t="str">
        <f t="shared" ref="X460:Z460" si="468">IFERROR(IF(SEARCH(X$1,$Q460),"sim","não"),)</f>
        <v>sim</v>
      </c>
      <c r="Y460" t="str">
        <f t="shared" si="468"/>
        <v/>
      </c>
      <c r="Z460" t="str">
        <f t="shared" si="468"/>
        <v/>
      </c>
      <c r="AA460">
        <f t="shared" si="7"/>
        <v>1</v>
      </c>
      <c r="AB460" t="str">
        <f t="shared" si="8"/>
        <v/>
      </c>
      <c r="AF460" t="str">
        <f t="shared" si="9"/>
        <v>1 - Type of study</v>
      </c>
      <c r="AG460" t="str">
        <f t="shared" si="10"/>
        <v>1 - Type of study</v>
      </c>
      <c r="AH460" t="str">
        <f t="shared" si="11"/>
        <v/>
      </c>
    </row>
    <row r="461">
      <c r="A461" s="9" t="s">
        <v>6322</v>
      </c>
      <c r="B461" s="9" t="s">
        <v>6323</v>
      </c>
      <c r="C461" s="10">
        <v>2019.0</v>
      </c>
      <c r="D461" s="10">
        <v>4.0</v>
      </c>
      <c r="E461" s="10">
        <v>1.0</v>
      </c>
      <c r="F461" s="9" t="s">
        <v>2693</v>
      </c>
      <c r="G461" s="9" t="s">
        <v>2694</v>
      </c>
      <c r="H461" s="10">
        <v>141.0</v>
      </c>
      <c r="I461" s="9"/>
      <c r="J461" s="9" t="s">
        <v>6324</v>
      </c>
      <c r="K461" s="11" t="s">
        <v>6325</v>
      </c>
      <c r="L461" s="9"/>
      <c r="M461" s="9"/>
      <c r="N461" s="9"/>
      <c r="O461" s="9"/>
      <c r="P461" s="9"/>
      <c r="Q461" s="11" t="s">
        <v>6326</v>
      </c>
      <c r="R461" s="9"/>
      <c r="S461" s="9"/>
      <c r="T461">
        <f t="shared" si="2"/>
        <v>35</v>
      </c>
      <c r="U461" t="str">
        <f t="shared" si="3"/>
        <v>Maybe</v>
      </c>
      <c r="V461">
        <f t="shared" si="4"/>
        <v>55</v>
      </c>
      <c r="W461" t="str">
        <f t="shared" si="5"/>
        <v>Excluded</v>
      </c>
      <c r="X461" t="str">
        <f t="shared" ref="X461:Z461" si="469">IFERROR(IF(SEARCH(X$1,$Q461),"sim","não"),)</f>
        <v>sim</v>
      </c>
      <c r="Y461" t="str">
        <f t="shared" si="469"/>
        <v/>
      </c>
      <c r="Z461" t="str">
        <f t="shared" si="469"/>
        <v/>
      </c>
      <c r="AA461">
        <f t="shared" si="7"/>
        <v>1</v>
      </c>
      <c r="AB461" t="str">
        <f t="shared" si="8"/>
        <v>sim</v>
      </c>
      <c r="AF461" t="str">
        <f t="shared" si="9"/>
        <v>1 - Type of study</v>
      </c>
      <c r="AG461" t="str">
        <f t="shared" si="10"/>
        <v/>
      </c>
      <c r="AH461" t="str">
        <f t="shared" si="11"/>
        <v/>
      </c>
    </row>
    <row r="462">
      <c r="A462" s="9" t="s">
        <v>6327</v>
      </c>
      <c r="B462" s="9" t="s">
        <v>6328</v>
      </c>
      <c r="C462" s="10">
        <v>2019.0</v>
      </c>
      <c r="D462" s="10">
        <v>8.0</v>
      </c>
      <c r="E462" s="10">
        <v>1.0</v>
      </c>
      <c r="F462" s="9" t="s">
        <v>2693</v>
      </c>
      <c r="G462" s="9" t="s">
        <v>2694</v>
      </c>
      <c r="H462" s="10">
        <v>145.0</v>
      </c>
      <c r="I462" s="9"/>
      <c r="J462" s="9" t="s">
        <v>6329</v>
      </c>
      <c r="K462" s="11" t="s">
        <v>6330</v>
      </c>
      <c r="L462" s="9"/>
      <c r="M462" s="9"/>
      <c r="N462" s="9"/>
      <c r="O462" s="9"/>
      <c r="P462" s="9" t="s">
        <v>6331</v>
      </c>
      <c r="Q462" s="11" t="s">
        <v>4200</v>
      </c>
      <c r="R462" s="9"/>
      <c r="S462" s="9"/>
      <c r="T462">
        <f t="shared" si="2"/>
        <v>35</v>
      </c>
      <c r="U462" t="str">
        <f t="shared" si="3"/>
        <v>Excluded</v>
      </c>
      <c r="V462">
        <f t="shared" si="4"/>
        <v>58</v>
      </c>
      <c r="W462" t="str">
        <f t="shared" si="5"/>
        <v>Excluded</v>
      </c>
      <c r="X462" t="str">
        <f t="shared" ref="X462:Z462" si="470">IFERROR(IF(SEARCH(X$1,$Q462),"sim","não"),)</f>
        <v>sim</v>
      </c>
      <c r="Y462" t="str">
        <f t="shared" si="470"/>
        <v/>
      </c>
      <c r="Z462" t="str">
        <f t="shared" si="470"/>
        <v/>
      </c>
      <c r="AA462">
        <f t="shared" si="7"/>
        <v>1</v>
      </c>
      <c r="AB462" t="str">
        <f t="shared" si="8"/>
        <v/>
      </c>
      <c r="AF462" t="str">
        <f t="shared" si="9"/>
        <v>1 - Type of study</v>
      </c>
      <c r="AG462" t="str">
        <f t="shared" si="10"/>
        <v>1 - Type of study</v>
      </c>
      <c r="AH462" t="str">
        <f t="shared" si="11"/>
        <v/>
      </c>
    </row>
    <row r="463">
      <c r="A463" s="9" t="s">
        <v>6332</v>
      </c>
      <c r="B463" s="11" t="s">
        <v>6333</v>
      </c>
      <c r="C463" s="9"/>
      <c r="D463" s="10">
        <v>1.0</v>
      </c>
      <c r="E463" s="10">
        <v>1.0</v>
      </c>
      <c r="F463" s="9" t="s">
        <v>6334</v>
      </c>
      <c r="G463" s="9" t="s">
        <v>6335</v>
      </c>
      <c r="H463" s="9"/>
      <c r="I463" s="9"/>
      <c r="J463" s="9"/>
      <c r="K463" s="11" t="s">
        <v>6336</v>
      </c>
      <c r="L463" s="9"/>
      <c r="M463" s="9"/>
      <c r="N463" s="9"/>
      <c r="O463" s="9"/>
      <c r="P463" s="9" t="s">
        <v>6337</v>
      </c>
      <c r="Q463" s="11" t="s">
        <v>4200</v>
      </c>
      <c r="R463" s="9"/>
      <c r="S463" s="9"/>
      <c r="T463">
        <f t="shared" si="2"/>
        <v>35</v>
      </c>
      <c r="U463" t="str">
        <f t="shared" si="3"/>
        <v>Excluded</v>
      </c>
      <c r="V463">
        <f t="shared" si="4"/>
        <v>58</v>
      </c>
      <c r="W463" t="str">
        <f t="shared" si="5"/>
        <v>Excluded</v>
      </c>
      <c r="X463" t="str">
        <f t="shared" ref="X463:Z463" si="471">IFERROR(IF(SEARCH(X$1,$Q463),"sim","não"),)</f>
        <v>sim</v>
      </c>
      <c r="Y463" t="str">
        <f t="shared" si="471"/>
        <v/>
      </c>
      <c r="Z463" t="str">
        <f t="shared" si="471"/>
        <v/>
      </c>
      <c r="AA463">
        <f t="shared" si="7"/>
        <v>1</v>
      </c>
      <c r="AB463" t="str">
        <f t="shared" si="8"/>
        <v/>
      </c>
      <c r="AF463" t="str">
        <f t="shared" si="9"/>
        <v>1 - Type of study</v>
      </c>
      <c r="AG463" t="str">
        <f t="shared" si="10"/>
        <v>1 - Type of study</v>
      </c>
      <c r="AH463" t="str">
        <f t="shared" si="11"/>
        <v/>
      </c>
    </row>
    <row r="464">
      <c r="A464" s="9" t="s">
        <v>6338</v>
      </c>
      <c r="B464" s="9" t="s">
        <v>6339</v>
      </c>
      <c r="C464" s="10">
        <v>2020.0</v>
      </c>
      <c r="D464" s="10">
        <v>9.0</v>
      </c>
      <c r="E464" s="10">
        <v>20.0</v>
      </c>
      <c r="F464" s="9" t="s">
        <v>2731</v>
      </c>
      <c r="G464" s="9" t="s">
        <v>2732</v>
      </c>
      <c r="H464" s="10">
        <v>736.0</v>
      </c>
      <c r="I464" s="9"/>
      <c r="J464" s="9"/>
      <c r="K464" s="11" t="s">
        <v>6340</v>
      </c>
      <c r="L464" s="9"/>
      <c r="M464" s="9"/>
      <c r="N464" s="9"/>
      <c r="O464" s="9"/>
      <c r="P464" s="9"/>
      <c r="Q464" s="11" t="s">
        <v>4347</v>
      </c>
      <c r="R464" s="9"/>
      <c r="S464" s="9"/>
      <c r="T464">
        <f t="shared" si="2"/>
        <v>35</v>
      </c>
      <c r="U464" t="str">
        <f t="shared" si="3"/>
        <v>Excluded</v>
      </c>
      <c r="V464">
        <f t="shared" si="4"/>
        <v>58</v>
      </c>
      <c r="W464" t="str">
        <f t="shared" si="5"/>
        <v>Excluded</v>
      </c>
      <c r="X464" t="str">
        <f t="shared" ref="X464:Z464" si="472">IFERROR(IF(SEARCH(X$1,$Q464),"sim","não"),)</f>
        <v>sim</v>
      </c>
      <c r="Y464" t="str">
        <f t="shared" si="472"/>
        <v/>
      </c>
      <c r="Z464" t="str">
        <f t="shared" si="472"/>
        <v/>
      </c>
      <c r="AA464">
        <f t="shared" si="7"/>
        <v>1</v>
      </c>
      <c r="AB464" t="str">
        <f t="shared" si="8"/>
        <v/>
      </c>
      <c r="AF464" t="str">
        <f t="shared" si="9"/>
        <v>1 - Type of study</v>
      </c>
      <c r="AG464" t="str">
        <f t="shared" si="10"/>
        <v>1 - Type of study</v>
      </c>
      <c r="AH464" t="str">
        <f t="shared" si="11"/>
        <v/>
      </c>
    </row>
    <row r="465">
      <c r="A465" s="9" t="s">
        <v>6341</v>
      </c>
      <c r="B465" s="9" t="s">
        <v>6342</v>
      </c>
      <c r="C465" s="10">
        <v>2016.0</v>
      </c>
      <c r="D465" s="10">
        <v>12.0</v>
      </c>
      <c r="E465" s="10">
        <v>15.0</v>
      </c>
      <c r="F465" s="9" t="s">
        <v>2693</v>
      </c>
      <c r="G465" s="9" t="s">
        <v>2694</v>
      </c>
      <c r="H465" s="10">
        <v>113.0</v>
      </c>
      <c r="I465" s="10">
        <v>1.0</v>
      </c>
      <c r="J465" s="9" t="s">
        <v>6343</v>
      </c>
      <c r="K465" s="11" t="s">
        <v>6344</v>
      </c>
      <c r="L465" s="9"/>
      <c r="M465" s="9"/>
      <c r="N465" s="9"/>
      <c r="O465" s="9"/>
      <c r="P465" s="9" t="s">
        <v>6345</v>
      </c>
      <c r="Q465" s="11" t="s">
        <v>4200</v>
      </c>
      <c r="R465" s="9"/>
      <c r="S465" s="9"/>
      <c r="T465">
        <f t="shared" si="2"/>
        <v>35</v>
      </c>
      <c r="U465" t="str">
        <f t="shared" si="3"/>
        <v>Excluded</v>
      </c>
      <c r="V465">
        <f t="shared" si="4"/>
        <v>58</v>
      </c>
      <c r="W465" t="str">
        <f t="shared" si="5"/>
        <v>Excluded</v>
      </c>
      <c r="X465" t="str">
        <f t="shared" ref="X465:Z465" si="473">IFERROR(IF(SEARCH(X$1,$Q465),"sim","não"),)</f>
        <v>sim</v>
      </c>
      <c r="Y465" t="str">
        <f t="shared" si="473"/>
        <v/>
      </c>
      <c r="Z465" t="str">
        <f t="shared" si="473"/>
        <v/>
      </c>
      <c r="AA465">
        <f t="shared" si="7"/>
        <v>1</v>
      </c>
      <c r="AB465" t="str">
        <f t="shared" si="8"/>
        <v/>
      </c>
      <c r="AF465" t="str">
        <f t="shared" si="9"/>
        <v>1 - Type of study</v>
      </c>
      <c r="AG465" t="str">
        <f t="shared" si="10"/>
        <v>1 - Type of study</v>
      </c>
      <c r="AH465" t="str">
        <f t="shared" si="11"/>
        <v/>
      </c>
    </row>
    <row r="466">
      <c r="A466" s="9" t="s">
        <v>6346</v>
      </c>
      <c r="B466" s="9" t="s">
        <v>6347</v>
      </c>
      <c r="C466" s="10">
        <v>2017.0</v>
      </c>
      <c r="D466" s="10">
        <v>4.0</v>
      </c>
      <c r="E466" s="10">
        <v>24.0</v>
      </c>
      <c r="F466" s="9" t="s">
        <v>2700</v>
      </c>
      <c r="G466" s="9" t="s">
        <v>2701</v>
      </c>
      <c r="H466" s="10">
        <v>7.0</v>
      </c>
      <c r="I466" s="9"/>
      <c r="J466" s="9"/>
      <c r="K466" s="11" t="s">
        <v>6348</v>
      </c>
      <c r="L466" s="9"/>
      <c r="M466" s="9"/>
      <c r="N466" s="9"/>
      <c r="O466" s="9"/>
      <c r="P466" s="9" t="s">
        <v>6349</v>
      </c>
      <c r="Q466" s="11" t="s">
        <v>4251</v>
      </c>
      <c r="R466" s="9"/>
      <c r="S466" s="9"/>
      <c r="T466">
        <f t="shared" si="2"/>
        <v>35</v>
      </c>
      <c r="U466" t="str">
        <f t="shared" si="3"/>
        <v>Excluded</v>
      </c>
      <c r="V466">
        <f t="shared" si="4"/>
        <v>58</v>
      </c>
      <c r="W466" t="str">
        <f t="shared" si="5"/>
        <v>Excluded</v>
      </c>
      <c r="X466" t="str">
        <f t="shared" ref="X466:Z466" si="474">IFERROR(IF(SEARCH(X$1,$Q466),"sim","não"),)</f>
        <v/>
      </c>
      <c r="Y466" t="str">
        <f t="shared" si="474"/>
        <v>sim</v>
      </c>
      <c r="Z466" t="str">
        <f t="shared" si="474"/>
        <v/>
      </c>
      <c r="AA466">
        <f t="shared" si="7"/>
        <v>1</v>
      </c>
      <c r="AB466" t="str">
        <f t="shared" si="8"/>
        <v/>
      </c>
      <c r="AF466" t="str">
        <f t="shared" si="9"/>
        <v>2 - Population</v>
      </c>
      <c r="AG466" t="str">
        <f t="shared" si="10"/>
        <v>2 - Population</v>
      </c>
      <c r="AH466" t="str">
        <f t="shared" si="11"/>
        <v/>
      </c>
    </row>
    <row r="467">
      <c r="A467" s="9" t="s">
        <v>6350</v>
      </c>
      <c r="B467" s="9" t="s">
        <v>6351</v>
      </c>
      <c r="C467" s="10">
        <v>2018.0</v>
      </c>
      <c r="D467" s="10">
        <v>7.0</v>
      </c>
      <c r="E467" s="10">
        <v>1.0</v>
      </c>
      <c r="F467" s="9" t="s">
        <v>2731</v>
      </c>
      <c r="G467" s="9" t="s">
        <v>2732</v>
      </c>
      <c r="H467" s="10">
        <v>628.0</v>
      </c>
      <c r="I467" s="9"/>
      <c r="J467" s="9" t="s">
        <v>6352</v>
      </c>
      <c r="K467" s="11" t="s">
        <v>6353</v>
      </c>
      <c r="L467" s="9"/>
      <c r="M467" s="9"/>
      <c r="N467" s="9"/>
      <c r="O467" s="9"/>
      <c r="P467" s="9" t="s">
        <v>6354</v>
      </c>
      <c r="Q467" s="11" t="s">
        <v>4251</v>
      </c>
      <c r="R467" s="9"/>
      <c r="S467" s="9"/>
      <c r="T467">
        <f t="shared" si="2"/>
        <v>35</v>
      </c>
      <c r="U467" t="str">
        <f t="shared" si="3"/>
        <v>Excluded</v>
      </c>
      <c r="V467">
        <f t="shared" si="4"/>
        <v>58</v>
      </c>
      <c r="W467" t="str">
        <f t="shared" si="5"/>
        <v>Excluded</v>
      </c>
      <c r="X467" t="str">
        <f t="shared" ref="X467:Z467" si="475">IFERROR(IF(SEARCH(X$1,$Q467),"sim","não"),)</f>
        <v/>
      </c>
      <c r="Y467" t="str">
        <f t="shared" si="475"/>
        <v>sim</v>
      </c>
      <c r="Z467" t="str">
        <f t="shared" si="475"/>
        <v/>
      </c>
      <c r="AA467">
        <f t="shared" si="7"/>
        <v>1</v>
      </c>
      <c r="AB467" t="str">
        <f t="shared" si="8"/>
        <v/>
      </c>
      <c r="AF467" t="str">
        <f t="shared" si="9"/>
        <v>2 - Population</v>
      </c>
      <c r="AG467" t="str">
        <f t="shared" si="10"/>
        <v>2 - Population</v>
      </c>
      <c r="AH467" t="str">
        <f t="shared" si="11"/>
        <v/>
      </c>
    </row>
    <row r="468">
      <c r="A468" s="9" t="s">
        <v>6355</v>
      </c>
      <c r="B468" s="9" t="s">
        <v>6356</v>
      </c>
      <c r="C468" s="10">
        <v>2020.0</v>
      </c>
      <c r="D468" s="10">
        <v>7.0</v>
      </c>
      <c r="E468" s="10">
        <v>15.0</v>
      </c>
      <c r="F468" s="9" t="s">
        <v>2731</v>
      </c>
      <c r="G468" s="9" t="s">
        <v>2732</v>
      </c>
      <c r="H468" s="10">
        <v>726.0</v>
      </c>
      <c r="I468" s="9"/>
      <c r="J468" s="9"/>
      <c r="K468" s="11" t="s">
        <v>6357</v>
      </c>
      <c r="L468" s="9"/>
      <c r="M468" s="9"/>
      <c r="N468" s="9"/>
      <c r="O468" s="9"/>
      <c r="P468" s="9" t="s">
        <v>6358</v>
      </c>
      <c r="Q468" s="11" t="s">
        <v>4200</v>
      </c>
      <c r="R468" s="9"/>
      <c r="S468" s="9"/>
      <c r="T468">
        <f t="shared" si="2"/>
        <v>35</v>
      </c>
      <c r="U468" t="str">
        <f t="shared" si="3"/>
        <v>Excluded</v>
      </c>
      <c r="V468">
        <f t="shared" si="4"/>
        <v>58</v>
      </c>
      <c r="W468" t="str">
        <f t="shared" si="5"/>
        <v>Excluded</v>
      </c>
      <c r="X468" t="str">
        <f t="shared" ref="X468:Z468" si="476">IFERROR(IF(SEARCH(X$1,$Q468),"sim","não"),)</f>
        <v>sim</v>
      </c>
      <c r="Y468" t="str">
        <f t="shared" si="476"/>
        <v/>
      </c>
      <c r="Z468" t="str">
        <f t="shared" si="476"/>
        <v/>
      </c>
      <c r="AA468">
        <f t="shared" si="7"/>
        <v>1</v>
      </c>
      <c r="AB468" t="str">
        <f t="shared" si="8"/>
        <v/>
      </c>
      <c r="AF468" t="str">
        <f t="shared" si="9"/>
        <v>1 - Type of study</v>
      </c>
      <c r="AG468" t="str">
        <f t="shared" si="10"/>
        <v>1 - Type of study</v>
      </c>
      <c r="AH468" t="str">
        <f t="shared" si="11"/>
        <v/>
      </c>
    </row>
    <row r="469">
      <c r="A469" s="9" t="s">
        <v>6359</v>
      </c>
      <c r="B469" s="9" t="s">
        <v>6360</v>
      </c>
      <c r="C469" s="10">
        <v>2021.0</v>
      </c>
      <c r="D469" s="10">
        <v>3.0</v>
      </c>
      <c r="E469" s="10">
        <v>1.0</v>
      </c>
      <c r="F469" s="9" t="s">
        <v>2756</v>
      </c>
      <c r="G469" s="9" t="s">
        <v>2757</v>
      </c>
      <c r="H469" s="10">
        <v>266.0</v>
      </c>
      <c r="I469" s="9"/>
      <c r="J469" s="9"/>
      <c r="K469" s="11" t="s">
        <v>6361</v>
      </c>
      <c r="L469" s="9"/>
      <c r="M469" s="9"/>
      <c r="N469" s="9"/>
      <c r="O469" s="9"/>
      <c r="P469" s="9" t="s">
        <v>6362</v>
      </c>
      <c r="Q469" s="11" t="s">
        <v>4200</v>
      </c>
      <c r="R469" s="9"/>
      <c r="S469" s="9"/>
      <c r="T469">
        <f t="shared" si="2"/>
        <v>35</v>
      </c>
      <c r="U469" t="str">
        <f t="shared" si="3"/>
        <v>Excluded</v>
      </c>
      <c r="V469">
        <f t="shared" si="4"/>
        <v>58</v>
      </c>
      <c r="W469" t="str">
        <f t="shared" si="5"/>
        <v>Excluded</v>
      </c>
      <c r="X469" t="str">
        <f t="shared" ref="X469:Z469" si="477">IFERROR(IF(SEARCH(X$1,$Q469),"sim","não"),)</f>
        <v>sim</v>
      </c>
      <c r="Y469" t="str">
        <f t="shared" si="477"/>
        <v/>
      </c>
      <c r="Z469" t="str">
        <f t="shared" si="477"/>
        <v/>
      </c>
      <c r="AA469">
        <f t="shared" si="7"/>
        <v>1</v>
      </c>
      <c r="AB469" t="str">
        <f t="shared" si="8"/>
        <v/>
      </c>
      <c r="AF469" t="str">
        <f t="shared" si="9"/>
        <v>1 - Type of study</v>
      </c>
      <c r="AG469" t="str">
        <f t="shared" si="10"/>
        <v>1 - Type of study</v>
      </c>
      <c r="AH469" t="str">
        <f t="shared" si="11"/>
        <v/>
      </c>
    </row>
    <row r="470">
      <c r="A470" s="9" t="s">
        <v>6363</v>
      </c>
      <c r="B470" s="9" t="s">
        <v>6364</v>
      </c>
      <c r="C470" s="10">
        <v>2016.0</v>
      </c>
      <c r="D470" s="10">
        <v>2.0</v>
      </c>
      <c r="E470" s="10">
        <v>1.0</v>
      </c>
      <c r="F470" s="9" t="s">
        <v>6365</v>
      </c>
      <c r="G470" s="9" t="s">
        <v>6366</v>
      </c>
      <c r="H470" s="9"/>
      <c r="I470" s="10">
        <v>108.0</v>
      </c>
      <c r="J470" s="9"/>
      <c r="K470" s="11" t="s">
        <v>6367</v>
      </c>
      <c r="L470" s="9"/>
      <c r="M470" s="9"/>
      <c r="N470" s="9"/>
      <c r="O470" s="9"/>
      <c r="P470" s="9" t="s">
        <v>6368</v>
      </c>
      <c r="Q470" s="11" t="s">
        <v>4200</v>
      </c>
      <c r="R470" s="9"/>
      <c r="S470" s="9"/>
      <c r="T470">
        <f t="shared" si="2"/>
        <v>35</v>
      </c>
      <c r="U470" t="str">
        <f t="shared" si="3"/>
        <v>Excluded</v>
      </c>
      <c r="V470">
        <f t="shared" si="4"/>
        <v>58</v>
      </c>
      <c r="W470" t="str">
        <f t="shared" si="5"/>
        <v>Excluded</v>
      </c>
      <c r="X470" t="str">
        <f t="shared" ref="X470:Z470" si="478">IFERROR(IF(SEARCH(X$1,$Q470),"sim","não"),)</f>
        <v>sim</v>
      </c>
      <c r="Y470" t="str">
        <f t="shared" si="478"/>
        <v/>
      </c>
      <c r="Z470" t="str">
        <f t="shared" si="478"/>
        <v/>
      </c>
      <c r="AA470">
        <f t="shared" si="7"/>
        <v>1</v>
      </c>
      <c r="AB470" t="str">
        <f t="shared" si="8"/>
        <v/>
      </c>
      <c r="AF470" t="str">
        <f t="shared" si="9"/>
        <v>1 - Type of study</v>
      </c>
      <c r="AG470" t="str">
        <f t="shared" si="10"/>
        <v>1 - Type of study</v>
      </c>
      <c r="AH470" t="str">
        <f t="shared" si="11"/>
        <v/>
      </c>
    </row>
    <row r="471">
      <c r="A471" s="9" t="s">
        <v>6369</v>
      </c>
      <c r="B471" s="9" t="s">
        <v>6370</v>
      </c>
      <c r="C471" s="10">
        <v>2021.0</v>
      </c>
      <c r="D471" s="10">
        <v>7.0</v>
      </c>
      <c r="E471" s="10">
        <v>1.0</v>
      </c>
      <c r="F471" s="9" t="s">
        <v>6371</v>
      </c>
      <c r="G471" s="9" t="s">
        <v>6372</v>
      </c>
      <c r="H471" s="10">
        <v>125.0</v>
      </c>
      <c r="I471" s="9"/>
      <c r="J471" s="9"/>
      <c r="K471" s="11" t="s">
        <v>6373</v>
      </c>
      <c r="L471" s="9"/>
      <c r="M471" s="9"/>
      <c r="N471" s="9"/>
      <c r="O471" s="9"/>
      <c r="P471" s="9" t="s">
        <v>6374</v>
      </c>
      <c r="Q471" s="11" t="s">
        <v>4200</v>
      </c>
      <c r="R471" s="9"/>
      <c r="S471" s="9"/>
      <c r="T471">
        <f t="shared" si="2"/>
        <v>35</v>
      </c>
      <c r="U471" t="str">
        <f t="shared" si="3"/>
        <v>Excluded</v>
      </c>
      <c r="V471">
        <f t="shared" si="4"/>
        <v>58</v>
      </c>
      <c r="W471" t="str">
        <f t="shared" si="5"/>
        <v>Excluded</v>
      </c>
      <c r="X471" t="str">
        <f t="shared" ref="X471:Z471" si="479">IFERROR(IF(SEARCH(X$1,$Q471),"sim","não"),)</f>
        <v>sim</v>
      </c>
      <c r="Y471" t="str">
        <f t="shared" si="479"/>
        <v/>
      </c>
      <c r="Z471" t="str">
        <f t="shared" si="479"/>
        <v/>
      </c>
      <c r="AA471">
        <f t="shared" si="7"/>
        <v>1</v>
      </c>
      <c r="AB471" t="str">
        <f t="shared" si="8"/>
        <v/>
      </c>
      <c r="AF471" t="str">
        <f t="shared" si="9"/>
        <v>1 - Type of study</v>
      </c>
      <c r="AG471" t="str">
        <f t="shared" si="10"/>
        <v>1 - Type of study</v>
      </c>
      <c r="AH471" t="str">
        <f t="shared" si="11"/>
        <v/>
      </c>
    </row>
    <row r="472">
      <c r="A472" s="9" t="s">
        <v>6375</v>
      </c>
      <c r="B472" s="9" t="s">
        <v>6376</v>
      </c>
      <c r="C472" s="10">
        <v>2020.0</v>
      </c>
      <c r="D472" s="10">
        <v>6.0</v>
      </c>
      <c r="E472" s="10">
        <v>1.0</v>
      </c>
      <c r="F472" s="9" t="s">
        <v>2731</v>
      </c>
      <c r="G472" s="9" t="s">
        <v>2732</v>
      </c>
      <c r="H472" s="10">
        <v>719.0</v>
      </c>
      <c r="I472" s="9"/>
      <c r="J472" s="9"/>
      <c r="K472" s="11" t="s">
        <v>6377</v>
      </c>
      <c r="L472" s="9"/>
      <c r="M472" s="9"/>
      <c r="N472" s="9"/>
      <c r="O472" s="9"/>
      <c r="P472" s="9" t="s">
        <v>6378</v>
      </c>
      <c r="Q472" s="11" t="s">
        <v>4200</v>
      </c>
      <c r="R472" s="9"/>
      <c r="S472" s="9"/>
      <c r="T472">
        <f t="shared" si="2"/>
        <v>35</v>
      </c>
      <c r="U472" t="str">
        <f t="shared" si="3"/>
        <v>Excluded</v>
      </c>
      <c r="V472">
        <f t="shared" si="4"/>
        <v>58</v>
      </c>
      <c r="W472" t="str">
        <f t="shared" si="5"/>
        <v>Excluded</v>
      </c>
      <c r="X472" t="str">
        <f t="shared" ref="X472:Z472" si="480">IFERROR(IF(SEARCH(X$1,$Q472),"sim","não"),)</f>
        <v>sim</v>
      </c>
      <c r="Y472" t="str">
        <f t="shared" si="480"/>
        <v/>
      </c>
      <c r="Z472" t="str">
        <f t="shared" si="480"/>
        <v/>
      </c>
      <c r="AA472">
        <f t="shared" si="7"/>
        <v>1</v>
      </c>
      <c r="AB472" t="str">
        <f t="shared" si="8"/>
        <v/>
      </c>
      <c r="AF472" t="str">
        <f t="shared" si="9"/>
        <v>1 - Type of study</v>
      </c>
      <c r="AG472" t="str">
        <f t="shared" si="10"/>
        <v>1 - Type of study</v>
      </c>
      <c r="AH472" t="str">
        <f t="shared" si="11"/>
        <v/>
      </c>
    </row>
    <row r="473">
      <c r="A473" s="9" t="s">
        <v>6379</v>
      </c>
      <c r="B473" s="9" t="s">
        <v>6380</v>
      </c>
      <c r="C473" s="10">
        <v>2018.0</v>
      </c>
      <c r="D473" s="10">
        <v>5.0</v>
      </c>
      <c r="E473" s="10">
        <v>15.0</v>
      </c>
      <c r="F473" s="9" t="s">
        <v>6381</v>
      </c>
      <c r="G473" s="9" t="s">
        <v>6382</v>
      </c>
      <c r="H473" s="10">
        <v>347.0</v>
      </c>
      <c r="I473" s="9"/>
      <c r="J473" s="9" t="s">
        <v>4814</v>
      </c>
      <c r="K473" s="11" t="s">
        <v>6383</v>
      </c>
      <c r="L473" s="9"/>
      <c r="M473" s="9"/>
      <c r="N473" s="9"/>
      <c r="O473" s="9"/>
      <c r="P473" s="9" t="s">
        <v>6384</v>
      </c>
      <c r="Q473" s="11" t="s">
        <v>4994</v>
      </c>
      <c r="R473" s="9"/>
      <c r="S473" s="9"/>
      <c r="T473">
        <f t="shared" si="2"/>
        <v>35</v>
      </c>
      <c r="U473" t="str">
        <f t="shared" si="3"/>
        <v>Excluded</v>
      </c>
      <c r="V473">
        <f t="shared" si="4"/>
        <v>58</v>
      </c>
      <c r="W473" t="str">
        <f t="shared" si="5"/>
        <v>Excluded</v>
      </c>
      <c r="X473" t="str">
        <f t="shared" ref="X473:Z473" si="481">IFERROR(IF(SEARCH(X$1,$Q473),"sim","não"),)</f>
        <v/>
      </c>
      <c r="Y473" t="str">
        <f t="shared" si="481"/>
        <v/>
      </c>
      <c r="Z473" t="str">
        <f t="shared" si="481"/>
        <v>sim</v>
      </c>
      <c r="AA473">
        <f t="shared" si="7"/>
        <v>1</v>
      </c>
      <c r="AB473" t="str">
        <f t="shared" si="8"/>
        <v/>
      </c>
      <c r="AF473" t="str">
        <f t="shared" si="9"/>
        <v>3 - Intervention</v>
      </c>
      <c r="AG473" t="str">
        <f t="shared" si="10"/>
        <v>3 - Intervention</v>
      </c>
      <c r="AH473" t="str">
        <f t="shared" si="11"/>
        <v/>
      </c>
    </row>
    <row r="474">
      <c r="A474" s="9" t="s">
        <v>6385</v>
      </c>
      <c r="B474" s="9" t="s">
        <v>6386</v>
      </c>
      <c r="C474" s="10">
        <v>2020.0</v>
      </c>
      <c r="D474" s="10">
        <v>10.0</v>
      </c>
      <c r="E474" s="10">
        <v>5.0</v>
      </c>
      <c r="F474" s="9" t="s">
        <v>2973</v>
      </c>
      <c r="G474" s="9" t="s">
        <v>2974</v>
      </c>
      <c r="H474" s="10">
        <v>397.0</v>
      </c>
      <c r="I474" s="9"/>
      <c r="J474" s="9"/>
      <c r="K474" s="11" t="s">
        <v>6387</v>
      </c>
      <c r="L474" s="9"/>
      <c r="M474" s="9"/>
      <c r="N474" s="9"/>
      <c r="O474" s="9"/>
      <c r="P474" s="9" t="s">
        <v>6388</v>
      </c>
      <c r="Q474" s="11" t="s">
        <v>4200</v>
      </c>
      <c r="R474" s="9"/>
      <c r="S474" s="9"/>
      <c r="T474">
        <f t="shared" si="2"/>
        <v>35</v>
      </c>
      <c r="U474" t="str">
        <f t="shared" si="3"/>
        <v>Excluded</v>
      </c>
      <c r="V474">
        <f t="shared" si="4"/>
        <v>58</v>
      </c>
      <c r="W474" t="str">
        <f t="shared" si="5"/>
        <v>Excluded</v>
      </c>
      <c r="X474" t="str">
        <f t="shared" ref="X474:Z474" si="482">IFERROR(IF(SEARCH(X$1,$Q474),"sim","não"),)</f>
        <v>sim</v>
      </c>
      <c r="Y474" t="str">
        <f t="shared" si="482"/>
        <v/>
      </c>
      <c r="Z474" t="str">
        <f t="shared" si="482"/>
        <v/>
      </c>
      <c r="AA474">
        <f t="shared" si="7"/>
        <v>1</v>
      </c>
      <c r="AB474" t="str">
        <f t="shared" si="8"/>
        <v/>
      </c>
      <c r="AF474" t="str">
        <f t="shared" si="9"/>
        <v>1 - Type of study</v>
      </c>
      <c r="AG474" t="str">
        <f t="shared" si="10"/>
        <v>1 - Type of study</v>
      </c>
      <c r="AH474" t="str">
        <f t="shared" si="11"/>
        <v/>
      </c>
    </row>
    <row r="475">
      <c r="A475" s="9" t="s">
        <v>6389</v>
      </c>
      <c r="B475" s="9" t="s">
        <v>6390</v>
      </c>
      <c r="C475" s="10">
        <v>2019.0</v>
      </c>
      <c r="D475" s="10">
        <v>3.0</v>
      </c>
      <c r="E475" s="10">
        <v>15.0</v>
      </c>
      <c r="F475" s="9" t="s">
        <v>2973</v>
      </c>
      <c r="G475" s="9" t="s">
        <v>2974</v>
      </c>
      <c r="H475" s="10">
        <v>366.0</v>
      </c>
      <c r="I475" s="9"/>
      <c r="J475" s="9" t="s">
        <v>6391</v>
      </c>
      <c r="K475" s="11" t="s">
        <v>6392</v>
      </c>
      <c r="L475" s="9"/>
      <c r="M475" s="9"/>
      <c r="N475" s="9"/>
      <c r="O475" s="9"/>
      <c r="P475" s="9" t="s">
        <v>6393</v>
      </c>
      <c r="Q475" s="11" t="s">
        <v>4922</v>
      </c>
      <c r="R475" s="9"/>
      <c r="S475" s="9"/>
      <c r="T475">
        <f t="shared" si="2"/>
        <v>35</v>
      </c>
      <c r="U475" t="str">
        <f t="shared" si="3"/>
        <v>Excluded</v>
      </c>
      <c r="V475">
        <f t="shared" si="4"/>
        <v>58</v>
      </c>
      <c r="W475" t="str">
        <f t="shared" si="5"/>
        <v>Excluded</v>
      </c>
      <c r="X475" t="str">
        <f t="shared" ref="X475:Z475" si="483">IFERROR(IF(SEARCH(X$1,$Q475),"sim","não"),)</f>
        <v>sim</v>
      </c>
      <c r="Y475" t="str">
        <f t="shared" si="483"/>
        <v>sim</v>
      </c>
      <c r="Z475" t="str">
        <f t="shared" si="483"/>
        <v/>
      </c>
      <c r="AA475">
        <f t="shared" si="7"/>
        <v>2</v>
      </c>
      <c r="AB475" t="str">
        <f t="shared" si="8"/>
        <v/>
      </c>
      <c r="AF475" t="str">
        <f t="shared" si="9"/>
        <v>2 - Population,1 - Type of study</v>
      </c>
      <c r="AG475" t="str">
        <f t="shared" si="10"/>
        <v>2 - Population</v>
      </c>
      <c r="AH475" t="str">
        <f t="shared" si="11"/>
        <v>1 - Type of study</v>
      </c>
    </row>
    <row r="476">
      <c r="A476" s="9" t="s">
        <v>6394</v>
      </c>
      <c r="B476" s="11" t="s">
        <v>6395</v>
      </c>
      <c r="C476" s="9"/>
      <c r="D476" s="10">
        <v>1.0</v>
      </c>
      <c r="E476" s="10">
        <v>1.0</v>
      </c>
      <c r="F476" s="9" t="s">
        <v>3193</v>
      </c>
      <c r="G476" s="9" t="s">
        <v>3194</v>
      </c>
      <c r="H476" s="9"/>
      <c r="I476" s="9"/>
      <c r="J476" s="9"/>
      <c r="K476" s="11" t="s">
        <v>6396</v>
      </c>
      <c r="L476" s="9"/>
      <c r="M476" s="9"/>
      <c r="N476" s="9"/>
      <c r="O476" s="9"/>
      <c r="P476" s="9" t="s">
        <v>6397</v>
      </c>
      <c r="Q476" s="11" t="s">
        <v>4200</v>
      </c>
      <c r="R476" s="9"/>
      <c r="S476" s="9"/>
      <c r="T476">
        <f t="shared" si="2"/>
        <v>35</v>
      </c>
      <c r="U476" t="str">
        <f t="shared" si="3"/>
        <v>Excluded</v>
      </c>
      <c r="V476">
        <f t="shared" si="4"/>
        <v>58</v>
      </c>
      <c r="W476" t="str">
        <f t="shared" si="5"/>
        <v>Excluded</v>
      </c>
      <c r="X476" t="str">
        <f t="shared" ref="X476:Z476" si="484">IFERROR(IF(SEARCH(X$1,$Q476),"sim","não"),)</f>
        <v>sim</v>
      </c>
      <c r="Y476" t="str">
        <f t="shared" si="484"/>
        <v/>
      </c>
      <c r="Z476" t="str">
        <f t="shared" si="484"/>
        <v/>
      </c>
      <c r="AA476">
        <f t="shared" si="7"/>
        <v>1</v>
      </c>
      <c r="AB476" t="str">
        <f t="shared" si="8"/>
        <v/>
      </c>
      <c r="AF476" t="str">
        <f t="shared" si="9"/>
        <v>1 - Type of study</v>
      </c>
      <c r="AG476" t="str">
        <f t="shared" si="10"/>
        <v>1 - Type of study</v>
      </c>
      <c r="AH476" t="str">
        <f t="shared" si="11"/>
        <v/>
      </c>
    </row>
    <row r="477">
      <c r="A477" s="9" t="s">
        <v>6398</v>
      </c>
      <c r="B477" s="9" t="s">
        <v>6399</v>
      </c>
      <c r="C477" s="10">
        <v>2019.0</v>
      </c>
      <c r="D477" s="10">
        <v>1.0</v>
      </c>
      <c r="E477" s="10">
        <v>1.0</v>
      </c>
      <c r="F477" s="9" t="s">
        <v>6400</v>
      </c>
      <c r="G477" s="9" t="s">
        <v>6401</v>
      </c>
      <c r="H477" s="9"/>
      <c r="I477" s="9"/>
      <c r="J477" s="9" t="s">
        <v>6402</v>
      </c>
      <c r="K477" s="11" t="s">
        <v>6403</v>
      </c>
      <c r="L477" s="9"/>
      <c r="M477" s="9"/>
      <c r="N477" s="9"/>
      <c r="O477" s="9"/>
      <c r="P477" s="9" t="s">
        <v>6404</v>
      </c>
      <c r="Q477" s="11" t="s">
        <v>4200</v>
      </c>
      <c r="R477" s="9"/>
      <c r="S477" s="9"/>
      <c r="T477">
        <f t="shared" si="2"/>
        <v>35</v>
      </c>
      <c r="U477" t="str">
        <f t="shared" si="3"/>
        <v>Excluded</v>
      </c>
      <c r="V477">
        <f t="shared" si="4"/>
        <v>58</v>
      </c>
      <c r="W477" t="str">
        <f t="shared" si="5"/>
        <v>Excluded</v>
      </c>
      <c r="X477" t="str">
        <f t="shared" ref="X477:Z477" si="485">IFERROR(IF(SEARCH(X$1,$Q477),"sim","não"),)</f>
        <v>sim</v>
      </c>
      <c r="Y477" t="str">
        <f t="shared" si="485"/>
        <v/>
      </c>
      <c r="Z477" t="str">
        <f t="shared" si="485"/>
        <v/>
      </c>
      <c r="AA477">
        <f t="shared" si="7"/>
        <v>1</v>
      </c>
      <c r="AB477" t="str">
        <f t="shared" si="8"/>
        <v/>
      </c>
      <c r="AF477" t="str">
        <f t="shared" si="9"/>
        <v>1 - Type of study</v>
      </c>
      <c r="AG477" t="str">
        <f t="shared" si="10"/>
        <v>1 - Type of study</v>
      </c>
      <c r="AH477" t="str">
        <f t="shared" si="11"/>
        <v/>
      </c>
    </row>
    <row r="478">
      <c r="A478" s="9" t="s">
        <v>6405</v>
      </c>
      <c r="B478" s="9" t="s">
        <v>6406</v>
      </c>
      <c r="C478" s="10">
        <v>2019.0</v>
      </c>
      <c r="D478" s="10">
        <v>10.0</v>
      </c>
      <c r="E478" s="10">
        <v>1.0</v>
      </c>
      <c r="F478" s="9" t="s">
        <v>6407</v>
      </c>
      <c r="G478" s="9" t="s">
        <v>6408</v>
      </c>
      <c r="H478" s="10">
        <v>56.0</v>
      </c>
      <c r="I478" s="9"/>
      <c r="J478" s="9"/>
      <c r="K478" s="11" t="s">
        <v>6409</v>
      </c>
      <c r="L478" s="9"/>
      <c r="M478" s="9"/>
      <c r="N478" s="9"/>
      <c r="O478" s="9"/>
      <c r="P478" s="9" t="s">
        <v>6410</v>
      </c>
      <c r="Q478" s="11" t="s">
        <v>4209</v>
      </c>
      <c r="R478" s="9"/>
      <c r="S478" s="9"/>
      <c r="T478">
        <f t="shared" si="2"/>
        <v>35</v>
      </c>
      <c r="U478" t="str">
        <f t="shared" si="3"/>
        <v>Excluded</v>
      </c>
      <c r="V478">
        <f t="shared" si="4"/>
        <v>58</v>
      </c>
      <c r="W478" t="str">
        <f t="shared" si="5"/>
        <v>Excluded</v>
      </c>
      <c r="X478" t="str">
        <f t="shared" ref="X478:Z478" si="486">IFERROR(IF(SEARCH(X$1,$Q478),"sim","não"),)</f>
        <v>sim</v>
      </c>
      <c r="Y478" t="str">
        <f t="shared" si="486"/>
        <v/>
      </c>
      <c r="Z478" t="str">
        <f t="shared" si="486"/>
        <v/>
      </c>
      <c r="AA478">
        <f t="shared" si="7"/>
        <v>1</v>
      </c>
      <c r="AB478" t="str">
        <f t="shared" si="8"/>
        <v/>
      </c>
      <c r="AF478" t="str">
        <f t="shared" si="9"/>
        <v>1 - Type of study</v>
      </c>
      <c r="AG478" t="str">
        <f t="shared" si="10"/>
        <v>1 - Type of study</v>
      </c>
      <c r="AH478" t="str">
        <f t="shared" si="11"/>
        <v/>
      </c>
    </row>
    <row r="479">
      <c r="A479" s="9" t="s">
        <v>6411</v>
      </c>
      <c r="B479" s="9" t="s">
        <v>6412</v>
      </c>
      <c r="C479" s="10">
        <v>2020.0</v>
      </c>
      <c r="D479" s="10">
        <v>8.0</v>
      </c>
      <c r="E479" s="10">
        <v>1.0</v>
      </c>
      <c r="F479" s="9" t="s">
        <v>2731</v>
      </c>
      <c r="G479" s="9" t="s">
        <v>2732</v>
      </c>
      <c r="H479" s="10">
        <v>728.0</v>
      </c>
      <c r="I479" s="9"/>
      <c r="J479" s="9"/>
      <c r="K479" s="11" t="s">
        <v>6413</v>
      </c>
      <c r="L479" s="9"/>
      <c r="M479" s="9"/>
      <c r="N479" s="9"/>
      <c r="O479" s="9"/>
      <c r="P479" s="9" t="s">
        <v>6414</v>
      </c>
      <c r="Q479" s="11" t="s">
        <v>4922</v>
      </c>
      <c r="R479" s="9"/>
      <c r="S479" s="9"/>
      <c r="T479">
        <f t="shared" si="2"/>
        <v>35</v>
      </c>
      <c r="U479" t="str">
        <f t="shared" si="3"/>
        <v>Excluded</v>
      </c>
      <c r="V479">
        <f t="shared" si="4"/>
        <v>58</v>
      </c>
      <c r="W479" t="str">
        <f t="shared" si="5"/>
        <v>Excluded</v>
      </c>
      <c r="X479" t="str">
        <f t="shared" ref="X479:Z479" si="487">IFERROR(IF(SEARCH(X$1,$Q479),"sim","não"),)</f>
        <v>sim</v>
      </c>
      <c r="Y479" t="str">
        <f t="shared" si="487"/>
        <v>sim</v>
      </c>
      <c r="Z479" t="str">
        <f t="shared" si="487"/>
        <v/>
      </c>
      <c r="AA479">
        <f t="shared" si="7"/>
        <v>2</v>
      </c>
      <c r="AB479" t="str">
        <f t="shared" si="8"/>
        <v/>
      </c>
      <c r="AF479" t="str">
        <f t="shared" si="9"/>
        <v>2 - Population,1 - Type of study</v>
      </c>
      <c r="AG479" t="str">
        <f t="shared" si="10"/>
        <v>2 - Population</v>
      </c>
      <c r="AH479" t="str">
        <f t="shared" si="11"/>
        <v>1 - Type of study</v>
      </c>
    </row>
    <row r="480">
      <c r="A480" s="9" t="s">
        <v>6415</v>
      </c>
      <c r="B480" s="9" t="s">
        <v>6416</v>
      </c>
      <c r="C480" s="10">
        <v>2020.0</v>
      </c>
      <c r="D480" s="10">
        <v>8.0</v>
      </c>
      <c r="E480" s="10">
        <v>1.0</v>
      </c>
      <c r="F480" s="11" t="s">
        <v>6417</v>
      </c>
      <c r="G480" s="9"/>
      <c r="H480" s="10">
        <v>10.0</v>
      </c>
      <c r="I480" s="10">
        <v>8.0</v>
      </c>
      <c r="J480" s="9"/>
      <c r="K480" s="11" t="s">
        <v>6418</v>
      </c>
      <c r="L480" s="9"/>
      <c r="M480" s="9"/>
      <c r="N480" s="9"/>
      <c r="O480" s="9"/>
      <c r="P480" s="9" t="s">
        <v>6419</v>
      </c>
      <c r="Q480" s="11" t="s">
        <v>4200</v>
      </c>
      <c r="R480" s="9"/>
      <c r="S480" s="9"/>
      <c r="T480">
        <f t="shared" si="2"/>
        <v>35</v>
      </c>
      <c r="U480" t="str">
        <f t="shared" si="3"/>
        <v>Excluded</v>
      </c>
      <c r="V480">
        <f t="shared" si="4"/>
        <v>58</v>
      </c>
      <c r="W480" t="str">
        <f t="shared" si="5"/>
        <v>Excluded</v>
      </c>
      <c r="X480" t="str">
        <f t="shared" ref="X480:Z480" si="488">IFERROR(IF(SEARCH(X$1,$Q480),"sim","não"),)</f>
        <v>sim</v>
      </c>
      <c r="Y480" t="str">
        <f t="shared" si="488"/>
        <v/>
      </c>
      <c r="Z480" t="str">
        <f t="shared" si="488"/>
        <v/>
      </c>
      <c r="AA480">
        <f t="shared" si="7"/>
        <v>1</v>
      </c>
      <c r="AB480" t="str">
        <f t="shared" si="8"/>
        <v/>
      </c>
      <c r="AF480" t="str">
        <f t="shared" si="9"/>
        <v>1 - Type of study</v>
      </c>
      <c r="AG480" t="str">
        <f t="shared" si="10"/>
        <v>1 - Type of study</v>
      </c>
      <c r="AH480" t="str">
        <f t="shared" si="11"/>
        <v/>
      </c>
    </row>
    <row r="481">
      <c r="A481" s="9" t="s">
        <v>6420</v>
      </c>
      <c r="B481" s="9" t="s">
        <v>6421</v>
      </c>
      <c r="C481" s="10">
        <v>2019.0</v>
      </c>
      <c r="D481" s="10">
        <v>12.0</v>
      </c>
      <c r="E481" s="10">
        <v>18.0</v>
      </c>
      <c r="F481" s="9" t="s">
        <v>6422</v>
      </c>
      <c r="G481" s="9" t="s">
        <v>6423</v>
      </c>
      <c r="H481" s="10">
        <v>11.0</v>
      </c>
      <c r="I481" s="10">
        <v>50.0</v>
      </c>
      <c r="J481" s="9" t="s">
        <v>6424</v>
      </c>
      <c r="K481" s="11" t="s">
        <v>6425</v>
      </c>
      <c r="L481" s="9"/>
      <c r="M481" s="9"/>
      <c r="N481" s="9"/>
      <c r="O481" s="9"/>
      <c r="P481" s="9" t="s">
        <v>6426</v>
      </c>
      <c r="Q481" s="11" t="s">
        <v>4200</v>
      </c>
      <c r="R481" s="9"/>
      <c r="S481" s="9"/>
      <c r="T481">
        <f t="shared" si="2"/>
        <v>35</v>
      </c>
      <c r="U481" t="str">
        <f t="shared" si="3"/>
        <v>Excluded</v>
      </c>
      <c r="V481">
        <f t="shared" si="4"/>
        <v>58</v>
      </c>
      <c r="W481" t="str">
        <f t="shared" si="5"/>
        <v>Excluded</v>
      </c>
      <c r="X481" t="str">
        <f t="shared" ref="X481:Z481" si="489">IFERROR(IF(SEARCH(X$1,$Q481),"sim","não"),)</f>
        <v>sim</v>
      </c>
      <c r="Y481" t="str">
        <f t="shared" si="489"/>
        <v/>
      </c>
      <c r="Z481" t="str">
        <f t="shared" si="489"/>
        <v/>
      </c>
      <c r="AA481">
        <f t="shared" si="7"/>
        <v>1</v>
      </c>
      <c r="AB481" t="str">
        <f t="shared" si="8"/>
        <v/>
      </c>
      <c r="AF481" t="str">
        <f t="shared" si="9"/>
        <v>1 - Type of study</v>
      </c>
      <c r="AG481" t="str">
        <f t="shared" si="10"/>
        <v>1 - Type of study</v>
      </c>
      <c r="AH481" t="str">
        <f t="shared" si="11"/>
        <v/>
      </c>
    </row>
    <row r="482">
      <c r="A482" s="9" t="s">
        <v>6427</v>
      </c>
      <c r="B482" s="9" t="s">
        <v>6428</v>
      </c>
      <c r="C482" s="10">
        <v>2020.0</v>
      </c>
      <c r="D482" s="10">
        <v>7.0</v>
      </c>
      <c r="E482" s="10">
        <v>1.0</v>
      </c>
      <c r="F482" s="9" t="s">
        <v>6429</v>
      </c>
      <c r="G482" s="9" t="s">
        <v>6430</v>
      </c>
      <c r="H482" s="10">
        <v>43.0</v>
      </c>
      <c r="I482" s="10">
        <v>7.0</v>
      </c>
      <c r="J482" s="9" t="s">
        <v>6431</v>
      </c>
      <c r="K482" s="11" t="s">
        <v>6432</v>
      </c>
      <c r="L482" s="9"/>
      <c r="M482" s="9"/>
      <c r="N482" s="9"/>
      <c r="O482" s="9"/>
      <c r="P482" s="9" t="s">
        <v>6433</v>
      </c>
      <c r="Q482" s="11" t="s">
        <v>4200</v>
      </c>
      <c r="R482" s="9"/>
      <c r="S482" s="9"/>
      <c r="T482">
        <f t="shared" si="2"/>
        <v>35</v>
      </c>
      <c r="U482" t="str">
        <f t="shared" si="3"/>
        <v>Excluded</v>
      </c>
      <c r="V482">
        <f t="shared" si="4"/>
        <v>58</v>
      </c>
      <c r="W482" t="str">
        <f t="shared" si="5"/>
        <v>Excluded</v>
      </c>
      <c r="X482" t="str">
        <f t="shared" ref="X482:Z482" si="490">IFERROR(IF(SEARCH(X$1,$Q482),"sim","não"),)</f>
        <v>sim</v>
      </c>
      <c r="Y482" t="str">
        <f t="shared" si="490"/>
        <v/>
      </c>
      <c r="Z482" t="str">
        <f t="shared" si="490"/>
        <v/>
      </c>
      <c r="AA482">
        <f t="shared" si="7"/>
        <v>1</v>
      </c>
      <c r="AB482" t="str">
        <f t="shared" si="8"/>
        <v/>
      </c>
      <c r="AF482" t="str">
        <f t="shared" si="9"/>
        <v>1 - Type of study</v>
      </c>
      <c r="AG482" t="str">
        <f t="shared" si="10"/>
        <v>1 - Type of study</v>
      </c>
      <c r="AH482" t="str">
        <f t="shared" si="11"/>
        <v/>
      </c>
    </row>
    <row r="483">
      <c r="A483" s="9" t="s">
        <v>6434</v>
      </c>
      <c r="B483" s="9" t="s">
        <v>6435</v>
      </c>
      <c r="C483" s="10">
        <v>2020.0</v>
      </c>
      <c r="D483" s="10">
        <v>2.0</v>
      </c>
      <c r="E483" s="10">
        <v>25.0</v>
      </c>
      <c r="F483" s="9" t="s">
        <v>2731</v>
      </c>
      <c r="G483" s="9" t="s">
        <v>2732</v>
      </c>
      <c r="H483" s="10">
        <v>705.0</v>
      </c>
      <c r="I483" s="9"/>
      <c r="J483" s="9"/>
      <c r="K483" s="11" t="s">
        <v>6436</v>
      </c>
      <c r="L483" s="9"/>
      <c r="M483" s="9"/>
      <c r="N483" s="9"/>
      <c r="O483" s="9"/>
      <c r="P483" s="9" t="s">
        <v>6437</v>
      </c>
      <c r="Q483" s="11" t="s">
        <v>4251</v>
      </c>
      <c r="R483" s="9"/>
      <c r="S483" s="9"/>
      <c r="T483">
        <f t="shared" si="2"/>
        <v>35</v>
      </c>
      <c r="U483" t="str">
        <f t="shared" si="3"/>
        <v>Excluded</v>
      </c>
      <c r="V483">
        <f t="shared" si="4"/>
        <v>58</v>
      </c>
      <c r="W483" t="str">
        <f t="shared" si="5"/>
        <v>Excluded</v>
      </c>
      <c r="X483" t="str">
        <f t="shared" ref="X483:Z483" si="491">IFERROR(IF(SEARCH(X$1,$Q483),"sim","não"),)</f>
        <v/>
      </c>
      <c r="Y483" t="str">
        <f t="shared" si="491"/>
        <v>sim</v>
      </c>
      <c r="Z483" t="str">
        <f t="shared" si="491"/>
        <v/>
      </c>
      <c r="AA483">
        <f t="shared" si="7"/>
        <v>1</v>
      </c>
      <c r="AB483" t="str">
        <f t="shared" si="8"/>
        <v/>
      </c>
      <c r="AF483" t="str">
        <f t="shared" si="9"/>
        <v>2 - Population</v>
      </c>
      <c r="AG483" t="str">
        <f t="shared" si="10"/>
        <v>2 - Population</v>
      </c>
      <c r="AH483" t="str">
        <f t="shared" si="11"/>
        <v/>
      </c>
    </row>
    <row r="484">
      <c r="A484" s="9" t="s">
        <v>6438</v>
      </c>
      <c r="B484" s="9" t="s">
        <v>6439</v>
      </c>
      <c r="C484" s="10">
        <v>2018.0</v>
      </c>
      <c r="D484" s="10">
        <v>12.0</v>
      </c>
      <c r="E484" s="10">
        <v>1.0</v>
      </c>
      <c r="F484" s="9" t="s">
        <v>2731</v>
      </c>
      <c r="G484" s="9" t="s">
        <v>2732</v>
      </c>
      <c r="H484" s="10">
        <v>643.0</v>
      </c>
      <c r="I484" s="9"/>
      <c r="J484" s="9" t="s">
        <v>6440</v>
      </c>
      <c r="K484" s="11" t="s">
        <v>6441</v>
      </c>
      <c r="L484" s="9"/>
      <c r="M484" s="9"/>
      <c r="N484" s="9"/>
      <c r="O484" s="9"/>
      <c r="P484" s="9" t="s">
        <v>6442</v>
      </c>
      <c r="Q484" s="11" t="s">
        <v>4251</v>
      </c>
      <c r="R484" s="9"/>
      <c r="S484" s="9"/>
      <c r="T484">
        <f t="shared" si="2"/>
        <v>35</v>
      </c>
      <c r="U484" t="str">
        <f t="shared" si="3"/>
        <v>Excluded</v>
      </c>
      <c r="V484">
        <f t="shared" si="4"/>
        <v>58</v>
      </c>
      <c r="W484" t="str">
        <f t="shared" si="5"/>
        <v>Excluded</v>
      </c>
      <c r="X484" t="str">
        <f t="shared" ref="X484:Z484" si="492">IFERROR(IF(SEARCH(X$1,$Q484),"sim","não"),)</f>
        <v/>
      </c>
      <c r="Y484" t="str">
        <f t="shared" si="492"/>
        <v>sim</v>
      </c>
      <c r="Z484" t="str">
        <f t="shared" si="492"/>
        <v/>
      </c>
      <c r="AA484">
        <f t="shared" si="7"/>
        <v>1</v>
      </c>
      <c r="AB484" t="str">
        <f t="shared" si="8"/>
        <v/>
      </c>
      <c r="AF484" t="str">
        <f t="shared" si="9"/>
        <v>2 - Population</v>
      </c>
      <c r="AG484" t="str">
        <f t="shared" si="10"/>
        <v>2 - Population</v>
      </c>
      <c r="AH484" t="str">
        <f t="shared" si="11"/>
        <v/>
      </c>
    </row>
    <row r="485">
      <c r="A485" s="9" t="s">
        <v>6443</v>
      </c>
      <c r="B485" s="9" t="s">
        <v>6444</v>
      </c>
      <c r="C485" s="10">
        <v>2020.0</v>
      </c>
      <c r="D485" s="10">
        <v>8.0</v>
      </c>
      <c r="E485" s="10">
        <v>1.0</v>
      </c>
      <c r="F485" s="9" t="s">
        <v>2738</v>
      </c>
      <c r="G485" s="9" t="s">
        <v>2739</v>
      </c>
      <c r="H485" s="10">
        <v>263.0</v>
      </c>
      <c r="I485" s="9"/>
      <c r="J485" s="9"/>
      <c r="K485" s="11" t="s">
        <v>6445</v>
      </c>
      <c r="L485" s="9"/>
      <c r="M485" s="9"/>
      <c r="N485" s="9"/>
      <c r="O485" s="9"/>
      <c r="P485" s="9" t="s">
        <v>6446</v>
      </c>
      <c r="Q485" s="11" t="s">
        <v>4200</v>
      </c>
      <c r="R485" s="9"/>
      <c r="S485" s="9"/>
      <c r="T485">
        <f t="shared" si="2"/>
        <v>35</v>
      </c>
      <c r="U485" t="str">
        <f t="shared" si="3"/>
        <v>Excluded</v>
      </c>
      <c r="V485">
        <f t="shared" si="4"/>
        <v>58</v>
      </c>
      <c r="W485" t="str">
        <f t="shared" si="5"/>
        <v>Excluded</v>
      </c>
      <c r="X485" t="str">
        <f t="shared" ref="X485:Z485" si="493">IFERROR(IF(SEARCH(X$1,$Q485),"sim","não"),)</f>
        <v>sim</v>
      </c>
      <c r="Y485" t="str">
        <f t="shared" si="493"/>
        <v/>
      </c>
      <c r="Z485" t="str">
        <f t="shared" si="493"/>
        <v/>
      </c>
      <c r="AA485">
        <f t="shared" si="7"/>
        <v>1</v>
      </c>
      <c r="AB485" t="str">
        <f t="shared" si="8"/>
        <v/>
      </c>
      <c r="AF485" t="str">
        <f t="shared" si="9"/>
        <v>1 - Type of study</v>
      </c>
      <c r="AG485" t="str">
        <f t="shared" si="10"/>
        <v>1 - Type of study</v>
      </c>
      <c r="AH485" t="str">
        <f t="shared" si="11"/>
        <v/>
      </c>
    </row>
    <row r="486">
      <c r="A486" s="9" t="s">
        <v>6447</v>
      </c>
      <c r="B486" s="9" t="s">
        <v>6448</v>
      </c>
      <c r="C486" s="10">
        <v>2018.0</v>
      </c>
      <c r="D486" s="10">
        <v>11.0</v>
      </c>
      <c r="E486" s="10">
        <v>1.0</v>
      </c>
      <c r="F486" s="9" t="s">
        <v>6449</v>
      </c>
      <c r="G486" s="9" t="s">
        <v>6450</v>
      </c>
      <c r="H486" s="10">
        <v>78.0</v>
      </c>
      <c r="I486" s="10">
        <v>3.0</v>
      </c>
      <c r="J486" s="9" t="s">
        <v>6451</v>
      </c>
      <c r="K486" s="11" t="s">
        <v>6452</v>
      </c>
      <c r="L486" s="9"/>
      <c r="M486" s="9"/>
      <c r="N486" s="9"/>
      <c r="O486" s="9"/>
      <c r="P486" s="9" t="s">
        <v>6453</v>
      </c>
      <c r="Q486" s="11" t="s">
        <v>4200</v>
      </c>
      <c r="R486" s="9"/>
      <c r="S486" s="9"/>
      <c r="T486">
        <f t="shared" si="2"/>
        <v>35</v>
      </c>
      <c r="U486" t="str">
        <f t="shared" si="3"/>
        <v>Excluded</v>
      </c>
      <c r="V486">
        <f t="shared" si="4"/>
        <v>58</v>
      </c>
      <c r="W486" t="str">
        <f t="shared" si="5"/>
        <v>Excluded</v>
      </c>
      <c r="X486" t="str">
        <f t="shared" ref="X486:Z486" si="494">IFERROR(IF(SEARCH(X$1,$Q486),"sim","não"),)</f>
        <v>sim</v>
      </c>
      <c r="Y486" t="str">
        <f t="shared" si="494"/>
        <v/>
      </c>
      <c r="Z486" t="str">
        <f t="shared" si="494"/>
        <v/>
      </c>
      <c r="AA486">
        <f t="shared" si="7"/>
        <v>1</v>
      </c>
      <c r="AB486" t="str">
        <f t="shared" si="8"/>
        <v/>
      </c>
      <c r="AF486" t="str">
        <f t="shared" si="9"/>
        <v>1 - Type of study</v>
      </c>
      <c r="AG486" t="str">
        <f t="shared" si="10"/>
        <v>1 - Type of study</v>
      </c>
      <c r="AH486" t="str">
        <f t="shared" si="11"/>
        <v/>
      </c>
    </row>
    <row r="487">
      <c r="A487" s="9" t="s">
        <v>6454</v>
      </c>
      <c r="B487" s="9" t="s">
        <v>6455</v>
      </c>
      <c r="C487" s="10">
        <v>2021.0</v>
      </c>
      <c r="D487" s="10">
        <v>6.0</v>
      </c>
      <c r="E487" s="10">
        <v>1.0</v>
      </c>
      <c r="F487" s="9" t="s">
        <v>2756</v>
      </c>
      <c r="G487" s="9" t="s">
        <v>2757</v>
      </c>
      <c r="H487" s="10">
        <v>273.0</v>
      </c>
      <c r="I487" s="9"/>
      <c r="J487" s="9"/>
      <c r="K487" s="11" t="s">
        <v>6456</v>
      </c>
      <c r="L487" s="9"/>
      <c r="M487" s="9"/>
      <c r="N487" s="9"/>
      <c r="O487" s="9"/>
      <c r="P487" s="9" t="s">
        <v>6457</v>
      </c>
      <c r="Q487" s="11" t="s">
        <v>4200</v>
      </c>
      <c r="R487" s="9"/>
      <c r="S487" s="9"/>
      <c r="T487">
        <f t="shared" si="2"/>
        <v>35</v>
      </c>
      <c r="U487" t="str">
        <f t="shared" si="3"/>
        <v>Excluded</v>
      </c>
      <c r="V487">
        <f t="shared" si="4"/>
        <v>58</v>
      </c>
      <c r="W487" t="str">
        <f t="shared" si="5"/>
        <v>Excluded</v>
      </c>
      <c r="X487" t="str">
        <f t="shared" ref="X487:Z487" si="495">IFERROR(IF(SEARCH(X$1,$Q487),"sim","não"),)</f>
        <v>sim</v>
      </c>
      <c r="Y487" t="str">
        <f t="shared" si="495"/>
        <v/>
      </c>
      <c r="Z487" t="str">
        <f t="shared" si="495"/>
        <v/>
      </c>
      <c r="AA487">
        <f t="shared" si="7"/>
        <v>1</v>
      </c>
      <c r="AB487" t="str">
        <f t="shared" si="8"/>
        <v/>
      </c>
      <c r="AF487" t="str">
        <f t="shared" si="9"/>
        <v>1 - Type of study</v>
      </c>
      <c r="AG487" t="str">
        <f t="shared" si="10"/>
        <v>1 - Type of study</v>
      </c>
      <c r="AH487" t="str">
        <f t="shared" si="11"/>
        <v/>
      </c>
    </row>
    <row r="488">
      <c r="A488" s="9" t="s">
        <v>6458</v>
      </c>
      <c r="B488" s="9" t="s">
        <v>6459</v>
      </c>
      <c r="C488" s="10">
        <v>2017.0</v>
      </c>
      <c r="D488" s="10">
        <v>10.0</v>
      </c>
      <c r="E488" s="10">
        <v>1.0</v>
      </c>
      <c r="F488" s="9" t="s">
        <v>2756</v>
      </c>
      <c r="G488" s="9" t="s">
        <v>2757</v>
      </c>
      <c r="H488" s="10">
        <v>185.0</v>
      </c>
      <c r="I488" s="9"/>
      <c r="J488" s="9" t="s">
        <v>6460</v>
      </c>
      <c r="K488" s="11" t="s">
        <v>6461</v>
      </c>
      <c r="L488" s="9"/>
      <c r="M488" s="9"/>
      <c r="N488" s="9"/>
      <c r="O488" s="9"/>
      <c r="P488" s="9" t="s">
        <v>6462</v>
      </c>
      <c r="Q488" s="11" t="s">
        <v>4240</v>
      </c>
      <c r="R488" s="9"/>
      <c r="S488" s="9"/>
      <c r="T488">
        <f t="shared" si="2"/>
        <v>35</v>
      </c>
      <c r="U488" t="str">
        <f t="shared" si="3"/>
        <v>Excluded</v>
      </c>
      <c r="V488">
        <f t="shared" si="4"/>
        <v>58</v>
      </c>
      <c r="W488" t="str">
        <f t="shared" si="5"/>
        <v>Excluded</v>
      </c>
      <c r="X488" t="str">
        <f t="shared" ref="X488:Z488" si="496">IFERROR(IF(SEARCH(X$1,$Q488),"sim","não"),)</f>
        <v/>
      </c>
      <c r="Y488" t="str">
        <f t="shared" si="496"/>
        <v>sim</v>
      </c>
      <c r="Z488" t="str">
        <f t="shared" si="496"/>
        <v/>
      </c>
      <c r="AA488">
        <f t="shared" si="7"/>
        <v>1</v>
      </c>
      <c r="AB488" t="str">
        <f t="shared" si="8"/>
        <v/>
      </c>
      <c r="AF488" t="str">
        <f t="shared" si="9"/>
        <v>2 - Population</v>
      </c>
      <c r="AG488" t="str">
        <f t="shared" si="10"/>
        <v>2 - Population</v>
      </c>
      <c r="AH488" t="str">
        <f t="shared" si="11"/>
        <v/>
      </c>
    </row>
    <row r="489">
      <c r="A489" s="9" t="s">
        <v>6463</v>
      </c>
      <c r="B489" s="9" t="s">
        <v>6464</v>
      </c>
      <c r="C489" s="10">
        <v>2019.0</v>
      </c>
      <c r="D489" s="10">
        <v>1.0</v>
      </c>
      <c r="E489" s="10">
        <v>1.0</v>
      </c>
      <c r="F489" s="9" t="s">
        <v>2738</v>
      </c>
      <c r="G489" s="9" t="s">
        <v>2739</v>
      </c>
      <c r="H489" s="10">
        <v>244.0</v>
      </c>
      <c r="I489" s="9"/>
      <c r="J489" s="9" t="s">
        <v>6465</v>
      </c>
      <c r="K489" s="11" t="s">
        <v>6466</v>
      </c>
      <c r="L489" s="9"/>
      <c r="M489" s="9"/>
      <c r="N489" s="9"/>
      <c r="O489" s="9"/>
      <c r="P489" s="9" t="s">
        <v>6467</v>
      </c>
      <c r="Q489" s="11" t="s">
        <v>4200</v>
      </c>
      <c r="R489" s="9"/>
      <c r="S489" s="9"/>
      <c r="T489">
        <f t="shared" si="2"/>
        <v>35</v>
      </c>
      <c r="U489" t="str">
        <f t="shared" si="3"/>
        <v>Excluded</v>
      </c>
      <c r="V489">
        <f t="shared" si="4"/>
        <v>58</v>
      </c>
      <c r="W489" t="str">
        <f t="shared" si="5"/>
        <v>Excluded</v>
      </c>
      <c r="X489" t="str">
        <f t="shared" ref="X489:Z489" si="497">IFERROR(IF(SEARCH(X$1,$Q489),"sim","não"),)</f>
        <v>sim</v>
      </c>
      <c r="Y489" t="str">
        <f t="shared" si="497"/>
        <v/>
      </c>
      <c r="Z489" t="str">
        <f t="shared" si="497"/>
        <v/>
      </c>
      <c r="AA489">
        <f t="shared" si="7"/>
        <v>1</v>
      </c>
      <c r="AB489" t="str">
        <f t="shared" si="8"/>
        <v/>
      </c>
      <c r="AF489" t="str">
        <f t="shared" si="9"/>
        <v>1 - Type of study</v>
      </c>
      <c r="AG489" t="str">
        <f t="shared" si="10"/>
        <v>1 - Type of study</v>
      </c>
      <c r="AH489" t="str">
        <f t="shared" si="11"/>
        <v/>
      </c>
    </row>
    <row r="490">
      <c r="A490" s="9" t="s">
        <v>6468</v>
      </c>
      <c r="B490" s="9" t="s">
        <v>6469</v>
      </c>
      <c r="C490" s="10">
        <v>2020.0</v>
      </c>
      <c r="D490" s="10">
        <v>7.0</v>
      </c>
      <c r="E490" s="10">
        <v>1.0</v>
      </c>
      <c r="F490" s="9" t="s">
        <v>6470</v>
      </c>
      <c r="G490" s="9" t="s">
        <v>6471</v>
      </c>
      <c r="H490" s="10">
        <v>30.0</v>
      </c>
      <c r="I490" s="10">
        <v>28.0</v>
      </c>
      <c r="J490" s="9"/>
      <c r="K490" s="11" t="s">
        <v>6472</v>
      </c>
      <c r="L490" s="9"/>
      <c r="M490" s="9"/>
      <c r="N490" s="9"/>
      <c r="O490" s="9"/>
      <c r="P490" s="9" t="s">
        <v>6473</v>
      </c>
      <c r="Q490" s="11" t="s">
        <v>4915</v>
      </c>
      <c r="R490" s="9"/>
      <c r="S490" s="9"/>
      <c r="T490">
        <f t="shared" si="2"/>
        <v>35</v>
      </c>
      <c r="U490" t="str">
        <f t="shared" si="3"/>
        <v>Excluded</v>
      </c>
      <c r="V490">
        <f t="shared" si="4"/>
        <v>58</v>
      </c>
      <c r="W490" t="str">
        <f t="shared" si="5"/>
        <v>Excluded</v>
      </c>
      <c r="X490" t="str">
        <f t="shared" ref="X490:Z490" si="498">IFERROR(IF(SEARCH(X$1,$Q490),"sim","não"),)</f>
        <v>sim</v>
      </c>
      <c r="Y490" t="str">
        <f t="shared" si="498"/>
        <v>sim</v>
      </c>
      <c r="Z490" t="str">
        <f t="shared" si="498"/>
        <v/>
      </c>
      <c r="AA490">
        <f t="shared" si="7"/>
        <v>2</v>
      </c>
      <c r="AB490" t="str">
        <f t="shared" si="8"/>
        <v/>
      </c>
      <c r="AF490" t="str">
        <f t="shared" si="9"/>
        <v>2 - Population,1 - Type of study</v>
      </c>
      <c r="AG490" t="str">
        <f t="shared" si="10"/>
        <v>2 - Population</v>
      </c>
      <c r="AH490" t="str">
        <f t="shared" si="11"/>
        <v>1 - Type of study</v>
      </c>
    </row>
    <row r="491">
      <c r="A491" s="9" t="s">
        <v>6474</v>
      </c>
      <c r="B491" s="9" t="s">
        <v>6475</v>
      </c>
      <c r="C491" s="10">
        <v>2013.0</v>
      </c>
      <c r="D491" s="10">
        <v>6.0</v>
      </c>
      <c r="E491" s="10">
        <v>17.0</v>
      </c>
      <c r="F491" s="9" t="s">
        <v>6476</v>
      </c>
      <c r="G491" s="9" t="s">
        <v>6477</v>
      </c>
      <c r="H491" s="10">
        <v>52.0</v>
      </c>
      <c r="I491" s="10">
        <v>12.0</v>
      </c>
      <c r="J491" s="9" t="s">
        <v>6478</v>
      </c>
      <c r="K491" s="11" t="s">
        <v>6479</v>
      </c>
      <c r="L491" s="9"/>
      <c r="M491" s="9"/>
      <c r="N491" s="9"/>
      <c r="O491" s="9"/>
      <c r="P491" s="9" t="s">
        <v>6480</v>
      </c>
      <c r="Q491" s="11" t="s">
        <v>4200</v>
      </c>
      <c r="R491" s="9"/>
      <c r="S491" s="9"/>
      <c r="T491">
        <f t="shared" si="2"/>
        <v>35</v>
      </c>
      <c r="U491" t="str">
        <f t="shared" si="3"/>
        <v>Excluded</v>
      </c>
      <c r="V491">
        <f t="shared" si="4"/>
        <v>58</v>
      </c>
      <c r="W491" t="str">
        <f t="shared" si="5"/>
        <v>Excluded</v>
      </c>
      <c r="X491" t="str">
        <f t="shared" ref="X491:Z491" si="499">IFERROR(IF(SEARCH(X$1,$Q491),"sim","não"),)</f>
        <v>sim</v>
      </c>
      <c r="Y491" t="str">
        <f t="shared" si="499"/>
        <v/>
      </c>
      <c r="Z491" t="str">
        <f t="shared" si="499"/>
        <v/>
      </c>
      <c r="AA491">
        <f t="shared" si="7"/>
        <v>1</v>
      </c>
      <c r="AB491" t="str">
        <f t="shared" si="8"/>
        <v/>
      </c>
      <c r="AF491" t="str">
        <f t="shared" si="9"/>
        <v>1 - Type of study</v>
      </c>
      <c r="AG491" t="str">
        <f t="shared" si="10"/>
        <v>1 - Type of study</v>
      </c>
      <c r="AH491" t="str">
        <f t="shared" si="11"/>
        <v/>
      </c>
    </row>
    <row r="492">
      <c r="A492" s="9" t="s">
        <v>6481</v>
      </c>
      <c r="B492" s="9" t="s">
        <v>6482</v>
      </c>
      <c r="C492" s="10">
        <v>2018.0</v>
      </c>
      <c r="D492" s="10">
        <v>12.0</v>
      </c>
      <c r="E492" s="10">
        <v>1.0</v>
      </c>
      <c r="F492" s="9" t="s">
        <v>2738</v>
      </c>
      <c r="G492" s="9" t="s">
        <v>2739</v>
      </c>
      <c r="H492" s="10">
        <v>243.0</v>
      </c>
      <c r="I492" s="9"/>
      <c r="J492" s="9" t="s">
        <v>6483</v>
      </c>
      <c r="K492" s="11" t="s">
        <v>6484</v>
      </c>
      <c r="L492" s="9"/>
      <c r="M492" s="9"/>
      <c r="N492" s="9"/>
      <c r="O492" s="9"/>
      <c r="P492" s="9" t="s">
        <v>6485</v>
      </c>
      <c r="Q492" s="11" t="s">
        <v>4200</v>
      </c>
      <c r="R492" s="9"/>
      <c r="S492" s="9"/>
      <c r="T492">
        <f t="shared" si="2"/>
        <v>35</v>
      </c>
      <c r="U492" t="str">
        <f t="shared" si="3"/>
        <v>Excluded</v>
      </c>
      <c r="V492">
        <f t="shared" si="4"/>
        <v>58</v>
      </c>
      <c r="W492" t="str">
        <f t="shared" si="5"/>
        <v>Excluded</v>
      </c>
      <c r="X492" t="str">
        <f t="shared" ref="X492:Z492" si="500">IFERROR(IF(SEARCH(X$1,$Q492),"sim","não"),)</f>
        <v>sim</v>
      </c>
      <c r="Y492" t="str">
        <f t="shared" si="500"/>
        <v/>
      </c>
      <c r="Z492" t="str">
        <f t="shared" si="500"/>
        <v/>
      </c>
      <c r="AA492">
        <f t="shared" si="7"/>
        <v>1</v>
      </c>
      <c r="AB492" t="str">
        <f t="shared" si="8"/>
        <v/>
      </c>
      <c r="AF492" t="str">
        <f t="shared" si="9"/>
        <v>1 - Type of study</v>
      </c>
      <c r="AG492" t="str">
        <f t="shared" si="10"/>
        <v>1 - Type of study</v>
      </c>
      <c r="AH492" t="str">
        <f t="shared" si="11"/>
        <v/>
      </c>
    </row>
    <row r="493">
      <c r="A493" s="9" t="s">
        <v>6486</v>
      </c>
      <c r="B493" s="9" t="s">
        <v>6487</v>
      </c>
      <c r="C493" s="10">
        <v>2020.0</v>
      </c>
      <c r="D493" s="10">
        <v>12.0</v>
      </c>
      <c r="E493" s="10">
        <v>1.0</v>
      </c>
      <c r="F493" s="9" t="s">
        <v>2738</v>
      </c>
      <c r="G493" s="9" t="s">
        <v>2739</v>
      </c>
      <c r="H493" s="10">
        <v>267.0</v>
      </c>
      <c r="I493" s="9"/>
      <c r="J493" s="9"/>
      <c r="K493" s="11" t="s">
        <v>6488</v>
      </c>
      <c r="L493" s="9"/>
      <c r="M493" s="9"/>
      <c r="N493" s="9"/>
      <c r="O493" s="9"/>
      <c r="P493" s="9" t="s">
        <v>6489</v>
      </c>
      <c r="Q493" s="11" t="s">
        <v>4200</v>
      </c>
      <c r="R493" s="9"/>
      <c r="S493" s="9"/>
      <c r="T493">
        <f t="shared" si="2"/>
        <v>35</v>
      </c>
      <c r="U493" t="str">
        <f t="shared" si="3"/>
        <v>Excluded</v>
      </c>
      <c r="V493">
        <f t="shared" si="4"/>
        <v>58</v>
      </c>
      <c r="W493" t="str">
        <f t="shared" si="5"/>
        <v>Excluded</v>
      </c>
      <c r="X493" t="str">
        <f t="shared" ref="X493:Z493" si="501">IFERROR(IF(SEARCH(X$1,$Q493),"sim","não"),)</f>
        <v>sim</v>
      </c>
      <c r="Y493" t="str">
        <f t="shared" si="501"/>
        <v/>
      </c>
      <c r="Z493" t="str">
        <f t="shared" si="501"/>
        <v/>
      </c>
      <c r="AA493">
        <f t="shared" si="7"/>
        <v>1</v>
      </c>
      <c r="AB493" t="str">
        <f t="shared" si="8"/>
        <v/>
      </c>
      <c r="AF493" t="str">
        <f t="shared" si="9"/>
        <v>1 - Type of study</v>
      </c>
      <c r="AG493" t="str">
        <f t="shared" si="10"/>
        <v>1 - Type of study</v>
      </c>
      <c r="AH493" t="str">
        <f t="shared" si="11"/>
        <v/>
      </c>
    </row>
    <row r="494">
      <c r="A494" s="9" t="s">
        <v>6490</v>
      </c>
      <c r="B494" s="9" t="s">
        <v>6491</v>
      </c>
      <c r="C494" s="10">
        <v>2019.0</v>
      </c>
      <c r="D494" s="10">
        <v>10.0</v>
      </c>
      <c r="E494" s="10">
        <v>1.0</v>
      </c>
      <c r="F494" s="9" t="s">
        <v>6167</v>
      </c>
      <c r="G494" s="9" t="s">
        <v>6168</v>
      </c>
      <c r="H494" s="10">
        <v>91.0</v>
      </c>
      <c r="I494" s="10">
        <v>19.0</v>
      </c>
      <c r="J494" s="9" t="s">
        <v>6492</v>
      </c>
      <c r="K494" s="11" t="s">
        <v>6493</v>
      </c>
      <c r="L494" s="9"/>
      <c r="M494" s="9"/>
      <c r="N494" s="9"/>
      <c r="O494" s="9"/>
      <c r="P494" s="9" t="s">
        <v>6494</v>
      </c>
      <c r="Q494" s="11" t="s">
        <v>6495</v>
      </c>
      <c r="R494" s="9"/>
      <c r="S494" s="9"/>
      <c r="T494">
        <f t="shared" si="2"/>
        <v>35</v>
      </c>
      <c r="U494" t="str">
        <f t="shared" si="3"/>
        <v>Maybe</v>
      </c>
      <c r="V494">
        <f t="shared" si="4"/>
        <v>55</v>
      </c>
      <c r="W494" t="str">
        <f t="shared" si="5"/>
        <v>Excluded</v>
      </c>
      <c r="X494" t="str">
        <f t="shared" ref="X494:Z494" si="502">IFERROR(IF(SEARCH(X$1,$Q494),"sim","não"),)</f>
        <v/>
      </c>
      <c r="Y494" t="str">
        <f t="shared" si="502"/>
        <v/>
      </c>
      <c r="Z494" t="str">
        <f t="shared" si="502"/>
        <v/>
      </c>
      <c r="AA494">
        <f t="shared" si="7"/>
        <v>0</v>
      </c>
      <c r="AB494" t="str">
        <f t="shared" si="8"/>
        <v>sim</v>
      </c>
      <c r="AF494" t="str">
        <f t="shared" si="9"/>
        <v/>
      </c>
      <c r="AG494" t="str">
        <f t="shared" si="10"/>
        <v/>
      </c>
      <c r="AH494" t="str">
        <f t="shared" si="11"/>
        <v/>
      </c>
    </row>
    <row r="495">
      <c r="A495" s="9" t="s">
        <v>6496</v>
      </c>
      <c r="B495" s="9" t="s">
        <v>6497</v>
      </c>
      <c r="C495" s="10">
        <v>2011.0</v>
      </c>
      <c r="D495" s="10">
        <v>1.0</v>
      </c>
      <c r="E495" s="10">
        <v>26.0</v>
      </c>
      <c r="F495" s="9" t="s">
        <v>6498</v>
      </c>
      <c r="G495" s="9" t="s">
        <v>6499</v>
      </c>
      <c r="H495" s="10">
        <v>133.0</v>
      </c>
      <c r="I495" s="10">
        <v>3.0</v>
      </c>
      <c r="J495" s="9" t="s">
        <v>6500</v>
      </c>
      <c r="K495" s="11" t="s">
        <v>6501</v>
      </c>
      <c r="L495" s="9"/>
      <c r="M495" s="9"/>
      <c r="N495" s="9"/>
      <c r="O495" s="9"/>
      <c r="P495" s="9" t="s">
        <v>6502</v>
      </c>
      <c r="Q495" s="11" t="s">
        <v>4200</v>
      </c>
      <c r="R495" s="9"/>
      <c r="S495" s="9"/>
      <c r="T495">
        <f t="shared" si="2"/>
        <v>35</v>
      </c>
      <c r="U495" t="str">
        <f t="shared" si="3"/>
        <v>Excluded</v>
      </c>
      <c r="V495">
        <f t="shared" si="4"/>
        <v>58</v>
      </c>
      <c r="W495" t="str">
        <f t="shared" si="5"/>
        <v>Excluded</v>
      </c>
      <c r="X495" t="str">
        <f t="shared" ref="X495:Z495" si="503">IFERROR(IF(SEARCH(X$1,$Q495),"sim","não"),)</f>
        <v>sim</v>
      </c>
      <c r="Y495" t="str">
        <f t="shared" si="503"/>
        <v/>
      </c>
      <c r="Z495" t="str">
        <f t="shared" si="503"/>
        <v/>
      </c>
      <c r="AA495">
        <f t="shared" si="7"/>
        <v>1</v>
      </c>
      <c r="AB495" t="str">
        <f t="shared" si="8"/>
        <v/>
      </c>
      <c r="AF495" t="str">
        <f t="shared" si="9"/>
        <v>1 - Type of study</v>
      </c>
      <c r="AG495" t="str">
        <f t="shared" si="10"/>
        <v>1 - Type of study</v>
      </c>
      <c r="AH495" t="str">
        <f t="shared" si="11"/>
        <v/>
      </c>
    </row>
    <row r="496">
      <c r="A496" s="9" t="s">
        <v>6503</v>
      </c>
      <c r="B496" s="9" t="s">
        <v>6504</v>
      </c>
      <c r="C496" s="10">
        <v>2020.0</v>
      </c>
      <c r="D496" s="10">
        <v>4.0</v>
      </c>
      <c r="E496" s="10">
        <v>1.0</v>
      </c>
      <c r="F496" s="9" t="s">
        <v>2693</v>
      </c>
      <c r="G496" s="9" t="s">
        <v>2694</v>
      </c>
      <c r="H496" s="10">
        <v>153.0</v>
      </c>
      <c r="I496" s="9"/>
      <c r="J496" s="9"/>
      <c r="K496" s="11" t="s">
        <v>6505</v>
      </c>
      <c r="L496" s="9"/>
      <c r="M496" s="9"/>
      <c r="N496" s="9"/>
      <c r="O496" s="9"/>
      <c r="P496" s="9" t="s">
        <v>6506</v>
      </c>
      <c r="Q496" s="11" t="s">
        <v>4200</v>
      </c>
      <c r="R496" s="9"/>
      <c r="S496" s="9"/>
      <c r="T496">
        <f t="shared" si="2"/>
        <v>35</v>
      </c>
      <c r="U496" t="str">
        <f t="shared" si="3"/>
        <v>Excluded</v>
      </c>
      <c r="V496">
        <f t="shared" si="4"/>
        <v>58</v>
      </c>
      <c r="W496" t="str">
        <f t="shared" si="5"/>
        <v>Excluded</v>
      </c>
      <c r="X496" t="str">
        <f t="shared" ref="X496:Z496" si="504">IFERROR(IF(SEARCH(X$1,$Q496),"sim","não"),)</f>
        <v>sim</v>
      </c>
      <c r="Y496" t="str">
        <f t="shared" si="504"/>
        <v/>
      </c>
      <c r="Z496" t="str">
        <f t="shared" si="504"/>
        <v/>
      </c>
      <c r="AA496">
        <f t="shared" si="7"/>
        <v>1</v>
      </c>
      <c r="AB496" t="str">
        <f t="shared" si="8"/>
        <v/>
      </c>
      <c r="AF496" t="str">
        <f t="shared" si="9"/>
        <v>1 - Type of study</v>
      </c>
      <c r="AG496" t="str">
        <f t="shared" si="10"/>
        <v>1 - Type of study</v>
      </c>
      <c r="AH496" t="str">
        <f t="shared" si="11"/>
        <v/>
      </c>
    </row>
    <row r="497">
      <c r="A497" s="9" t="s">
        <v>6507</v>
      </c>
      <c r="B497" s="9" t="s">
        <v>6508</v>
      </c>
      <c r="C497" s="10">
        <v>2020.0</v>
      </c>
      <c r="D497" s="10">
        <v>10.0</v>
      </c>
      <c r="E497" s="10">
        <v>1.0</v>
      </c>
      <c r="F497" s="9" t="s">
        <v>6509</v>
      </c>
      <c r="G497" s="9" t="s">
        <v>6510</v>
      </c>
      <c r="H497" s="10">
        <v>122.0</v>
      </c>
      <c r="I497" s="10">
        <v>7.0</v>
      </c>
      <c r="J497" s="9"/>
      <c r="K497" s="11" t="s">
        <v>6511</v>
      </c>
      <c r="L497" s="9"/>
      <c r="M497" s="9"/>
      <c r="N497" s="9"/>
      <c r="O497" s="9"/>
      <c r="P497" s="9" t="s">
        <v>6512</v>
      </c>
      <c r="Q497" s="11" t="s">
        <v>4251</v>
      </c>
      <c r="R497" s="9"/>
      <c r="S497" s="9"/>
      <c r="T497">
        <f t="shared" si="2"/>
        <v>35</v>
      </c>
      <c r="U497" t="str">
        <f t="shared" si="3"/>
        <v>Excluded</v>
      </c>
      <c r="V497">
        <f t="shared" si="4"/>
        <v>58</v>
      </c>
      <c r="W497" t="str">
        <f t="shared" si="5"/>
        <v>Excluded</v>
      </c>
      <c r="X497" t="str">
        <f t="shared" ref="X497:Z497" si="505">IFERROR(IF(SEARCH(X$1,$Q497),"sim","não"),)</f>
        <v/>
      </c>
      <c r="Y497" t="str">
        <f t="shared" si="505"/>
        <v>sim</v>
      </c>
      <c r="Z497" t="str">
        <f t="shared" si="505"/>
        <v/>
      </c>
      <c r="AA497">
        <f t="shared" si="7"/>
        <v>1</v>
      </c>
      <c r="AB497" t="str">
        <f t="shared" si="8"/>
        <v/>
      </c>
      <c r="AF497" t="str">
        <f t="shared" si="9"/>
        <v>2 - Population</v>
      </c>
      <c r="AG497" t="str">
        <f t="shared" si="10"/>
        <v>2 - Population</v>
      </c>
      <c r="AH497" t="str">
        <f t="shared" si="11"/>
        <v/>
      </c>
    </row>
    <row r="498">
      <c r="A498" s="9" t="s">
        <v>6513</v>
      </c>
      <c r="B498" s="9" t="s">
        <v>6514</v>
      </c>
      <c r="C498" s="10">
        <v>2020.0</v>
      </c>
      <c r="D498" s="10">
        <v>9.0</v>
      </c>
      <c r="E498" s="10">
        <v>1.0</v>
      </c>
      <c r="F498" s="9" t="s">
        <v>2738</v>
      </c>
      <c r="G498" s="9" t="s">
        <v>2739</v>
      </c>
      <c r="H498" s="10">
        <v>264.0</v>
      </c>
      <c r="I498" s="9"/>
      <c r="J498" s="9"/>
      <c r="K498" s="11" t="s">
        <v>6515</v>
      </c>
      <c r="L498" s="9"/>
      <c r="M498" s="9"/>
      <c r="N498" s="9"/>
      <c r="O498" s="9"/>
      <c r="P498" s="9" t="s">
        <v>6516</v>
      </c>
      <c r="Q498" s="11" t="s">
        <v>4200</v>
      </c>
      <c r="R498" s="9"/>
      <c r="S498" s="9"/>
      <c r="T498">
        <f t="shared" si="2"/>
        <v>35</v>
      </c>
      <c r="U498" t="str">
        <f t="shared" si="3"/>
        <v>Excluded</v>
      </c>
      <c r="V498">
        <f t="shared" si="4"/>
        <v>58</v>
      </c>
      <c r="W498" t="str">
        <f t="shared" si="5"/>
        <v>Excluded</v>
      </c>
      <c r="X498" t="str">
        <f t="shared" ref="X498:Z498" si="506">IFERROR(IF(SEARCH(X$1,$Q498),"sim","não"),)</f>
        <v>sim</v>
      </c>
      <c r="Y498" t="str">
        <f t="shared" si="506"/>
        <v/>
      </c>
      <c r="Z498" t="str">
        <f t="shared" si="506"/>
        <v/>
      </c>
      <c r="AA498">
        <f t="shared" si="7"/>
        <v>1</v>
      </c>
      <c r="AB498" t="str">
        <f t="shared" si="8"/>
        <v/>
      </c>
      <c r="AF498" t="str">
        <f t="shared" si="9"/>
        <v>1 - Type of study</v>
      </c>
      <c r="AG498" t="str">
        <f t="shared" si="10"/>
        <v>1 - Type of study</v>
      </c>
      <c r="AH498" t="str">
        <f t="shared" si="11"/>
        <v/>
      </c>
    </row>
    <row r="499">
      <c r="A499" s="9" t="s">
        <v>6517</v>
      </c>
      <c r="B499" s="9" t="s">
        <v>6518</v>
      </c>
      <c r="C499" s="10">
        <v>2013.0</v>
      </c>
      <c r="D499" s="10">
        <v>11.0</v>
      </c>
      <c r="E499" s="10">
        <v>21.0</v>
      </c>
      <c r="F499" s="9" t="s">
        <v>2700</v>
      </c>
      <c r="G499" s="9" t="s">
        <v>2701</v>
      </c>
      <c r="H499" s="10">
        <v>3.0</v>
      </c>
      <c r="I499" s="9"/>
      <c r="J499" s="9"/>
      <c r="K499" s="11" t="s">
        <v>6519</v>
      </c>
      <c r="L499" s="9"/>
      <c r="M499" s="9"/>
      <c r="N499" s="9"/>
      <c r="O499" s="9"/>
      <c r="P499" s="9" t="s">
        <v>6520</v>
      </c>
      <c r="Q499" s="11" t="s">
        <v>4234</v>
      </c>
      <c r="R499" s="9"/>
      <c r="S499" s="9"/>
      <c r="T499">
        <f t="shared" si="2"/>
        <v>35</v>
      </c>
      <c r="U499" t="str">
        <f t="shared" si="3"/>
        <v>Maybe</v>
      </c>
      <c r="V499">
        <f t="shared" si="4"/>
        <v>55</v>
      </c>
      <c r="W499" t="str">
        <f t="shared" si="5"/>
        <v>Maybe</v>
      </c>
      <c r="X499" t="str">
        <f t="shared" ref="X499:Z499" si="507">IFERROR(IF(SEARCH(X$1,$Q499),"sim","não"),)</f>
        <v/>
      </c>
      <c r="Y499" t="str">
        <f t="shared" si="507"/>
        <v/>
      </c>
      <c r="Z499" t="str">
        <f t="shared" si="507"/>
        <v/>
      </c>
      <c r="AA499">
        <f t="shared" si="7"/>
        <v>0</v>
      </c>
      <c r="AB499" t="str">
        <f t="shared" si="8"/>
        <v>sim</v>
      </c>
      <c r="AF499" t="str">
        <f t="shared" si="9"/>
        <v/>
      </c>
      <c r="AG499" t="str">
        <f t="shared" si="10"/>
        <v/>
      </c>
      <c r="AH499" t="str">
        <f t="shared" si="11"/>
        <v/>
      </c>
    </row>
    <row r="500">
      <c r="A500" s="9" t="s">
        <v>6521</v>
      </c>
      <c r="B500" s="9" t="s">
        <v>6522</v>
      </c>
      <c r="C500" s="10">
        <v>2019.0</v>
      </c>
      <c r="D500" s="10">
        <v>4.0</v>
      </c>
      <c r="E500" s="10">
        <v>1.0</v>
      </c>
      <c r="F500" s="9" t="s">
        <v>2693</v>
      </c>
      <c r="G500" s="9" t="s">
        <v>2694</v>
      </c>
      <c r="H500" s="10">
        <v>141.0</v>
      </c>
      <c r="I500" s="9"/>
      <c r="J500" s="9" t="s">
        <v>6523</v>
      </c>
      <c r="K500" s="11" t="s">
        <v>6524</v>
      </c>
      <c r="L500" s="9"/>
      <c r="M500" s="9"/>
      <c r="N500" s="9"/>
      <c r="O500" s="9"/>
      <c r="P500" s="9" t="s">
        <v>6525</v>
      </c>
      <c r="Q500" s="11" t="s">
        <v>4200</v>
      </c>
      <c r="R500" s="9"/>
      <c r="S500" s="9"/>
      <c r="T500">
        <f t="shared" si="2"/>
        <v>35</v>
      </c>
      <c r="U500" t="str">
        <f t="shared" si="3"/>
        <v>Excluded</v>
      </c>
      <c r="V500">
        <f t="shared" si="4"/>
        <v>58</v>
      </c>
      <c r="W500" t="str">
        <f t="shared" si="5"/>
        <v>Excluded</v>
      </c>
      <c r="X500" t="str">
        <f t="shared" ref="X500:Z500" si="508">IFERROR(IF(SEARCH(X$1,$Q500),"sim","não"),)</f>
        <v>sim</v>
      </c>
      <c r="Y500" t="str">
        <f t="shared" si="508"/>
        <v/>
      </c>
      <c r="Z500" t="str">
        <f t="shared" si="508"/>
        <v/>
      </c>
      <c r="AA500">
        <f t="shared" si="7"/>
        <v>1</v>
      </c>
      <c r="AB500" t="str">
        <f t="shared" si="8"/>
        <v/>
      </c>
      <c r="AF500" t="str">
        <f t="shared" si="9"/>
        <v>1 - Type of study</v>
      </c>
      <c r="AG500" t="str">
        <f t="shared" si="10"/>
        <v>1 - Type of study</v>
      </c>
      <c r="AH500" t="str">
        <f t="shared" si="11"/>
        <v/>
      </c>
    </row>
    <row r="501">
      <c r="A501" s="9" t="s">
        <v>6526</v>
      </c>
      <c r="B501" s="9" t="s">
        <v>6527</v>
      </c>
      <c r="C501" s="10">
        <v>2020.0</v>
      </c>
      <c r="D501" s="10">
        <v>8.0</v>
      </c>
      <c r="E501" s="10">
        <v>20.0</v>
      </c>
      <c r="F501" s="9" t="s">
        <v>2731</v>
      </c>
      <c r="G501" s="9" t="s">
        <v>2732</v>
      </c>
      <c r="H501" s="10">
        <v>731.0</v>
      </c>
      <c r="I501" s="9"/>
      <c r="J501" s="9"/>
      <c r="K501" s="11" t="s">
        <v>6528</v>
      </c>
      <c r="L501" s="9"/>
      <c r="M501" s="9"/>
      <c r="N501" s="9"/>
      <c r="O501" s="9"/>
      <c r="P501" s="9" t="s">
        <v>6529</v>
      </c>
      <c r="Q501" s="11" t="s">
        <v>4994</v>
      </c>
      <c r="R501" s="9"/>
      <c r="S501" s="9"/>
      <c r="T501">
        <f t="shared" si="2"/>
        <v>35</v>
      </c>
      <c r="U501" t="str">
        <f t="shared" si="3"/>
        <v>Excluded</v>
      </c>
      <c r="V501">
        <f t="shared" si="4"/>
        <v>58</v>
      </c>
      <c r="W501" t="str">
        <f t="shared" si="5"/>
        <v>Excluded</v>
      </c>
      <c r="X501" t="str">
        <f t="shared" ref="X501:Z501" si="509">IFERROR(IF(SEARCH(X$1,$Q501),"sim","não"),)</f>
        <v/>
      </c>
      <c r="Y501" t="str">
        <f t="shared" si="509"/>
        <v/>
      </c>
      <c r="Z501" t="str">
        <f t="shared" si="509"/>
        <v>sim</v>
      </c>
      <c r="AA501">
        <f t="shared" si="7"/>
        <v>1</v>
      </c>
      <c r="AB501" t="str">
        <f t="shared" si="8"/>
        <v/>
      </c>
      <c r="AF501" t="str">
        <f t="shared" si="9"/>
        <v>3 - Intervention</v>
      </c>
      <c r="AG501" t="str">
        <f t="shared" si="10"/>
        <v>3 - Intervention</v>
      </c>
      <c r="AH501" t="str">
        <f t="shared" si="11"/>
        <v/>
      </c>
    </row>
    <row r="502">
      <c r="A502" s="9" t="s">
        <v>6530</v>
      </c>
      <c r="B502" s="9" t="s">
        <v>6531</v>
      </c>
      <c r="C502" s="10">
        <v>2014.0</v>
      </c>
      <c r="D502" s="10">
        <v>5.0</v>
      </c>
      <c r="E502" s="10">
        <v>1.0</v>
      </c>
      <c r="F502" s="9" t="s">
        <v>2738</v>
      </c>
      <c r="G502" s="9" t="s">
        <v>2739</v>
      </c>
      <c r="H502" s="10">
        <v>188.0</v>
      </c>
      <c r="I502" s="9"/>
      <c r="J502" s="9" t="s">
        <v>6532</v>
      </c>
      <c r="K502" s="11" t="s">
        <v>6533</v>
      </c>
      <c r="L502" s="9"/>
      <c r="M502" s="9"/>
      <c r="N502" s="9"/>
      <c r="O502" s="9"/>
      <c r="P502" s="9" t="s">
        <v>6534</v>
      </c>
      <c r="Q502" s="11" t="s">
        <v>4200</v>
      </c>
      <c r="R502" s="9"/>
      <c r="S502" s="9"/>
      <c r="T502">
        <f t="shared" si="2"/>
        <v>35</v>
      </c>
      <c r="U502" t="str">
        <f t="shared" si="3"/>
        <v>Excluded</v>
      </c>
      <c r="V502">
        <f t="shared" si="4"/>
        <v>58</v>
      </c>
      <c r="W502" t="str">
        <f t="shared" si="5"/>
        <v>Excluded</v>
      </c>
      <c r="X502" t="str">
        <f t="shared" ref="X502:Z502" si="510">IFERROR(IF(SEARCH(X$1,$Q502),"sim","não"),)</f>
        <v>sim</v>
      </c>
      <c r="Y502" t="str">
        <f t="shared" si="510"/>
        <v/>
      </c>
      <c r="Z502" t="str">
        <f t="shared" si="510"/>
        <v/>
      </c>
      <c r="AA502">
        <f t="shared" si="7"/>
        <v>1</v>
      </c>
      <c r="AB502" t="str">
        <f t="shared" si="8"/>
        <v/>
      </c>
      <c r="AF502" t="str">
        <f t="shared" si="9"/>
        <v>1 - Type of study</v>
      </c>
      <c r="AG502" t="str">
        <f t="shared" si="10"/>
        <v>1 - Type of study</v>
      </c>
      <c r="AH502" t="str">
        <f t="shared" si="11"/>
        <v/>
      </c>
    </row>
    <row r="503">
      <c r="A503" s="9" t="s">
        <v>6535</v>
      </c>
      <c r="B503" s="9" t="s">
        <v>6536</v>
      </c>
      <c r="C503" s="10">
        <v>2019.0</v>
      </c>
      <c r="D503" s="10">
        <v>5.0</v>
      </c>
      <c r="E503" s="10">
        <v>1.0</v>
      </c>
      <c r="F503" s="9" t="s">
        <v>2693</v>
      </c>
      <c r="G503" s="9" t="s">
        <v>2694</v>
      </c>
      <c r="H503" s="10">
        <v>142.0</v>
      </c>
      <c r="I503" s="9"/>
      <c r="J503" s="9" t="s">
        <v>6537</v>
      </c>
      <c r="K503" s="11" t="s">
        <v>6538</v>
      </c>
      <c r="L503" s="9"/>
      <c r="M503" s="9"/>
      <c r="N503" s="9"/>
      <c r="O503" s="9"/>
      <c r="P503" s="9" t="s">
        <v>6539</v>
      </c>
      <c r="Q503" s="11" t="s">
        <v>4200</v>
      </c>
      <c r="R503" s="9"/>
      <c r="S503" s="9"/>
      <c r="T503">
        <f t="shared" si="2"/>
        <v>35</v>
      </c>
      <c r="U503" t="str">
        <f t="shared" si="3"/>
        <v>Excluded</v>
      </c>
      <c r="V503">
        <f t="shared" si="4"/>
        <v>58</v>
      </c>
      <c r="W503" t="str">
        <f t="shared" si="5"/>
        <v>Excluded</v>
      </c>
      <c r="X503" t="str">
        <f t="shared" ref="X503:Z503" si="511">IFERROR(IF(SEARCH(X$1,$Q503),"sim","não"),)</f>
        <v>sim</v>
      </c>
      <c r="Y503" t="str">
        <f t="shared" si="511"/>
        <v/>
      </c>
      <c r="Z503" t="str">
        <f t="shared" si="511"/>
        <v/>
      </c>
      <c r="AA503">
        <f t="shared" si="7"/>
        <v>1</v>
      </c>
      <c r="AB503" t="str">
        <f t="shared" si="8"/>
        <v/>
      </c>
      <c r="AF503" t="str">
        <f t="shared" si="9"/>
        <v>1 - Type of study</v>
      </c>
      <c r="AG503" t="str">
        <f t="shared" si="10"/>
        <v>1 - Type of study</v>
      </c>
      <c r="AH503" t="str">
        <f t="shared" si="11"/>
        <v/>
      </c>
    </row>
    <row r="504">
      <c r="A504" s="9" t="s">
        <v>6540</v>
      </c>
      <c r="B504" s="9" t="s">
        <v>6541</v>
      </c>
      <c r="C504" s="10">
        <v>2016.0</v>
      </c>
      <c r="D504" s="10">
        <v>3.0</v>
      </c>
      <c r="E504" s="10">
        <v>15.0</v>
      </c>
      <c r="F504" s="9" t="s">
        <v>2693</v>
      </c>
      <c r="G504" s="9" t="s">
        <v>2694</v>
      </c>
      <c r="H504" s="10">
        <v>104.0</v>
      </c>
      <c r="I504" s="10">
        <v>1.0</v>
      </c>
      <c r="J504" s="9" t="s">
        <v>6542</v>
      </c>
      <c r="K504" s="11" t="s">
        <v>6543</v>
      </c>
      <c r="L504" s="9"/>
      <c r="M504" s="9"/>
      <c r="N504" s="9"/>
      <c r="O504" s="9"/>
      <c r="P504" s="9" t="s">
        <v>6544</v>
      </c>
      <c r="Q504" s="11" t="s">
        <v>4200</v>
      </c>
      <c r="R504" s="9"/>
      <c r="S504" s="9"/>
      <c r="T504">
        <f t="shared" si="2"/>
        <v>35</v>
      </c>
      <c r="U504" t="str">
        <f t="shared" si="3"/>
        <v>Excluded</v>
      </c>
      <c r="V504">
        <f t="shared" si="4"/>
        <v>58</v>
      </c>
      <c r="W504" t="str">
        <f t="shared" si="5"/>
        <v>Excluded</v>
      </c>
      <c r="X504" t="str">
        <f t="shared" ref="X504:Z504" si="512">IFERROR(IF(SEARCH(X$1,$Q504),"sim","não"),)</f>
        <v>sim</v>
      </c>
      <c r="Y504" t="str">
        <f t="shared" si="512"/>
        <v/>
      </c>
      <c r="Z504" t="str">
        <f t="shared" si="512"/>
        <v/>
      </c>
      <c r="AA504">
        <f t="shared" si="7"/>
        <v>1</v>
      </c>
      <c r="AB504" t="str">
        <f t="shared" si="8"/>
        <v/>
      </c>
      <c r="AF504" t="str">
        <f t="shared" si="9"/>
        <v>1 - Type of study</v>
      </c>
      <c r="AG504" t="str">
        <f t="shared" si="10"/>
        <v>1 - Type of study</v>
      </c>
      <c r="AH504" t="str">
        <f t="shared" si="11"/>
        <v/>
      </c>
    </row>
    <row r="505">
      <c r="A505" s="9" t="s">
        <v>6545</v>
      </c>
      <c r="B505" s="9" t="s">
        <v>6546</v>
      </c>
      <c r="C505" s="10">
        <v>2019.0</v>
      </c>
      <c r="D505" s="10">
        <v>5.0</v>
      </c>
      <c r="E505" s="10">
        <v>1.0</v>
      </c>
      <c r="F505" s="9" t="s">
        <v>2693</v>
      </c>
      <c r="G505" s="9" t="s">
        <v>2694</v>
      </c>
      <c r="H505" s="10">
        <v>142.0</v>
      </c>
      <c r="I505" s="9"/>
      <c r="J505" s="9" t="s">
        <v>6547</v>
      </c>
      <c r="K505" s="11" t="s">
        <v>6548</v>
      </c>
      <c r="L505" s="9"/>
      <c r="M505" s="9"/>
      <c r="N505" s="9"/>
      <c r="O505" s="9"/>
      <c r="P505" s="9" t="s">
        <v>6549</v>
      </c>
      <c r="Q505" s="11" t="s">
        <v>4200</v>
      </c>
      <c r="R505" s="9"/>
      <c r="S505" s="9"/>
      <c r="T505">
        <f t="shared" si="2"/>
        <v>35</v>
      </c>
      <c r="U505" t="str">
        <f t="shared" si="3"/>
        <v>Excluded</v>
      </c>
      <c r="V505">
        <f t="shared" si="4"/>
        <v>58</v>
      </c>
      <c r="W505" t="str">
        <f t="shared" si="5"/>
        <v>Excluded</v>
      </c>
      <c r="X505" t="str">
        <f t="shared" ref="X505:Z505" si="513">IFERROR(IF(SEARCH(X$1,$Q505),"sim","não"),)</f>
        <v>sim</v>
      </c>
      <c r="Y505" t="str">
        <f t="shared" si="513"/>
        <v/>
      </c>
      <c r="Z505" t="str">
        <f t="shared" si="513"/>
        <v/>
      </c>
      <c r="AA505">
        <f t="shared" si="7"/>
        <v>1</v>
      </c>
      <c r="AB505" t="str">
        <f t="shared" si="8"/>
        <v/>
      </c>
      <c r="AF505" t="str">
        <f t="shared" si="9"/>
        <v>1 - Type of study</v>
      </c>
      <c r="AG505" t="str">
        <f t="shared" si="10"/>
        <v>1 - Type of study</v>
      </c>
      <c r="AH505" t="str">
        <f t="shared" si="11"/>
        <v/>
      </c>
    </row>
    <row r="506">
      <c r="A506" s="9" t="s">
        <v>6550</v>
      </c>
      <c r="B506" s="9" t="s">
        <v>6551</v>
      </c>
      <c r="C506" s="10">
        <v>2018.0</v>
      </c>
      <c r="D506" s="10">
        <v>10.0</v>
      </c>
      <c r="E506" s="10">
        <v>1.0</v>
      </c>
      <c r="F506" s="9" t="s">
        <v>2693</v>
      </c>
      <c r="G506" s="9" t="s">
        <v>2694</v>
      </c>
      <c r="H506" s="10">
        <v>135.0</v>
      </c>
      <c r="I506" s="9"/>
      <c r="J506" s="9" t="s">
        <v>6552</v>
      </c>
      <c r="K506" s="11" t="s">
        <v>6553</v>
      </c>
      <c r="L506" s="9"/>
      <c r="M506" s="9"/>
      <c r="N506" s="9"/>
      <c r="O506" s="9"/>
      <c r="P506" s="9" t="s">
        <v>6554</v>
      </c>
      <c r="Q506" s="11" t="s">
        <v>4200</v>
      </c>
      <c r="R506" s="9"/>
      <c r="S506" s="9"/>
      <c r="T506">
        <f t="shared" si="2"/>
        <v>35</v>
      </c>
      <c r="U506" t="str">
        <f t="shared" si="3"/>
        <v>Excluded</v>
      </c>
      <c r="V506">
        <f t="shared" si="4"/>
        <v>58</v>
      </c>
      <c r="W506" t="str">
        <f t="shared" si="5"/>
        <v>Excluded</v>
      </c>
      <c r="X506" t="str">
        <f t="shared" ref="X506:Z506" si="514">IFERROR(IF(SEARCH(X$1,$Q506),"sim","não"),)</f>
        <v>sim</v>
      </c>
      <c r="Y506" t="str">
        <f t="shared" si="514"/>
        <v/>
      </c>
      <c r="Z506" t="str">
        <f t="shared" si="514"/>
        <v/>
      </c>
      <c r="AA506">
        <f t="shared" si="7"/>
        <v>1</v>
      </c>
      <c r="AB506" t="str">
        <f t="shared" si="8"/>
        <v/>
      </c>
      <c r="AF506" t="str">
        <f t="shared" si="9"/>
        <v>1 - Type of study</v>
      </c>
      <c r="AG506" t="str">
        <f t="shared" si="10"/>
        <v>1 - Type of study</v>
      </c>
      <c r="AH506" t="str">
        <f t="shared" si="11"/>
        <v/>
      </c>
    </row>
    <row r="507">
      <c r="A507" s="9" t="s">
        <v>6555</v>
      </c>
      <c r="B507" s="9" t="s">
        <v>6556</v>
      </c>
      <c r="C507" s="10">
        <v>2019.0</v>
      </c>
      <c r="D507" s="10">
        <v>3.0</v>
      </c>
      <c r="E507" s="10">
        <v>1.0</v>
      </c>
      <c r="F507" s="9" t="s">
        <v>6557</v>
      </c>
      <c r="G507" s="9" t="s">
        <v>6558</v>
      </c>
      <c r="H507" s="10">
        <v>211.0</v>
      </c>
      <c r="I507" s="9"/>
      <c r="J507" s="9" t="s">
        <v>6559</v>
      </c>
      <c r="K507" s="11" t="s">
        <v>6560</v>
      </c>
      <c r="L507" s="9"/>
      <c r="M507" s="9"/>
      <c r="N507" s="9"/>
      <c r="O507" s="9"/>
      <c r="P507" s="9" t="s">
        <v>6561</v>
      </c>
      <c r="Q507" s="11" t="s">
        <v>4200</v>
      </c>
      <c r="R507" s="9"/>
      <c r="S507" s="9"/>
      <c r="T507">
        <f t="shared" si="2"/>
        <v>35</v>
      </c>
      <c r="U507" t="str">
        <f t="shared" si="3"/>
        <v>Excluded</v>
      </c>
      <c r="V507">
        <f t="shared" si="4"/>
        <v>58</v>
      </c>
      <c r="W507" t="str">
        <f t="shared" si="5"/>
        <v>Excluded</v>
      </c>
      <c r="X507" t="str">
        <f t="shared" ref="X507:Z507" si="515">IFERROR(IF(SEARCH(X$1,$Q507),"sim","não"),)</f>
        <v>sim</v>
      </c>
      <c r="Y507" t="str">
        <f t="shared" si="515"/>
        <v/>
      </c>
      <c r="Z507" t="str">
        <f t="shared" si="515"/>
        <v/>
      </c>
      <c r="AA507">
        <f t="shared" si="7"/>
        <v>1</v>
      </c>
      <c r="AB507" t="str">
        <f t="shared" si="8"/>
        <v/>
      </c>
      <c r="AF507" t="str">
        <f t="shared" si="9"/>
        <v>1 - Type of study</v>
      </c>
      <c r="AG507" t="str">
        <f t="shared" si="10"/>
        <v>1 - Type of study</v>
      </c>
      <c r="AH507" t="str">
        <f t="shared" si="11"/>
        <v/>
      </c>
    </row>
    <row r="508">
      <c r="A508" s="9" t="s">
        <v>6562</v>
      </c>
      <c r="B508" s="9" t="s">
        <v>6563</v>
      </c>
      <c r="C508" s="10">
        <v>2020.0</v>
      </c>
      <c r="D508" s="10">
        <v>5.0</v>
      </c>
      <c r="E508" s="10">
        <v>1.0</v>
      </c>
      <c r="F508" s="9" t="s">
        <v>6564</v>
      </c>
      <c r="G508" s="9" t="s">
        <v>6565</v>
      </c>
      <c r="H508" s="10">
        <v>108.0</v>
      </c>
      <c r="I508" s="9"/>
      <c r="J508" s="9" t="s">
        <v>6566</v>
      </c>
      <c r="K508" s="11" t="s">
        <v>6567</v>
      </c>
      <c r="L508" s="9"/>
      <c r="M508" s="9"/>
      <c r="N508" s="9"/>
      <c r="O508" s="9"/>
      <c r="P508" s="9" t="s">
        <v>6568</v>
      </c>
      <c r="Q508" s="11" t="s">
        <v>4200</v>
      </c>
      <c r="R508" s="9"/>
      <c r="S508" s="9"/>
      <c r="T508">
        <f t="shared" si="2"/>
        <v>35</v>
      </c>
      <c r="U508" t="str">
        <f t="shared" si="3"/>
        <v>Excluded</v>
      </c>
      <c r="V508">
        <f t="shared" si="4"/>
        <v>58</v>
      </c>
      <c r="W508" t="str">
        <f t="shared" si="5"/>
        <v>Excluded</v>
      </c>
      <c r="X508" t="str">
        <f t="shared" ref="X508:Z508" si="516">IFERROR(IF(SEARCH(X$1,$Q508),"sim","não"),)</f>
        <v>sim</v>
      </c>
      <c r="Y508" t="str">
        <f t="shared" si="516"/>
        <v/>
      </c>
      <c r="Z508" t="str">
        <f t="shared" si="516"/>
        <v/>
      </c>
      <c r="AA508">
        <f t="shared" si="7"/>
        <v>1</v>
      </c>
      <c r="AB508" t="str">
        <f t="shared" si="8"/>
        <v/>
      </c>
      <c r="AF508" t="str">
        <f t="shared" si="9"/>
        <v>1 - Type of study</v>
      </c>
      <c r="AG508" t="str">
        <f t="shared" si="10"/>
        <v>1 - Type of study</v>
      </c>
      <c r="AH508" t="str">
        <f t="shared" si="11"/>
        <v/>
      </c>
    </row>
    <row r="509">
      <c r="A509" s="9" t="s">
        <v>6569</v>
      </c>
      <c r="B509" s="9" t="s">
        <v>6570</v>
      </c>
      <c r="C509" s="10">
        <v>2014.0</v>
      </c>
      <c r="D509" s="10">
        <v>1.0</v>
      </c>
      <c r="E509" s="10">
        <v>1.0</v>
      </c>
      <c r="F509" s="9" t="s">
        <v>6571</v>
      </c>
      <c r="G509" s="9" t="s">
        <v>6572</v>
      </c>
      <c r="H509" s="10">
        <v>25.0</v>
      </c>
      <c r="I509" s="10">
        <v>3.0</v>
      </c>
      <c r="J509" s="9" t="s">
        <v>6573</v>
      </c>
      <c r="K509" s="11" t="s">
        <v>6574</v>
      </c>
      <c r="L509" s="9"/>
      <c r="M509" s="9"/>
      <c r="N509" s="9"/>
      <c r="O509" s="9"/>
      <c r="P509" s="9" t="s">
        <v>6575</v>
      </c>
      <c r="Q509" s="11" t="s">
        <v>4200</v>
      </c>
      <c r="R509" s="9"/>
      <c r="S509" s="9"/>
      <c r="T509">
        <f t="shared" si="2"/>
        <v>35</v>
      </c>
      <c r="U509" t="str">
        <f t="shared" si="3"/>
        <v>Excluded</v>
      </c>
      <c r="V509">
        <f t="shared" si="4"/>
        <v>58</v>
      </c>
      <c r="W509" t="str">
        <f t="shared" si="5"/>
        <v>Excluded</v>
      </c>
      <c r="X509" t="str">
        <f t="shared" ref="X509:Z509" si="517">IFERROR(IF(SEARCH(X$1,$Q509),"sim","não"),)</f>
        <v>sim</v>
      </c>
      <c r="Y509" t="str">
        <f t="shared" si="517"/>
        <v/>
      </c>
      <c r="Z509" t="str">
        <f t="shared" si="517"/>
        <v/>
      </c>
      <c r="AA509">
        <f t="shared" si="7"/>
        <v>1</v>
      </c>
      <c r="AB509" t="str">
        <f t="shared" si="8"/>
        <v/>
      </c>
      <c r="AF509" t="str">
        <f t="shared" si="9"/>
        <v>1 - Type of study</v>
      </c>
      <c r="AG509" t="str">
        <f t="shared" si="10"/>
        <v>1 - Type of study</v>
      </c>
      <c r="AH509" t="str">
        <f t="shared" si="11"/>
        <v/>
      </c>
    </row>
    <row r="510">
      <c r="A510" s="9" t="s">
        <v>6576</v>
      </c>
      <c r="B510" s="9" t="s">
        <v>6577</v>
      </c>
      <c r="C510" s="10">
        <v>2019.0</v>
      </c>
      <c r="D510" s="10">
        <v>9.0</v>
      </c>
      <c r="E510" s="10">
        <v>18.0</v>
      </c>
      <c r="F510" s="9" t="s">
        <v>2700</v>
      </c>
      <c r="G510" s="9" t="s">
        <v>2701</v>
      </c>
      <c r="H510" s="10">
        <v>9.0</v>
      </c>
      <c r="I510" s="9"/>
      <c r="J510" s="9"/>
      <c r="K510" s="11" t="s">
        <v>6578</v>
      </c>
      <c r="L510" s="9"/>
      <c r="M510" s="9"/>
      <c r="N510" s="9"/>
      <c r="O510" s="9"/>
      <c r="P510" s="9" t="s">
        <v>6579</v>
      </c>
      <c r="Q510" s="11" t="s">
        <v>4200</v>
      </c>
      <c r="R510" s="9"/>
      <c r="S510" s="9"/>
      <c r="T510">
        <f t="shared" si="2"/>
        <v>35</v>
      </c>
      <c r="U510" t="str">
        <f t="shared" si="3"/>
        <v>Excluded</v>
      </c>
      <c r="V510">
        <f t="shared" si="4"/>
        <v>58</v>
      </c>
      <c r="W510" t="str">
        <f t="shared" si="5"/>
        <v>Excluded</v>
      </c>
      <c r="X510" t="str">
        <f t="shared" ref="X510:Z510" si="518">IFERROR(IF(SEARCH(X$1,$Q510),"sim","não"),)</f>
        <v>sim</v>
      </c>
      <c r="Y510" t="str">
        <f t="shared" si="518"/>
        <v/>
      </c>
      <c r="Z510" t="str">
        <f t="shared" si="518"/>
        <v/>
      </c>
      <c r="AA510">
        <f t="shared" si="7"/>
        <v>1</v>
      </c>
      <c r="AB510" t="str">
        <f t="shared" si="8"/>
        <v/>
      </c>
      <c r="AF510" t="str">
        <f t="shared" si="9"/>
        <v>1 - Type of study</v>
      </c>
      <c r="AG510" t="str">
        <f t="shared" si="10"/>
        <v>1 - Type of study</v>
      </c>
      <c r="AH510" t="str">
        <f t="shared" si="11"/>
        <v/>
      </c>
    </row>
    <row r="511">
      <c r="A511" s="9" t="s">
        <v>6580</v>
      </c>
      <c r="B511" s="9" t="s">
        <v>6581</v>
      </c>
      <c r="C511" s="10">
        <v>2020.0</v>
      </c>
      <c r="D511" s="10">
        <v>4.0</v>
      </c>
      <c r="E511" s="10">
        <v>15.0</v>
      </c>
      <c r="F511" s="9" t="s">
        <v>2731</v>
      </c>
      <c r="G511" s="9" t="s">
        <v>2732</v>
      </c>
      <c r="H511" s="10">
        <v>713.0</v>
      </c>
      <c r="I511" s="9"/>
      <c r="J511" s="9"/>
      <c r="K511" s="11" t="s">
        <v>6582</v>
      </c>
      <c r="L511" s="9"/>
      <c r="M511" s="9"/>
      <c r="N511" s="9"/>
      <c r="O511" s="9"/>
      <c r="P511" s="9" t="s">
        <v>6583</v>
      </c>
      <c r="Q511" s="11" t="s">
        <v>4200</v>
      </c>
      <c r="R511" s="9"/>
      <c r="S511" s="9"/>
      <c r="T511">
        <f t="shared" si="2"/>
        <v>35</v>
      </c>
      <c r="U511" t="str">
        <f t="shared" si="3"/>
        <v>Excluded</v>
      </c>
      <c r="V511">
        <f t="shared" si="4"/>
        <v>58</v>
      </c>
      <c r="W511" t="str">
        <f t="shared" si="5"/>
        <v>Excluded</v>
      </c>
      <c r="X511" t="str">
        <f t="shared" ref="X511:Z511" si="519">IFERROR(IF(SEARCH(X$1,$Q511),"sim","não"),)</f>
        <v>sim</v>
      </c>
      <c r="Y511" t="str">
        <f t="shared" si="519"/>
        <v/>
      </c>
      <c r="Z511" t="str">
        <f t="shared" si="519"/>
        <v/>
      </c>
      <c r="AA511">
        <f t="shared" si="7"/>
        <v>1</v>
      </c>
      <c r="AB511" t="str">
        <f t="shared" si="8"/>
        <v/>
      </c>
      <c r="AF511" t="str">
        <f t="shared" si="9"/>
        <v>1 - Type of study</v>
      </c>
      <c r="AG511" t="str">
        <f t="shared" si="10"/>
        <v>1 - Type of study</v>
      </c>
      <c r="AH511" t="str">
        <f t="shared" si="11"/>
        <v/>
      </c>
    </row>
    <row r="512">
      <c r="A512" s="9" t="s">
        <v>6584</v>
      </c>
      <c r="B512" s="9" t="s">
        <v>6585</v>
      </c>
      <c r="C512" s="10">
        <v>2021.0</v>
      </c>
      <c r="D512" s="10">
        <v>2.0</v>
      </c>
      <c r="E512" s="10">
        <v>1.0</v>
      </c>
      <c r="F512" s="9" t="s">
        <v>6586</v>
      </c>
      <c r="G512" s="9" t="s">
        <v>6587</v>
      </c>
      <c r="H512" s="10">
        <v>30.0</v>
      </c>
      <c r="I512" s="10">
        <v>3.0</v>
      </c>
      <c r="J512" s="9" t="s">
        <v>6588</v>
      </c>
      <c r="K512" s="11" t="s">
        <v>6589</v>
      </c>
      <c r="L512" s="9"/>
      <c r="M512" s="9"/>
      <c r="N512" s="9"/>
      <c r="O512" s="9"/>
      <c r="P512" s="9" t="s">
        <v>6590</v>
      </c>
      <c r="Q512" s="11" t="s">
        <v>4200</v>
      </c>
      <c r="R512" s="9"/>
      <c r="S512" s="9"/>
      <c r="T512">
        <f t="shared" si="2"/>
        <v>35</v>
      </c>
      <c r="U512" t="str">
        <f t="shared" si="3"/>
        <v>Excluded</v>
      </c>
      <c r="V512">
        <f t="shared" si="4"/>
        <v>58</v>
      </c>
      <c r="W512" t="str">
        <f t="shared" si="5"/>
        <v>Excluded</v>
      </c>
      <c r="X512" t="str">
        <f t="shared" ref="X512:Z512" si="520">IFERROR(IF(SEARCH(X$1,$Q512),"sim","não"),)</f>
        <v>sim</v>
      </c>
      <c r="Y512" t="str">
        <f t="shared" si="520"/>
        <v/>
      </c>
      <c r="Z512" t="str">
        <f t="shared" si="520"/>
        <v/>
      </c>
      <c r="AA512">
        <f t="shared" si="7"/>
        <v>1</v>
      </c>
      <c r="AB512" t="str">
        <f t="shared" si="8"/>
        <v/>
      </c>
      <c r="AF512" t="str">
        <f t="shared" si="9"/>
        <v>1 - Type of study</v>
      </c>
      <c r="AG512" t="str">
        <f t="shared" si="10"/>
        <v>1 - Type of study</v>
      </c>
      <c r="AH512" t="str">
        <f t="shared" si="11"/>
        <v/>
      </c>
    </row>
    <row r="513">
      <c r="A513" s="9" t="s">
        <v>6591</v>
      </c>
      <c r="B513" s="9" t="s">
        <v>6592</v>
      </c>
      <c r="C513" s="10">
        <v>2018.0</v>
      </c>
      <c r="D513" s="10">
        <v>10.0</v>
      </c>
      <c r="E513" s="10">
        <v>16.0</v>
      </c>
      <c r="F513" s="9" t="s">
        <v>2878</v>
      </c>
      <c r="G513" s="9" t="s">
        <v>2879</v>
      </c>
      <c r="H513" s="10">
        <v>52.0</v>
      </c>
      <c r="I513" s="10">
        <v>20.0</v>
      </c>
      <c r="J513" s="9" t="s">
        <v>6593</v>
      </c>
      <c r="K513" s="11" t="s">
        <v>6594</v>
      </c>
      <c r="L513" s="9"/>
      <c r="M513" s="9"/>
      <c r="N513" s="9"/>
      <c r="O513" s="9"/>
      <c r="P513" s="9" t="s">
        <v>6595</v>
      </c>
      <c r="Q513" s="11" t="s">
        <v>4200</v>
      </c>
      <c r="R513" s="9"/>
      <c r="S513" s="9"/>
      <c r="T513">
        <f t="shared" si="2"/>
        <v>35</v>
      </c>
      <c r="U513" t="str">
        <f t="shared" si="3"/>
        <v>Excluded</v>
      </c>
      <c r="V513">
        <f t="shared" si="4"/>
        <v>58</v>
      </c>
      <c r="W513" t="str">
        <f t="shared" si="5"/>
        <v>Excluded</v>
      </c>
      <c r="X513" t="str">
        <f t="shared" ref="X513:Z513" si="521">IFERROR(IF(SEARCH(X$1,$Q513),"sim","não"),)</f>
        <v>sim</v>
      </c>
      <c r="Y513" t="str">
        <f t="shared" si="521"/>
        <v/>
      </c>
      <c r="Z513" t="str">
        <f t="shared" si="521"/>
        <v/>
      </c>
      <c r="AA513">
        <f t="shared" si="7"/>
        <v>1</v>
      </c>
      <c r="AB513" t="str">
        <f t="shared" si="8"/>
        <v/>
      </c>
      <c r="AF513" t="str">
        <f t="shared" si="9"/>
        <v>1 - Type of study</v>
      </c>
      <c r="AG513" t="str">
        <f t="shared" si="10"/>
        <v>1 - Type of study</v>
      </c>
      <c r="AH513" t="str">
        <f t="shared" si="11"/>
        <v/>
      </c>
    </row>
    <row r="514">
      <c r="A514" s="9" t="s">
        <v>6596</v>
      </c>
      <c r="B514" s="9" t="s">
        <v>6597</v>
      </c>
      <c r="C514" s="10">
        <v>2020.0</v>
      </c>
      <c r="D514" s="10">
        <v>9.0</v>
      </c>
      <c r="E514" s="10">
        <v>1.0</v>
      </c>
      <c r="F514" s="9" t="s">
        <v>6598</v>
      </c>
      <c r="G514" s="9" t="s">
        <v>6599</v>
      </c>
      <c r="H514" s="10">
        <v>33.0</v>
      </c>
      <c r="I514" s="10">
        <v>3.0</v>
      </c>
      <c r="J514" s="9" t="s">
        <v>6600</v>
      </c>
      <c r="K514" s="11" t="s">
        <v>6601</v>
      </c>
      <c r="L514" s="9"/>
      <c r="M514" s="9"/>
      <c r="N514" s="9"/>
      <c r="O514" s="9"/>
      <c r="P514" s="9" t="s">
        <v>6602</v>
      </c>
      <c r="Q514" s="11" t="s">
        <v>4200</v>
      </c>
      <c r="R514" s="9"/>
      <c r="S514" s="9"/>
      <c r="T514">
        <f t="shared" si="2"/>
        <v>35</v>
      </c>
      <c r="U514" t="str">
        <f t="shared" si="3"/>
        <v>Excluded</v>
      </c>
      <c r="V514">
        <f t="shared" si="4"/>
        <v>58</v>
      </c>
      <c r="W514" t="str">
        <f t="shared" si="5"/>
        <v>Excluded</v>
      </c>
      <c r="X514" t="str">
        <f t="shared" ref="X514:Z514" si="522">IFERROR(IF(SEARCH(X$1,$Q514),"sim","não"),)</f>
        <v>sim</v>
      </c>
      <c r="Y514" t="str">
        <f t="shared" si="522"/>
        <v/>
      </c>
      <c r="Z514" t="str">
        <f t="shared" si="522"/>
        <v/>
      </c>
      <c r="AA514">
        <f t="shared" si="7"/>
        <v>1</v>
      </c>
      <c r="AB514" t="str">
        <f t="shared" si="8"/>
        <v/>
      </c>
      <c r="AF514" t="str">
        <f t="shared" si="9"/>
        <v>1 - Type of study</v>
      </c>
      <c r="AG514" t="str">
        <f t="shared" si="10"/>
        <v>1 - Type of study</v>
      </c>
      <c r="AH514" t="str">
        <f t="shared" si="11"/>
        <v/>
      </c>
    </row>
    <row r="515">
      <c r="A515" s="9" t="s">
        <v>6603</v>
      </c>
      <c r="B515" s="9" t="s">
        <v>6604</v>
      </c>
      <c r="C515" s="10">
        <v>2019.0</v>
      </c>
      <c r="D515" s="10">
        <v>9.0</v>
      </c>
      <c r="E515" s="10">
        <v>1.0</v>
      </c>
      <c r="F515" s="9" t="s">
        <v>6605</v>
      </c>
      <c r="G515" s="9" t="s">
        <v>6606</v>
      </c>
      <c r="H515" s="10">
        <v>16.0</v>
      </c>
      <c r="I515" s="10">
        <v>9.0</v>
      </c>
      <c r="J515" s="9" t="s">
        <v>6607</v>
      </c>
      <c r="K515" s="11" t="s">
        <v>6608</v>
      </c>
      <c r="L515" s="9"/>
      <c r="M515" s="9"/>
      <c r="N515" s="9"/>
      <c r="O515" s="9"/>
      <c r="P515" s="9" t="s">
        <v>6609</v>
      </c>
      <c r="Q515" s="11" t="s">
        <v>4307</v>
      </c>
      <c r="R515" s="9"/>
      <c r="S515" s="9"/>
      <c r="T515">
        <f t="shared" si="2"/>
        <v>35</v>
      </c>
      <c r="U515" t="str">
        <f t="shared" si="3"/>
        <v>Excluded</v>
      </c>
      <c r="V515">
        <f t="shared" si="4"/>
        <v>58</v>
      </c>
      <c r="W515" t="str">
        <f t="shared" si="5"/>
        <v>Excluded</v>
      </c>
      <c r="X515" t="str">
        <f t="shared" ref="X515:Z515" si="523">IFERROR(IF(SEARCH(X$1,$Q515),"sim","não"),)</f>
        <v/>
      </c>
      <c r="Y515" t="str">
        <f t="shared" si="523"/>
        <v/>
      </c>
      <c r="Z515" t="str">
        <f t="shared" si="523"/>
        <v>sim</v>
      </c>
      <c r="AA515">
        <f t="shared" si="7"/>
        <v>1</v>
      </c>
      <c r="AB515" t="str">
        <f t="shared" si="8"/>
        <v/>
      </c>
      <c r="AF515" t="str">
        <f t="shared" si="9"/>
        <v>3 - Intervention</v>
      </c>
      <c r="AG515" t="str">
        <f t="shared" si="10"/>
        <v>3 - Intervention</v>
      </c>
      <c r="AH515" t="str">
        <f t="shared" si="11"/>
        <v/>
      </c>
    </row>
    <row r="516">
      <c r="A516" s="9" t="s">
        <v>6610</v>
      </c>
      <c r="B516" s="9" t="s">
        <v>6611</v>
      </c>
      <c r="C516" s="10">
        <v>2015.0</v>
      </c>
      <c r="D516" s="10">
        <v>9.0</v>
      </c>
      <c r="E516" s="10">
        <v>24.0</v>
      </c>
      <c r="F516" s="9" t="s">
        <v>2700</v>
      </c>
      <c r="G516" s="9" t="s">
        <v>2701</v>
      </c>
      <c r="H516" s="10">
        <v>5.0</v>
      </c>
      <c r="I516" s="9"/>
      <c r="J516" s="9"/>
      <c r="K516" s="11" t="s">
        <v>6612</v>
      </c>
      <c r="L516" s="9"/>
      <c r="M516" s="9"/>
      <c r="N516" s="9"/>
      <c r="O516" s="9"/>
      <c r="P516" s="9" t="s">
        <v>6613</v>
      </c>
      <c r="Q516" s="11" t="s">
        <v>4200</v>
      </c>
      <c r="R516" s="9"/>
      <c r="S516" s="9"/>
      <c r="T516">
        <f t="shared" si="2"/>
        <v>35</v>
      </c>
      <c r="U516" t="str">
        <f t="shared" si="3"/>
        <v>Excluded</v>
      </c>
      <c r="V516">
        <f t="shared" si="4"/>
        <v>58</v>
      </c>
      <c r="W516" t="str">
        <f t="shared" si="5"/>
        <v>Excluded</v>
      </c>
      <c r="X516" t="str">
        <f t="shared" ref="X516:Z516" si="524">IFERROR(IF(SEARCH(X$1,$Q516),"sim","não"),)</f>
        <v>sim</v>
      </c>
      <c r="Y516" t="str">
        <f t="shared" si="524"/>
        <v/>
      </c>
      <c r="Z516" t="str">
        <f t="shared" si="524"/>
        <v/>
      </c>
      <c r="AA516">
        <f t="shared" si="7"/>
        <v>1</v>
      </c>
      <c r="AB516" t="str">
        <f t="shared" si="8"/>
        <v/>
      </c>
      <c r="AF516" t="str">
        <f t="shared" si="9"/>
        <v>1 - Type of study</v>
      </c>
      <c r="AG516" t="str">
        <f t="shared" si="10"/>
        <v>1 - Type of study</v>
      </c>
      <c r="AH516" t="str">
        <f t="shared" si="11"/>
        <v/>
      </c>
    </row>
    <row r="517">
      <c r="A517" s="9" t="s">
        <v>6614</v>
      </c>
      <c r="B517" s="9" t="s">
        <v>6615</v>
      </c>
      <c r="C517" s="10">
        <v>2021.0</v>
      </c>
      <c r="D517" s="10">
        <v>1.0</v>
      </c>
      <c r="E517" s="10">
        <v>10.0</v>
      </c>
      <c r="F517" s="9" t="s">
        <v>2731</v>
      </c>
      <c r="G517" s="9" t="s">
        <v>2732</v>
      </c>
      <c r="H517" s="10">
        <v>751.0</v>
      </c>
      <c r="I517" s="9"/>
      <c r="J517" s="9"/>
      <c r="K517" s="11" t="s">
        <v>6616</v>
      </c>
      <c r="L517" s="9"/>
      <c r="M517" s="9"/>
      <c r="N517" s="9"/>
      <c r="O517" s="9"/>
      <c r="P517" s="9" t="s">
        <v>6617</v>
      </c>
      <c r="Q517" s="11" t="s">
        <v>4200</v>
      </c>
      <c r="R517" s="9"/>
      <c r="S517" s="9"/>
      <c r="T517">
        <f t="shared" si="2"/>
        <v>35</v>
      </c>
      <c r="U517" t="str">
        <f t="shared" si="3"/>
        <v>Excluded</v>
      </c>
      <c r="V517">
        <f t="shared" si="4"/>
        <v>58</v>
      </c>
      <c r="W517" t="str">
        <f t="shared" si="5"/>
        <v>Excluded</v>
      </c>
      <c r="X517" t="str">
        <f t="shared" ref="X517:Z517" si="525">IFERROR(IF(SEARCH(X$1,$Q517),"sim","não"),)</f>
        <v>sim</v>
      </c>
      <c r="Y517" t="str">
        <f t="shared" si="525"/>
        <v/>
      </c>
      <c r="Z517" t="str">
        <f t="shared" si="525"/>
        <v/>
      </c>
      <c r="AA517">
        <f t="shared" si="7"/>
        <v>1</v>
      </c>
      <c r="AB517" t="str">
        <f t="shared" si="8"/>
        <v/>
      </c>
      <c r="AF517" t="str">
        <f t="shared" si="9"/>
        <v>1 - Type of study</v>
      </c>
      <c r="AG517" t="str">
        <f t="shared" si="10"/>
        <v>1 - Type of study</v>
      </c>
      <c r="AH517" t="str">
        <f t="shared" si="11"/>
        <v/>
      </c>
    </row>
    <row r="518">
      <c r="A518" s="9" t="s">
        <v>6618</v>
      </c>
      <c r="B518" s="9" t="s">
        <v>6619</v>
      </c>
      <c r="C518" s="10">
        <v>2020.0</v>
      </c>
      <c r="D518" s="10">
        <v>10.0</v>
      </c>
      <c r="E518" s="10">
        <v>1.0</v>
      </c>
      <c r="F518" s="9" t="s">
        <v>6620</v>
      </c>
      <c r="G518" s="9" t="s">
        <v>6621</v>
      </c>
      <c r="H518" s="10">
        <v>45.0</v>
      </c>
      <c r="I518" s="10">
        <v>4.0</v>
      </c>
      <c r="J518" s="9" t="s">
        <v>6622</v>
      </c>
      <c r="K518" s="11" t="s">
        <v>6623</v>
      </c>
      <c r="L518" s="9"/>
      <c r="M518" s="9"/>
      <c r="N518" s="9"/>
      <c r="O518" s="9"/>
      <c r="P518" s="9" t="s">
        <v>6624</v>
      </c>
      <c r="Q518" s="11" t="s">
        <v>4347</v>
      </c>
      <c r="R518" s="9"/>
      <c r="S518" s="9"/>
      <c r="T518">
        <f t="shared" si="2"/>
        <v>35</v>
      </c>
      <c r="U518" t="str">
        <f t="shared" si="3"/>
        <v>Excluded</v>
      </c>
      <c r="V518">
        <f t="shared" si="4"/>
        <v>58</v>
      </c>
      <c r="W518" t="str">
        <f t="shared" si="5"/>
        <v>Excluded</v>
      </c>
      <c r="X518" t="str">
        <f t="shared" ref="X518:Z518" si="526">IFERROR(IF(SEARCH(X$1,$Q518),"sim","não"),)</f>
        <v>sim</v>
      </c>
      <c r="Y518" t="str">
        <f t="shared" si="526"/>
        <v/>
      </c>
      <c r="Z518" t="str">
        <f t="shared" si="526"/>
        <v/>
      </c>
      <c r="AA518">
        <f t="shared" si="7"/>
        <v>1</v>
      </c>
      <c r="AB518" t="str">
        <f t="shared" si="8"/>
        <v/>
      </c>
      <c r="AF518" t="str">
        <f t="shared" si="9"/>
        <v>1 - Type of study</v>
      </c>
      <c r="AG518" t="str">
        <f t="shared" si="10"/>
        <v>1 - Type of study</v>
      </c>
      <c r="AH518" t="str">
        <f t="shared" si="11"/>
        <v/>
      </c>
    </row>
    <row r="519">
      <c r="A519" s="9" t="s">
        <v>6625</v>
      </c>
      <c r="B519" s="9" t="s">
        <v>6626</v>
      </c>
      <c r="C519" s="10">
        <v>2020.0</v>
      </c>
      <c r="D519" s="10">
        <v>6.0</v>
      </c>
      <c r="E519" s="10">
        <v>30.0</v>
      </c>
      <c r="F519" s="11" t="s">
        <v>5955</v>
      </c>
      <c r="G519" s="9"/>
      <c r="H519" s="10">
        <v>7.0</v>
      </c>
      <c r="I519" s="9"/>
      <c r="J519" s="9"/>
      <c r="K519" s="11" t="s">
        <v>6627</v>
      </c>
      <c r="L519" s="9"/>
      <c r="M519" s="9"/>
      <c r="N519" s="9"/>
      <c r="O519" s="9"/>
      <c r="P519" s="9" t="s">
        <v>6628</v>
      </c>
      <c r="Q519" s="11" t="s">
        <v>4200</v>
      </c>
      <c r="R519" s="9"/>
      <c r="S519" s="9"/>
      <c r="T519">
        <f t="shared" si="2"/>
        <v>35</v>
      </c>
      <c r="U519" t="str">
        <f t="shared" si="3"/>
        <v>Excluded</v>
      </c>
      <c r="V519">
        <f t="shared" si="4"/>
        <v>58</v>
      </c>
      <c r="W519" t="str">
        <f t="shared" si="5"/>
        <v>Excluded</v>
      </c>
      <c r="X519" t="str">
        <f t="shared" ref="X519:Z519" si="527">IFERROR(IF(SEARCH(X$1,$Q519),"sim","não"),)</f>
        <v>sim</v>
      </c>
      <c r="Y519" t="str">
        <f t="shared" si="527"/>
        <v/>
      </c>
      <c r="Z519" t="str">
        <f t="shared" si="527"/>
        <v/>
      </c>
      <c r="AA519">
        <f t="shared" si="7"/>
        <v>1</v>
      </c>
      <c r="AB519" t="str">
        <f t="shared" si="8"/>
        <v/>
      </c>
      <c r="AF519" t="str">
        <f t="shared" si="9"/>
        <v>1 - Type of study</v>
      </c>
      <c r="AG519" t="str">
        <f t="shared" si="10"/>
        <v>1 - Type of study</v>
      </c>
      <c r="AH519" t="str">
        <f t="shared" si="11"/>
        <v/>
      </c>
    </row>
    <row r="520">
      <c r="A520" s="9" t="s">
        <v>6629</v>
      </c>
      <c r="B520" s="9" t="s">
        <v>6630</v>
      </c>
      <c r="C520" s="10">
        <v>2021.0</v>
      </c>
      <c r="D520" s="10">
        <v>6.0</v>
      </c>
      <c r="E520" s="10">
        <v>15.0</v>
      </c>
      <c r="F520" s="9" t="s">
        <v>2973</v>
      </c>
      <c r="G520" s="9" t="s">
        <v>2974</v>
      </c>
      <c r="H520" s="10">
        <v>412.0</v>
      </c>
      <c r="I520" s="9"/>
      <c r="J520" s="9"/>
      <c r="K520" s="11" t="s">
        <v>6631</v>
      </c>
      <c r="L520" s="9"/>
      <c r="M520" s="9"/>
      <c r="N520" s="9"/>
      <c r="O520" s="9"/>
      <c r="P520" s="9" t="s">
        <v>6632</v>
      </c>
      <c r="Q520" s="11" t="s">
        <v>4922</v>
      </c>
      <c r="R520" s="9"/>
      <c r="S520" s="9"/>
      <c r="T520">
        <f t="shared" si="2"/>
        <v>35</v>
      </c>
      <c r="U520" t="str">
        <f t="shared" si="3"/>
        <v>Excluded</v>
      </c>
      <c r="V520">
        <f t="shared" si="4"/>
        <v>58</v>
      </c>
      <c r="W520" t="str">
        <f t="shared" si="5"/>
        <v>Excluded</v>
      </c>
      <c r="X520" t="str">
        <f t="shared" ref="X520:Z520" si="528">IFERROR(IF(SEARCH(X$1,$Q520),"sim","não"),)</f>
        <v>sim</v>
      </c>
      <c r="Y520" t="str">
        <f t="shared" si="528"/>
        <v>sim</v>
      </c>
      <c r="Z520" t="str">
        <f t="shared" si="528"/>
        <v/>
      </c>
      <c r="AA520">
        <f t="shared" si="7"/>
        <v>2</v>
      </c>
      <c r="AB520" t="str">
        <f t="shared" si="8"/>
        <v/>
      </c>
      <c r="AF520" t="str">
        <f t="shared" si="9"/>
        <v>2 - Population,1 - Type of study</v>
      </c>
      <c r="AG520" t="str">
        <f t="shared" si="10"/>
        <v>2 - Population</v>
      </c>
      <c r="AH520" t="str">
        <f t="shared" si="11"/>
        <v>1 - Type of study</v>
      </c>
    </row>
    <row r="521">
      <c r="A521" s="9" t="s">
        <v>6633</v>
      </c>
      <c r="B521" s="9" t="s">
        <v>6634</v>
      </c>
      <c r="C521" s="10">
        <v>2020.0</v>
      </c>
      <c r="D521" s="10">
        <v>9.0</v>
      </c>
      <c r="E521" s="10">
        <v>1.0</v>
      </c>
      <c r="F521" s="9" t="s">
        <v>2738</v>
      </c>
      <c r="G521" s="9" t="s">
        <v>2739</v>
      </c>
      <c r="H521" s="10">
        <v>264.0</v>
      </c>
      <c r="I521" s="9"/>
      <c r="J521" s="9"/>
      <c r="K521" s="11" t="s">
        <v>6635</v>
      </c>
      <c r="L521" s="9"/>
      <c r="M521" s="9"/>
      <c r="N521" s="9"/>
      <c r="O521" s="9"/>
      <c r="P521" s="9" t="s">
        <v>6636</v>
      </c>
      <c r="Q521" s="11" t="s">
        <v>4200</v>
      </c>
      <c r="R521" s="9"/>
      <c r="S521" s="9"/>
      <c r="T521">
        <f t="shared" si="2"/>
        <v>35</v>
      </c>
      <c r="U521" t="str">
        <f t="shared" si="3"/>
        <v>Excluded</v>
      </c>
      <c r="V521">
        <f t="shared" si="4"/>
        <v>58</v>
      </c>
      <c r="W521" t="str">
        <f t="shared" si="5"/>
        <v>Excluded</v>
      </c>
      <c r="X521" t="str">
        <f t="shared" ref="X521:Z521" si="529">IFERROR(IF(SEARCH(X$1,$Q521),"sim","não"),)</f>
        <v>sim</v>
      </c>
      <c r="Y521" t="str">
        <f t="shared" si="529"/>
        <v/>
      </c>
      <c r="Z521" t="str">
        <f t="shared" si="529"/>
        <v/>
      </c>
      <c r="AA521">
        <f t="shared" si="7"/>
        <v>1</v>
      </c>
      <c r="AB521" t="str">
        <f t="shared" si="8"/>
        <v/>
      </c>
      <c r="AF521" t="str">
        <f t="shared" si="9"/>
        <v>1 - Type of study</v>
      </c>
      <c r="AG521" t="str">
        <f t="shared" si="10"/>
        <v>1 - Type of study</v>
      </c>
      <c r="AH521" t="str">
        <f t="shared" si="11"/>
        <v/>
      </c>
    </row>
    <row r="522">
      <c r="A522" s="9" t="s">
        <v>6637</v>
      </c>
      <c r="B522" s="9" t="s">
        <v>6638</v>
      </c>
      <c r="C522" s="10">
        <v>2015.0</v>
      </c>
      <c r="D522" s="10">
        <v>9.0</v>
      </c>
      <c r="E522" s="10">
        <v>1.0</v>
      </c>
      <c r="F522" s="9" t="s">
        <v>2807</v>
      </c>
      <c r="G522" s="9" t="s">
        <v>2808</v>
      </c>
      <c r="H522" s="10">
        <v>33.0</v>
      </c>
      <c r="I522" s="10">
        <v>9.0</v>
      </c>
      <c r="J522" s="9" t="s">
        <v>6639</v>
      </c>
      <c r="K522" s="11" t="s">
        <v>6640</v>
      </c>
      <c r="L522" s="9"/>
      <c r="M522" s="9"/>
      <c r="N522" s="9"/>
      <c r="O522" s="9"/>
      <c r="P522" s="9" t="s">
        <v>6641</v>
      </c>
      <c r="Q522" s="11" t="s">
        <v>4200</v>
      </c>
      <c r="R522" s="9"/>
      <c r="S522" s="9"/>
      <c r="T522">
        <f t="shared" si="2"/>
        <v>35</v>
      </c>
      <c r="U522" t="str">
        <f t="shared" si="3"/>
        <v>Excluded</v>
      </c>
      <c r="V522">
        <f t="shared" si="4"/>
        <v>58</v>
      </c>
      <c r="W522" t="str">
        <f t="shared" si="5"/>
        <v>Excluded</v>
      </c>
      <c r="X522" t="str">
        <f t="shared" ref="X522:Z522" si="530">IFERROR(IF(SEARCH(X$1,$Q522),"sim","não"),)</f>
        <v>sim</v>
      </c>
      <c r="Y522" t="str">
        <f t="shared" si="530"/>
        <v/>
      </c>
      <c r="Z522" t="str">
        <f t="shared" si="530"/>
        <v/>
      </c>
      <c r="AA522">
        <f t="shared" si="7"/>
        <v>1</v>
      </c>
      <c r="AB522" t="str">
        <f t="shared" si="8"/>
        <v/>
      </c>
      <c r="AF522" t="str">
        <f t="shared" si="9"/>
        <v>1 - Type of study</v>
      </c>
      <c r="AG522" t="str">
        <f t="shared" si="10"/>
        <v>1 - Type of study</v>
      </c>
      <c r="AH522" t="str">
        <f t="shared" si="11"/>
        <v/>
      </c>
    </row>
    <row r="523">
      <c r="A523" s="9" t="s">
        <v>6642</v>
      </c>
      <c r="B523" s="9" t="s">
        <v>6643</v>
      </c>
      <c r="C523" s="10">
        <v>2020.0</v>
      </c>
      <c r="D523" s="10">
        <v>10.0</v>
      </c>
      <c r="E523" s="10">
        <v>1.0</v>
      </c>
      <c r="F523" s="9" t="s">
        <v>6644</v>
      </c>
      <c r="G523" s="9" t="s">
        <v>6645</v>
      </c>
      <c r="H523" s="10">
        <v>23.0</v>
      </c>
      <c r="I523" s="10">
        <v>5.0</v>
      </c>
      <c r="J523" s="9" t="s">
        <v>6646</v>
      </c>
      <c r="K523" s="11" t="s">
        <v>6647</v>
      </c>
      <c r="L523" s="9"/>
      <c r="M523" s="9"/>
      <c r="N523" s="9"/>
      <c r="O523" s="9"/>
      <c r="P523" s="9" t="s">
        <v>6648</v>
      </c>
      <c r="Q523" s="11" t="s">
        <v>4200</v>
      </c>
      <c r="R523" s="9"/>
      <c r="S523" s="9"/>
      <c r="T523">
        <f t="shared" si="2"/>
        <v>35</v>
      </c>
      <c r="U523" t="str">
        <f t="shared" si="3"/>
        <v>Excluded</v>
      </c>
      <c r="V523">
        <f t="shared" si="4"/>
        <v>58</v>
      </c>
      <c r="W523" t="str">
        <f t="shared" si="5"/>
        <v>Excluded</v>
      </c>
      <c r="X523" t="str">
        <f t="shared" ref="X523:Z523" si="531">IFERROR(IF(SEARCH(X$1,$Q523),"sim","não"),)</f>
        <v>sim</v>
      </c>
      <c r="Y523" t="str">
        <f t="shared" si="531"/>
        <v/>
      </c>
      <c r="Z523" t="str">
        <f t="shared" si="531"/>
        <v/>
      </c>
      <c r="AA523">
        <f t="shared" si="7"/>
        <v>1</v>
      </c>
      <c r="AB523" t="str">
        <f t="shared" si="8"/>
        <v/>
      </c>
      <c r="AF523" t="str">
        <f t="shared" si="9"/>
        <v>1 - Type of study</v>
      </c>
      <c r="AG523" t="str">
        <f t="shared" si="10"/>
        <v>1 - Type of study</v>
      </c>
      <c r="AH523" t="str">
        <f t="shared" si="11"/>
        <v/>
      </c>
    </row>
    <row r="524">
      <c r="A524" s="9" t="s">
        <v>6649</v>
      </c>
      <c r="B524" s="9" t="s">
        <v>6650</v>
      </c>
      <c r="C524" s="10">
        <v>2019.0</v>
      </c>
      <c r="D524" s="10">
        <v>1.0</v>
      </c>
      <c r="E524" s="10">
        <v>29.0</v>
      </c>
      <c r="F524" s="9" t="s">
        <v>6651</v>
      </c>
      <c r="G524" s="9" t="s">
        <v>6652</v>
      </c>
      <c r="H524" s="10">
        <v>7.0</v>
      </c>
      <c r="I524" s="9"/>
      <c r="J524" s="9"/>
      <c r="K524" s="11" t="s">
        <v>6653</v>
      </c>
      <c r="L524" s="9"/>
      <c r="M524" s="9"/>
      <c r="N524" s="9"/>
      <c r="O524" s="9"/>
      <c r="P524" s="9" t="s">
        <v>6654</v>
      </c>
      <c r="Q524" s="11" t="s">
        <v>4200</v>
      </c>
      <c r="R524" s="9"/>
      <c r="S524" s="9"/>
      <c r="T524">
        <f t="shared" si="2"/>
        <v>35</v>
      </c>
      <c r="U524" t="str">
        <f t="shared" si="3"/>
        <v>Excluded</v>
      </c>
      <c r="V524">
        <f t="shared" si="4"/>
        <v>58</v>
      </c>
      <c r="W524" t="str">
        <f t="shared" si="5"/>
        <v>Excluded</v>
      </c>
      <c r="X524" t="str">
        <f t="shared" ref="X524:Z524" si="532">IFERROR(IF(SEARCH(X$1,$Q524),"sim","não"),)</f>
        <v>sim</v>
      </c>
      <c r="Y524" t="str">
        <f t="shared" si="532"/>
        <v/>
      </c>
      <c r="Z524" t="str">
        <f t="shared" si="532"/>
        <v/>
      </c>
      <c r="AA524">
        <f t="shared" si="7"/>
        <v>1</v>
      </c>
      <c r="AB524" t="str">
        <f t="shared" si="8"/>
        <v/>
      </c>
      <c r="AF524" t="str">
        <f t="shared" si="9"/>
        <v>1 - Type of study</v>
      </c>
      <c r="AG524" t="str">
        <f t="shared" si="10"/>
        <v>1 - Type of study</v>
      </c>
      <c r="AH524" t="str">
        <f t="shared" si="11"/>
        <v/>
      </c>
    </row>
    <row r="525">
      <c r="A525" s="9" t="s">
        <v>6655</v>
      </c>
      <c r="B525" s="9" t="s">
        <v>6656</v>
      </c>
      <c r="C525" s="10">
        <v>2020.0</v>
      </c>
      <c r="D525" s="10">
        <v>4.0</v>
      </c>
      <c r="E525" s="10">
        <v>17.0</v>
      </c>
      <c r="F525" s="11" t="s">
        <v>5955</v>
      </c>
      <c r="G525" s="9"/>
      <c r="H525" s="10">
        <v>7.0</v>
      </c>
      <c r="I525" s="9"/>
      <c r="J525" s="9"/>
      <c r="K525" s="11" t="s">
        <v>6657</v>
      </c>
      <c r="L525" s="9"/>
      <c r="M525" s="9"/>
      <c r="N525" s="9"/>
      <c r="O525" s="9"/>
      <c r="P525" s="9" t="s">
        <v>6658</v>
      </c>
      <c r="Q525" s="11" t="s">
        <v>4234</v>
      </c>
      <c r="R525" s="9"/>
      <c r="S525" s="9"/>
      <c r="T525">
        <f t="shared" si="2"/>
        <v>35</v>
      </c>
      <c r="U525" t="str">
        <f t="shared" si="3"/>
        <v>Maybe</v>
      </c>
      <c r="V525">
        <f t="shared" si="4"/>
        <v>55</v>
      </c>
      <c r="W525" t="str">
        <f t="shared" si="5"/>
        <v>Maybe</v>
      </c>
      <c r="X525" t="str">
        <f t="shared" ref="X525:Z525" si="533">IFERROR(IF(SEARCH(X$1,$Q525),"sim","não"),)</f>
        <v/>
      </c>
      <c r="Y525" t="str">
        <f t="shared" si="533"/>
        <v/>
      </c>
      <c r="Z525" t="str">
        <f t="shared" si="533"/>
        <v/>
      </c>
      <c r="AA525">
        <f t="shared" si="7"/>
        <v>0</v>
      </c>
      <c r="AB525" t="str">
        <f t="shared" si="8"/>
        <v>sim</v>
      </c>
      <c r="AF525" t="str">
        <f t="shared" si="9"/>
        <v/>
      </c>
      <c r="AG525" t="str">
        <f t="shared" si="10"/>
        <v/>
      </c>
      <c r="AH525" t="str">
        <f t="shared" si="11"/>
        <v/>
      </c>
    </row>
    <row r="526">
      <c r="A526" s="9" t="s">
        <v>6659</v>
      </c>
      <c r="B526" s="9" t="s">
        <v>6660</v>
      </c>
      <c r="C526" s="10">
        <v>2017.0</v>
      </c>
      <c r="D526" s="10">
        <v>1.0</v>
      </c>
      <c r="E526" s="10">
        <v>1.0</v>
      </c>
      <c r="F526" s="9" t="s">
        <v>2738</v>
      </c>
      <c r="G526" s="9" t="s">
        <v>2739</v>
      </c>
      <c r="H526" s="10">
        <v>220.0</v>
      </c>
      <c r="I526" s="9"/>
      <c r="J526" s="9" t="s">
        <v>6661</v>
      </c>
      <c r="K526" s="11" t="s">
        <v>6662</v>
      </c>
      <c r="L526" s="9"/>
      <c r="M526" s="9"/>
      <c r="N526" s="9"/>
      <c r="O526" s="9"/>
      <c r="P526" s="9" t="s">
        <v>6663</v>
      </c>
      <c r="Q526" s="11" t="s">
        <v>4200</v>
      </c>
      <c r="R526" s="9"/>
      <c r="S526" s="9"/>
      <c r="T526">
        <f t="shared" si="2"/>
        <v>35</v>
      </c>
      <c r="U526" t="str">
        <f t="shared" si="3"/>
        <v>Excluded</v>
      </c>
      <c r="V526">
        <f t="shared" si="4"/>
        <v>58</v>
      </c>
      <c r="W526" t="str">
        <f t="shared" si="5"/>
        <v>Excluded</v>
      </c>
      <c r="X526" t="str">
        <f t="shared" ref="X526:Z526" si="534">IFERROR(IF(SEARCH(X$1,$Q526),"sim","não"),)</f>
        <v>sim</v>
      </c>
      <c r="Y526" t="str">
        <f t="shared" si="534"/>
        <v/>
      </c>
      <c r="Z526" t="str">
        <f t="shared" si="534"/>
        <v/>
      </c>
      <c r="AA526">
        <f t="shared" si="7"/>
        <v>1</v>
      </c>
      <c r="AB526" t="str">
        <f t="shared" si="8"/>
        <v/>
      </c>
      <c r="AF526" t="str">
        <f t="shared" si="9"/>
        <v>1 - Type of study</v>
      </c>
      <c r="AG526" t="str">
        <f t="shared" si="10"/>
        <v>1 - Type of study</v>
      </c>
      <c r="AH526" t="str">
        <f t="shared" si="11"/>
        <v/>
      </c>
    </row>
    <row r="527">
      <c r="A527" s="9" t="s">
        <v>6664</v>
      </c>
      <c r="B527" s="9" t="s">
        <v>6665</v>
      </c>
      <c r="C527" s="10">
        <v>2015.0</v>
      </c>
      <c r="D527" s="10">
        <v>3.0</v>
      </c>
      <c r="E527" s="10">
        <v>28.0</v>
      </c>
      <c r="F527" s="9" t="s">
        <v>6666</v>
      </c>
      <c r="G527" s="9" t="s">
        <v>6667</v>
      </c>
      <c r="H527" s="10">
        <v>202.0</v>
      </c>
      <c r="I527" s="9"/>
      <c r="J527" s="9" t="s">
        <v>6668</v>
      </c>
      <c r="K527" s="11" t="s">
        <v>6669</v>
      </c>
      <c r="L527" s="9"/>
      <c r="M527" s="9"/>
      <c r="N527" s="9"/>
      <c r="O527" s="9"/>
      <c r="P527" s="9" t="s">
        <v>6670</v>
      </c>
      <c r="Q527" s="11" t="s">
        <v>4240</v>
      </c>
      <c r="R527" s="9"/>
      <c r="S527" s="9"/>
      <c r="T527">
        <f t="shared" si="2"/>
        <v>35</v>
      </c>
      <c r="U527" t="str">
        <f t="shared" si="3"/>
        <v>Excluded</v>
      </c>
      <c r="V527">
        <f t="shared" si="4"/>
        <v>58</v>
      </c>
      <c r="W527" t="str">
        <f t="shared" si="5"/>
        <v>Excluded</v>
      </c>
      <c r="X527" t="str">
        <f t="shared" ref="X527:Z527" si="535">IFERROR(IF(SEARCH(X$1,$Q527),"sim","não"),)</f>
        <v/>
      </c>
      <c r="Y527" t="str">
        <f t="shared" si="535"/>
        <v>sim</v>
      </c>
      <c r="Z527" t="str">
        <f t="shared" si="535"/>
        <v/>
      </c>
      <c r="AA527">
        <f t="shared" si="7"/>
        <v>1</v>
      </c>
      <c r="AB527" t="str">
        <f t="shared" si="8"/>
        <v/>
      </c>
      <c r="AF527" t="str">
        <f t="shared" si="9"/>
        <v>2 - Population</v>
      </c>
      <c r="AG527" t="str">
        <f t="shared" si="10"/>
        <v>2 - Population</v>
      </c>
      <c r="AH527" t="str">
        <f t="shared" si="11"/>
        <v/>
      </c>
    </row>
  </sheetData>
  <autoFilter ref="$A$1:$AH$527"/>
  <mergeCells count="3">
    <mergeCell ref="AC2:AD2"/>
    <mergeCell ref="AC15:AD15"/>
    <mergeCell ref="AC26:AD26"/>
  </mergeCells>
  <hyperlinks>
    <hyperlink r:id="rId1" ref="L2"/>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L17"/>
    <hyperlink r:id="rId17" ref="L18"/>
    <hyperlink r:id="rId18" ref="L19"/>
    <hyperlink r:id="rId19" ref="L20"/>
    <hyperlink r:id="rId20" ref="L21"/>
    <hyperlink r:id="rId21" ref="L22"/>
    <hyperlink r:id="rId22" ref="L23"/>
    <hyperlink r:id="rId23" ref="L24"/>
    <hyperlink r:id="rId24" ref="L25"/>
    <hyperlink r:id="rId25" ref="L26"/>
    <hyperlink r:id="rId26" ref="L27"/>
    <hyperlink r:id="rId27" ref="L28"/>
    <hyperlink r:id="rId28" ref="L29"/>
    <hyperlink r:id="rId29" ref="L30"/>
    <hyperlink r:id="rId30" ref="L31"/>
    <hyperlink r:id="rId31" ref="L32"/>
    <hyperlink r:id="rId32" ref="L33"/>
    <hyperlink r:id="rId33" ref="L34"/>
    <hyperlink r:id="rId34" ref="L35"/>
    <hyperlink r:id="rId35" ref="L36"/>
    <hyperlink r:id="rId36" ref="L37"/>
    <hyperlink r:id="rId37" ref="L38"/>
    <hyperlink r:id="rId38" ref="L39"/>
    <hyperlink r:id="rId39" ref="L40"/>
    <hyperlink r:id="rId40" ref="L41"/>
    <hyperlink r:id="rId41" ref="L42"/>
    <hyperlink r:id="rId42" ref="L43"/>
    <hyperlink r:id="rId43" ref="L44"/>
    <hyperlink r:id="rId44" ref="L45"/>
    <hyperlink r:id="rId45" ref="L46"/>
    <hyperlink r:id="rId46" ref="L47"/>
    <hyperlink r:id="rId47" ref="L48"/>
    <hyperlink r:id="rId48" ref="L49"/>
    <hyperlink r:id="rId49" ref="L50"/>
    <hyperlink r:id="rId50" ref="L51"/>
    <hyperlink r:id="rId51" ref="L52"/>
    <hyperlink r:id="rId52" ref="L53"/>
    <hyperlink r:id="rId53" ref="L54"/>
    <hyperlink r:id="rId54" ref="L55"/>
    <hyperlink r:id="rId55" ref="L56"/>
    <hyperlink r:id="rId56" ref="L57"/>
    <hyperlink r:id="rId57" ref="L58"/>
    <hyperlink r:id="rId58" ref="L59"/>
    <hyperlink r:id="rId59" ref="L60"/>
    <hyperlink r:id="rId60" ref="L61"/>
    <hyperlink r:id="rId61" ref="L62"/>
    <hyperlink r:id="rId62" ref="L63"/>
    <hyperlink r:id="rId63" ref="L64"/>
    <hyperlink r:id="rId64" ref="L65"/>
    <hyperlink r:id="rId65" ref="L66"/>
    <hyperlink r:id="rId66" ref="L67"/>
    <hyperlink r:id="rId67" ref="L68"/>
    <hyperlink r:id="rId68" ref="L69"/>
    <hyperlink r:id="rId69" ref="L70"/>
    <hyperlink r:id="rId70" ref="L71"/>
    <hyperlink r:id="rId71" ref="L72"/>
    <hyperlink r:id="rId72" ref="L73"/>
    <hyperlink r:id="rId73" ref="L74"/>
    <hyperlink r:id="rId74" ref="L75"/>
    <hyperlink r:id="rId75" ref="L76"/>
    <hyperlink r:id="rId76" ref="L77"/>
    <hyperlink r:id="rId77" ref="L78"/>
    <hyperlink r:id="rId78" ref="L79"/>
    <hyperlink r:id="rId79" ref="L80"/>
    <hyperlink r:id="rId80" ref="L81"/>
    <hyperlink r:id="rId81" ref="L82"/>
    <hyperlink r:id="rId82" ref="L83"/>
    <hyperlink r:id="rId83" ref="L84"/>
    <hyperlink r:id="rId84" ref="L85"/>
    <hyperlink r:id="rId85" ref="L86"/>
    <hyperlink r:id="rId86" ref="L87"/>
    <hyperlink r:id="rId87" ref="L88"/>
    <hyperlink r:id="rId88" ref="L89"/>
    <hyperlink r:id="rId89" ref="L90"/>
    <hyperlink r:id="rId90" ref="L91"/>
    <hyperlink r:id="rId91" ref="L92"/>
    <hyperlink r:id="rId92" ref="L93"/>
    <hyperlink r:id="rId93" ref="L94"/>
    <hyperlink r:id="rId94" ref="L95"/>
    <hyperlink r:id="rId95" ref="L96"/>
    <hyperlink r:id="rId96" ref="L97"/>
    <hyperlink r:id="rId97" ref="L98"/>
    <hyperlink r:id="rId98" ref="L99"/>
    <hyperlink r:id="rId99" ref="L100"/>
    <hyperlink r:id="rId100" ref="L101"/>
    <hyperlink r:id="rId101" ref="L102"/>
    <hyperlink r:id="rId102" ref="L103"/>
    <hyperlink r:id="rId103" ref="L104"/>
    <hyperlink r:id="rId104" ref="L105"/>
    <hyperlink r:id="rId105" ref="L106"/>
    <hyperlink r:id="rId106" ref="L107"/>
    <hyperlink r:id="rId107" ref="L108"/>
    <hyperlink r:id="rId108" ref="L109"/>
    <hyperlink r:id="rId109" ref="L110"/>
    <hyperlink r:id="rId110" ref="L111"/>
    <hyperlink r:id="rId111" ref="L112"/>
    <hyperlink r:id="rId112" ref="L113"/>
    <hyperlink r:id="rId113" ref="L114"/>
    <hyperlink r:id="rId114" ref="L115"/>
    <hyperlink r:id="rId115" ref="L116"/>
    <hyperlink r:id="rId116" ref="L117"/>
    <hyperlink r:id="rId117" ref="L118"/>
    <hyperlink r:id="rId118" ref="L119"/>
    <hyperlink r:id="rId119" ref="L120"/>
    <hyperlink r:id="rId120" ref="L121"/>
    <hyperlink r:id="rId121" ref="L122"/>
    <hyperlink r:id="rId122" ref="L123"/>
    <hyperlink r:id="rId123" ref="L124"/>
    <hyperlink r:id="rId124" ref="L125"/>
    <hyperlink r:id="rId125" ref="L126"/>
    <hyperlink r:id="rId126" ref="L127"/>
    <hyperlink r:id="rId127" ref="L128"/>
    <hyperlink r:id="rId128" ref="L129"/>
    <hyperlink r:id="rId129" ref="L130"/>
    <hyperlink r:id="rId130" ref="L131"/>
    <hyperlink r:id="rId131" ref="L132"/>
    <hyperlink r:id="rId132" ref="L133"/>
    <hyperlink r:id="rId133" ref="L134"/>
    <hyperlink r:id="rId134" ref="L135"/>
    <hyperlink r:id="rId135" ref="L136"/>
    <hyperlink r:id="rId136" ref="L137"/>
    <hyperlink r:id="rId137" ref="L138"/>
    <hyperlink r:id="rId138" ref="L139"/>
    <hyperlink r:id="rId139" ref="L140"/>
    <hyperlink r:id="rId140" ref="L141"/>
    <hyperlink r:id="rId141" ref="L142"/>
    <hyperlink r:id="rId142" ref="L143"/>
    <hyperlink r:id="rId143" ref="L144"/>
    <hyperlink r:id="rId144" ref="L145"/>
    <hyperlink r:id="rId145" ref="L146"/>
    <hyperlink r:id="rId146" ref="L147"/>
    <hyperlink r:id="rId147" ref="L148"/>
    <hyperlink r:id="rId148" ref="L149"/>
    <hyperlink r:id="rId149" ref="L150"/>
    <hyperlink r:id="rId150" ref="L151"/>
    <hyperlink r:id="rId151" ref="L152"/>
    <hyperlink r:id="rId152" ref="L153"/>
    <hyperlink r:id="rId153" ref="L154"/>
    <hyperlink r:id="rId154" ref="L155"/>
    <hyperlink r:id="rId155" ref="L156"/>
    <hyperlink r:id="rId156" ref="L157"/>
    <hyperlink r:id="rId157" ref="L158"/>
    <hyperlink r:id="rId158" ref="L159"/>
    <hyperlink r:id="rId159" ref="L160"/>
    <hyperlink r:id="rId160" ref="L161"/>
    <hyperlink r:id="rId161" ref="L162"/>
    <hyperlink r:id="rId162" ref="L163"/>
    <hyperlink r:id="rId163" ref="L164"/>
    <hyperlink r:id="rId164" ref="L165"/>
    <hyperlink r:id="rId165" ref="L166"/>
    <hyperlink r:id="rId166" ref="L167"/>
    <hyperlink r:id="rId167" ref="L168"/>
    <hyperlink r:id="rId168" ref="L169"/>
    <hyperlink r:id="rId169" ref="L170"/>
    <hyperlink r:id="rId170" ref="L171"/>
    <hyperlink r:id="rId171" ref="L172"/>
    <hyperlink r:id="rId172" ref="L173"/>
    <hyperlink r:id="rId173" ref="L174"/>
    <hyperlink r:id="rId174" ref="L175"/>
    <hyperlink r:id="rId175" ref="L176"/>
    <hyperlink r:id="rId176" ref="L177"/>
    <hyperlink r:id="rId177" ref="L178"/>
    <hyperlink r:id="rId178" ref="L179"/>
    <hyperlink r:id="rId179" ref="L180"/>
    <hyperlink r:id="rId180" ref="L181"/>
    <hyperlink r:id="rId181" ref="L182"/>
    <hyperlink r:id="rId182" ref="L183"/>
    <hyperlink r:id="rId183" ref="L184"/>
    <hyperlink r:id="rId184" ref="L185"/>
    <hyperlink r:id="rId185" ref="L186"/>
    <hyperlink r:id="rId186" ref="L187"/>
    <hyperlink r:id="rId187" ref="L188"/>
    <hyperlink r:id="rId188" ref="L189"/>
    <hyperlink r:id="rId189" ref="L190"/>
    <hyperlink r:id="rId190" ref="L191"/>
    <hyperlink r:id="rId191" ref="L192"/>
    <hyperlink r:id="rId192" ref="L193"/>
    <hyperlink r:id="rId193" ref="L194"/>
    <hyperlink r:id="rId194" ref="L195"/>
    <hyperlink r:id="rId195" ref="L196"/>
    <hyperlink r:id="rId196" ref="L197"/>
    <hyperlink r:id="rId197" ref="L198"/>
    <hyperlink r:id="rId198" ref="L199"/>
    <hyperlink r:id="rId199" ref="L200"/>
    <hyperlink r:id="rId200" ref="L201"/>
    <hyperlink r:id="rId201" ref="L202"/>
    <hyperlink r:id="rId202" ref="L203"/>
    <hyperlink r:id="rId203" ref="L204"/>
    <hyperlink r:id="rId204" ref="L205"/>
    <hyperlink r:id="rId205" ref="L206"/>
    <hyperlink r:id="rId206" ref="L207"/>
    <hyperlink r:id="rId207" ref="L208"/>
    <hyperlink r:id="rId208" ref="L209"/>
    <hyperlink r:id="rId209" ref="L210"/>
    <hyperlink r:id="rId210" ref="L211"/>
    <hyperlink r:id="rId211" ref="L212"/>
    <hyperlink r:id="rId212" ref="L213"/>
    <hyperlink r:id="rId213" ref="L214"/>
    <hyperlink r:id="rId214" ref="L215"/>
    <hyperlink r:id="rId215" ref="L216"/>
    <hyperlink r:id="rId216" ref="L217"/>
    <hyperlink r:id="rId217" ref="L218"/>
    <hyperlink r:id="rId218" ref="L219"/>
    <hyperlink r:id="rId219" ref="L220"/>
    <hyperlink r:id="rId220" ref="L221"/>
    <hyperlink r:id="rId221" ref="L222"/>
    <hyperlink r:id="rId222" ref="L223"/>
    <hyperlink r:id="rId223" ref="L224"/>
    <hyperlink r:id="rId224" ref="L225"/>
    <hyperlink r:id="rId225" ref="L226"/>
    <hyperlink r:id="rId226" ref="L227"/>
    <hyperlink r:id="rId227" ref="L228"/>
    <hyperlink r:id="rId228" ref="L229"/>
    <hyperlink r:id="rId229" ref="L230"/>
    <hyperlink r:id="rId230" ref="L231"/>
    <hyperlink r:id="rId231" ref="L232"/>
    <hyperlink r:id="rId232" ref="L233"/>
    <hyperlink r:id="rId233" ref="L234"/>
    <hyperlink r:id="rId234" ref="L235"/>
    <hyperlink r:id="rId235" ref="L236"/>
    <hyperlink r:id="rId236" ref="L237"/>
    <hyperlink r:id="rId237" ref="L238"/>
    <hyperlink r:id="rId238" ref="L239"/>
    <hyperlink r:id="rId239" ref="L240"/>
    <hyperlink r:id="rId240" ref="L241"/>
    <hyperlink r:id="rId241" ref="L242"/>
    <hyperlink r:id="rId242" ref="L243"/>
    <hyperlink r:id="rId243" ref="L244"/>
    <hyperlink r:id="rId244" ref="L245"/>
    <hyperlink r:id="rId245" ref="L246"/>
    <hyperlink r:id="rId246" ref="L247"/>
    <hyperlink r:id="rId247" ref="L248"/>
    <hyperlink r:id="rId248" ref="L249"/>
    <hyperlink r:id="rId249" ref="L250"/>
    <hyperlink r:id="rId250" ref="L251"/>
    <hyperlink r:id="rId251" ref="L252"/>
    <hyperlink r:id="rId252" ref="L253"/>
    <hyperlink r:id="rId253" ref="L254"/>
    <hyperlink r:id="rId254" ref="L255"/>
    <hyperlink r:id="rId255" ref="L256"/>
    <hyperlink r:id="rId256" ref="L257"/>
    <hyperlink r:id="rId257" ref="L258"/>
    <hyperlink r:id="rId258" ref="L259"/>
    <hyperlink r:id="rId259" ref="L260"/>
    <hyperlink r:id="rId260" ref="L261"/>
    <hyperlink r:id="rId261" ref="L262"/>
    <hyperlink r:id="rId262" ref="L263"/>
    <hyperlink r:id="rId263" ref="L264"/>
    <hyperlink r:id="rId264" ref="L265"/>
    <hyperlink r:id="rId265" ref="L266"/>
    <hyperlink r:id="rId266" ref="L267"/>
    <hyperlink r:id="rId267" ref="L268"/>
    <hyperlink r:id="rId268" ref="L269"/>
    <hyperlink r:id="rId269" ref="L270"/>
    <hyperlink r:id="rId270" ref="L271"/>
    <hyperlink r:id="rId271" ref="L272"/>
    <hyperlink r:id="rId272" ref="L273"/>
    <hyperlink r:id="rId273" ref="L274"/>
    <hyperlink r:id="rId274" ref="L275"/>
    <hyperlink r:id="rId275" ref="L276"/>
    <hyperlink r:id="rId276" ref="L277"/>
    <hyperlink r:id="rId277" ref="L278"/>
    <hyperlink r:id="rId278" ref="L279"/>
    <hyperlink r:id="rId279" ref="L280"/>
    <hyperlink r:id="rId280" ref="L281"/>
    <hyperlink r:id="rId281" ref="L282"/>
    <hyperlink r:id="rId282" ref="L283"/>
    <hyperlink r:id="rId283" ref="L284"/>
    <hyperlink r:id="rId284" ref="L285"/>
    <hyperlink r:id="rId285" ref="L286"/>
    <hyperlink r:id="rId286" ref="L287"/>
    <hyperlink r:id="rId287" ref="L288"/>
    <hyperlink r:id="rId288" ref="L289"/>
    <hyperlink r:id="rId289" ref="L290"/>
    <hyperlink r:id="rId290" ref="L291"/>
    <hyperlink r:id="rId291" ref="L292"/>
    <hyperlink r:id="rId292" ref="L293"/>
    <hyperlink r:id="rId293" ref="L294"/>
    <hyperlink r:id="rId294" ref="L295"/>
    <hyperlink r:id="rId295" ref="L296"/>
    <hyperlink r:id="rId296" ref="L297"/>
    <hyperlink r:id="rId297" ref="L298"/>
    <hyperlink r:id="rId298" ref="L299"/>
    <hyperlink r:id="rId299" ref="L300"/>
    <hyperlink r:id="rId300" ref="L301"/>
    <hyperlink r:id="rId301" ref="L302"/>
    <hyperlink r:id="rId302" ref="L303"/>
    <hyperlink r:id="rId303" ref="L304"/>
    <hyperlink r:id="rId304" ref="L305"/>
    <hyperlink r:id="rId305" ref="L306"/>
    <hyperlink r:id="rId306" ref="L307"/>
    <hyperlink r:id="rId307" ref="L308"/>
    <hyperlink r:id="rId308" ref="L309"/>
    <hyperlink r:id="rId309" ref="L310"/>
    <hyperlink r:id="rId310" ref="L311"/>
    <hyperlink r:id="rId311" ref="L312"/>
    <hyperlink r:id="rId312" ref="L313"/>
    <hyperlink r:id="rId313" ref="L314"/>
    <hyperlink r:id="rId314" ref="L315"/>
    <hyperlink r:id="rId315" ref="L316"/>
    <hyperlink r:id="rId316" ref="L317"/>
    <hyperlink r:id="rId317" ref="L318"/>
    <hyperlink r:id="rId318" ref="L319"/>
    <hyperlink r:id="rId319" ref="L320"/>
    <hyperlink r:id="rId320" ref="L321"/>
    <hyperlink r:id="rId321" ref="L322"/>
    <hyperlink r:id="rId322" ref="L323"/>
    <hyperlink r:id="rId323" ref="L324"/>
    <hyperlink r:id="rId324" ref="L325"/>
    <hyperlink r:id="rId325" ref="L326"/>
    <hyperlink r:id="rId326" ref="L327"/>
    <hyperlink r:id="rId327" ref="L328"/>
    <hyperlink r:id="rId328" ref="L329"/>
    <hyperlink r:id="rId329" ref="L330"/>
    <hyperlink r:id="rId330" ref="L331"/>
    <hyperlink r:id="rId331" ref="L332"/>
    <hyperlink r:id="rId332" ref="L333"/>
    <hyperlink r:id="rId333" ref="L334"/>
    <hyperlink r:id="rId334" ref="L335"/>
    <hyperlink r:id="rId335" ref="L336"/>
    <hyperlink r:id="rId336" ref="L337"/>
    <hyperlink r:id="rId337" ref="L338"/>
    <hyperlink r:id="rId338" ref="L339"/>
    <hyperlink r:id="rId339" ref="L340"/>
    <hyperlink r:id="rId340" ref="L341"/>
    <hyperlink r:id="rId341" ref="L342"/>
    <hyperlink r:id="rId342" ref="L343"/>
    <hyperlink r:id="rId343" ref="L344"/>
    <hyperlink r:id="rId344" ref="L345"/>
    <hyperlink r:id="rId345" ref="L346"/>
    <hyperlink r:id="rId346" ref="L347"/>
    <hyperlink r:id="rId347" ref="L348"/>
    <hyperlink r:id="rId348" ref="L349"/>
    <hyperlink r:id="rId349" ref="L350"/>
    <hyperlink r:id="rId350" ref="L351"/>
    <hyperlink r:id="rId351" ref="L352"/>
    <hyperlink r:id="rId352" ref="L353"/>
    <hyperlink r:id="rId353" ref="L354"/>
    <hyperlink r:id="rId354" ref="L355"/>
    <hyperlink r:id="rId355" ref="L356"/>
    <hyperlink r:id="rId356" ref="L357"/>
    <hyperlink r:id="rId357" ref="L358"/>
    <hyperlink r:id="rId358" ref="L359"/>
    <hyperlink r:id="rId359" ref="L360"/>
    <hyperlink r:id="rId360" ref="L361"/>
    <hyperlink r:id="rId361" ref="L362"/>
    <hyperlink r:id="rId362" ref="L363"/>
    <hyperlink r:id="rId363" ref="L364"/>
    <hyperlink r:id="rId364" ref="L365"/>
    <hyperlink r:id="rId365" ref="L366"/>
    <hyperlink r:id="rId366" ref="L367"/>
    <hyperlink r:id="rId367" ref="L368"/>
    <hyperlink r:id="rId368" ref="L369"/>
    <hyperlink r:id="rId369" ref="L370"/>
    <hyperlink r:id="rId370" ref="L371"/>
    <hyperlink r:id="rId371" ref="L372"/>
    <hyperlink r:id="rId372" ref="L373"/>
    <hyperlink r:id="rId373" ref="L374"/>
    <hyperlink r:id="rId374" ref="L375"/>
    <hyperlink r:id="rId375" ref="L376"/>
    <hyperlink r:id="rId376" ref="L377"/>
    <hyperlink r:id="rId377" ref="L378"/>
    <hyperlink r:id="rId378" ref="L379"/>
  </hyperlinks>
  <drawing r:id="rId37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0" max="20" width="2.88"/>
    <col customWidth="1" min="21" max="21" width="9.13"/>
    <col customWidth="1" min="22" max="22" width="3.38"/>
    <col customWidth="1" min="23" max="23" width="9.13"/>
    <col customWidth="1" min="27" max="27" width="7.63"/>
    <col customWidth="1" min="28" max="28" width="6.0"/>
    <col customWidth="1" min="29" max="29" width="13.38"/>
    <col customWidth="1" min="30" max="31" width="3.75"/>
    <col customWidth="1" min="32" max="32" width="14.38"/>
    <col customWidth="1" min="33" max="34" width="13.38"/>
  </cols>
  <sheetData>
    <row r="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U1" s="1" t="s">
        <v>19</v>
      </c>
      <c r="W1" s="1" t="s">
        <v>6671</v>
      </c>
      <c r="X1" s="1" t="s">
        <v>21</v>
      </c>
      <c r="Y1" s="1" t="s">
        <v>22</v>
      </c>
      <c r="Z1" s="1" t="s">
        <v>23</v>
      </c>
      <c r="AA1" s="1" t="s">
        <v>24</v>
      </c>
      <c r="AB1" s="1" t="s">
        <v>25</v>
      </c>
      <c r="AF1" s="1" t="s">
        <v>26</v>
      </c>
      <c r="AG1" s="1" t="s">
        <v>27</v>
      </c>
      <c r="AH1" s="1" t="s">
        <v>28</v>
      </c>
    </row>
    <row r="2">
      <c r="A2" s="9" t="s">
        <v>6672</v>
      </c>
      <c r="B2" s="9" t="s">
        <v>6673</v>
      </c>
      <c r="C2" s="10">
        <v>2021.0</v>
      </c>
      <c r="D2" s="10">
        <v>1.0</v>
      </c>
      <c r="E2" s="10">
        <v>1.0</v>
      </c>
      <c r="F2" s="11" t="s">
        <v>46</v>
      </c>
      <c r="G2" s="9"/>
      <c r="H2" s="10">
        <v>782.0</v>
      </c>
      <c r="I2" s="9"/>
      <c r="J2" s="9"/>
      <c r="K2" s="9" t="s">
        <v>6674</v>
      </c>
      <c r="L2" s="12" t="s">
        <v>6675</v>
      </c>
      <c r="M2" s="9"/>
      <c r="N2" s="9"/>
      <c r="O2" s="9"/>
      <c r="P2" s="9" t="s">
        <v>6676</v>
      </c>
      <c r="Q2" s="11" t="s">
        <v>6677</v>
      </c>
      <c r="R2" s="9"/>
      <c r="S2" s="9"/>
      <c r="T2">
        <f t="shared" ref="T2:T528" si="2">SEARCH(U$1,Q2)+LEN(U$1)+4</f>
        <v>60</v>
      </c>
      <c r="U2" t="str">
        <f t="shared" ref="U2:U528" si="3">IF(MID(Q2,T2,1)="E",MID(Q2,T2,8),MID(Q2,T2,5))</f>
        <v>Maybe</v>
      </c>
      <c r="V2">
        <f t="shared" ref="V2:V528" si="4">SEARCH(W$1,Q2)+LEN(W$1)+4</f>
        <v>79</v>
      </c>
      <c r="W2" t="str">
        <f t="shared" ref="W2:W528" si="5">IF(MID(Q2,V2,1)="E",MID(Q2,V2,8),MID(Q2,V2,5))</f>
        <v>Maybe</v>
      </c>
      <c r="X2" t="str">
        <f t="shared" ref="X2:Z2" si="1">IFERROR(IF(SEARCH(X$1,$Q2),"sim","não"),)</f>
        <v/>
      </c>
      <c r="Y2" t="str">
        <f t="shared" si="1"/>
        <v/>
      </c>
      <c r="Z2" t="str">
        <f t="shared" si="1"/>
        <v/>
      </c>
      <c r="AA2">
        <f t="shared" ref="AA2:AA528" si="7">COUNTIF(X2:Z2,"sim")</f>
        <v>0</v>
      </c>
      <c r="AB2" t="str">
        <f t="shared" ref="AB2:AB528" si="8">IF(OR(U2="Maybe",W2="Maybe"),"sim","")</f>
        <v>sim</v>
      </c>
      <c r="AC2" s="3" t="s">
        <v>36</v>
      </c>
      <c r="AF2" t="str">
        <f t="shared" ref="AF2:AF528" si="9">IFERROR(RIGHT(Q2,LEN(Q2)-(SEARCH(AF$1,Q2)+LEN(AF$1))),)</f>
        <v/>
      </c>
      <c r="AG2" t="str">
        <f t="shared" ref="AG2:AG528" si="10">IF(AB2="sim",,IFERROR(LEFT(AF2,SEARCH(",",AF2)-1),AF2))</f>
        <v/>
      </c>
      <c r="AH2" t="str">
        <f t="shared" ref="AH2:AH528" si="11">IFERROR(RIGHT(AF2,LEN(AF2)-SEARCH(",",AF2)))</f>
        <v/>
      </c>
    </row>
    <row r="3">
      <c r="A3" s="9" t="s">
        <v>6678</v>
      </c>
      <c r="B3" s="9" t="s">
        <v>6679</v>
      </c>
      <c r="C3" s="10">
        <v>2021.0</v>
      </c>
      <c r="D3" s="10">
        <v>1.0</v>
      </c>
      <c r="E3" s="10">
        <v>1.0</v>
      </c>
      <c r="F3" s="11" t="s">
        <v>95</v>
      </c>
      <c r="G3" s="9"/>
      <c r="H3" s="10">
        <v>283.0</v>
      </c>
      <c r="I3" s="9"/>
      <c r="J3" s="9"/>
      <c r="K3" s="9" t="s">
        <v>6680</v>
      </c>
      <c r="L3" s="12" t="s">
        <v>6681</v>
      </c>
      <c r="M3" s="9"/>
      <c r="N3" s="9"/>
      <c r="O3" s="9"/>
      <c r="P3" s="9" t="s">
        <v>6682</v>
      </c>
      <c r="Q3" s="11" t="s">
        <v>6683</v>
      </c>
      <c r="R3" s="9"/>
      <c r="S3" s="9"/>
      <c r="T3">
        <f t="shared" si="2"/>
        <v>60</v>
      </c>
      <c r="U3" t="str">
        <f t="shared" si="3"/>
        <v>Excluded</v>
      </c>
      <c r="V3">
        <f t="shared" si="4"/>
        <v>82</v>
      </c>
      <c r="W3" t="str">
        <f t="shared" si="5"/>
        <v>Excluded</v>
      </c>
      <c r="X3" t="str">
        <f t="shared" ref="X3:Z3" si="6">IFERROR(IF(SEARCH(X$1,$Q3),"sim","não"),)</f>
        <v>sim</v>
      </c>
      <c r="Y3" t="str">
        <f t="shared" si="6"/>
        <v/>
      </c>
      <c r="Z3" t="str">
        <f t="shared" si="6"/>
        <v/>
      </c>
      <c r="AA3">
        <f t="shared" si="7"/>
        <v>1</v>
      </c>
      <c r="AB3" t="str">
        <f t="shared" si="8"/>
        <v/>
      </c>
      <c r="AC3" s="1" t="s">
        <v>43</v>
      </c>
      <c r="AD3">
        <f>COUNTIFS(U:U,"Maybe",W:W,"Maybe")</f>
        <v>55</v>
      </c>
      <c r="AE3" s="3"/>
      <c r="AF3" t="str">
        <f t="shared" si="9"/>
        <v>1 - Type of study</v>
      </c>
      <c r="AG3" t="str">
        <f t="shared" si="10"/>
        <v>1 - Type of study</v>
      </c>
      <c r="AH3" t="str">
        <f t="shared" si="11"/>
        <v/>
      </c>
    </row>
    <row r="4">
      <c r="A4" s="9" t="s">
        <v>6684</v>
      </c>
      <c r="B4" s="9" t="s">
        <v>6685</v>
      </c>
      <c r="C4" s="10">
        <v>2021.0</v>
      </c>
      <c r="D4" s="10">
        <v>1.0</v>
      </c>
      <c r="E4" s="10">
        <v>1.0</v>
      </c>
      <c r="F4" s="11" t="s">
        <v>31</v>
      </c>
      <c r="G4" s="9"/>
      <c r="H4" s="10">
        <v>416.0</v>
      </c>
      <c r="I4" s="9"/>
      <c r="J4" s="9"/>
      <c r="K4" s="9" t="s">
        <v>6686</v>
      </c>
      <c r="L4" s="12" t="s">
        <v>6687</v>
      </c>
      <c r="M4" s="9"/>
      <c r="N4" s="9"/>
      <c r="O4" s="9"/>
      <c r="P4" s="9" t="s">
        <v>6688</v>
      </c>
      <c r="Q4" s="11" t="s">
        <v>6683</v>
      </c>
      <c r="R4" s="9"/>
      <c r="S4" s="9"/>
      <c r="T4">
        <f t="shared" si="2"/>
        <v>60</v>
      </c>
      <c r="U4" t="str">
        <f t="shared" si="3"/>
        <v>Excluded</v>
      </c>
      <c r="V4">
        <f t="shared" si="4"/>
        <v>82</v>
      </c>
      <c r="W4" t="str">
        <f t="shared" si="5"/>
        <v>Excluded</v>
      </c>
      <c r="X4" t="str">
        <f t="shared" ref="X4:Z4" si="12">IFERROR(IF(SEARCH(X$1,$Q4),"sim","não"),)</f>
        <v>sim</v>
      </c>
      <c r="Y4" t="str">
        <f t="shared" si="12"/>
        <v/>
      </c>
      <c r="Z4" t="str">
        <f t="shared" si="12"/>
        <v/>
      </c>
      <c r="AA4">
        <f t="shared" si="7"/>
        <v>1</v>
      </c>
      <c r="AB4" t="str">
        <f t="shared" si="8"/>
        <v/>
      </c>
      <c r="AC4" s="1" t="s">
        <v>51</v>
      </c>
      <c r="AD4">
        <f>COUNTIFS(U:U,"Excluded",W:W,"Maybe")</f>
        <v>4</v>
      </c>
      <c r="AF4" t="str">
        <f t="shared" si="9"/>
        <v>1 - Type of study</v>
      </c>
      <c r="AG4" t="str">
        <f t="shared" si="10"/>
        <v>1 - Type of study</v>
      </c>
      <c r="AH4" t="str">
        <f t="shared" si="11"/>
        <v/>
      </c>
    </row>
    <row r="5">
      <c r="A5" s="9" t="s">
        <v>6689</v>
      </c>
      <c r="B5" s="9" t="s">
        <v>6690</v>
      </c>
      <c r="C5" s="10">
        <v>2021.0</v>
      </c>
      <c r="D5" s="10">
        <v>1.0</v>
      </c>
      <c r="E5" s="10">
        <v>1.0</v>
      </c>
      <c r="F5" s="11" t="s">
        <v>124</v>
      </c>
      <c r="G5" s="9"/>
      <c r="H5" s="10">
        <v>8.0</v>
      </c>
      <c r="I5" s="10">
        <v>5.0</v>
      </c>
      <c r="J5" s="10">
        <v>1481.0</v>
      </c>
      <c r="K5" s="9" t="s">
        <v>6691</v>
      </c>
      <c r="L5" s="12" t="s">
        <v>6692</v>
      </c>
      <c r="M5" s="9"/>
      <c r="N5" s="9"/>
      <c r="O5" s="9"/>
      <c r="P5" s="9" t="s">
        <v>6693</v>
      </c>
      <c r="Q5" s="11" t="s">
        <v>6694</v>
      </c>
      <c r="R5" s="9"/>
      <c r="S5" s="9"/>
      <c r="T5">
        <f t="shared" si="2"/>
        <v>60</v>
      </c>
      <c r="U5" t="str">
        <f t="shared" si="3"/>
        <v>Excluded</v>
      </c>
      <c r="V5">
        <f t="shared" si="4"/>
        <v>82</v>
      </c>
      <c r="W5" t="str">
        <f t="shared" si="5"/>
        <v>Excluded</v>
      </c>
      <c r="X5" t="str">
        <f t="shared" ref="X5:Z5" si="13">IFERROR(IF(SEARCH(X$1,$Q5),"sim","não"),)</f>
        <v>sim</v>
      </c>
      <c r="Y5" t="str">
        <f t="shared" si="13"/>
        <v/>
      </c>
      <c r="Z5" t="str">
        <f t="shared" si="13"/>
        <v/>
      </c>
      <c r="AA5">
        <f t="shared" si="7"/>
        <v>1</v>
      </c>
      <c r="AB5" t="str">
        <f t="shared" si="8"/>
        <v/>
      </c>
      <c r="AC5" s="1" t="s">
        <v>57</v>
      </c>
      <c r="AD5">
        <f>COUNTIFS(U:U,"Maybe",W:W,"Excluded")</f>
        <v>20</v>
      </c>
      <c r="AF5" t="str">
        <f t="shared" si="9"/>
        <v>1 - Type of study</v>
      </c>
      <c r="AG5" t="str">
        <f t="shared" si="10"/>
        <v>1 - Type of study</v>
      </c>
      <c r="AH5" t="str">
        <f t="shared" si="11"/>
        <v/>
      </c>
    </row>
    <row r="6">
      <c r="A6" s="9" t="s">
        <v>6695</v>
      </c>
      <c r="B6" s="9" t="s">
        <v>6696</v>
      </c>
      <c r="C6" s="10">
        <v>2021.0</v>
      </c>
      <c r="D6" s="10">
        <v>1.0</v>
      </c>
      <c r="E6" s="10">
        <v>1.0</v>
      </c>
      <c r="F6" s="11" t="s">
        <v>6697</v>
      </c>
      <c r="G6" s="9"/>
      <c r="H6" s="10">
        <v>22.0</v>
      </c>
      <c r="I6" s="10">
        <v>3.0</v>
      </c>
      <c r="J6" s="9" t="s">
        <v>6698</v>
      </c>
      <c r="K6" s="9" t="s">
        <v>6699</v>
      </c>
      <c r="L6" s="12" t="s">
        <v>6700</v>
      </c>
      <c r="M6" s="9"/>
      <c r="N6" s="9"/>
      <c r="O6" s="9"/>
      <c r="P6" s="9" t="s">
        <v>6701</v>
      </c>
      <c r="Q6" s="11" t="s">
        <v>6702</v>
      </c>
      <c r="R6" s="9"/>
      <c r="S6" s="9"/>
      <c r="T6">
        <f t="shared" si="2"/>
        <v>46</v>
      </c>
      <c r="U6" t="str">
        <f t="shared" si="3"/>
        <v>Excluded</v>
      </c>
      <c r="V6">
        <f t="shared" si="4"/>
        <v>68</v>
      </c>
      <c r="W6" t="str">
        <f t="shared" si="5"/>
        <v>Excluded</v>
      </c>
      <c r="X6" t="str">
        <f t="shared" ref="X6:Z6" si="14">IFERROR(IF(SEARCH(X$1,$Q6),"sim","não"),)</f>
        <v>sim</v>
      </c>
      <c r="Y6" t="str">
        <f t="shared" si="14"/>
        <v/>
      </c>
      <c r="Z6" t="str">
        <f t="shared" si="14"/>
        <v/>
      </c>
      <c r="AA6">
        <f t="shared" si="7"/>
        <v>1</v>
      </c>
      <c r="AB6" t="str">
        <f t="shared" si="8"/>
        <v/>
      </c>
      <c r="AC6" s="1" t="s">
        <v>64</v>
      </c>
      <c r="AD6">
        <f>COUNTIFS(U:U,"Excluded",W:W,"Excluded")</f>
        <v>448</v>
      </c>
      <c r="AF6" t="str">
        <f t="shared" si="9"/>
        <v>1 - Type of study</v>
      </c>
      <c r="AG6" t="str">
        <f t="shared" si="10"/>
        <v>1 - Type of study</v>
      </c>
      <c r="AH6" t="str">
        <f t="shared" si="11"/>
        <v/>
      </c>
    </row>
    <row r="7">
      <c r="A7" s="9" t="s">
        <v>6703</v>
      </c>
      <c r="B7" s="9" t="s">
        <v>6704</v>
      </c>
      <c r="C7" s="10">
        <v>2021.0</v>
      </c>
      <c r="D7" s="10">
        <v>1.0</v>
      </c>
      <c r="E7" s="10">
        <v>1.0</v>
      </c>
      <c r="F7" s="11" t="s">
        <v>6705</v>
      </c>
      <c r="G7" s="9"/>
      <c r="H7" s="10">
        <v>81.0</v>
      </c>
      <c r="I7" s="10">
        <v>4.0</v>
      </c>
      <c r="J7" s="9" t="s">
        <v>6706</v>
      </c>
      <c r="K7" s="9" t="s">
        <v>6707</v>
      </c>
      <c r="L7" s="12" t="s">
        <v>6708</v>
      </c>
      <c r="M7" s="9"/>
      <c r="N7" s="9"/>
      <c r="O7" s="9"/>
      <c r="P7" s="9" t="s">
        <v>6709</v>
      </c>
      <c r="Q7" s="11" t="s">
        <v>6710</v>
      </c>
      <c r="R7" s="9"/>
      <c r="S7" s="9"/>
      <c r="T7">
        <f t="shared" si="2"/>
        <v>46</v>
      </c>
      <c r="U7" t="str">
        <f t="shared" si="3"/>
        <v>Excluded</v>
      </c>
      <c r="V7">
        <f t="shared" si="4"/>
        <v>68</v>
      </c>
      <c r="W7" t="str">
        <f t="shared" si="5"/>
        <v>Excluded</v>
      </c>
      <c r="X7" t="str">
        <f t="shared" ref="X7:Z7" si="15">IFERROR(IF(SEARCH(X$1,$Q7),"sim","não"),)</f>
        <v/>
      </c>
      <c r="Y7" t="str">
        <f t="shared" si="15"/>
        <v>sim</v>
      </c>
      <c r="Z7" t="str">
        <f t="shared" si="15"/>
        <v/>
      </c>
      <c r="AA7">
        <f t="shared" si="7"/>
        <v>1</v>
      </c>
      <c r="AB7" t="str">
        <f t="shared" si="8"/>
        <v/>
      </c>
      <c r="AF7" t="str">
        <f t="shared" si="9"/>
        <v>2 - Population</v>
      </c>
      <c r="AG7" t="str">
        <f t="shared" si="10"/>
        <v>2 - Population</v>
      </c>
      <c r="AH7" t="str">
        <f t="shared" si="11"/>
        <v/>
      </c>
    </row>
    <row r="8">
      <c r="A8" s="9" t="s">
        <v>6711</v>
      </c>
      <c r="B8" s="9" t="s">
        <v>6712</v>
      </c>
      <c r="C8" s="10">
        <v>2021.0</v>
      </c>
      <c r="D8" s="10">
        <v>1.0</v>
      </c>
      <c r="E8" s="10">
        <v>1.0</v>
      </c>
      <c r="F8" s="9" t="s">
        <v>6713</v>
      </c>
      <c r="G8" s="9"/>
      <c r="H8" s="10">
        <v>14.0</v>
      </c>
      <c r="I8" s="10">
        <v>2.0</v>
      </c>
      <c r="J8" s="9" t="s">
        <v>6714</v>
      </c>
      <c r="K8" s="9" t="s">
        <v>6715</v>
      </c>
      <c r="L8" s="12" t="s">
        <v>6716</v>
      </c>
      <c r="M8" s="9"/>
      <c r="N8" s="9"/>
      <c r="O8" s="9"/>
      <c r="P8" s="9" t="s">
        <v>6717</v>
      </c>
      <c r="Q8" s="11" t="s">
        <v>6718</v>
      </c>
      <c r="R8" s="9"/>
      <c r="S8" s="9"/>
      <c r="T8">
        <f t="shared" si="2"/>
        <v>60</v>
      </c>
      <c r="U8" t="str">
        <f t="shared" si="3"/>
        <v>Excluded</v>
      </c>
      <c r="V8">
        <f t="shared" si="4"/>
        <v>82</v>
      </c>
      <c r="W8" t="str">
        <f t="shared" si="5"/>
        <v>Excluded</v>
      </c>
      <c r="X8" t="str">
        <f t="shared" ref="X8:Z8" si="16">IFERROR(IF(SEARCH(X$1,$Q8),"sim","não"),)</f>
        <v>sim</v>
      </c>
      <c r="Y8" t="str">
        <f t="shared" si="16"/>
        <v>sim</v>
      </c>
      <c r="Z8" t="str">
        <f t="shared" si="16"/>
        <v/>
      </c>
      <c r="AA8">
        <f t="shared" si="7"/>
        <v>2</v>
      </c>
      <c r="AB8" t="str">
        <f t="shared" si="8"/>
        <v/>
      </c>
      <c r="AF8" t="str">
        <f t="shared" si="9"/>
        <v>2 - Population,1 - Type of study</v>
      </c>
      <c r="AG8" t="str">
        <f t="shared" si="10"/>
        <v>2 - Population</v>
      </c>
      <c r="AH8" t="str">
        <f t="shared" si="11"/>
        <v>1 - Type of study</v>
      </c>
    </row>
    <row r="9">
      <c r="A9" s="9" t="s">
        <v>6719</v>
      </c>
      <c r="B9" s="9" t="s">
        <v>6720</v>
      </c>
      <c r="C9" s="10">
        <v>2021.0</v>
      </c>
      <c r="D9" s="10">
        <v>1.0</v>
      </c>
      <c r="E9" s="10">
        <v>1.0</v>
      </c>
      <c r="F9" s="11" t="s">
        <v>6721</v>
      </c>
      <c r="G9" s="9"/>
      <c r="H9" s="10">
        <v>32.0</v>
      </c>
      <c r="I9" s="10">
        <v>2.0</v>
      </c>
      <c r="J9" s="9"/>
      <c r="K9" s="9" t="s">
        <v>6722</v>
      </c>
      <c r="L9" s="12" t="s">
        <v>6723</v>
      </c>
      <c r="M9" s="9"/>
      <c r="N9" s="9"/>
      <c r="O9" s="9"/>
      <c r="P9" s="9" t="s">
        <v>6724</v>
      </c>
      <c r="Q9" s="11" t="s">
        <v>6725</v>
      </c>
      <c r="R9" s="9"/>
      <c r="S9" s="9"/>
      <c r="T9">
        <f t="shared" si="2"/>
        <v>60</v>
      </c>
      <c r="U9" t="str">
        <f t="shared" si="3"/>
        <v>Excluded</v>
      </c>
      <c r="V9">
        <f t="shared" si="4"/>
        <v>82</v>
      </c>
      <c r="W9" t="str">
        <f t="shared" si="5"/>
        <v>Excluded</v>
      </c>
      <c r="X9" t="str">
        <f t="shared" ref="X9:Z9" si="17">IFERROR(IF(SEARCH(X$1,$Q9),"sim","não"),)</f>
        <v>sim</v>
      </c>
      <c r="Y9" t="str">
        <f t="shared" si="17"/>
        <v/>
      </c>
      <c r="Z9" t="str">
        <f t="shared" si="17"/>
        <v/>
      </c>
      <c r="AA9">
        <f t="shared" si="7"/>
        <v>1</v>
      </c>
      <c r="AB9" t="str">
        <f t="shared" si="8"/>
        <v/>
      </c>
      <c r="AF9" t="str">
        <f t="shared" si="9"/>
        <v>1 - Type of study</v>
      </c>
      <c r="AG9" t="str">
        <f t="shared" si="10"/>
        <v>1 - Type of study</v>
      </c>
      <c r="AH9" t="str">
        <f t="shared" si="11"/>
        <v/>
      </c>
    </row>
    <row r="10">
      <c r="A10" s="9" t="s">
        <v>6726</v>
      </c>
      <c r="B10" s="9" t="s">
        <v>6727</v>
      </c>
      <c r="C10" s="10">
        <v>2021.0</v>
      </c>
      <c r="D10" s="10">
        <v>1.0</v>
      </c>
      <c r="E10" s="10">
        <v>1.0</v>
      </c>
      <c r="F10" s="11" t="s">
        <v>6728</v>
      </c>
      <c r="G10" s="9"/>
      <c r="H10" s="10">
        <v>204.0</v>
      </c>
      <c r="I10" s="9"/>
      <c r="J10" s="9"/>
      <c r="K10" s="9" t="s">
        <v>6729</v>
      </c>
      <c r="L10" s="12" t="s">
        <v>6730</v>
      </c>
      <c r="M10" s="9"/>
      <c r="N10" s="9"/>
      <c r="O10" s="9"/>
      <c r="P10" s="9" t="s">
        <v>6731</v>
      </c>
      <c r="Q10" s="11" t="s">
        <v>6702</v>
      </c>
      <c r="R10" s="9"/>
      <c r="S10" s="9"/>
      <c r="T10">
        <f t="shared" si="2"/>
        <v>46</v>
      </c>
      <c r="U10" t="str">
        <f t="shared" si="3"/>
        <v>Excluded</v>
      </c>
      <c r="V10">
        <f t="shared" si="4"/>
        <v>68</v>
      </c>
      <c r="W10" t="str">
        <f t="shared" si="5"/>
        <v>Excluded</v>
      </c>
      <c r="X10" t="str">
        <f t="shared" ref="X10:Z10" si="18">IFERROR(IF(SEARCH(X$1,$Q10),"sim","não"),)</f>
        <v>sim</v>
      </c>
      <c r="Y10" t="str">
        <f t="shared" si="18"/>
        <v/>
      </c>
      <c r="Z10" t="str">
        <f t="shared" si="18"/>
        <v/>
      </c>
      <c r="AA10">
        <f t="shared" si="7"/>
        <v>1</v>
      </c>
      <c r="AB10" t="str">
        <f t="shared" si="8"/>
        <v/>
      </c>
      <c r="AF10" t="str">
        <f t="shared" si="9"/>
        <v>1 - Type of study</v>
      </c>
      <c r="AG10" t="str">
        <f t="shared" si="10"/>
        <v>1 - Type of study</v>
      </c>
      <c r="AH10" t="str">
        <f t="shared" si="11"/>
        <v/>
      </c>
    </row>
    <row r="11">
      <c r="A11" s="9" t="s">
        <v>6732</v>
      </c>
      <c r="B11" s="9" t="s">
        <v>6733</v>
      </c>
      <c r="C11" s="10">
        <v>2021.0</v>
      </c>
      <c r="D11" s="10">
        <v>1.0</v>
      </c>
      <c r="E11" s="10">
        <v>1.0</v>
      </c>
      <c r="F11" s="9"/>
      <c r="G11" s="9"/>
      <c r="H11" s="10">
        <v>251.0</v>
      </c>
      <c r="I11" s="9"/>
      <c r="J11" s="9"/>
      <c r="K11" s="9" t="s">
        <v>6734</v>
      </c>
      <c r="L11" s="12" t="s">
        <v>6735</v>
      </c>
      <c r="M11" s="9"/>
      <c r="N11" s="9"/>
      <c r="O11" s="9"/>
      <c r="P11" s="9" t="s">
        <v>6736</v>
      </c>
      <c r="Q11" s="11" t="s">
        <v>6677</v>
      </c>
      <c r="R11" s="9"/>
      <c r="S11" s="9"/>
      <c r="T11">
        <f t="shared" si="2"/>
        <v>60</v>
      </c>
      <c r="U11" t="str">
        <f t="shared" si="3"/>
        <v>Maybe</v>
      </c>
      <c r="V11">
        <f t="shared" si="4"/>
        <v>79</v>
      </c>
      <c r="W11" t="str">
        <f t="shared" si="5"/>
        <v>Maybe</v>
      </c>
      <c r="X11" t="str">
        <f t="shared" ref="X11:Z11" si="19">IFERROR(IF(SEARCH(X$1,$Q11),"sim","não"),)</f>
        <v/>
      </c>
      <c r="Y11" t="str">
        <f t="shared" si="19"/>
        <v/>
      </c>
      <c r="Z11" t="str">
        <f t="shared" si="19"/>
        <v/>
      </c>
      <c r="AA11">
        <f t="shared" si="7"/>
        <v>0</v>
      </c>
      <c r="AB11" t="str">
        <f t="shared" si="8"/>
        <v>sim</v>
      </c>
      <c r="AF11" t="str">
        <f t="shared" si="9"/>
        <v/>
      </c>
      <c r="AG11" t="str">
        <f t="shared" si="10"/>
        <v/>
      </c>
      <c r="AH11" t="str">
        <f t="shared" si="11"/>
        <v/>
      </c>
    </row>
    <row r="12">
      <c r="A12" s="9" t="s">
        <v>6737</v>
      </c>
      <c r="B12" s="9" t="s">
        <v>6738</v>
      </c>
      <c r="C12" s="10">
        <v>2021.0</v>
      </c>
      <c r="D12" s="10">
        <v>1.0</v>
      </c>
      <c r="E12" s="10">
        <v>1.0</v>
      </c>
      <c r="F12" s="11" t="s">
        <v>46</v>
      </c>
      <c r="G12" s="9"/>
      <c r="H12" s="10">
        <v>762.0</v>
      </c>
      <c r="I12" s="9"/>
      <c r="J12" s="9"/>
      <c r="K12" s="9" t="s">
        <v>6739</v>
      </c>
      <c r="L12" s="12" t="s">
        <v>6740</v>
      </c>
      <c r="M12" s="9"/>
      <c r="N12" s="9"/>
      <c r="O12" s="9"/>
      <c r="P12" s="9" t="s">
        <v>6741</v>
      </c>
      <c r="Q12" s="11" t="s">
        <v>6702</v>
      </c>
      <c r="R12" s="9"/>
      <c r="S12" s="9"/>
      <c r="T12">
        <f t="shared" si="2"/>
        <v>46</v>
      </c>
      <c r="U12" t="str">
        <f t="shared" si="3"/>
        <v>Excluded</v>
      </c>
      <c r="V12">
        <f t="shared" si="4"/>
        <v>68</v>
      </c>
      <c r="W12" t="str">
        <f t="shared" si="5"/>
        <v>Excluded</v>
      </c>
      <c r="X12" t="str">
        <f t="shared" ref="X12:Z12" si="20">IFERROR(IF(SEARCH(X$1,$Q12),"sim","não"),)</f>
        <v>sim</v>
      </c>
      <c r="Y12" t="str">
        <f t="shared" si="20"/>
        <v/>
      </c>
      <c r="Z12" t="str">
        <f t="shared" si="20"/>
        <v/>
      </c>
      <c r="AA12">
        <f t="shared" si="7"/>
        <v>1</v>
      </c>
      <c r="AB12" t="str">
        <f t="shared" si="8"/>
        <v/>
      </c>
      <c r="AF12" t="str">
        <f t="shared" si="9"/>
        <v>1 - Type of study</v>
      </c>
      <c r="AG12" t="str">
        <f t="shared" si="10"/>
        <v>1 - Type of study</v>
      </c>
      <c r="AH12" t="str">
        <f t="shared" si="11"/>
        <v/>
      </c>
    </row>
    <row r="13">
      <c r="A13" s="9" t="s">
        <v>6742</v>
      </c>
      <c r="B13" s="9" t="s">
        <v>6743</v>
      </c>
      <c r="C13" s="10">
        <v>2021.0</v>
      </c>
      <c r="D13" s="10">
        <v>1.0</v>
      </c>
      <c r="E13" s="10">
        <v>1.0</v>
      </c>
      <c r="F13" s="9" t="s">
        <v>6744</v>
      </c>
      <c r="G13" s="9"/>
      <c r="H13" s="10">
        <v>16.0</v>
      </c>
      <c r="I13" s="10">
        <v>2.0</v>
      </c>
      <c r="J13" s="9"/>
      <c r="K13" s="9" t="s">
        <v>6745</v>
      </c>
      <c r="L13" s="12" t="s">
        <v>6746</v>
      </c>
      <c r="M13" s="9"/>
      <c r="N13" s="9"/>
      <c r="O13" s="9"/>
      <c r="P13" s="9" t="s">
        <v>6747</v>
      </c>
      <c r="Q13" s="11" t="s">
        <v>6748</v>
      </c>
      <c r="R13" s="9"/>
      <c r="S13" s="9"/>
      <c r="T13">
        <f t="shared" si="2"/>
        <v>46</v>
      </c>
      <c r="U13" t="str">
        <f t="shared" si="3"/>
        <v>Excluded</v>
      </c>
      <c r="V13">
        <f t="shared" si="4"/>
        <v>68</v>
      </c>
      <c r="W13" t="str">
        <f t="shared" si="5"/>
        <v>Excluded</v>
      </c>
      <c r="X13" t="str">
        <f t="shared" ref="X13:Z13" si="21">IFERROR(IF(SEARCH(X$1,$Q13),"sim","não"),)</f>
        <v>sim</v>
      </c>
      <c r="Y13" t="str">
        <f t="shared" si="21"/>
        <v/>
      </c>
      <c r="Z13" t="str">
        <f t="shared" si="21"/>
        <v/>
      </c>
      <c r="AA13">
        <f t="shared" si="7"/>
        <v>1</v>
      </c>
      <c r="AB13" t="str">
        <f t="shared" si="8"/>
        <v/>
      </c>
      <c r="AF13" t="str">
        <f t="shared" si="9"/>
        <v>1 - Type of study</v>
      </c>
      <c r="AG13" t="str">
        <f t="shared" si="10"/>
        <v>1 - Type of study</v>
      </c>
      <c r="AH13" t="str">
        <f t="shared" si="11"/>
        <v/>
      </c>
    </row>
    <row r="14">
      <c r="A14" s="9" t="s">
        <v>6749</v>
      </c>
      <c r="B14" s="9" t="s">
        <v>6750</v>
      </c>
      <c r="C14" s="10">
        <v>2021.0</v>
      </c>
      <c r="D14" s="10">
        <v>1.0</v>
      </c>
      <c r="E14" s="10">
        <v>1.0</v>
      </c>
      <c r="F14" s="9"/>
      <c r="G14" s="9"/>
      <c r="H14" s="10">
        <v>631.0</v>
      </c>
      <c r="I14" s="10">
        <v>1.0</v>
      </c>
      <c r="J14" s="9"/>
      <c r="K14" s="9" t="s">
        <v>6751</v>
      </c>
      <c r="L14" s="12" t="s">
        <v>6752</v>
      </c>
      <c r="M14" s="9"/>
      <c r="N14" s="9"/>
      <c r="O14" s="9"/>
      <c r="P14" s="9" t="s">
        <v>6753</v>
      </c>
      <c r="Q14" s="11" t="s">
        <v>6754</v>
      </c>
      <c r="R14" s="9"/>
      <c r="S14" s="9"/>
      <c r="T14">
        <f t="shared" si="2"/>
        <v>46</v>
      </c>
      <c r="U14" t="str">
        <f t="shared" si="3"/>
        <v>Excluded</v>
      </c>
      <c r="V14">
        <f t="shared" si="4"/>
        <v>68</v>
      </c>
      <c r="W14" t="str">
        <f t="shared" si="5"/>
        <v>Excluded</v>
      </c>
      <c r="X14" t="str">
        <f t="shared" ref="X14:Z14" si="22">IFERROR(IF(SEARCH(X$1,$Q14),"sim","não"),)</f>
        <v>sim</v>
      </c>
      <c r="Y14" t="str">
        <f t="shared" si="22"/>
        <v/>
      </c>
      <c r="Z14" t="str">
        <f t="shared" si="22"/>
        <v/>
      </c>
      <c r="AA14">
        <f t="shared" si="7"/>
        <v>1</v>
      </c>
      <c r="AB14" t="str">
        <f t="shared" si="8"/>
        <v/>
      </c>
      <c r="AF14" t="str">
        <f t="shared" si="9"/>
        <v>1 - Type of study</v>
      </c>
      <c r="AG14" t="str">
        <f t="shared" si="10"/>
        <v>1 - Type of study</v>
      </c>
      <c r="AH14" t="str">
        <f t="shared" si="11"/>
        <v/>
      </c>
    </row>
    <row r="15">
      <c r="A15" s="9" t="s">
        <v>6755</v>
      </c>
      <c r="B15" s="9" t="s">
        <v>6756</v>
      </c>
      <c r="C15" s="10">
        <v>2021.0</v>
      </c>
      <c r="D15" s="10">
        <v>1.0</v>
      </c>
      <c r="E15" s="10">
        <v>1.0</v>
      </c>
      <c r="F15" s="11" t="s">
        <v>6757</v>
      </c>
      <c r="G15" s="9"/>
      <c r="H15" s="10">
        <v>15.0</v>
      </c>
      <c r="I15" s="10">
        <v>1.0</v>
      </c>
      <c r="J15" s="9" t="s">
        <v>6758</v>
      </c>
      <c r="K15" s="9" t="s">
        <v>6759</v>
      </c>
      <c r="L15" s="12" t="s">
        <v>6760</v>
      </c>
      <c r="M15" s="9"/>
      <c r="N15" s="9"/>
      <c r="O15" s="9"/>
      <c r="P15" s="9" t="s">
        <v>6761</v>
      </c>
      <c r="Q15" s="11" t="s">
        <v>6725</v>
      </c>
      <c r="R15" s="9"/>
      <c r="S15" s="9"/>
      <c r="T15">
        <f t="shared" si="2"/>
        <v>60</v>
      </c>
      <c r="U15" t="str">
        <f t="shared" si="3"/>
        <v>Excluded</v>
      </c>
      <c r="V15">
        <f t="shared" si="4"/>
        <v>82</v>
      </c>
      <c r="W15" t="str">
        <f t="shared" si="5"/>
        <v>Excluded</v>
      </c>
      <c r="X15" t="str">
        <f t="shared" ref="X15:Z15" si="23">IFERROR(IF(SEARCH(X$1,$Q15),"sim","não"),)</f>
        <v>sim</v>
      </c>
      <c r="Y15" t="str">
        <f t="shared" si="23"/>
        <v/>
      </c>
      <c r="Z15" t="str">
        <f t="shared" si="23"/>
        <v/>
      </c>
      <c r="AA15">
        <f t="shared" si="7"/>
        <v>1</v>
      </c>
      <c r="AB15" t="str">
        <f t="shared" si="8"/>
        <v/>
      </c>
      <c r="AC15" s="3"/>
      <c r="AF15" t="str">
        <f t="shared" si="9"/>
        <v>1 - Type of study</v>
      </c>
      <c r="AG15" t="str">
        <f t="shared" si="10"/>
        <v>1 - Type of study</v>
      </c>
      <c r="AH15" t="str">
        <f t="shared" si="11"/>
        <v/>
      </c>
    </row>
    <row r="16">
      <c r="A16" s="9" t="s">
        <v>6762</v>
      </c>
      <c r="B16" s="9" t="s">
        <v>6763</v>
      </c>
      <c r="C16" s="10">
        <v>2021.0</v>
      </c>
      <c r="D16" s="10">
        <v>1.0</v>
      </c>
      <c r="E16" s="10">
        <v>1.0</v>
      </c>
      <c r="F16" s="11" t="s">
        <v>6764</v>
      </c>
      <c r="G16" s="9"/>
      <c r="H16" s="10">
        <v>11.0</v>
      </c>
      <c r="I16" s="10">
        <v>4.0</v>
      </c>
      <c r="J16" s="9" t="s">
        <v>6765</v>
      </c>
      <c r="K16" s="9" t="s">
        <v>6766</v>
      </c>
      <c r="L16" s="12" t="s">
        <v>6767</v>
      </c>
      <c r="M16" s="9"/>
      <c r="N16" s="9"/>
      <c r="O16" s="9"/>
      <c r="P16" s="9" t="s">
        <v>6768</v>
      </c>
      <c r="Q16" s="11" t="s">
        <v>6769</v>
      </c>
      <c r="R16" s="9"/>
      <c r="S16" s="9"/>
      <c r="T16">
        <f t="shared" si="2"/>
        <v>46</v>
      </c>
      <c r="U16" t="str">
        <f t="shared" si="3"/>
        <v>Excluded</v>
      </c>
      <c r="V16">
        <f t="shared" si="4"/>
        <v>68</v>
      </c>
      <c r="W16" t="str">
        <f t="shared" si="5"/>
        <v>Excluded</v>
      </c>
      <c r="X16" t="str">
        <f t="shared" ref="X16:Z16" si="24">IFERROR(IF(SEARCH(X$1,$Q16),"sim","não"),)</f>
        <v>sim</v>
      </c>
      <c r="Y16" t="str">
        <f t="shared" si="24"/>
        <v/>
      </c>
      <c r="Z16" t="str">
        <f t="shared" si="24"/>
        <v/>
      </c>
      <c r="AA16">
        <f t="shared" si="7"/>
        <v>1</v>
      </c>
      <c r="AB16" t="str">
        <f t="shared" si="8"/>
        <v/>
      </c>
      <c r="AE16" s="3"/>
      <c r="AF16" t="str">
        <f t="shared" si="9"/>
        <v>1 - Type of study</v>
      </c>
      <c r="AG16" t="str">
        <f t="shared" si="10"/>
        <v>1 - Type of study</v>
      </c>
      <c r="AH16" t="str">
        <f t="shared" si="11"/>
        <v/>
      </c>
    </row>
    <row r="17">
      <c r="A17" s="9" t="s">
        <v>6770</v>
      </c>
      <c r="B17" s="9" t="s">
        <v>6771</v>
      </c>
      <c r="C17" s="10">
        <v>2021.0</v>
      </c>
      <c r="D17" s="10">
        <v>1.0</v>
      </c>
      <c r="E17" s="10">
        <v>1.0</v>
      </c>
      <c r="F17" s="11" t="s">
        <v>3533</v>
      </c>
      <c r="G17" s="9"/>
      <c r="H17" s="10">
        <v>13.0</v>
      </c>
      <c r="I17" s="10">
        <v>1.0</v>
      </c>
      <c r="J17" s="9"/>
      <c r="K17" s="9" t="s">
        <v>6772</v>
      </c>
      <c r="L17" s="12" t="s">
        <v>6773</v>
      </c>
      <c r="M17" s="9"/>
      <c r="N17" s="9"/>
      <c r="O17" s="9"/>
      <c r="P17" s="9" t="s">
        <v>6774</v>
      </c>
      <c r="Q17" s="11" t="s">
        <v>6775</v>
      </c>
      <c r="R17" s="9"/>
      <c r="S17" s="9"/>
      <c r="T17">
        <f t="shared" si="2"/>
        <v>46</v>
      </c>
      <c r="U17" t="str">
        <f t="shared" si="3"/>
        <v>Maybe</v>
      </c>
      <c r="V17">
        <f t="shared" si="4"/>
        <v>65</v>
      </c>
      <c r="W17" t="str">
        <f t="shared" si="5"/>
        <v>Maybe</v>
      </c>
      <c r="X17" t="str">
        <f t="shared" ref="X17:Z17" si="25">IFERROR(IF(SEARCH(X$1,$Q17),"sim","não"),)</f>
        <v/>
      </c>
      <c r="Y17" t="str">
        <f t="shared" si="25"/>
        <v/>
      </c>
      <c r="Z17" t="str">
        <f t="shared" si="25"/>
        <v/>
      </c>
      <c r="AA17">
        <f t="shared" si="7"/>
        <v>0</v>
      </c>
      <c r="AB17" t="str">
        <f t="shared" si="8"/>
        <v>sim</v>
      </c>
      <c r="AF17" t="str">
        <f t="shared" si="9"/>
        <v/>
      </c>
      <c r="AG17" t="str">
        <f t="shared" si="10"/>
        <v/>
      </c>
      <c r="AH17" t="str">
        <f t="shared" si="11"/>
        <v/>
      </c>
    </row>
    <row r="18">
      <c r="A18" s="9" t="s">
        <v>6776</v>
      </c>
      <c r="B18" s="9" t="s">
        <v>6777</v>
      </c>
      <c r="C18" s="10">
        <v>2021.0</v>
      </c>
      <c r="D18" s="10">
        <v>1.0</v>
      </c>
      <c r="E18" s="10">
        <v>1.0</v>
      </c>
      <c r="F18" s="9"/>
      <c r="G18" s="9"/>
      <c r="H18" s="9"/>
      <c r="I18" s="9"/>
      <c r="J18" s="9" t="s">
        <v>6778</v>
      </c>
      <c r="K18" s="9" t="s">
        <v>6779</v>
      </c>
      <c r="L18" s="12" t="s">
        <v>6780</v>
      </c>
      <c r="M18" s="9"/>
      <c r="N18" s="9"/>
      <c r="O18" s="9"/>
      <c r="P18" s="9" t="s">
        <v>6781</v>
      </c>
      <c r="Q18" s="11" t="s">
        <v>6683</v>
      </c>
      <c r="R18" s="9"/>
      <c r="S18" s="9"/>
      <c r="T18">
        <f t="shared" si="2"/>
        <v>60</v>
      </c>
      <c r="U18" t="str">
        <f t="shared" si="3"/>
        <v>Excluded</v>
      </c>
      <c r="V18">
        <f t="shared" si="4"/>
        <v>82</v>
      </c>
      <c r="W18" t="str">
        <f t="shared" si="5"/>
        <v>Excluded</v>
      </c>
      <c r="X18" t="str">
        <f t="shared" ref="X18:Z18" si="26">IFERROR(IF(SEARCH(X$1,$Q18),"sim","não"),)</f>
        <v>sim</v>
      </c>
      <c r="Y18" t="str">
        <f t="shared" si="26"/>
        <v/>
      </c>
      <c r="Z18" t="str">
        <f t="shared" si="26"/>
        <v/>
      </c>
      <c r="AA18">
        <f t="shared" si="7"/>
        <v>1</v>
      </c>
      <c r="AB18" t="str">
        <f t="shared" si="8"/>
        <v/>
      </c>
      <c r="AF18" t="str">
        <f t="shared" si="9"/>
        <v>1 - Type of study</v>
      </c>
      <c r="AG18" t="str">
        <f t="shared" si="10"/>
        <v>1 - Type of study</v>
      </c>
      <c r="AH18" t="str">
        <f t="shared" si="11"/>
        <v/>
      </c>
    </row>
    <row r="19">
      <c r="A19" s="9" t="s">
        <v>6782</v>
      </c>
      <c r="B19" s="9" t="s">
        <v>6783</v>
      </c>
      <c r="C19" s="10">
        <v>2021.0</v>
      </c>
      <c r="D19" s="10">
        <v>1.0</v>
      </c>
      <c r="E19" s="10">
        <v>1.0</v>
      </c>
      <c r="F19" s="9" t="s">
        <v>2524</v>
      </c>
      <c r="G19" s="9"/>
      <c r="H19" s="10">
        <v>264.0</v>
      </c>
      <c r="I19" s="9"/>
      <c r="J19" s="9"/>
      <c r="K19" s="9" t="s">
        <v>6784</v>
      </c>
      <c r="L19" s="12" t="s">
        <v>6785</v>
      </c>
      <c r="M19" s="9"/>
      <c r="N19" s="9"/>
      <c r="O19" s="9"/>
      <c r="P19" s="9" t="s">
        <v>6786</v>
      </c>
      <c r="Q19" s="11" t="s">
        <v>6787</v>
      </c>
      <c r="R19" s="9"/>
      <c r="S19" s="9"/>
      <c r="T19">
        <f t="shared" si="2"/>
        <v>46</v>
      </c>
      <c r="U19" t="str">
        <f t="shared" si="3"/>
        <v>Excluded</v>
      </c>
      <c r="V19">
        <f t="shared" si="4"/>
        <v>68</v>
      </c>
      <c r="W19" t="str">
        <f t="shared" si="5"/>
        <v>Excluded</v>
      </c>
      <c r="X19" t="str">
        <f t="shared" ref="X19:Z19" si="27">IFERROR(IF(SEARCH(X$1,$Q19),"sim","não"),)</f>
        <v>sim</v>
      </c>
      <c r="Y19" t="str">
        <f t="shared" si="27"/>
        <v>sim</v>
      </c>
      <c r="Z19" t="str">
        <f t="shared" si="27"/>
        <v/>
      </c>
      <c r="AA19">
        <f t="shared" si="7"/>
        <v>2</v>
      </c>
      <c r="AB19" t="str">
        <f t="shared" si="8"/>
        <v/>
      </c>
      <c r="AF19" t="str">
        <f t="shared" si="9"/>
        <v>2 - Population,1 - Type of study</v>
      </c>
      <c r="AG19" t="str">
        <f t="shared" si="10"/>
        <v>2 - Population</v>
      </c>
      <c r="AH19" t="str">
        <f t="shared" si="11"/>
        <v>1 - Type of study</v>
      </c>
    </row>
    <row r="20">
      <c r="A20" s="9" t="s">
        <v>6788</v>
      </c>
      <c r="B20" s="9" t="s">
        <v>6789</v>
      </c>
      <c r="C20" s="10">
        <v>2021.0</v>
      </c>
      <c r="D20" s="10">
        <v>1.0</v>
      </c>
      <c r="E20" s="10">
        <v>1.0</v>
      </c>
      <c r="F20" s="11" t="s">
        <v>467</v>
      </c>
      <c r="G20" s="9"/>
      <c r="H20" s="10">
        <v>15.0</v>
      </c>
      <c r="I20" s="9"/>
      <c r="J20" s="9" t="s">
        <v>6790</v>
      </c>
      <c r="K20" s="9" t="s">
        <v>6791</v>
      </c>
      <c r="L20" s="12" t="s">
        <v>6792</v>
      </c>
      <c r="M20" s="9"/>
      <c r="N20" s="9"/>
      <c r="O20" s="9"/>
      <c r="P20" s="9" t="s">
        <v>6793</v>
      </c>
      <c r="Q20" s="11" t="s">
        <v>6794</v>
      </c>
      <c r="R20" s="9"/>
      <c r="S20" s="9"/>
      <c r="T20">
        <f t="shared" si="2"/>
        <v>60</v>
      </c>
      <c r="U20" t="str">
        <f t="shared" si="3"/>
        <v>Excluded</v>
      </c>
      <c r="V20">
        <f t="shared" si="4"/>
        <v>82</v>
      </c>
      <c r="W20" t="str">
        <f t="shared" si="5"/>
        <v>Excluded</v>
      </c>
      <c r="X20" t="str">
        <f t="shared" ref="X20:Z20" si="28">IFERROR(IF(SEARCH(X$1,$Q20),"sim","não"),)</f>
        <v>sim</v>
      </c>
      <c r="Y20" t="str">
        <f t="shared" si="28"/>
        <v>sim</v>
      </c>
      <c r="Z20" t="str">
        <f t="shared" si="28"/>
        <v/>
      </c>
      <c r="AA20">
        <f t="shared" si="7"/>
        <v>2</v>
      </c>
      <c r="AB20" t="str">
        <f t="shared" si="8"/>
        <v/>
      </c>
      <c r="AF20" t="str">
        <f t="shared" si="9"/>
        <v>2 - Population,1 - Type of study</v>
      </c>
      <c r="AG20" t="str">
        <f t="shared" si="10"/>
        <v>2 - Population</v>
      </c>
      <c r="AH20" t="str">
        <f t="shared" si="11"/>
        <v>1 - Type of study</v>
      </c>
    </row>
    <row r="21">
      <c r="A21" s="9" t="s">
        <v>6795</v>
      </c>
      <c r="B21" s="9" t="s">
        <v>6796</v>
      </c>
      <c r="C21" s="10">
        <v>2020.0</v>
      </c>
      <c r="D21" s="10">
        <v>1.0</v>
      </c>
      <c r="E21" s="10">
        <v>1.0</v>
      </c>
      <c r="F21" s="9" t="s">
        <v>6744</v>
      </c>
      <c r="G21" s="9"/>
      <c r="H21" s="10">
        <v>15.0</v>
      </c>
      <c r="I21" s="10">
        <v>12.0</v>
      </c>
      <c r="J21" s="9"/>
      <c r="K21" s="9" t="s">
        <v>6797</v>
      </c>
      <c r="L21" s="12" t="s">
        <v>6798</v>
      </c>
      <c r="M21" s="9"/>
      <c r="N21" s="9"/>
      <c r="O21" s="9"/>
      <c r="P21" s="9" t="s">
        <v>6799</v>
      </c>
      <c r="Q21" s="11" t="s">
        <v>6683</v>
      </c>
      <c r="R21" s="9"/>
      <c r="S21" s="9"/>
      <c r="T21">
        <f t="shared" si="2"/>
        <v>60</v>
      </c>
      <c r="U21" t="str">
        <f t="shared" si="3"/>
        <v>Excluded</v>
      </c>
      <c r="V21">
        <f t="shared" si="4"/>
        <v>82</v>
      </c>
      <c r="W21" t="str">
        <f t="shared" si="5"/>
        <v>Excluded</v>
      </c>
      <c r="X21" t="str">
        <f t="shared" ref="X21:Z21" si="29">IFERROR(IF(SEARCH(X$1,$Q21),"sim","não"),)</f>
        <v>sim</v>
      </c>
      <c r="Y21" t="str">
        <f t="shared" si="29"/>
        <v/>
      </c>
      <c r="Z21" t="str">
        <f t="shared" si="29"/>
        <v/>
      </c>
      <c r="AA21">
        <f t="shared" si="7"/>
        <v>1</v>
      </c>
      <c r="AB21" t="str">
        <f t="shared" si="8"/>
        <v/>
      </c>
      <c r="AF21" t="str">
        <f t="shared" si="9"/>
        <v>1 - Type of study</v>
      </c>
      <c r="AG21" t="str">
        <f t="shared" si="10"/>
        <v>1 - Type of study</v>
      </c>
      <c r="AH21" t="str">
        <f t="shared" si="11"/>
        <v/>
      </c>
    </row>
    <row r="22">
      <c r="A22" s="9" t="s">
        <v>6800</v>
      </c>
      <c r="B22" s="9" t="s">
        <v>6801</v>
      </c>
      <c r="C22" s="10">
        <v>2020.0</v>
      </c>
      <c r="D22" s="10">
        <v>1.0</v>
      </c>
      <c r="E22" s="10">
        <v>1.0</v>
      </c>
      <c r="F22" s="11" t="s">
        <v>6802</v>
      </c>
      <c r="G22" s="9"/>
      <c r="H22" s="10">
        <v>30.0</v>
      </c>
      <c r="I22" s="10">
        <v>4.0</v>
      </c>
      <c r="J22" s="9" t="s">
        <v>6803</v>
      </c>
      <c r="K22" s="9" t="s">
        <v>6804</v>
      </c>
      <c r="L22" s="12" t="s">
        <v>6805</v>
      </c>
      <c r="M22" s="9"/>
      <c r="N22" s="9"/>
      <c r="O22" s="9"/>
      <c r="P22" s="9" t="s">
        <v>6806</v>
      </c>
      <c r="Q22" s="11" t="s">
        <v>6754</v>
      </c>
      <c r="R22" s="9"/>
      <c r="S22" s="9"/>
      <c r="T22">
        <f t="shared" si="2"/>
        <v>46</v>
      </c>
      <c r="U22" t="str">
        <f t="shared" si="3"/>
        <v>Excluded</v>
      </c>
      <c r="V22">
        <f t="shared" si="4"/>
        <v>68</v>
      </c>
      <c r="W22" t="str">
        <f t="shared" si="5"/>
        <v>Excluded</v>
      </c>
      <c r="X22" t="str">
        <f t="shared" ref="X22:Z22" si="30">IFERROR(IF(SEARCH(X$1,$Q22),"sim","não"),)</f>
        <v>sim</v>
      </c>
      <c r="Y22" t="str">
        <f t="shared" si="30"/>
        <v/>
      </c>
      <c r="Z22" t="str">
        <f t="shared" si="30"/>
        <v/>
      </c>
      <c r="AA22">
        <f t="shared" si="7"/>
        <v>1</v>
      </c>
      <c r="AB22" t="str">
        <f t="shared" si="8"/>
        <v/>
      </c>
      <c r="AF22" t="str">
        <f t="shared" si="9"/>
        <v>1 - Type of study</v>
      </c>
      <c r="AG22" t="str">
        <f t="shared" si="10"/>
        <v>1 - Type of study</v>
      </c>
      <c r="AH22" t="str">
        <f t="shared" si="11"/>
        <v/>
      </c>
    </row>
    <row r="23">
      <c r="A23" s="9" t="s">
        <v>6807</v>
      </c>
      <c r="B23" s="9" t="s">
        <v>6808</v>
      </c>
      <c r="C23" s="10">
        <v>2020.0</v>
      </c>
      <c r="D23" s="10">
        <v>1.0</v>
      </c>
      <c r="E23" s="10">
        <v>1.0</v>
      </c>
      <c r="F23" s="11" t="s">
        <v>6809</v>
      </c>
      <c r="G23" s="9"/>
      <c r="H23" s="10">
        <v>57.0</v>
      </c>
      <c r="I23" s="10">
        <v>12.0</v>
      </c>
      <c r="J23" s="9" t="s">
        <v>6810</v>
      </c>
      <c r="K23" s="9" t="s">
        <v>6811</v>
      </c>
      <c r="L23" s="12" t="s">
        <v>6812</v>
      </c>
      <c r="M23" s="9"/>
      <c r="N23" s="9"/>
      <c r="O23" s="9"/>
      <c r="P23" s="9" t="s">
        <v>6813</v>
      </c>
      <c r="Q23" s="11" t="s">
        <v>6814</v>
      </c>
      <c r="R23" s="9"/>
      <c r="S23" s="9"/>
      <c r="T23">
        <f t="shared" si="2"/>
        <v>46</v>
      </c>
      <c r="U23" t="str">
        <f t="shared" si="3"/>
        <v>Excluded</v>
      </c>
      <c r="V23">
        <f t="shared" si="4"/>
        <v>68</v>
      </c>
      <c r="W23" t="str">
        <f t="shared" si="5"/>
        <v>Excluded</v>
      </c>
      <c r="X23" t="str">
        <f t="shared" ref="X23:Z23" si="31">IFERROR(IF(SEARCH(X$1,$Q23),"sim","não"),)</f>
        <v>sim</v>
      </c>
      <c r="Y23" t="str">
        <f t="shared" si="31"/>
        <v/>
      </c>
      <c r="Z23" t="str">
        <f t="shared" si="31"/>
        <v/>
      </c>
      <c r="AA23">
        <f t="shared" si="7"/>
        <v>1</v>
      </c>
      <c r="AB23" t="str">
        <f t="shared" si="8"/>
        <v/>
      </c>
      <c r="AF23" t="str">
        <f t="shared" si="9"/>
        <v>1 - Type of study</v>
      </c>
      <c r="AG23" t="str">
        <f t="shared" si="10"/>
        <v>1 - Type of study</v>
      </c>
      <c r="AH23" t="str">
        <f t="shared" si="11"/>
        <v/>
      </c>
    </row>
    <row r="24">
      <c r="A24" s="9" t="s">
        <v>6815</v>
      </c>
      <c r="B24" s="9" t="s">
        <v>6816</v>
      </c>
      <c r="C24" s="10">
        <v>2020.0</v>
      </c>
      <c r="D24" s="10">
        <v>1.0</v>
      </c>
      <c r="E24" s="10">
        <v>1.0</v>
      </c>
      <c r="F24" s="9"/>
      <c r="G24" s="9"/>
      <c r="H24" s="10">
        <v>211.0</v>
      </c>
      <c r="I24" s="9"/>
      <c r="J24" s="9"/>
      <c r="K24" s="9" t="s">
        <v>6817</v>
      </c>
      <c r="L24" s="12" t="s">
        <v>6818</v>
      </c>
      <c r="M24" s="9"/>
      <c r="N24" s="9"/>
      <c r="O24" s="9"/>
      <c r="P24" s="9" t="s">
        <v>6819</v>
      </c>
      <c r="Q24" s="11" t="s">
        <v>6683</v>
      </c>
      <c r="R24" s="9"/>
      <c r="S24" s="9"/>
      <c r="T24">
        <f t="shared" si="2"/>
        <v>60</v>
      </c>
      <c r="U24" t="str">
        <f t="shared" si="3"/>
        <v>Excluded</v>
      </c>
      <c r="V24">
        <f t="shared" si="4"/>
        <v>82</v>
      </c>
      <c r="W24" t="str">
        <f t="shared" si="5"/>
        <v>Excluded</v>
      </c>
      <c r="X24" t="str">
        <f t="shared" ref="X24:Z24" si="32">IFERROR(IF(SEARCH(X$1,$Q24),"sim","não"),)</f>
        <v>sim</v>
      </c>
      <c r="Y24" t="str">
        <f t="shared" si="32"/>
        <v/>
      </c>
      <c r="Z24" t="str">
        <f t="shared" si="32"/>
        <v/>
      </c>
      <c r="AA24">
        <f t="shared" si="7"/>
        <v>1</v>
      </c>
      <c r="AB24" t="str">
        <f t="shared" si="8"/>
        <v/>
      </c>
      <c r="AF24" t="str">
        <f t="shared" si="9"/>
        <v>1 - Type of study</v>
      </c>
      <c r="AG24" t="str">
        <f t="shared" si="10"/>
        <v>1 - Type of study</v>
      </c>
      <c r="AH24" t="str">
        <f t="shared" si="11"/>
        <v/>
      </c>
    </row>
    <row r="25">
      <c r="A25" s="9" t="s">
        <v>6820</v>
      </c>
      <c r="B25" s="9" t="s">
        <v>6821</v>
      </c>
      <c r="C25" s="10">
        <v>2020.0</v>
      </c>
      <c r="D25" s="10">
        <v>1.0</v>
      </c>
      <c r="E25" s="10">
        <v>1.0</v>
      </c>
      <c r="F25" s="11" t="s">
        <v>194</v>
      </c>
      <c r="G25" s="9"/>
      <c r="H25" s="10">
        <v>8.0</v>
      </c>
      <c r="I25" s="9"/>
      <c r="J25" s="9"/>
      <c r="K25" s="9" t="s">
        <v>6822</v>
      </c>
      <c r="L25" s="12" t="s">
        <v>6823</v>
      </c>
      <c r="M25" s="9"/>
      <c r="N25" s="9"/>
      <c r="O25" s="9"/>
      <c r="P25" s="9" t="s">
        <v>6824</v>
      </c>
      <c r="Q25" s="11" t="s">
        <v>6825</v>
      </c>
      <c r="R25" s="9"/>
      <c r="S25" s="9"/>
      <c r="T25">
        <f t="shared" si="2"/>
        <v>60</v>
      </c>
      <c r="U25" t="str">
        <f t="shared" si="3"/>
        <v>Excluded</v>
      </c>
      <c r="V25">
        <f t="shared" si="4"/>
        <v>82</v>
      </c>
      <c r="W25" t="str">
        <f t="shared" si="5"/>
        <v>Excluded</v>
      </c>
      <c r="X25" t="str">
        <f t="shared" ref="X25:Z25" si="33">IFERROR(IF(SEARCH(X$1,$Q25),"sim","não"),)</f>
        <v/>
      </c>
      <c r="Y25" t="str">
        <f t="shared" si="33"/>
        <v>sim</v>
      </c>
      <c r="Z25" t="str">
        <f t="shared" si="33"/>
        <v/>
      </c>
      <c r="AA25">
        <f t="shared" si="7"/>
        <v>1</v>
      </c>
      <c r="AB25" t="str">
        <f t="shared" si="8"/>
        <v/>
      </c>
      <c r="AF25" t="str">
        <f t="shared" si="9"/>
        <v>2 - Population</v>
      </c>
      <c r="AG25" t="str">
        <f t="shared" si="10"/>
        <v>2 - Population</v>
      </c>
      <c r="AH25" t="str">
        <f t="shared" si="11"/>
        <v/>
      </c>
    </row>
    <row r="26">
      <c r="A26" s="9" t="s">
        <v>6826</v>
      </c>
      <c r="B26" s="9" t="s">
        <v>6827</v>
      </c>
      <c r="C26" s="10">
        <v>2020.0</v>
      </c>
      <c r="D26" s="10">
        <v>1.0</v>
      </c>
      <c r="E26" s="10">
        <v>1.0</v>
      </c>
      <c r="F26" s="9"/>
      <c r="G26" s="9"/>
      <c r="H26" s="10">
        <v>1655.0</v>
      </c>
      <c r="I26" s="10">
        <v>1.0</v>
      </c>
      <c r="J26" s="9"/>
      <c r="K26" s="9" t="s">
        <v>6828</v>
      </c>
      <c r="L26" s="12" t="s">
        <v>6829</v>
      </c>
      <c r="M26" s="9"/>
      <c r="N26" s="9"/>
      <c r="O26" s="9"/>
      <c r="P26" s="9" t="s">
        <v>6830</v>
      </c>
      <c r="Q26" s="11" t="s">
        <v>6754</v>
      </c>
      <c r="R26" s="9"/>
      <c r="S26" s="9"/>
      <c r="T26">
        <f t="shared" si="2"/>
        <v>46</v>
      </c>
      <c r="U26" t="str">
        <f t="shared" si="3"/>
        <v>Excluded</v>
      </c>
      <c r="V26">
        <f t="shared" si="4"/>
        <v>68</v>
      </c>
      <c r="W26" t="str">
        <f t="shared" si="5"/>
        <v>Excluded</v>
      </c>
      <c r="X26" t="str">
        <f t="shared" ref="X26:Z26" si="34">IFERROR(IF(SEARCH(X$1,$Q26),"sim","não"),)</f>
        <v>sim</v>
      </c>
      <c r="Y26" t="str">
        <f t="shared" si="34"/>
        <v/>
      </c>
      <c r="Z26" t="str">
        <f t="shared" si="34"/>
        <v/>
      </c>
      <c r="AA26">
        <f t="shared" si="7"/>
        <v>1</v>
      </c>
      <c r="AB26" t="str">
        <f t="shared" si="8"/>
        <v/>
      </c>
      <c r="AC26" s="3"/>
      <c r="AF26" t="str">
        <f t="shared" si="9"/>
        <v>1 - Type of study</v>
      </c>
      <c r="AG26" t="str">
        <f t="shared" si="10"/>
        <v>1 - Type of study</v>
      </c>
      <c r="AH26" t="str">
        <f t="shared" si="11"/>
        <v/>
      </c>
    </row>
    <row r="27">
      <c r="A27" s="9" t="s">
        <v>6831</v>
      </c>
      <c r="B27" s="9" t="s">
        <v>6832</v>
      </c>
      <c r="C27" s="10">
        <v>2020.0</v>
      </c>
      <c r="D27" s="10">
        <v>1.0</v>
      </c>
      <c r="E27" s="10">
        <v>1.0</v>
      </c>
      <c r="F27" s="9"/>
      <c r="G27" s="9"/>
      <c r="H27" s="10">
        <v>200.0</v>
      </c>
      <c r="I27" s="9"/>
      <c r="J27" s="9"/>
      <c r="K27" s="9" t="s">
        <v>6833</v>
      </c>
      <c r="L27" s="12" t="s">
        <v>6834</v>
      </c>
      <c r="M27" s="9"/>
      <c r="N27" s="9"/>
      <c r="O27" s="9"/>
      <c r="P27" s="9" t="s">
        <v>6835</v>
      </c>
      <c r="Q27" s="11" t="s">
        <v>6683</v>
      </c>
      <c r="R27" s="9"/>
      <c r="S27" s="9"/>
      <c r="T27">
        <f t="shared" si="2"/>
        <v>60</v>
      </c>
      <c r="U27" t="str">
        <f t="shared" si="3"/>
        <v>Excluded</v>
      </c>
      <c r="V27">
        <f t="shared" si="4"/>
        <v>82</v>
      </c>
      <c r="W27" t="str">
        <f t="shared" si="5"/>
        <v>Excluded</v>
      </c>
      <c r="X27" t="str">
        <f t="shared" ref="X27:Z27" si="35">IFERROR(IF(SEARCH(X$1,$Q27),"sim","não"),)</f>
        <v>sim</v>
      </c>
      <c r="Y27" t="str">
        <f t="shared" si="35"/>
        <v/>
      </c>
      <c r="Z27" t="str">
        <f t="shared" si="35"/>
        <v/>
      </c>
      <c r="AA27">
        <f t="shared" si="7"/>
        <v>1</v>
      </c>
      <c r="AB27" t="str">
        <f t="shared" si="8"/>
        <v/>
      </c>
      <c r="AF27" t="str">
        <f t="shared" si="9"/>
        <v>1 - Type of study</v>
      </c>
      <c r="AG27" t="str">
        <f t="shared" si="10"/>
        <v>1 - Type of study</v>
      </c>
      <c r="AH27" t="str">
        <f t="shared" si="11"/>
        <v/>
      </c>
    </row>
    <row r="28">
      <c r="A28" s="9" t="s">
        <v>6836</v>
      </c>
      <c r="B28" s="9" t="s">
        <v>6837</v>
      </c>
      <c r="C28" s="10">
        <v>2020.0</v>
      </c>
      <c r="D28" s="10">
        <v>1.0</v>
      </c>
      <c r="E28" s="10">
        <v>1.0</v>
      </c>
      <c r="F28" s="9" t="s">
        <v>6838</v>
      </c>
      <c r="G28" s="9"/>
      <c r="H28" s="10">
        <v>12.0</v>
      </c>
      <c r="I28" s="10">
        <v>10.0</v>
      </c>
      <c r="J28" s="9"/>
      <c r="K28" s="9" t="s">
        <v>6839</v>
      </c>
      <c r="L28" s="12" t="s">
        <v>6840</v>
      </c>
      <c r="M28" s="9"/>
      <c r="N28" s="9"/>
      <c r="O28" s="9"/>
      <c r="P28" s="9" t="s">
        <v>6841</v>
      </c>
      <c r="Q28" s="11" t="s">
        <v>6702</v>
      </c>
      <c r="R28" s="9"/>
      <c r="S28" s="9"/>
      <c r="T28">
        <f t="shared" si="2"/>
        <v>46</v>
      </c>
      <c r="U28" t="str">
        <f t="shared" si="3"/>
        <v>Excluded</v>
      </c>
      <c r="V28">
        <f t="shared" si="4"/>
        <v>68</v>
      </c>
      <c r="W28" t="str">
        <f t="shared" si="5"/>
        <v>Excluded</v>
      </c>
      <c r="X28" t="str">
        <f t="shared" ref="X28:Z28" si="36">IFERROR(IF(SEARCH(X$1,$Q28),"sim","não"),)</f>
        <v>sim</v>
      </c>
      <c r="Y28" t="str">
        <f t="shared" si="36"/>
        <v/>
      </c>
      <c r="Z28" t="str">
        <f t="shared" si="36"/>
        <v/>
      </c>
      <c r="AA28">
        <f t="shared" si="7"/>
        <v>1</v>
      </c>
      <c r="AB28" t="str">
        <f t="shared" si="8"/>
        <v/>
      </c>
      <c r="AF28" t="str">
        <f t="shared" si="9"/>
        <v>1 - Type of study</v>
      </c>
      <c r="AG28" t="str">
        <f t="shared" si="10"/>
        <v>1 - Type of study</v>
      </c>
      <c r="AH28" t="str">
        <f t="shared" si="11"/>
        <v/>
      </c>
    </row>
    <row r="29">
      <c r="A29" s="9" t="s">
        <v>6842</v>
      </c>
      <c r="B29" s="9" t="s">
        <v>6843</v>
      </c>
      <c r="C29" s="10">
        <v>2020.0</v>
      </c>
      <c r="D29" s="10">
        <v>1.0</v>
      </c>
      <c r="E29" s="10">
        <v>1.0</v>
      </c>
      <c r="F29" s="9"/>
      <c r="G29" s="9"/>
      <c r="H29" s="10">
        <v>564.0</v>
      </c>
      <c r="I29" s="10">
        <v>1.0</v>
      </c>
      <c r="J29" s="9"/>
      <c r="K29" s="9" t="s">
        <v>6844</v>
      </c>
      <c r="L29" s="12" t="s">
        <v>6845</v>
      </c>
      <c r="M29" s="9"/>
      <c r="N29" s="9"/>
      <c r="O29" s="9"/>
      <c r="P29" s="9" t="s">
        <v>6846</v>
      </c>
      <c r="Q29" s="11" t="s">
        <v>6754</v>
      </c>
      <c r="R29" s="9"/>
      <c r="S29" s="9"/>
      <c r="T29">
        <f t="shared" si="2"/>
        <v>46</v>
      </c>
      <c r="U29" t="str">
        <f t="shared" si="3"/>
        <v>Excluded</v>
      </c>
      <c r="V29">
        <f t="shared" si="4"/>
        <v>68</v>
      </c>
      <c r="W29" t="str">
        <f t="shared" si="5"/>
        <v>Excluded</v>
      </c>
      <c r="X29" t="str">
        <f t="shared" ref="X29:Z29" si="37">IFERROR(IF(SEARCH(X$1,$Q29),"sim","não"),)</f>
        <v>sim</v>
      </c>
      <c r="Y29" t="str">
        <f t="shared" si="37"/>
        <v/>
      </c>
      <c r="Z29" t="str">
        <f t="shared" si="37"/>
        <v/>
      </c>
      <c r="AA29">
        <f t="shared" si="7"/>
        <v>1</v>
      </c>
      <c r="AB29" t="str">
        <f t="shared" si="8"/>
        <v/>
      </c>
      <c r="AE29" s="3"/>
      <c r="AF29" t="str">
        <f t="shared" si="9"/>
        <v>1 - Type of study</v>
      </c>
      <c r="AG29" t="str">
        <f t="shared" si="10"/>
        <v>1 - Type of study</v>
      </c>
      <c r="AH29" t="str">
        <f t="shared" si="11"/>
        <v/>
      </c>
    </row>
    <row r="30">
      <c r="A30" s="9" t="s">
        <v>6847</v>
      </c>
      <c r="B30" s="9" t="s">
        <v>6848</v>
      </c>
      <c r="C30" s="10">
        <v>2020.0</v>
      </c>
      <c r="D30" s="10">
        <v>1.0</v>
      </c>
      <c r="E30" s="10">
        <v>1.0</v>
      </c>
      <c r="F30" s="11" t="s">
        <v>3533</v>
      </c>
      <c r="G30" s="9"/>
      <c r="H30" s="10">
        <v>12.0</v>
      </c>
      <c r="I30" s="10">
        <v>9.0</v>
      </c>
      <c r="J30" s="9"/>
      <c r="K30" s="9" t="s">
        <v>6849</v>
      </c>
      <c r="L30" s="12" t="s">
        <v>6850</v>
      </c>
      <c r="M30" s="9"/>
      <c r="N30" s="9"/>
      <c r="O30" s="9"/>
      <c r="P30" s="9" t="s">
        <v>6851</v>
      </c>
      <c r="Q30" s="11" t="s">
        <v>6775</v>
      </c>
      <c r="R30" s="9"/>
      <c r="S30" s="9"/>
      <c r="T30">
        <f t="shared" si="2"/>
        <v>46</v>
      </c>
      <c r="U30" t="str">
        <f t="shared" si="3"/>
        <v>Maybe</v>
      </c>
      <c r="V30">
        <f t="shared" si="4"/>
        <v>65</v>
      </c>
      <c r="W30" t="str">
        <f t="shared" si="5"/>
        <v>Maybe</v>
      </c>
      <c r="X30" t="str">
        <f t="shared" ref="X30:Z30" si="38">IFERROR(IF(SEARCH(X$1,$Q30),"sim","não"),)</f>
        <v/>
      </c>
      <c r="Y30" t="str">
        <f t="shared" si="38"/>
        <v/>
      </c>
      <c r="Z30" t="str">
        <f t="shared" si="38"/>
        <v/>
      </c>
      <c r="AA30">
        <f t="shared" si="7"/>
        <v>0</v>
      </c>
      <c r="AB30" t="str">
        <f t="shared" si="8"/>
        <v>sim</v>
      </c>
      <c r="AF30" t="str">
        <f t="shared" si="9"/>
        <v/>
      </c>
      <c r="AG30" t="str">
        <f t="shared" si="10"/>
        <v/>
      </c>
      <c r="AH30" t="str">
        <f t="shared" si="11"/>
        <v/>
      </c>
    </row>
    <row r="31">
      <c r="A31" s="9" t="s">
        <v>6852</v>
      </c>
      <c r="B31" s="9" t="s">
        <v>6853</v>
      </c>
      <c r="C31" s="10">
        <v>2020.0</v>
      </c>
      <c r="D31" s="10">
        <v>1.0</v>
      </c>
      <c r="E31" s="10">
        <v>1.0</v>
      </c>
      <c r="F31" s="11" t="s">
        <v>60</v>
      </c>
      <c r="G31" s="9"/>
      <c r="H31" s="10">
        <v>231.0</v>
      </c>
      <c r="I31" s="10">
        <v>7.0</v>
      </c>
      <c r="J31" s="9"/>
      <c r="K31" s="9" t="s">
        <v>6854</v>
      </c>
      <c r="L31" s="12" t="s">
        <v>6855</v>
      </c>
      <c r="M31" s="9"/>
      <c r="N31" s="9"/>
      <c r="O31" s="9"/>
      <c r="P31" s="9" t="s">
        <v>6856</v>
      </c>
      <c r="Q31" s="11" t="s">
        <v>6857</v>
      </c>
      <c r="R31" s="9"/>
      <c r="S31" s="9"/>
      <c r="T31">
        <f t="shared" si="2"/>
        <v>46</v>
      </c>
      <c r="U31" t="str">
        <f t="shared" si="3"/>
        <v>Excluded</v>
      </c>
      <c r="V31">
        <f t="shared" si="4"/>
        <v>68</v>
      </c>
      <c r="W31" t="str">
        <f t="shared" si="5"/>
        <v>Excluded</v>
      </c>
      <c r="X31" t="str">
        <f t="shared" ref="X31:Z31" si="39">IFERROR(IF(SEARCH(X$1,$Q31),"sim","não"),)</f>
        <v>sim</v>
      </c>
      <c r="Y31" t="str">
        <f t="shared" si="39"/>
        <v/>
      </c>
      <c r="Z31" t="str">
        <f t="shared" si="39"/>
        <v/>
      </c>
      <c r="AA31">
        <f t="shared" si="7"/>
        <v>1</v>
      </c>
      <c r="AB31" t="str">
        <f t="shared" si="8"/>
        <v/>
      </c>
      <c r="AF31" t="str">
        <f t="shared" si="9"/>
        <v>1 - Type of study</v>
      </c>
      <c r="AG31" t="str">
        <f t="shared" si="10"/>
        <v>1 - Type of study</v>
      </c>
      <c r="AH31" t="str">
        <f t="shared" si="11"/>
        <v/>
      </c>
    </row>
    <row r="32">
      <c r="A32" s="9" t="s">
        <v>6858</v>
      </c>
      <c r="B32" s="9" t="s">
        <v>6859</v>
      </c>
      <c r="C32" s="10">
        <v>2020.0</v>
      </c>
      <c r="D32" s="10">
        <v>1.0</v>
      </c>
      <c r="E32" s="10">
        <v>1.0</v>
      </c>
      <c r="F32" s="11" t="s">
        <v>6860</v>
      </c>
      <c r="G32" s="9"/>
      <c r="H32" s="10">
        <v>20.0</v>
      </c>
      <c r="I32" s="10">
        <v>3.0</v>
      </c>
      <c r="J32" s="9" t="s">
        <v>6861</v>
      </c>
      <c r="K32" s="9" t="s">
        <v>6862</v>
      </c>
      <c r="L32" s="12" t="s">
        <v>6863</v>
      </c>
      <c r="M32" s="9"/>
      <c r="N32" s="9"/>
      <c r="O32" s="9"/>
      <c r="P32" s="9" t="s">
        <v>6864</v>
      </c>
      <c r="Q32" s="11" t="s">
        <v>6857</v>
      </c>
      <c r="R32" s="9"/>
      <c r="S32" s="9"/>
      <c r="T32">
        <f t="shared" si="2"/>
        <v>46</v>
      </c>
      <c r="U32" t="str">
        <f t="shared" si="3"/>
        <v>Excluded</v>
      </c>
      <c r="V32">
        <f t="shared" si="4"/>
        <v>68</v>
      </c>
      <c r="W32" t="str">
        <f t="shared" si="5"/>
        <v>Excluded</v>
      </c>
      <c r="X32" t="str">
        <f t="shared" ref="X32:Z32" si="40">IFERROR(IF(SEARCH(X$1,$Q32),"sim","não"),)</f>
        <v>sim</v>
      </c>
      <c r="Y32" t="str">
        <f t="shared" si="40"/>
        <v/>
      </c>
      <c r="Z32" t="str">
        <f t="shared" si="40"/>
        <v/>
      </c>
      <c r="AA32">
        <f t="shared" si="7"/>
        <v>1</v>
      </c>
      <c r="AB32" t="str">
        <f t="shared" si="8"/>
        <v/>
      </c>
      <c r="AF32" t="str">
        <f t="shared" si="9"/>
        <v>1 - Type of study</v>
      </c>
      <c r="AG32" t="str">
        <f t="shared" si="10"/>
        <v>1 - Type of study</v>
      </c>
      <c r="AH32" t="str">
        <f t="shared" si="11"/>
        <v/>
      </c>
    </row>
    <row r="33">
      <c r="A33" s="9" t="s">
        <v>6865</v>
      </c>
      <c r="B33" s="9" t="s">
        <v>6866</v>
      </c>
      <c r="C33" s="10">
        <v>2020.0</v>
      </c>
      <c r="D33" s="10">
        <v>1.0</v>
      </c>
      <c r="E33" s="10">
        <v>1.0</v>
      </c>
      <c r="F33" s="9" t="s">
        <v>4527</v>
      </c>
      <c r="G33" s="9"/>
      <c r="H33" s="10">
        <v>12.0</v>
      </c>
      <c r="I33" s="10">
        <v>7.0</v>
      </c>
      <c r="J33" s="14">
        <v>44210.0</v>
      </c>
      <c r="K33" s="9" t="s">
        <v>6867</v>
      </c>
      <c r="L33" s="12" t="s">
        <v>6868</v>
      </c>
      <c r="M33" s="9"/>
      <c r="N33" s="9"/>
      <c r="O33" s="9"/>
      <c r="P33" s="9" t="s">
        <v>6869</v>
      </c>
      <c r="Q33" s="11" t="s">
        <v>6870</v>
      </c>
      <c r="R33" s="9"/>
      <c r="S33" s="9"/>
      <c r="T33">
        <f t="shared" si="2"/>
        <v>46</v>
      </c>
      <c r="U33" t="str">
        <f t="shared" si="3"/>
        <v>Excluded</v>
      </c>
      <c r="V33">
        <f t="shared" si="4"/>
        <v>68</v>
      </c>
      <c r="W33" t="str">
        <f t="shared" si="5"/>
        <v>Excluded</v>
      </c>
      <c r="X33" t="str">
        <f t="shared" ref="X33:Z33" si="41">IFERROR(IF(SEARCH(X$1,$Q33),"sim","não"),)</f>
        <v>sim</v>
      </c>
      <c r="Y33" t="str">
        <f t="shared" si="41"/>
        <v>sim</v>
      </c>
      <c r="Z33" t="str">
        <f t="shared" si="41"/>
        <v/>
      </c>
      <c r="AA33">
        <f t="shared" si="7"/>
        <v>2</v>
      </c>
      <c r="AB33" t="str">
        <f t="shared" si="8"/>
        <v/>
      </c>
      <c r="AF33" t="str">
        <f t="shared" si="9"/>
        <v>2 - Population,1 - Type of study</v>
      </c>
      <c r="AG33" t="str">
        <f t="shared" si="10"/>
        <v>2 - Population</v>
      </c>
      <c r="AH33" t="str">
        <f t="shared" si="11"/>
        <v>1 - Type of study</v>
      </c>
    </row>
    <row r="34">
      <c r="A34" s="9" t="s">
        <v>6871</v>
      </c>
      <c r="B34" s="9" t="s">
        <v>6872</v>
      </c>
      <c r="C34" s="10">
        <v>2020.0</v>
      </c>
      <c r="D34" s="10">
        <v>1.0</v>
      </c>
      <c r="E34" s="10">
        <v>1.0</v>
      </c>
      <c r="F34" s="11" t="s">
        <v>124</v>
      </c>
      <c r="G34" s="9"/>
      <c r="H34" s="10">
        <v>7.0</v>
      </c>
      <c r="I34" s="10">
        <v>6.0</v>
      </c>
      <c r="J34" s="9" t="s">
        <v>6873</v>
      </c>
      <c r="K34" s="9" t="s">
        <v>6874</v>
      </c>
      <c r="L34" s="12" t="s">
        <v>6875</v>
      </c>
      <c r="M34" s="9"/>
      <c r="N34" s="9"/>
      <c r="O34" s="9"/>
      <c r="P34" s="9" t="s">
        <v>6876</v>
      </c>
      <c r="Q34" s="11" t="s">
        <v>6877</v>
      </c>
      <c r="R34" s="9"/>
      <c r="S34" s="9"/>
      <c r="T34">
        <f t="shared" si="2"/>
        <v>46</v>
      </c>
      <c r="U34" t="str">
        <f t="shared" si="3"/>
        <v>Maybe</v>
      </c>
      <c r="V34">
        <f t="shared" si="4"/>
        <v>65</v>
      </c>
      <c r="W34" t="str">
        <f t="shared" si="5"/>
        <v>Maybe</v>
      </c>
      <c r="X34" t="str">
        <f t="shared" ref="X34:Z34" si="42">IFERROR(IF(SEARCH(X$1,$Q34),"sim","não"),)</f>
        <v/>
      </c>
      <c r="Y34" t="str">
        <f t="shared" si="42"/>
        <v/>
      </c>
      <c r="Z34" t="str">
        <f t="shared" si="42"/>
        <v/>
      </c>
      <c r="AA34">
        <f t="shared" si="7"/>
        <v>0</v>
      </c>
      <c r="AB34" t="str">
        <f t="shared" si="8"/>
        <v>sim</v>
      </c>
      <c r="AF34" t="str">
        <f t="shared" si="9"/>
        <v/>
      </c>
      <c r="AG34" t="str">
        <f t="shared" si="10"/>
        <v/>
      </c>
      <c r="AH34" t="str">
        <f t="shared" si="11"/>
        <v/>
      </c>
    </row>
    <row r="35">
      <c r="A35" s="9" t="s">
        <v>6878</v>
      </c>
      <c r="B35" s="9" t="s">
        <v>6879</v>
      </c>
      <c r="C35" s="10">
        <v>2020.0</v>
      </c>
      <c r="D35" s="10">
        <v>1.0</v>
      </c>
      <c r="E35" s="10">
        <v>1.0</v>
      </c>
      <c r="F35" s="11" t="s">
        <v>3707</v>
      </c>
      <c r="G35" s="9"/>
      <c r="H35" s="10">
        <v>116.0</v>
      </c>
      <c r="I35" s="10">
        <v>5.0</v>
      </c>
      <c r="J35" s="9"/>
      <c r="K35" s="9" t="s">
        <v>6880</v>
      </c>
      <c r="L35" s="12" t="s">
        <v>6881</v>
      </c>
      <c r="M35" s="9"/>
      <c r="N35" s="9"/>
      <c r="O35" s="9"/>
      <c r="P35" s="9" t="s">
        <v>6882</v>
      </c>
      <c r="Q35" s="11" t="s">
        <v>6883</v>
      </c>
      <c r="R35" s="9"/>
      <c r="S35" s="9"/>
      <c r="T35">
        <f t="shared" si="2"/>
        <v>46</v>
      </c>
      <c r="U35" t="str">
        <f t="shared" si="3"/>
        <v>Excluded</v>
      </c>
      <c r="V35">
        <f t="shared" si="4"/>
        <v>68</v>
      </c>
      <c r="W35" t="str">
        <f t="shared" si="5"/>
        <v>Excluded</v>
      </c>
      <c r="X35" t="str">
        <f t="shared" ref="X35:Z35" si="43">IFERROR(IF(SEARCH(X$1,$Q35),"sim","não"),)</f>
        <v>sim</v>
      </c>
      <c r="Y35" t="str">
        <f t="shared" si="43"/>
        <v/>
      </c>
      <c r="Z35" t="str">
        <f t="shared" si="43"/>
        <v/>
      </c>
      <c r="AA35">
        <f t="shared" si="7"/>
        <v>1</v>
      </c>
      <c r="AB35" t="str">
        <f t="shared" si="8"/>
        <v/>
      </c>
      <c r="AF35" t="str">
        <f t="shared" si="9"/>
        <v>1 - Type of study</v>
      </c>
      <c r="AG35" t="str">
        <f t="shared" si="10"/>
        <v>1 - Type of study</v>
      </c>
      <c r="AH35" t="str">
        <f t="shared" si="11"/>
        <v/>
      </c>
    </row>
    <row r="36">
      <c r="A36" s="9" t="s">
        <v>6884</v>
      </c>
      <c r="B36" s="9" t="s">
        <v>6885</v>
      </c>
      <c r="C36" s="10">
        <v>2020.0</v>
      </c>
      <c r="D36" s="10">
        <v>1.0</v>
      </c>
      <c r="E36" s="10">
        <v>1.0</v>
      </c>
      <c r="F36" s="9" t="s">
        <v>1121</v>
      </c>
      <c r="G36" s="9"/>
      <c r="H36" s="10">
        <v>245.0</v>
      </c>
      <c r="I36" s="9"/>
      <c r="J36" s="9"/>
      <c r="K36" s="9" t="s">
        <v>6886</v>
      </c>
      <c r="L36" s="12" t="s">
        <v>6887</v>
      </c>
      <c r="M36" s="9"/>
      <c r="N36" s="9"/>
      <c r="O36" s="9"/>
      <c r="P36" s="9" t="s">
        <v>6888</v>
      </c>
      <c r="Q36" s="11" t="s">
        <v>6889</v>
      </c>
      <c r="R36" s="9"/>
      <c r="S36" s="9"/>
      <c r="T36">
        <f t="shared" si="2"/>
        <v>47</v>
      </c>
      <c r="U36" t="str">
        <f t="shared" si="3"/>
        <v>Excluded</v>
      </c>
      <c r="V36">
        <f t="shared" si="4"/>
        <v>69</v>
      </c>
      <c r="W36" t="str">
        <f t="shared" si="5"/>
        <v>Excluded</v>
      </c>
      <c r="X36" t="str">
        <f t="shared" ref="X36:Z36" si="44">IFERROR(IF(SEARCH(X$1,$Q36),"sim","não"),)</f>
        <v>sim</v>
      </c>
      <c r="Y36" t="str">
        <f t="shared" si="44"/>
        <v/>
      </c>
      <c r="Z36" t="str">
        <f t="shared" si="44"/>
        <v/>
      </c>
      <c r="AA36">
        <f t="shared" si="7"/>
        <v>1</v>
      </c>
      <c r="AB36" t="str">
        <f t="shared" si="8"/>
        <v/>
      </c>
      <c r="AF36" t="str">
        <f t="shared" si="9"/>
        <v>1 - Type of study</v>
      </c>
      <c r="AG36" t="str">
        <f t="shared" si="10"/>
        <v>1 - Type of study</v>
      </c>
      <c r="AH36" t="str">
        <f t="shared" si="11"/>
        <v/>
      </c>
    </row>
    <row r="37">
      <c r="A37" s="9" t="s">
        <v>6890</v>
      </c>
      <c r="B37" s="9" t="s">
        <v>6891</v>
      </c>
      <c r="C37" s="10">
        <v>2020.0</v>
      </c>
      <c r="D37" s="10">
        <v>1.0</v>
      </c>
      <c r="E37" s="10">
        <v>1.0</v>
      </c>
      <c r="F37" s="11" t="s">
        <v>116</v>
      </c>
      <c r="G37" s="9"/>
      <c r="H37" s="10">
        <v>46.0</v>
      </c>
      <c r="I37" s="10">
        <v>2.0</v>
      </c>
      <c r="J37" s="9" t="s">
        <v>6892</v>
      </c>
      <c r="K37" s="9" t="s">
        <v>6893</v>
      </c>
      <c r="L37" s="12" t="s">
        <v>6894</v>
      </c>
      <c r="M37" s="9"/>
      <c r="N37" s="9"/>
      <c r="O37" s="9"/>
      <c r="P37" s="9" t="s">
        <v>6895</v>
      </c>
      <c r="Q37" s="11" t="s">
        <v>6896</v>
      </c>
      <c r="R37" s="9"/>
      <c r="S37" s="9"/>
      <c r="T37">
        <f t="shared" si="2"/>
        <v>46</v>
      </c>
      <c r="U37" t="str">
        <f t="shared" si="3"/>
        <v>Excluded</v>
      </c>
      <c r="V37">
        <f t="shared" si="4"/>
        <v>68</v>
      </c>
      <c r="W37" t="str">
        <f t="shared" si="5"/>
        <v>Excluded</v>
      </c>
      <c r="X37" t="str">
        <f t="shared" ref="X37:Z37" si="45">IFERROR(IF(SEARCH(X$1,$Q37),"sim","não"),)</f>
        <v>sim</v>
      </c>
      <c r="Y37" t="str">
        <f t="shared" si="45"/>
        <v/>
      </c>
      <c r="Z37" t="str">
        <f t="shared" si="45"/>
        <v/>
      </c>
      <c r="AA37">
        <f t="shared" si="7"/>
        <v>1</v>
      </c>
      <c r="AB37" t="str">
        <f t="shared" si="8"/>
        <v/>
      </c>
      <c r="AF37" t="str">
        <f t="shared" si="9"/>
        <v>1 - Type of study</v>
      </c>
      <c r="AG37" t="str">
        <f t="shared" si="10"/>
        <v>1 - Type of study</v>
      </c>
      <c r="AH37" t="str">
        <f t="shared" si="11"/>
        <v/>
      </c>
    </row>
    <row r="38">
      <c r="A38" s="9" t="s">
        <v>6897</v>
      </c>
      <c r="B38" s="9" t="s">
        <v>6898</v>
      </c>
      <c r="C38" s="10">
        <v>2020.0</v>
      </c>
      <c r="D38" s="10">
        <v>1.0</v>
      </c>
      <c r="E38" s="10">
        <v>1.0</v>
      </c>
      <c r="F38" s="11" t="s">
        <v>6899</v>
      </c>
      <c r="G38" s="9"/>
      <c r="H38" s="10">
        <v>32.0</v>
      </c>
      <c r="I38" s="10">
        <v>2.0</v>
      </c>
      <c r="J38" s="9" t="s">
        <v>6900</v>
      </c>
      <c r="K38" s="9" t="s">
        <v>6901</v>
      </c>
      <c r="L38" s="12" t="s">
        <v>6902</v>
      </c>
      <c r="M38" s="9"/>
      <c r="N38" s="9"/>
      <c r="O38" s="9"/>
      <c r="P38" s="9" t="s">
        <v>6903</v>
      </c>
      <c r="Q38" s="11" t="s">
        <v>6904</v>
      </c>
      <c r="R38" s="9"/>
      <c r="S38" s="9"/>
      <c r="T38">
        <f t="shared" si="2"/>
        <v>46</v>
      </c>
      <c r="U38" t="str">
        <f t="shared" si="3"/>
        <v>Excluded</v>
      </c>
      <c r="V38">
        <f t="shared" si="4"/>
        <v>68</v>
      </c>
      <c r="W38" t="str">
        <f t="shared" si="5"/>
        <v>Excluded</v>
      </c>
      <c r="X38" t="str">
        <f t="shared" ref="X38:Z38" si="46">IFERROR(IF(SEARCH(X$1,$Q38),"sim","não"),)</f>
        <v>sim</v>
      </c>
      <c r="Y38" t="str">
        <f t="shared" si="46"/>
        <v/>
      </c>
      <c r="Z38" t="str">
        <f t="shared" si="46"/>
        <v/>
      </c>
      <c r="AA38">
        <f t="shared" si="7"/>
        <v>1</v>
      </c>
      <c r="AB38" t="str">
        <f t="shared" si="8"/>
        <v/>
      </c>
      <c r="AF38" t="str">
        <f t="shared" si="9"/>
        <v>1 - Type of study</v>
      </c>
      <c r="AG38" t="str">
        <f t="shared" si="10"/>
        <v>1 - Type of study</v>
      </c>
      <c r="AH38" t="str">
        <f t="shared" si="11"/>
        <v/>
      </c>
    </row>
    <row r="39">
      <c r="A39" s="9" t="s">
        <v>6905</v>
      </c>
      <c r="B39" s="9" t="s">
        <v>6906</v>
      </c>
      <c r="C39" s="10">
        <v>2020.0</v>
      </c>
      <c r="D39" s="10">
        <v>1.0</v>
      </c>
      <c r="E39" s="10">
        <v>1.0</v>
      </c>
      <c r="F39" s="9"/>
      <c r="G39" s="9"/>
      <c r="H39" s="10">
        <v>430.0</v>
      </c>
      <c r="I39" s="10">
        <v>1.0</v>
      </c>
      <c r="J39" s="9"/>
      <c r="K39" s="9"/>
      <c r="L39" s="12" t="s">
        <v>6907</v>
      </c>
      <c r="M39" s="9"/>
      <c r="N39" s="9"/>
      <c r="O39" s="9"/>
      <c r="P39" s="9" t="s">
        <v>6908</v>
      </c>
      <c r="Q39" s="11" t="s">
        <v>6725</v>
      </c>
      <c r="R39" s="9"/>
      <c r="S39" s="9"/>
      <c r="T39">
        <f t="shared" si="2"/>
        <v>60</v>
      </c>
      <c r="U39" t="str">
        <f t="shared" si="3"/>
        <v>Excluded</v>
      </c>
      <c r="V39">
        <f t="shared" si="4"/>
        <v>82</v>
      </c>
      <c r="W39" t="str">
        <f t="shared" si="5"/>
        <v>Excluded</v>
      </c>
      <c r="X39" t="str">
        <f t="shared" ref="X39:Z39" si="47">IFERROR(IF(SEARCH(X$1,$Q39),"sim","não"),)</f>
        <v>sim</v>
      </c>
      <c r="Y39" t="str">
        <f t="shared" si="47"/>
        <v/>
      </c>
      <c r="Z39" t="str">
        <f t="shared" si="47"/>
        <v/>
      </c>
      <c r="AA39">
        <f t="shared" si="7"/>
        <v>1</v>
      </c>
      <c r="AB39" t="str">
        <f t="shared" si="8"/>
        <v/>
      </c>
      <c r="AF39" t="str">
        <f t="shared" si="9"/>
        <v>1 - Type of study</v>
      </c>
      <c r="AG39" t="str">
        <f t="shared" si="10"/>
        <v>1 - Type of study</v>
      </c>
      <c r="AH39" t="str">
        <f t="shared" si="11"/>
        <v/>
      </c>
    </row>
    <row r="40">
      <c r="A40" s="9" t="s">
        <v>6909</v>
      </c>
      <c r="B40" s="9" t="s">
        <v>6910</v>
      </c>
      <c r="C40" s="10">
        <v>2020.0</v>
      </c>
      <c r="D40" s="10">
        <v>1.0</v>
      </c>
      <c r="E40" s="10">
        <v>1.0</v>
      </c>
      <c r="F40" s="11" t="s">
        <v>6911</v>
      </c>
      <c r="G40" s="9"/>
      <c r="H40" s="10">
        <v>15.0</v>
      </c>
      <c r="I40" s="10">
        <v>4.0</v>
      </c>
      <c r="J40" s="13">
        <v>44501.0</v>
      </c>
      <c r="K40" s="9" t="s">
        <v>6912</v>
      </c>
      <c r="L40" s="12" t="s">
        <v>6913</v>
      </c>
      <c r="M40" s="9"/>
      <c r="N40" s="9"/>
      <c r="O40" s="9"/>
      <c r="P40" s="9" t="s">
        <v>6914</v>
      </c>
      <c r="Q40" s="11" t="s">
        <v>6814</v>
      </c>
      <c r="R40" s="9"/>
      <c r="S40" s="9"/>
      <c r="T40">
        <f t="shared" si="2"/>
        <v>46</v>
      </c>
      <c r="U40" t="str">
        <f t="shared" si="3"/>
        <v>Excluded</v>
      </c>
      <c r="V40">
        <f t="shared" si="4"/>
        <v>68</v>
      </c>
      <c r="W40" t="str">
        <f t="shared" si="5"/>
        <v>Excluded</v>
      </c>
      <c r="X40" t="str">
        <f t="shared" ref="X40:Z40" si="48">IFERROR(IF(SEARCH(X$1,$Q40),"sim","não"),)</f>
        <v>sim</v>
      </c>
      <c r="Y40" t="str">
        <f t="shared" si="48"/>
        <v/>
      </c>
      <c r="Z40" t="str">
        <f t="shared" si="48"/>
        <v/>
      </c>
      <c r="AA40">
        <f t="shared" si="7"/>
        <v>1</v>
      </c>
      <c r="AB40" t="str">
        <f t="shared" si="8"/>
        <v/>
      </c>
      <c r="AF40" t="str">
        <f t="shared" si="9"/>
        <v>1 - Type of study</v>
      </c>
      <c r="AG40" t="str">
        <f t="shared" si="10"/>
        <v>1 - Type of study</v>
      </c>
      <c r="AH40" t="str">
        <f t="shared" si="11"/>
        <v/>
      </c>
    </row>
    <row r="41">
      <c r="A41" s="9" t="s">
        <v>6915</v>
      </c>
      <c r="B41" s="9" t="s">
        <v>6916</v>
      </c>
      <c r="C41" s="10">
        <v>2020.0</v>
      </c>
      <c r="D41" s="10">
        <v>1.0</v>
      </c>
      <c r="E41" s="10">
        <v>1.0</v>
      </c>
      <c r="F41" s="9" t="s">
        <v>3899</v>
      </c>
      <c r="G41" s="9"/>
      <c r="H41" s="10">
        <v>8.0</v>
      </c>
      <c r="I41" s="9"/>
      <c r="J41" s="9" t="s">
        <v>6917</v>
      </c>
      <c r="K41" s="9" t="s">
        <v>6918</v>
      </c>
      <c r="L41" s="12" t="s">
        <v>6919</v>
      </c>
      <c r="M41" s="9"/>
      <c r="N41" s="9"/>
      <c r="O41" s="9"/>
      <c r="P41" s="9" t="s">
        <v>6920</v>
      </c>
      <c r="Q41" s="11" t="s">
        <v>6814</v>
      </c>
      <c r="R41" s="9"/>
      <c r="S41" s="9"/>
      <c r="T41">
        <f t="shared" si="2"/>
        <v>46</v>
      </c>
      <c r="U41" t="str">
        <f t="shared" si="3"/>
        <v>Excluded</v>
      </c>
      <c r="V41">
        <f t="shared" si="4"/>
        <v>68</v>
      </c>
      <c r="W41" t="str">
        <f t="shared" si="5"/>
        <v>Excluded</v>
      </c>
      <c r="X41" t="str">
        <f t="shared" ref="X41:Z41" si="49">IFERROR(IF(SEARCH(X$1,$Q41),"sim","não"),)</f>
        <v>sim</v>
      </c>
      <c r="Y41" t="str">
        <f t="shared" si="49"/>
        <v/>
      </c>
      <c r="Z41" t="str">
        <f t="shared" si="49"/>
        <v/>
      </c>
      <c r="AA41">
        <f t="shared" si="7"/>
        <v>1</v>
      </c>
      <c r="AB41" t="str">
        <f t="shared" si="8"/>
        <v/>
      </c>
      <c r="AF41" t="str">
        <f t="shared" si="9"/>
        <v>1 - Type of study</v>
      </c>
      <c r="AG41" t="str">
        <f t="shared" si="10"/>
        <v>1 - Type of study</v>
      </c>
      <c r="AH41" t="str">
        <f t="shared" si="11"/>
        <v/>
      </c>
    </row>
    <row r="42">
      <c r="A42" s="9" t="s">
        <v>6921</v>
      </c>
      <c r="B42" s="9" t="s">
        <v>6922</v>
      </c>
      <c r="C42" s="10">
        <v>2020.0</v>
      </c>
      <c r="D42" s="10">
        <v>1.0</v>
      </c>
      <c r="E42" s="10">
        <v>1.0</v>
      </c>
      <c r="F42" s="9" t="s">
        <v>4527</v>
      </c>
      <c r="G42" s="9"/>
      <c r="H42" s="10">
        <v>12.0</v>
      </c>
      <c r="I42" s="10">
        <v>12.0</v>
      </c>
      <c r="J42" s="14">
        <v>44222.0</v>
      </c>
      <c r="K42" s="9" t="s">
        <v>6923</v>
      </c>
      <c r="L42" s="12" t="s">
        <v>6924</v>
      </c>
      <c r="M42" s="9"/>
      <c r="N42" s="9"/>
      <c r="O42" s="9"/>
      <c r="P42" s="9" t="s">
        <v>6925</v>
      </c>
      <c r="Q42" s="11" t="s">
        <v>6725</v>
      </c>
      <c r="R42" s="9"/>
      <c r="S42" s="9"/>
      <c r="T42">
        <f t="shared" si="2"/>
        <v>60</v>
      </c>
      <c r="U42" t="str">
        <f t="shared" si="3"/>
        <v>Excluded</v>
      </c>
      <c r="V42">
        <f t="shared" si="4"/>
        <v>82</v>
      </c>
      <c r="W42" t="str">
        <f t="shared" si="5"/>
        <v>Excluded</v>
      </c>
      <c r="X42" t="str">
        <f t="shared" ref="X42:Z42" si="50">IFERROR(IF(SEARCH(X$1,$Q42),"sim","não"),)</f>
        <v>sim</v>
      </c>
      <c r="Y42" t="str">
        <f t="shared" si="50"/>
        <v/>
      </c>
      <c r="Z42" t="str">
        <f t="shared" si="50"/>
        <v/>
      </c>
      <c r="AA42">
        <f t="shared" si="7"/>
        <v>1</v>
      </c>
      <c r="AB42" t="str">
        <f t="shared" si="8"/>
        <v/>
      </c>
      <c r="AF42" t="str">
        <f t="shared" si="9"/>
        <v>1 - Type of study</v>
      </c>
      <c r="AG42" t="str">
        <f t="shared" si="10"/>
        <v>1 - Type of study</v>
      </c>
      <c r="AH42" t="str">
        <f t="shared" si="11"/>
        <v/>
      </c>
    </row>
    <row r="43">
      <c r="A43" s="9" t="s">
        <v>6926</v>
      </c>
      <c r="B43" s="9" t="s">
        <v>6927</v>
      </c>
      <c r="C43" s="10">
        <v>2020.0</v>
      </c>
      <c r="D43" s="10">
        <v>1.0</v>
      </c>
      <c r="E43" s="10">
        <v>1.0</v>
      </c>
      <c r="F43" s="11" t="s">
        <v>6928</v>
      </c>
      <c r="G43" s="9"/>
      <c r="H43" s="10">
        <v>58.0</v>
      </c>
      <c r="I43" s="9"/>
      <c r="J43" s="9" t="s">
        <v>6929</v>
      </c>
      <c r="K43" s="9" t="s">
        <v>6930</v>
      </c>
      <c r="L43" s="12" t="s">
        <v>6931</v>
      </c>
      <c r="M43" s="9"/>
      <c r="N43" s="9"/>
      <c r="O43" s="9"/>
      <c r="P43" s="9" t="s">
        <v>6932</v>
      </c>
      <c r="Q43" s="11" t="s">
        <v>6857</v>
      </c>
      <c r="R43" s="9"/>
      <c r="S43" s="9"/>
      <c r="T43">
        <f t="shared" si="2"/>
        <v>46</v>
      </c>
      <c r="U43" t="str">
        <f t="shared" si="3"/>
        <v>Excluded</v>
      </c>
      <c r="V43">
        <f t="shared" si="4"/>
        <v>68</v>
      </c>
      <c r="W43" t="str">
        <f t="shared" si="5"/>
        <v>Excluded</v>
      </c>
      <c r="X43" t="str">
        <f t="shared" ref="X43:Z43" si="51">IFERROR(IF(SEARCH(X$1,$Q43),"sim","não"),)</f>
        <v>sim</v>
      </c>
      <c r="Y43" t="str">
        <f t="shared" si="51"/>
        <v/>
      </c>
      <c r="Z43" t="str">
        <f t="shared" si="51"/>
        <v/>
      </c>
      <c r="AA43">
        <f t="shared" si="7"/>
        <v>1</v>
      </c>
      <c r="AB43" t="str">
        <f t="shared" si="8"/>
        <v/>
      </c>
      <c r="AF43" t="str">
        <f t="shared" si="9"/>
        <v>1 - Type of study</v>
      </c>
      <c r="AG43" t="str">
        <f t="shared" si="10"/>
        <v>1 - Type of study</v>
      </c>
      <c r="AH43" t="str">
        <f t="shared" si="11"/>
        <v/>
      </c>
    </row>
    <row r="44">
      <c r="A44" s="9" t="s">
        <v>6933</v>
      </c>
      <c r="B44" s="9" t="s">
        <v>6934</v>
      </c>
      <c r="C44" s="10">
        <v>2020.0</v>
      </c>
      <c r="D44" s="10">
        <v>1.0</v>
      </c>
      <c r="E44" s="10">
        <v>1.0</v>
      </c>
      <c r="F44" s="11" t="s">
        <v>6935</v>
      </c>
      <c r="G44" s="9"/>
      <c r="H44" s="9"/>
      <c r="I44" s="9"/>
      <c r="J44" s="9"/>
      <c r="K44" s="9" t="s">
        <v>6936</v>
      </c>
      <c r="L44" s="12" t="s">
        <v>6937</v>
      </c>
      <c r="M44" s="9"/>
      <c r="N44" s="9"/>
      <c r="O44" s="9"/>
      <c r="P44" s="9" t="s">
        <v>6938</v>
      </c>
      <c r="Q44" s="11" t="s">
        <v>6939</v>
      </c>
      <c r="R44" s="9"/>
      <c r="S44" s="9"/>
      <c r="T44">
        <f t="shared" si="2"/>
        <v>60</v>
      </c>
      <c r="U44" t="str">
        <f t="shared" si="3"/>
        <v>Excluded</v>
      </c>
      <c r="V44">
        <f t="shared" si="4"/>
        <v>82</v>
      </c>
      <c r="W44" t="str">
        <f t="shared" si="5"/>
        <v>Excluded</v>
      </c>
      <c r="X44" t="str">
        <f t="shared" ref="X44:Z44" si="52">IFERROR(IF(SEARCH(X$1,$Q44),"sim","não"),)</f>
        <v>sim</v>
      </c>
      <c r="Y44" t="str">
        <f t="shared" si="52"/>
        <v>sim</v>
      </c>
      <c r="Z44" t="str">
        <f t="shared" si="52"/>
        <v/>
      </c>
      <c r="AA44">
        <f t="shared" si="7"/>
        <v>2</v>
      </c>
      <c r="AB44" t="str">
        <f t="shared" si="8"/>
        <v/>
      </c>
      <c r="AF44" t="str">
        <f t="shared" si="9"/>
        <v>2 - Population,1 - Type of study</v>
      </c>
      <c r="AG44" t="str">
        <f t="shared" si="10"/>
        <v>2 - Population</v>
      </c>
      <c r="AH44" t="str">
        <f t="shared" si="11"/>
        <v>1 - Type of study</v>
      </c>
    </row>
    <row r="45">
      <c r="A45" s="9" t="s">
        <v>6940</v>
      </c>
      <c r="B45" s="9" t="s">
        <v>6941</v>
      </c>
      <c r="C45" s="10">
        <v>2019.0</v>
      </c>
      <c r="D45" s="10">
        <v>1.0</v>
      </c>
      <c r="E45" s="10">
        <v>1.0</v>
      </c>
      <c r="F45" s="11" t="s">
        <v>6942</v>
      </c>
      <c r="G45" s="9"/>
      <c r="H45" s="10">
        <v>20.0</v>
      </c>
      <c r="I45" s="10">
        <v>23.0</v>
      </c>
      <c r="J45" s="9"/>
      <c r="K45" s="9" t="s">
        <v>6943</v>
      </c>
      <c r="L45" s="12" t="s">
        <v>6944</v>
      </c>
      <c r="M45" s="9"/>
      <c r="N45" s="9"/>
      <c r="O45" s="9"/>
      <c r="P45" s="9" t="s">
        <v>6945</v>
      </c>
      <c r="Q45" s="11" t="s">
        <v>6946</v>
      </c>
      <c r="R45" s="9"/>
      <c r="S45" s="9"/>
      <c r="T45">
        <f t="shared" si="2"/>
        <v>47</v>
      </c>
      <c r="U45" t="str">
        <f t="shared" si="3"/>
        <v>Excluded</v>
      </c>
      <c r="V45">
        <f t="shared" si="4"/>
        <v>69</v>
      </c>
      <c r="W45" t="str">
        <f t="shared" si="5"/>
        <v>Excluded</v>
      </c>
      <c r="X45" t="str">
        <f t="shared" ref="X45:Z45" si="53">IFERROR(IF(SEARCH(X$1,$Q45),"sim","não"),)</f>
        <v>sim</v>
      </c>
      <c r="Y45" t="str">
        <f t="shared" si="53"/>
        <v/>
      </c>
      <c r="Z45" t="str">
        <f t="shared" si="53"/>
        <v/>
      </c>
      <c r="AA45">
        <f t="shared" si="7"/>
        <v>1</v>
      </c>
      <c r="AB45" t="str">
        <f t="shared" si="8"/>
        <v/>
      </c>
      <c r="AF45" t="str">
        <f t="shared" si="9"/>
        <v>1 - Type of study</v>
      </c>
      <c r="AG45" t="str">
        <f t="shared" si="10"/>
        <v>1 - Type of study</v>
      </c>
      <c r="AH45" t="str">
        <f t="shared" si="11"/>
        <v/>
      </c>
    </row>
    <row r="46">
      <c r="A46" s="9" t="s">
        <v>6947</v>
      </c>
      <c r="B46" s="9" t="s">
        <v>6948</v>
      </c>
      <c r="C46" s="10">
        <v>2019.0</v>
      </c>
      <c r="D46" s="10">
        <v>1.0</v>
      </c>
      <c r="E46" s="10">
        <v>1.0</v>
      </c>
      <c r="F46" s="11" t="s">
        <v>3835</v>
      </c>
      <c r="G46" s="9"/>
      <c r="H46" s="10">
        <v>12.0</v>
      </c>
      <c r="I46" s="9"/>
      <c r="J46" s="9" t="s">
        <v>6949</v>
      </c>
      <c r="K46" s="9" t="s">
        <v>6950</v>
      </c>
      <c r="L46" s="12" t="s">
        <v>6951</v>
      </c>
      <c r="M46" s="9"/>
      <c r="N46" s="9"/>
      <c r="O46" s="9"/>
      <c r="P46" s="9" t="s">
        <v>6952</v>
      </c>
      <c r="Q46" s="11" t="s">
        <v>6814</v>
      </c>
      <c r="R46" s="9"/>
      <c r="S46" s="9"/>
      <c r="T46">
        <f t="shared" si="2"/>
        <v>46</v>
      </c>
      <c r="U46" t="str">
        <f t="shared" si="3"/>
        <v>Excluded</v>
      </c>
      <c r="V46">
        <f t="shared" si="4"/>
        <v>68</v>
      </c>
      <c r="W46" t="str">
        <f t="shared" si="5"/>
        <v>Excluded</v>
      </c>
      <c r="X46" t="str">
        <f t="shared" ref="X46:Z46" si="54">IFERROR(IF(SEARCH(X$1,$Q46),"sim","não"),)</f>
        <v>sim</v>
      </c>
      <c r="Y46" t="str">
        <f t="shared" si="54"/>
        <v/>
      </c>
      <c r="Z46" t="str">
        <f t="shared" si="54"/>
        <v/>
      </c>
      <c r="AA46">
        <f t="shared" si="7"/>
        <v>1</v>
      </c>
      <c r="AB46" t="str">
        <f t="shared" si="8"/>
        <v/>
      </c>
      <c r="AF46" t="str">
        <f t="shared" si="9"/>
        <v>1 - Type of study</v>
      </c>
      <c r="AG46" t="str">
        <f t="shared" si="10"/>
        <v>1 - Type of study</v>
      </c>
      <c r="AH46" t="str">
        <f t="shared" si="11"/>
        <v/>
      </c>
    </row>
    <row r="47">
      <c r="A47" s="9" t="s">
        <v>6953</v>
      </c>
      <c r="B47" s="9" t="s">
        <v>6954</v>
      </c>
      <c r="C47" s="10">
        <v>2019.0</v>
      </c>
      <c r="D47" s="10">
        <v>1.0</v>
      </c>
      <c r="E47" s="10">
        <v>1.0</v>
      </c>
      <c r="F47" s="9"/>
      <c r="G47" s="9"/>
      <c r="H47" s="10">
        <v>1341.0</v>
      </c>
      <c r="I47" s="10">
        <v>2.0</v>
      </c>
      <c r="J47" s="9"/>
      <c r="K47" s="9" t="s">
        <v>6955</v>
      </c>
      <c r="L47" s="12" t="s">
        <v>6956</v>
      </c>
      <c r="M47" s="9"/>
      <c r="N47" s="9"/>
      <c r="O47" s="9"/>
      <c r="P47" s="9" t="s">
        <v>6957</v>
      </c>
      <c r="Q47" s="11" t="s">
        <v>6958</v>
      </c>
      <c r="R47" s="9"/>
      <c r="S47" s="9"/>
      <c r="T47">
        <f t="shared" si="2"/>
        <v>46</v>
      </c>
      <c r="U47" t="str">
        <f t="shared" si="3"/>
        <v>Excluded</v>
      </c>
      <c r="V47">
        <f t="shared" si="4"/>
        <v>68</v>
      </c>
      <c r="W47" t="str">
        <f t="shared" si="5"/>
        <v>Excluded</v>
      </c>
      <c r="X47" t="str">
        <f t="shared" ref="X47:Z47" si="55">IFERROR(IF(SEARCH(X$1,$Q47),"sim","não"),)</f>
        <v>sim</v>
      </c>
      <c r="Y47" t="str">
        <f t="shared" si="55"/>
        <v/>
      </c>
      <c r="Z47" t="str">
        <f t="shared" si="55"/>
        <v/>
      </c>
      <c r="AA47">
        <f t="shared" si="7"/>
        <v>1</v>
      </c>
      <c r="AB47" t="str">
        <f t="shared" si="8"/>
        <v/>
      </c>
      <c r="AF47" t="str">
        <f t="shared" si="9"/>
        <v>1 - Type of study</v>
      </c>
      <c r="AG47" t="str">
        <f t="shared" si="10"/>
        <v>1 - Type of study</v>
      </c>
      <c r="AH47" t="str">
        <f t="shared" si="11"/>
        <v/>
      </c>
    </row>
    <row r="48">
      <c r="A48" s="9" t="s">
        <v>6959</v>
      </c>
      <c r="B48" s="9" t="s">
        <v>6960</v>
      </c>
      <c r="C48" s="10">
        <v>2019.0</v>
      </c>
      <c r="D48" s="10">
        <v>1.0</v>
      </c>
      <c r="E48" s="10">
        <v>1.0</v>
      </c>
      <c r="F48" s="11" t="s">
        <v>95</v>
      </c>
      <c r="G48" s="9"/>
      <c r="H48" s="10">
        <v>253.0</v>
      </c>
      <c r="I48" s="9"/>
      <c r="J48" s="9" t="s">
        <v>6961</v>
      </c>
      <c r="K48" s="9" t="s">
        <v>6962</v>
      </c>
      <c r="L48" s="12" t="s">
        <v>6963</v>
      </c>
      <c r="M48" s="9"/>
      <c r="N48" s="9"/>
      <c r="O48" s="9"/>
      <c r="P48" s="9" t="s">
        <v>6964</v>
      </c>
      <c r="Q48" s="11" t="s">
        <v>6965</v>
      </c>
      <c r="R48" s="9"/>
      <c r="S48" s="9"/>
      <c r="T48">
        <f t="shared" si="2"/>
        <v>47</v>
      </c>
      <c r="U48" t="str">
        <f t="shared" si="3"/>
        <v>Excluded</v>
      </c>
      <c r="V48">
        <f t="shared" si="4"/>
        <v>69</v>
      </c>
      <c r="W48" t="str">
        <f t="shared" si="5"/>
        <v>Excluded</v>
      </c>
      <c r="X48" t="str">
        <f t="shared" ref="X48:Z48" si="56">IFERROR(IF(SEARCH(X$1,$Q48),"sim","não"),)</f>
        <v>sim</v>
      </c>
      <c r="Y48" t="str">
        <f t="shared" si="56"/>
        <v/>
      </c>
      <c r="Z48" t="str">
        <f t="shared" si="56"/>
        <v/>
      </c>
      <c r="AA48">
        <f t="shared" si="7"/>
        <v>1</v>
      </c>
      <c r="AB48" t="str">
        <f t="shared" si="8"/>
        <v/>
      </c>
      <c r="AF48" t="str">
        <f t="shared" si="9"/>
        <v>1 - Type of study</v>
      </c>
      <c r="AG48" t="str">
        <f t="shared" si="10"/>
        <v>1 - Type of study</v>
      </c>
      <c r="AH48" t="str">
        <f t="shared" si="11"/>
        <v/>
      </c>
    </row>
    <row r="49">
      <c r="A49" s="9" t="s">
        <v>6966</v>
      </c>
      <c r="B49" s="9" t="s">
        <v>6967</v>
      </c>
      <c r="C49" s="10">
        <v>2019.0</v>
      </c>
      <c r="D49" s="10">
        <v>1.0</v>
      </c>
      <c r="E49" s="10">
        <v>1.0</v>
      </c>
      <c r="F49" s="11" t="s">
        <v>174</v>
      </c>
      <c r="G49" s="9"/>
      <c r="H49" s="10">
        <v>146.0</v>
      </c>
      <c r="I49" s="9"/>
      <c r="J49" s="9" t="s">
        <v>6968</v>
      </c>
      <c r="K49" s="9" t="s">
        <v>6969</v>
      </c>
      <c r="L49" s="12" t="s">
        <v>6970</v>
      </c>
      <c r="M49" s="9"/>
      <c r="N49" s="9"/>
      <c r="O49" s="9"/>
      <c r="P49" s="9" t="s">
        <v>6971</v>
      </c>
      <c r="Q49" s="11" t="s">
        <v>6972</v>
      </c>
      <c r="R49" s="9"/>
      <c r="S49" s="9"/>
      <c r="T49">
        <f t="shared" si="2"/>
        <v>47</v>
      </c>
      <c r="U49" t="str">
        <f t="shared" si="3"/>
        <v>Excluded</v>
      </c>
      <c r="V49">
        <f t="shared" si="4"/>
        <v>69</v>
      </c>
      <c r="W49" t="str">
        <f t="shared" si="5"/>
        <v>Excluded</v>
      </c>
      <c r="X49" t="str">
        <f t="shared" ref="X49:Z49" si="57">IFERROR(IF(SEARCH(X$1,$Q49),"sim","não"),)</f>
        <v>sim</v>
      </c>
      <c r="Y49" t="str">
        <f t="shared" si="57"/>
        <v/>
      </c>
      <c r="Z49" t="str">
        <f t="shared" si="57"/>
        <v/>
      </c>
      <c r="AA49">
        <f t="shared" si="7"/>
        <v>1</v>
      </c>
      <c r="AB49" t="str">
        <f t="shared" si="8"/>
        <v/>
      </c>
      <c r="AF49" t="str">
        <f t="shared" si="9"/>
        <v>1 - Type of study</v>
      </c>
      <c r="AG49" t="str">
        <f t="shared" si="10"/>
        <v>1 - Type of study</v>
      </c>
      <c r="AH49" t="str">
        <f t="shared" si="11"/>
        <v/>
      </c>
    </row>
    <row r="50">
      <c r="A50" s="9" t="s">
        <v>6973</v>
      </c>
      <c r="B50" s="9" t="s">
        <v>6974</v>
      </c>
      <c r="C50" s="10">
        <v>2019.0</v>
      </c>
      <c r="D50" s="10">
        <v>1.0</v>
      </c>
      <c r="E50" s="10">
        <v>1.0</v>
      </c>
      <c r="F50" s="11" t="s">
        <v>6975</v>
      </c>
      <c r="G50" s="9"/>
      <c r="H50" s="10">
        <v>20.0</v>
      </c>
      <c r="I50" s="10">
        <v>1.0</v>
      </c>
      <c r="J50" s="9"/>
      <c r="K50" s="9" t="s">
        <v>6976</v>
      </c>
      <c r="L50" s="12" t="s">
        <v>6977</v>
      </c>
      <c r="M50" s="9"/>
      <c r="N50" s="9"/>
      <c r="O50" s="9"/>
      <c r="P50" s="9" t="s">
        <v>6978</v>
      </c>
      <c r="Q50" s="11" t="s">
        <v>6979</v>
      </c>
      <c r="R50" s="9"/>
      <c r="S50" s="9"/>
      <c r="T50">
        <f t="shared" si="2"/>
        <v>46</v>
      </c>
      <c r="U50" t="str">
        <f t="shared" si="3"/>
        <v>Excluded</v>
      </c>
      <c r="V50">
        <f t="shared" si="4"/>
        <v>68</v>
      </c>
      <c r="W50" t="str">
        <f t="shared" si="5"/>
        <v>Excluded</v>
      </c>
      <c r="X50" t="str">
        <f t="shared" ref="X50:Z50" si="58">IFERROR(IF(SEARCH(X$1,$Q50),"sim","não"),)</f>
        <v>sim</v>
      </c>
      <c r="Y50" t="str">
        <f t="shared" si="58"/>
        <v>sim</v>
      </c>
      <c r="Z50" t="str">
        <f t="shared" si="58"/>
        <v/>
      </c>
      <c r="AA50">
        <f t="shared" si="7"/>
        <v>2</v>
      </c>
      <c r="AB50" t="str">
        <f t="shared" si="8"/>
        <v/>
      </c>
      <c r="AF50" t="str">
        <f t="shared" si="9"/>
        <v>2 - Population,1 - Type of study</v>
      </c>
      <c r="AG50" t="str">
        <f t="shared" si="10"/>
        <v>2 - Population</v>
      </c>
      <c r="AH50" t="str">
        <f t="shared" si="11"/>
        <v>1 - Type of study</v>
      </c>
    </row>
    <row r="51">
      <c r="A51" s="9" t="s">
        <v>6980</v>
      </c>
      <c r="B51" s="9" t="s">
        <v>6981</v>
      </c>
      <c r="C51" s="10">
        <v>2019.0</v>
      </c>
      <c r="D51" s="10">
        <v>1.0</v>
      </c>
      <c r="E51" s="10">
        <v>1.0</v>
      </c>
      <c r="F51" s="11" t="s">
        <v>6982</v>
      </c>
      <c r="G51" s="9"/>
      <c r="H51" s="10">
        <v>124.0</v>
      </c>
      <c r="I51" s="10">
        <v>8.0</v>
      </c>
      <c r="J51" s="9" t="s">
        <v>6983</v>
      </c>
      <c r="K51" s="9" t="s">
        <v>6984</v>
      </c>
      <c r="L51" s="12" t="s">
        <v>6985</v>
      </c>
      <c r="M51" s="9"/>
      <c r="N51" s="9"/>
      <c r="O51" s="9"/>
      <c r="P51" s="9" t="s">
        <v>6986</v>
      </c>
      <c r="Q51" s="11" t="s">
        <v>6987</v>
      </c>
      <c r="R51" s="9"/>
      <c r="S51" s="9"/>
      <c r="T51">
        <f t="shared" si="2"/>
        <v>47</v>
      </c>
      <c r="U51" t="str">
        <f t="shared" si="3"/>
        <v>Excluded</v>
      </c>
      <c r="V51">
        <f t="shared" si="4"/>
        <v>69</v>
      </c>
      <c r="W51" t="str">
        <f t="shared" si="5"/>
        <v>Excluded</v>
      </c>
      <c r="X51" t="str">
        <f t="shared" ref="X51:Z51" si="59">IFERROR(IF(SEARCH(X$1,$Q51),"sim","não"),)</f>
        <v>sim</v>
      </c>
      <c r="Y51" t="str">
        <f t="shared" si="59"/>
        <v/>
      </c>
      <c r="Z51" t="str">
        <f t="shared" si="59"/>
        <v/>
      </c>
      <c r="AA51">
        <f t="shared" si="7"/>
        <v>1</v>
      </c>
      <c r="AB51" t="str">
        <f t="shared" si="8"/>
        <v/>
      </c>
      <c r="AF51" t="str">
        <f t="shared" si="9"/>
        <v>1 - Type of study</v>
      </c>
      <c r="AG51" t="str">
        <f t="shared" si="10"/>
        <v>1 - Type of study</v>
      </c>
      <c r="AH51" t="str">
        <f t="shared" si="11"/>
        <v/>
      </c>
    </row>
    <row r="52">
      <c r="A52" s="9" t="s">
        <v>6988</v>
      </c>
      <c r="B52" s="9" t="s">
        <v>6989</v>
      </c>
      <c r="C52" s="10">
        <v>2019.0</v>
      </c>
      <c r="D52" s="10">
        <v>1.0</v>
      </c>
      <c r="E52" s="10">
        <v>1.0</v>
      </c>
      <c r="F52" s="11" t="s">
        <v>95</v>
      </c>
      <c r="G52" s="9"/>
      <c r="H52" s="10">
        <v>250.0</v>
      </c>
      <c r="I52" s="9"/>
      <c r="J52" s="9" t="s">
        <v>6990</v>
      </c>
      <c r="K52" s="9" t="s">
        <v>6991</v>
      </c>
      <c r="L52" s="12" t="s">
        <v>6992</v>
      </c>
      <c r="M52" s="9"/>
      <c r="N52" s="9"/>
      <c r="O52" s="9"/>
      <c r="P52" s="9" t="s">
        <v>6993</v>
      </c>
      <c r="Q52" s="11" t="s">
        <v>6994</v>
      </c>
      <c r="R52" s="9"/>
      <c r="S52" s="9"/>
      <c r="T52">
        <f t="shared" si="2"/>
        <v>47</v>
      </c>
      <c r="U52" t="str">
        <f t="shared" si="3"/>
        <v>Excluded</v>
      </c>
      <c r="V52">
        <f t="shared" si="4"/>
        <v>69</v>
      </c>
      <c r="W52" t="str">
        <f t="shared" si="5"/>
        <v>Excluded</v>
      </c>
      <c r="X52" t="str">
        <f t="shared" ref="X52:Z52" si="60">IFERROR(IF(SEARCH(X$1,$Q52),"sim","não"),)</f>
        <v>sim</v>
      </c>
      <c r="Y52" t="str">
        <f t="shared" si="60"/>
        <v/>
      </c>
      <c r="Z52" t="str">
        <f t="shared" si="60"/>
        <v/>
      </c>
      <c r="AA52">
        <f t="shared" si="7"/>
        <v>1</v>
      </c>
      <c r="AB52" t="str">
        <f t="shared" si="8"/>
        <v/>
      </c>
      <c r="AF52" t="str">
        <f t="shared" si="9"/>
        <v>1 - Type of study</v>
      </c>
      <c r="AG52" t="str">
        <f t="shared" si="10"/>
        <v>1 - Type of study</v>
      </c>
      <c r="AH52" t="str">
        <f t="shared" si="11"/>
        <v/>
      </c>
    </row>
    <row r="53">
      <c r="A53" s="9" t="s">
        <v>6995</v>
      </c>
      <c r="B53" s="9" t="s">
        <v>6996</v>
      </c>
      <c r="C53" s="10">
        <v>2019.0</v>
      </c>
      <c r="D53" s="10">
        <v>1.0</v>
      </c>
      <c r="E53" s="10">
        <v>1.0</v>
      </c>
      <c r="F53" s="11" t="s">
        <v>3850</v>
      </c>
      <c r="G53" s="9"/>
      <c r="H53" s="10">
        <v>113.0</v>
      </c>
      <c r="I53" s="9"/>
      <c r="J53" s="9" t="s">
        <v>6997</v>
      </c>
      <c r="K53" s="9" t="s">
        <v>6998</v>
      </c>
      <c r="L53" s="12" t="s">
        <v>6999</v>
      </c>
      <c r="M53" s="9"/>
      <c r="N53" s="9"/>
      <c r="O53" s="9"/>
      <c r="P53" s="9" t="s">
        <v>7000</v>
      </c>
      <c r="Q53" s="11" t="s">
        <v>7001</v>
      </c>
      <c r="R53" s="9"/>
      <c r="S53" s="9"/>
      <c r="T53">
        <f t="shared" si="2"/>
        <v>47</v>
      </c>
      <c r="U53" t="str">
        <f t="shared" si="3"/>
        <v>Excluded</v>
      </c>
      <c r="V53">
        <f t="shared" si="4"/>
        <v>69</v>
      </c>
      <c r="W53" t="str">
        <f t="shared" si="5"/>
        <v>Excluded</v>
      </c>
      <c r="X53" t="str">
        <f t="shared" ref="X53:Z53" si="61">IFERROR(IF(SEARCH(X$1,$Q53),"sim","não"),)</f>
        <v>sim</v>
      </c>
      <c r="Y53" t="str">
        <f t="shared" si="61"/>
        <v/>
      </c>
      <c r="Z53" t="str">
        <f t="shared" si="61"/>
        <v/>
      </c>
      <c r="AA53">
        <f t="shared" si="7"/>
        <v>1</v>
      </c>
      <c r="AB53" t="str">
        <f t="shared" si="8"/>
        <v/>
      </c>
      <c r="AF53" t="str">
        <f t="shared" si="9"/>
        <v>1 - Type of study</v>
      </c>
      <c r="AG53" t="str">
        <f t="shared" si="10"/>
        <v>1 - Type of study</v>
      </c>
      <c r="AH53" t="str">
        <f t="shared" si="11"/>
        <v/>
      </c>
    </row>
    <row r="54">
      <c r="A54" s="9" t="s">
        <v>7002</v>
      </c>
      <c r="B54" s="9" t="s">
        <v>7003</v>
      </c>
      <c r="C54" s="10">
        <v>2019.0</v>
      </c>
      <c r="D54" s="10">
        <v>1.0</v>
      </c>
      <c r="E54" s="10">
        <v>1.0</v>
      </c>
      <c r="F54" s="11" t="s">
        <v>7004</v>
      </c>
      <c r="G54" s="9"/>
      <c r="H54" s="10">
        <v>3.0</v>
      </c>
      <c r="I54" s="9"/>
      <c r="J54" s="9"/>
      <c r="K54" s="9" t="s">
        <v>7005</v>
      </c>
      <c r="L54" s="12" t="s">
        <v>7006</v>
      </c>
      <c r="M54" s="9"/>
      <c r="N54" s="9"/>
      <c r="O54" s="9"/>
      <c r="P54" s="9" t="s">
        <v>7007</v>
      </c>
      <c r="Q54" s="11" t="s">
        <v>7008</v>
      </c>
      <c r="R54" s="9"/>
      <c r="S54" s="9"/>
      <c r="T54">
        <f t="shared" si="2"/>
        <v>47</v>
      </c>
      <c r="U54" t="str">
        <f t="shared" si="3"/>
        <v>Excluded</v>
      </c>
      <c r="V54">
        <f t="shared" si="4"/>
        <v>69</v>
      </c>
      <c r="W54" t="str">
        <f t="shared" si="5"/>
        <v>Excluded</v>
      </c>
      <c r="X54" t="str">
        <f t="shared" ref="X54:Z54" si="62">IFERROR(IF(SEARCH(X$1,$Q54),"sim","não"),)</f>
        <v>sim</v>
      </c>
      <c r="Y54" t="str">
        <f t="shared" si="62"/>
        <v/>
      </c>
      <c r="Z54" t="str">
        <f t="shared" si="62"/>
        <v/>
      </c>
      <c r="AA54">
        <f t="shared" si="7"/>
        <v>1</v>
      </c>
      <c r="AB54" t="str">
        <f t="shared" si="8"/>
        <v/>
      </c>
      <c r="AF54" t="str">
        <f t="shared" si="9"/>
        <v>1 - Type of study</v>
      </c>
      <c r="AG54" t="str">
        <f t="shared" si="10"/>
        <v>1 - Type of study</v>
      </c>
      <c r="AH54" t="str">
        <f t="shared" si="11"/>
        <v/>
      </c>
    </row>
    <row r="55">
      <c r="A55" s="9" t="s">
        <v>7009</v>
      </c>
      <c r="B55" s="9" t="s">
        <v>7010</v>
      </c>
      <c r="C55" s="10">
        <v>2019.0</v>
      </c>
      <c r="D55" s="10">
        <v>1.0</v>
      </c>
      <c r="E55" s="10">
        <v>1.0</v>
      </c>
      <c r="F55" s="11" t="s">
        <v>7011</v>
      </c>
      <c r="G55" s="9"/>
      <c r="H55" s="10">
        <v>136.0</v>
      </c>
      <c r="I55" s="9"/>
      <c r="J55" s="9" t="s">
        <v>7012</v>
      </c>
      <c r="K55" s="9" t="s">
        <v>7013</v>
      </c>
      <c r="L55" s="12" t="s">
        <v>7014</v>
      </c>
      <c r="M55" s="9"/>
      <c r="N55" s="9"/>
      <c r="O55" s="9"/>
      <c r="P55" s="9" t="s">
        <v>7015</v>
      </c>
      <c r="Q55" s="11" t="s">
        <v>7016</v>
      </c>
      <c r="R55" s="9"/>
      <c r="S55" s="9"/>
      <c r="T55">
        <f t="shared" si="2"/>
        <v>46</v>
      </c>
      <c r="U55" t="str">
        <f t="shared" si="3"/>
        <v>Excluded</v>
      </c>
      <c r="V55">
        <f t="shared" si="4"/>
        <v>68</v>
      </c>
      <c r="W55" t="str">
        <f t="shared" si="5"/>
        <v>Excluded</v>
      </c>
      <c r="X55" t="str">
        <f t="shared" ref="X55:Z55" si="63">IFERROR(IF(SEARCH(X$1,$Q55),"sim","não"),)</f>
        <v>sim</v>
      </c>
      <c r="Y55" t="str">
        <f t="shared" si="63"/>
        <v/>
      </c>
      <c r="Z55" t="str">
        <f t="shared" si="63"/>
        <v/>
      </c>
      <c r="AA55">
        <f t="shared" si="7"/>
        <v>1</v>
      </c>
      <c r="AB55" t="str">
        <f t="shared" si="8"/>
        <v/>
      </c>
      <c r="AF55" t="str">
        <f t="shared" si="9"/>
        <v>1 - Type of study</v>
      </c>
      <c r="AG55" t="str">
        <f t="shared" si="10"/>
        <v>1 - Type of study</v>
      </c>
      <c r="AH55" t="str">
        <f t="shared" si="11"/>
        <v/>
      </c>
    </row>
    <row r="56">
      <c r="A56" s="9" t="s">
        <v>7017</v>
      </c>
      <c r="B56" s="9" t="s">
        <v>7018</v>
      </c>
      <c r="C56" s="10">
        <v>2019.0</v>
      </c>
      <c r="D56" s="10">
        <v>1.0</v>
      </c>
      <c r="E56" s="10">
        <v>1.0</v>
      </c>
      <c r="F56" s="11" t="s">
        <v>7019</v>
      </c>
      <c r="G56" s="9"/>
      <c r="H56" s="10">
        <v>212.0</v>
      </c>
      <c r="I56" s="9"/>
      <c r="J56" s="9" t="s">
        <v>7020</v>
      </c>
      <c r="K56" s="9" t="s">
        <v>7021</v>
      </c>
      <c r="L56" s="12" t="s">
        <v>7022</v>
      </c>
      <c r="M56" s="9"/>
      <c r="N56" s="9"/>
      <c r="O56" s="9"/>
      <c r="P56" s="9" t="s">
        <v>7023</v>
      </c>
      <c r="Q56" s="11" t="s">
        <v>7024</v>
      </c>
      <c r="R56" s="9"/>
      <c r="S56" s="9"/>
      <c r="T56">
        <f t="shared" si="2"/>
        <v>46</v>
      </c>
      <c r="U56" t="str">
        <f t="shared" si="3"/>
        <v>Excluded</v>
      </c>
      <c r="V56">
        <f t="shared" si="4"/>
        <v>68</v>
      </c>
      <c r="W56" t="str">
        <f t="shared" si="5"/>
        <v>Excluded</v>
      </c>
      <c r="X56" t="str">
        <f t="shared" ref="X56:Z56" si="64">IFERROR(IF(SEARCH(X$1,$Q56),"sim","não"),)</f>
        <v>sim</v>
      </c>
      <c r="Y56" t="str">
        <f t="shared" si="64"/>
        <v/>
      </c>
      <c r="Z56" t="str">
        <f t="shared" si="64"/>
        <v/>
      </c>
      <c r="AA56">
        <f t="shared" si="7"/>
        <v>1</v>
      </c>
      <c r="AB56" t="str">
        <f t="shared" si="8"/>
        <v/>
      </c>
      <c r="AF56" t="str">
        <f t="shared" si="9"/>
        <v>1 - Type of study</v>
      </c>
      <c r="AG56" t="str">
        <f t="shared" si="10"/>
        <v>1 - Type of study</v>
      </c>
      <c r="AH56" t="str">
        <f t="shared" si="11"/>
        <v/>
      </c>
    </row>
    <row r="57">
      <c r="A57" s="9" t="s">
        <v>7025</v>
      </c>
      <c r="B57" s="9" t="s">
        <v>7026</v>
      </c>
      <c r="C57" s="10">
        <v>2019.0</v>
      </c>
      <c r="D57" s="10">
        <v>1.0</v>
      </c>
      <c r="E57" s="10">
        <v>1.0</v>
      </c>
      <c r="F57" s="11" t="s">
        <v>174</v>
      </c>
      <c r="G57" s="9"/>
      <c r="H57" s="10">
        <v>140.0</v>
      </c>
      <c r="I57" s="9"/>
      <c r="J57" s="9" t="s">
        <v>7027</v>
      </c>
      <c r="K57" s="9" t="s">
        <v>7028</v>
      </c>
      <c r="L57" s="12" t="s">
        <v>7029</v>
      </c>
      <c r="M57" s="9"/>
      <c r="N57" s="9"/>
      <c r="O57" s="9"/>
      <c r="P57" s="9" t="s">
        <v>7030</v>
      </c>
      <c r="Q57" s="11" t="s">
        <v>7031</v>
      </c>
      <c r="R57" s="9"/>
      <c r="S57" s="9"/>
      <c r="T57">
        <f t="shared" si="2"/>
        <v>47</v>
      </c>
      <c r="U57" t="str">
        <f t="shared" si="3"/>
        <v>Excluded</v>
      </c>
      <c r="V57">
        <f t="shared" si="4"/>
        <v>69</v>
      </c>
      <c r="W57" t="str">
        <f t="shared" si="5"/>
        <v>Excluded</v>
      </c>
      <c r="X57" t="str">
        <f t="shared" ref="X57:Z57" si="65">IFERROR(IF(SEARCH(X$1,$Q57),"sim","não"),)</f>
        <v>sim</v>
      </c>
      <c r="Y57" t="str">
        <f t="shared" si="65"/>
        <v/>
      </c>
      <c r="Z57" t="str">
        <f t="shared" si="65"/>
        <v/>
      </c>
      <c r="AA57">
        <f t="shared" si="7"/>
        <v>1</v>
      </c>
      <c r="AB57" t="str">
        <f t="shared" si="8"/>
        <v/>
      </c>
      <c r="AF57" t="str">
        <f t="shared" si="9"/>
        <v>1 - Type of study</v>
      </c>
      <c r="AG57" t="str">
        <f t="shared" si="10"/>
        <v>1 - Type of study</v>
      </c>
      <c r="AH57" t="str">
        <f t="shared" si="11"/>
        <v/>
      </c>
    </row>
    <row r="58">
      <c r="A58" s="9" t="s">
        <v>7032</v>
      </c>
      <c r="B58" s="9" t="s">
        <v>7033</v>
      </c>
      <c r="C58" s="10">
        <v>2019.0</v>
      </c>
      <c r="D58" s="10">
        <v>1.0</v>
      </c>
      <c r="E58" s="10">
        <v>1.0</v>
      </c>
      <c r="F58" s="11" t="s">
        <v>7034</v>
      </c>
      <c r="G58" s="9"/>
      <c r="H58" s="10">
        <v>10.0</v>
      </c>
      <c r="I58" s="9"/>
      <c r="J58" s="9"/>
      <c r="K58" s="9" t="s">
        <v>7035</v>
      </c>
      <c r="L58" s="12" t="s">
        <v>7036</v>
      </c>
      <c r="M58" s="9"/>
      <c r="N58" s="9"/>
      <c r="O58" s="9"/>
      <c r="P58" s="9" t="s">
        <v>7037</v>
      </c>
      <c r="Q58" s="11" t="s">
        <v>7038</v>
      </c>
      <c r="R58" s="9"/>
      <c r="S58" s="9"/>
      <c r="T58">
        <f t="shared" si="2"/>
        <v>46</v>
      </c>
      <c r="U58" t="str">
        <f t="shared" si="3"/>
        <v>Excluded</v>
      </c>
      <c r="V58">
        <f t="shared" si="4"/>
        <v>68</v>
      </c>
      <c r="W58" t="str">
        <f t="shared" si="5"/>
        <v>Excluded</v>
      </c>
      <c r="X58" t="str">
        <f t="shared" ref="X58:Z58" si="66">IFERROR(IF(SEARCH(X$1,$Q58),"sim","não"),)</f>
        <v>sim</v>
      </c>
      <c r="Y58" t="str">
        <f t="shared" si="66"/>
        <v/>
      </c>
      <c r="Z58" t="str">
        <f t="shared" si="66"/>
        <v/>
      </c>
      <c r="AA58">
        <f t="shared" si="7"/>
        <v>1</v>
      </c>
      <c r="AB58" t="str">
        <f t="shared" si="8"/>
        <v/>
      </c>
      <c r="AF58" t="str">
        <f t="shared" si="9"/>
        <v>1 - Type of study</v>
      </c>
      <c r="AG58" t="str">
        <f t="shared" si="10"/>
        <v>1 - Type of study</v>
      </c>
      <c r="AH58" t="str">
        <f t="shared" si="11"/>
        <v/>
      </c>
    </row>
    <row r="59">
      <c r="A59" s="9" t="s">
        <v>7039</v>
      </c>
      <c r="B59" s="9" t="s">
        <v>7040</v>
      </c>
      <c r="C59" s="10">
        <v>2019.0</v>
      </c>
      <c r="D59" s="10">
        <v>1.0</v>
      </c>
      <c r="E59" s="10">
        <v>1.0</v>
      </c>
      <c r="F59" s="11" t="s">
        <v>7041</v>
      </c>
      <c r="G59" s="9"/>
      <c r="H59" s="9"/>
      <c r="I59" s="9"/>
      <c r="J59" s="9" t="s">
        <v>7042</v>
      </c>
      <c r="K59" s="9" t="s">
        <v>7043</v>
      </c>
      <c r="L59" s="12" t="s">
        <v>7044</v>
      </c>
      <c r="M59" s="9"/>
      <c r="N59" s="9"/>
      <c r="O59" s="9"/>
      <c r="P59" s="9" t="s">
        <v>7045</v>
      </c>
      <c r="Q59" s="11" t="s">
        <v>7024</v>
      </c>
      <c r="R59" s="9"/>
      <c r="S59" s="9"/>
      <c r="T59">
        <f t="shared" si="2"/>
        <v>46</v>
      </c>
      <c r="U59" t="str">
        <f t="shared" si="3"/>
        <v>Excluded</v>
      </c>
      <c r="V59">
        <f t="shared" si="4"/>
        <v>68</v>
      </c>
      <c r="W59" t="str">
        <f t="shared" si="5"/>
        <v>Excluded</v>
      </c>
      <c r="X59" t="str">
        <f t="shared" ref="X59:Z59" si="67">IFERROR(IF(SEARCH(X$1,$Q59),"sim","não"),)</f>
        <v>sim</v>
      </c>
      <c r="Y59" t="str">
        <f t="shared" si="67"/>
        <v/>
      </c>
      <c r="Z59" t="str">
        <f t="shared" si="67"/>
        <v/>
      </c>
      <c r="AA59">
        <f t="shared" si="7"/>
        <v>1</v>
      </c>
      <c r="AB59" t="str">
        <f t="shared" si="8"/>
        <v/>
      </c>
      <c r="AF59" t="str">
        <f t="shared" si="9"/>
        <v>1 - Type of study</v>
      </c>
      <c r="AG59" t="str">
        <f t="shared" si="10"/>
        <v>1 - Type of study</v>
      </c>
      <c r="AH59" t="str">
        <f t="shared" si="11"/>
        <v/>
      </c>
    </row>
    <row r="60">
      <c r="A60" s="9" t="s">
        <v>7046</v>
      </c>
      <c r="B60" s="9" t="s">
        <v>7047</v>
      </c>
      <c r="C60" s="10">
        <v>2019.0</v>
      </c>
      <c r="D60" s="10">
        <v>1.0</v>
      </c>
      <c r="E60" s="10">
        <v>1.0</v>
      </c>
      <c r="F60" s="11" t="s">
        <v>168</v>
      </c>
      <c r="G60" s="9"/>
      <c r="H60" s="10">
        <v>6.0</v>
      </c>
      <c r="I60" s="9"/>
      <c r="J60" s="9"/>
      <c r="K60" s="9" t="s">
        <v>7048</v>
      </c>
      <c r="L60" s="12" t="s">
        <v>7049</v>
      </c>
      <c r="M60" s="9"/>
      <c r="N60" s="9"/>
      <c r="O60" s="9"/>
      <c r="P60" s="9" t="s">
        <v>7050</v>
      </c>
      <c r="Q60" s="11" t="s">
        <v>6857</v>
      </c>
      <c r="R60" s="9"/>
      <c r="S60" s="9"/>
      <c r="T60">
        <f t="shared" si="2"/>
        <v>46</v>
      </c>
      <c r="U60" t="str">
        <f t="shared" si="3"/>
        <v>Excluded</v>
      </c>
      <c r="V60">
        <f t="shared" si="4"/>
        <v>68</v>
      </c>
      <c r="W60" t="str">
        <f t="shared" si="5"/>
        <v>Excluded</v>
      </c>
      <c r="X60" t="str">
        <f t="shared" ref="X60:Z60" si="68">IFERROR(IF(SEARCH(X$1,$Q60),"sim","não"),)</f>
        <v>sim</v>
      </c>
      <c r="Y60" t="str">
        <f t="shared" si="68"/>
        <v/>
      </c>
      <c r="Z60" t="str">
        <f t="shared" si="68"/>
        <v/>
      </c>
      <c r="AA60">
        <f t="shared" si="7"/>
        <v>1</v>
      </c>
      <c r="AB60" t="str">
        <f t="shared" si="8"/>
        <v/>
      </c>
      <c r="AF60" t="str">
        <f t="shared" si="9"/>
        <v>1 - Type of study</v>
      </c>
      <c r="AG60" t="str">
        <f t="shared" si="10"/>
        <v>1 - Type of study</v>
      </c>
      <c r="AH60" t="str">
        <f t="shared" si="11"/>
        <v/>
      </c>
    </row>
    <row r="61">
      <c r="A61" s="9" t="s">
        <v>7051</v>
      </c>
      <c r="B61" s="9" t="s">
        <v>7052</v>
      </c>
      <c r="C61" s="10">
        <v>2019.0</v>
      </c>
      <c r="D61" s="10">
        <v>1.0</v>
      </c>
      <c r="E61" s="10">
        <v>1.0</v>
      </c>
      <c r="F61" s="11" t="s">
        <v>7053</v>
      </c>
      <c r="G61" s="9"/>
      <c r="H61" s="9"/>
      <c r="I61" s="9"/>
      <c r="J61" s="9" t="s">
        <v>7054</v>
      </c>
      <c r="K61" s="9" t="s">
        <v>7055</v>
      </c>
      <c r="L61" s="12" t="s">
        <v>7056</v>
      </c>
      <c r="M61" s="9"/>
      <c r="N61" s="9"/>
      <c r="O61" s="9"/>
      <c r="P61" s="9" t="s">
        <v>7057</v>
      </c>
      <c r="Q61" s="11" t="s">
        <v>6748</v>
      </c>
      <c r="R61" s="9"/>
      <c r="S61" s="9"/>
      <c r="T61">
        <f t="shared" si="2"/>
        <v>46</v>
      </c>
      <c r="U61" t="str">
        <f t="shared" si="3"/>
        <v>Excluded</v>
      </c>
      <c r="V61">
        <f t="shared" si="4"/>
        <v>68</v>
      </c>
      <c r="W61" t="str">
        <f t="shared" si="5"/>
        <v>Excluded</v>
      </c>
      <c r="X61" t="str">
        <f t="shared" ref="X61:Z61" si="69">IFERROR(IF(SEARCH(X$1,$Q61),"sim","não"),)</f>
        <v>sim</v>
      </c>
      <c r="Y61" t="str">
        <f t="shared" si="69"/>
        <v/>
      </c>
      <c r="Z61" t="str">
        <f t="shared" si="69"/>
        <v/>
      </c>
      <c r="AA61">
        <f t="shared" si="7"/>
        <v>1</v>
      </c>
      <c r="AB61" t="str">
        <f t="shared" si="8"/>
        <v/>
      </c>
      <c r="AF61" t="str">
        <f t="shared" si="9"/>
        <v>1 - Type of study</v>
      </c>
      <c r="AG61" t="str">
        <f t="shared" si="10"/>
        <v>1 - Type of study</v>
      </c>
      <c r="AH61" t="str">
        <f t="shared" si="11"/>
        <v/>
      </c>
    </row>
    <row r="62">
      <c r="A62" s="9" t="s">
        <v>7058</v>
      </c>
      <c r="B62" s="9" t="s">
        <v>7059</v>
      </c>
      <c r="C62" s="10">
        <v>2019.0</v>
      </c>
      <c r="D62" s="10">
        <v>1.0</v>
      </c>
      <c r="E62" s="10">
        <v>1.0</v>
      </c>
      <c r="F62" s="11" t="s">
        <v>7060</v>
      </c>
      <c r="G62" s="9"/>
      <c r="H62" s="10">
        <v>10.0</v>
      </c>
      <c r="I62" s="9"/>
      <c r="J62" s="9"/>
      <c r="K62" s="9" t="s">
        <v>7061</v>
      </c>
      <c r="L62" s="12" t="s">
        <v>7062</v>
      </c>
      <c r="M62" s="9"/>
      <c r="N62" s="9"/>
      <c r="O62" s="9"/>
      <c r="P62" s="9" t="s">
        <v>7063</v>
      </c>
      <c r="Q62" s="11" t="s">
        <v>7064</v>
      </c>
      <c r="R62" s="9"/>
      <c r="S62" s="9"/>
      <c r="T62">
        <f t="shared" si="2"/>
        <v>47</v>
      </c>
      <c r="U62" t="str">
        <f t="shared" si="3"/>
        <v>Excluded</v>
      </c>
      <c r="V62">
        <f t="shared" si="4"/>
        <v>69</v>
      </c>
      <c r="W62" t="str">
        <f t="shared" si="5"/>
        <v>Excluded</v>
      </c>
      <c r="X62" t="str">
        <f t="shared" ref="X62:Z62" si="70">IFERROR(IF(SEARCH(X$1,$Q62),"sim","não"),)</f>
        <v>sim</v>
      </c>
      <c r="Y62" t="str">
        <f t="shared" si="70"/>
        <v>sim</v>
      </c>
      <c r="Z62" t="str">
        <f t="shared" si="70"/>
        <v/>
      </c>
      <c r="AA62">
        <f t="shared" si="7"/>
        <v>2</v>
      </c>
      <c r="AB62" t="str">
        <f t="shared" si="8"/>
        <v/>
      </c>
      <c r="AF62" t="str">
        <f t="shared" si="9"/>
        <v>2 - Population,1 - Type of study</v>
      </c>
      <c r="AG62" t="str">
        <f t="shared" si="10"/>
        <v>2 - Population</v>
      </c>
      <c r="AH62" t="str">
        <f t="shared" si="11"/>
        <v>1 - Type of study</v>
      </c>
    </row>
    <row r="63">
      <c r="A63" s="9" t="s">
        <v>7065</v>
      </c>
      <c r="B63" s="9" t="s">
        <v>7066</v>
      </c>
      <c r="C63" s="10">
        <v>2018.0</v>
      </c>
      <c r="D63" s="10">
        <v>1.0</v>
      </c>
      <c r="E63" s="10">
        <v>1.0</v>
      </c>
      <c r="F63" s="9" t="s">
        <v>7067</v>
      </c>
      <c r="G63" s="9"/>
      <c r="H63" s="10">
        <v>17.0</v>
      </c>
      <c r="I63" s="9"/>
      <c r="J63" s="9"/>
      <c r="K63" s="9" t="s">
        <v>7068</v>
      </c>
      <c r="L63" s="12" t="s">
        <v>7069</v>
      </c>
      <c r="M63" s="9"/>
      <c r="N63" s="9"/>
      <c r="O63" s="9"/>
      <c r="P63" s="9" t="s">
        <v>7070</v>
      </c>
      <c r="Q63" s="11" t="s">
        <v>7071</v>
      </c>
      <c r="R63" s="9"/>
      <c r="S63" s="9"/>
      <c r="T63">
        <f t="shared" si="2"/>
        <v>47</v>
      </c>
      <c r="U63" t="str">
        <f t="shared" si="3"/>
        <v>Maybe</v>
      </c>
      <c r="V63">
        <f t="shared" si="4"/>
        <v>66</v>
      </c>
      <c r="W63" t="str">
        <f t="shared" si="5"/>
        <v>Excluded</v>
      </c>
      <c r="X63" t="str">
        <f t="shared" ref="X63:Z63" si="71">IFERROR(IF(SEARCH(X$1,$Q63),"sim","não"),)</f>
        <v>sim</v>
      </c>
      <c r="Y63" t="str">
        <f t="shared" si="71"/>
        <v/>
      </c>
      <c r="Z63" t="str">
        <f t="shared" si="71"/>
        <v/>
      </c>
      <c r="AA63">
        <f t="shared" si="7"/>
        <v>1</v>
      </c>
      <c r="AB63" t="str">
        <f t="shared" si="8"/>
        <v>sim</v>
      </c>
      <c r="AF63" t="str">
        <f t="shared" si="9"/>
        <v>1 - Type of study</v>
      </c>
      <c r="AG63" t="str">
        <f t="shared" si="10"/>
        <v/>
      </c>
      <c r="AH63" t="str">
        <f t="shared" si="11"/>
        <v/>
      </c>
    </row>
    <row r="64">
      <c r="A64" s="9" t="s">
        <v>7072</v>
      </c>
      <c r="B64" s="9" t="s">
        <v>7073</v>
      </c>
      <c r="C64" s="10">
        <v>2018.0</v>
      </c>
      <c r="D64" s="10">
        <v>1.0</v>
      </c>
      <c r="E64" s="10">
        <v>1.0</v>
      </c>
      <c r="F64" s="11" t="s">
        <v>7074</v>
      </c>
      <c r="G64" s="9"/>
      <c r="H64" s="10">
        <v>14.0</v>
      </c>
      <c r="I64" s="10">
        <v>7.0</v>
      </c>
      <c r="J64" s="9" t="s">
        <v>7075</v>
      </c>
      <c r="K64" s="9" t="s">
        <v>7076</v>
      </c>
      <c r="L64" s="12" t="s">
        <v>7077</v>
      </c>
      <c r="M64" s="9"/>
      <c r="N64" s="9"/>
      <c r="O64" s="9"/>
      <c r="P64" s="9" t="s">
        <v>7078</v>
      </c>
      <c r="Q64" s="11" t="s">
        <v>6748</v>
      </c>
      <c r="R64" s="9"/>
      <c r="S64" s="9"/>
      <c r="T64">
        <f t="shared" si="2"/>
        <v>46</v>
      </c>
      <c r="U64" t="str">
        <f t="shared" si="3"/>
        <v>Excluded</v>
      </c>
      <c r="V64">
        <f t="shared" si="4"/>
        <v>68</v>
      </c>
      <c r="W64" t="str">
        <f t="shared" si="5"/>
        <v>Excluded</v>
      </c>
      <c r="X64" t="str">
        <f t="shared" ref="X64:Z64" si="72">IFERROR(IF(SEARCH(X$1,$Q64),"sim","não"),)</f>
        <v>sim</v>
      </c>
      <c r="Y64" t="str">
        <f t="shared" si="72"/>
        <v/>
      </c>
      <c r="Z64" t="str">
        <f t="shared" si="72"/>
        <v/>
      </c>
      <c r="AA64">
        <f t="shared" si="7"/>
        <v>1</v>
      </c>
      <c r="AB64" t="str">
        <f t="shared" si="8"/>
        <v/>
      </c>
      <c r="AF64" t="str">
        <f t="shared" si="9"/>
        <v>1 - Type of study</v>
      </c>
      <c r="AG64" t="str">
        <f t="shared" si="10"/>
        <v>1 - Type of study</v>
      </c>
      <c r="AH64" t="str">
        <f t="shared" si="11"/>
        <v/>
      </c>
    </row>
    <row r="65">
      <c r="A65" s="9" t="s">
        <v>7079</v>
      </c>
      <c r="B65" s="9" t="s">
        <v>7080</v>
      </c>
      <c r="C65" s="10">
        <v>2018.0</v>
      </c>
      <c r="D65" s="10">
        <v>1.0</v>
      </c>
      <c r="E65" s="10">
        <v>1.0</v>
      </c>
      <c r="F65" s="11" t="s">
        <v>7081</v>
      </c>
      <c r="G65" s="9"/>
      <c r="H65" s="10">
        <v>27.0</v>
      </c>
      <c r="I65" s="10">
        <v>8.0</v>
      </c>
      <c r="J65" s="9" t="s">
        <v>7082</v>
      </c>
      <c r="K65" s="9" t="s">
        <v>7083</v>
      </c>
      <c r="L65" s="12" t="s">
        <v>7084</v>
      </c>
      <c r="M65" s="9"/>
      <c r="N65" s="9"/>
      <c r="O65" s="9"/>
      <c r="P65" s="9" t="s">
        <v>7085</v>
      </c>
      <c r="Q65" s="11" t="s">
        <v>6814</v>
      </c>
      <c r="R65" s="9"/>
      <c r="S65" s="9"/>
      <c r="T65">
        <f t="shared" si="2"/>
        <v>46</v>
      </c>
      <c r="U65" t="str">
        <f t="shared" si="3"/>
        <v>Excluded</v>
      </c>
      <c r="V65">
        <f t="shared" si="4"/>
        <v>68</v>
      </c>
      <c r="W65" t="str">
        <f t="shared" si="5"/>
        <v>Excluded</v>
      </c>
      <c r="X65" t="str">
        <f t="shared" ref="X65:Z65" si="73">IFERROR(IF(SEARCH(X$1,$Q65),"sim","não"),)</f>
        <v>sim</v>
      </c>
      <c r="Y65" t="str">
        <f t="shared" si="73"/>
        <v/>
      </c>
      <c r="Z65" t="str">
        <f t="shared" si="73"/>
        <v/>
      </c>
      <c r="AA65">
        <f t="shared" si="7"/>
        <v>1</v>
      </c>
      <c r="AB65" t="str">
        <f t="shared" si="8"/>
        <v/>
      </c>
      <c r="AF65" t="str">
        <f t="shared" si="9"/>
        <v>1 - Type of study</v>
      </c>
      <c r="AG65" t="str">
        <f t="shared" si="10"/>
        <v>1 - Type of study</v>
      </c>
      <c r="AH65" t="str">
        <f t="shared" si="11"/>
        <v/>
      </c>
    </row>
    <row r="66">
      <c r="A66" s="9" t="s">
        <v>7086</v>
      </c>
      <c r="B66" s="9" t="s">
        <v>7087</v>
      </c>
      <c r="C66" s="10">
        <v>2018.0</v>
      </c>
      <c r="D66" s="10">
        <v>1.0</v>
      </c>
      <c r="E66" s="10">
        <v>1.0</v>
      </c>
      <c r="F66" s="11" t="s">
        <v>7088</v>
      </c>
      <c r="G66" s="9"/>
      <c r="H66" s="10">
        <v>37.0</v>
      </c>
      <c r="I66" s="10">
        <v>11.0</v>
      </c>
      <c r="J66" s="9" t="s">
        <v>7089</v>
      </c>
      <c r="K66" s="9" t="s">
        <v>7090</v>
      </c>
      <c r="L66" s="12" t="s">
        <v>7091</v>
      </c>
      <c r="M66" s="9"/>
      <c r="N66" s="9"/>
      <c r="O66" s="9"/>
      <c r="P66" s="9" t="s">
        <v>7092</v>
      </c>
      <c r="Q66" s="11" t="s">
        <v>7093</v>
      </c>
      <c r="R66" s="9"/>
      <c r="S66" s="9"/>
      <c r="T66">
        <f t="shared" si="2"/>
        <v>48</v>
      </c>
      <c r="U66" t="str">
        <f t="shared" si="3"/>
        <v>Excluded</v>
      </c>
      <c r="V66">
        <f t="shared" si="4"/>
        <v>70</v>
      </c>
      <c r="W66" t="str">
        <f t="shared" si="5"/>
        <v>Excluded</v>
      </c>
      <c r="X66" t="str">
        <f t="shared" ref="X66:Z66" si="74">IFERROR(IF(SEARCH(X$1,$Q66),"sim","não"),)</f>
        <v>sim</v>
      </c>
      <c r="Y66" t="str">
        <f t="shared" si="74"/>
        <v/>
      </c>
      <c r="Z66" t="str">
        <f t="shared" si="74"/>
        <v/>
      </c>
      <c r="AA66">
        <f t="shared" si="7"/>
        <v>1</v>
      </c>
      <c r="AB66" t="str">
        <f t="shared" si="8"/>
        <v/>
      </c>
      <c r="AF66" t="str">
        <f t="shared" si="9"/>
        <v>1 - Type of study</v>
      </c>
      <c r="AG66" t="str">
        <f t="shared" si="10"/>
        <v>1 - Type of study</v>
      </c>
      <c r="AH66" t="str">
        <f t="shared" si="11"/>
        <v/>
      </c>
    </row>
    <row r="67">
      <c r="A67" s="9" t="s">
        <v>7094</v>
      </c>
      <c r="B67" s="9" t="s">
        <v>7095</v>
      </c>
      <c r="C67" s="10">
        <v>2018.0</v>
      </c>
      <c r="D67" s="10">
        <v>1.0</v>
      </c>
      <c r="E67" s="10">
        <v>1.0</v>
      </c>
      <c r="F67" s="11" t="s">
        <v>3713</v>
      </c>
      <c r="G67" s="9"/>
      <c r="H67" s="10">
        <v>190.0</v>
      </c>
      <c r="I67" s="10">
        <v>11.0</v>
      </c>
      <c r="J67" s="9"/>
      <c r="K67" s="9" t="s">
        <v>7096</v>
      </c>
      <c r="L67" s="12" t="s">
        <v>7097</v>
      </c>
      <c r="M67" s="9"/>
      <c r="N67" s="9"/>
      <c r="O67" s="9"/>
      <c r="P67" s="9" t="s">
        <v>7098</v>
      </c>
      <c r="Q67" s="11" t="s">
        <v>7099</v>
      </c>
      <c r="R67" s="9"/>
      <c r="S67" s="9"/>
      <c r="T67">
        <f t="shared" si="2"/>
        <v>47</v>
      </c>
      <c r="U67" t="str">
        <f t="shared" si="3"/>
        <v>Excluded</v>
      </c>
      <c r="V67">
        <f t="shared" si="4"/>
        <v>69</v>
      </c>
      <c r="W67" t="str">
        <f t="shared" si="5"/>
        <v>Excluded</v>
      </c>
      <c r="X67" t="str">
        <f t="shared" ref="X67:Z67" si="75">IFERROR(IF(SEARCH(X$1,$Q67),"sim","não"),)</f>
        <v>sim</v>
      </c>
      <c r="Y67" t="str">
        <f t="shared" si="75"/>
        <v/>
      </c>
      <c r="Z67" t="str">
        <f t="shared" si="75"/>
        <v/>
      </c>
      <c r="AA67">
        <f t="shared" si="7"/>
        <v>1</v>
      </c>
      <c r="AB67" t="str">
        <f t="shared" si="8"/>
        <v/>
      </c>
      <c r="AF67" t="str">
        <f t="shared" si="9"/>
        <v>1 - Type of study</v>
      </c>
      <c r="AG67" t="str">
        <f t="shared" si="10"/>
        <v>1 - Type of study</v>
      </c>
      <c r="AH67" t="str">
        <f t="shared" si="11"/>
        <v/>
      </c>
    </row>
    <row r="68">
      <c r="A68" s="9" t="s">
        <v>7100</v>
      </c>
      <c r="B68" s="9" t="s">
        <v>7101</v>
      </c>
      <c r="C68" s="10">
        <v>2018.0</v>
      </c>
      <c r="D68" s="10">
        <v>1.0</v>
      </c>
      <c r="E68" s="10">
        <v>1.0</v>
      </c>
      <c r="F68" s="9"/>
      <c r="G68" s="9"/>
      <c r="H68" s="10">
        <v>187.0</v>
      </c>
      <c r="I68" s="9"/>
      <c r="J68" s="9"/>
      <c r="K68" s="9"/>
      <c r="L68" s="12" t="s">
        <v>7102</v>
      </c>
      <c r="M68" s="9"/>
      <c r="N68" s="9"/>
      <c r="O68" s="9"/>
      <c r="P68" s="9" t="s">
        <v>7103</v>
      </c>
      <c r="Q68" s="11" t="s">
        <v>6683</v>
      </c>
      <c r="R68" s="9"/>
      <c r="S68" s="9"/>
      <c r="T68">
        <f t="shared" si="2"/>
        <v>60</v>
      </c>
      <c r="U68" t="str">
        <f t="shared" si="3"/>
        <v>Excluded</v>
      </c>
      <c r="V68">
        <f t="shared" si="4"/>
        <v>82</v>
      </c>
      <c r="W68" t="str">
        <f t="shared" si="5"/>
        <v>Excluded</v>
      </c>
      <c r="X68" t="str">
        <f t="shared" ref="X68:Z68" si="76">IFERROR(IF(SEARCH(X$1,$Q68),"sim","não"),)</f>
        <v>sim</v>
      </c>
      <c r="Y68" t="str">
        <f t="shared" si="76"/>
        <v/>
      </c>
      <c r="Z68" t="str">
        <f t="shared" si="76"/>
        <v/>
      </c>
      <c r="AA68">
        <f t="shared" si="7"/>
        <v>1</v>
      </c>
      <c r="AB68" t="str">
        <f t="shared" si="8"/>
        <v/>
      </c>
      <c r="AF68" t="str">
        <f t="shared" si="9"/>
        <v>1 - Type of study</v>
      </c>
      <c r="AG68" t="str">
        <f t="shared" si="10"/>
        <v>1 - Type of study</v>
      </c>
      <c r="AH68" t="str">
        <f t="shared" si="11"/>
        <v/>
      </c>
    </row>
    <row r="69">
      <c r="A69" s="9" t="s">
        <v>7104</v>
      </c>
      <c r="B69" s="9" t="s">
        <v>7105</v>
      </c>
      <c r="C69" s="10">
        <v>2018.0</v>
      </c>
      <c r="D69" s="10">
        <v>1.0</v>
      </c>
      <c r="E69" s="10">
        <v>1.0</v>
      </c>
      <c r="F69" s="11" t="s">
        <v>168</v>
      </c>
      <c r="G69" s="9"/>
      <c r="H69" s="10">
        <v>5.0</v>
      </c>
      <c r="I69" s="9"/>
      <c r="J69" s="9"/>
      <c r="K69" s="9" t="s">
        <v>7106</v>
      </c>
      <c r="L69" s="12" t="s">
        <v>7107</v>
      </c>
      <c r="M69" s="9"/>
      <c r="N69" s="9"/>
      <c r="O69" s="9"/>
      <c r="P69" s="9" t="s">
        <v>7108</v>
      </c>
      <c r="Q69" s="11" t="s">
        <v>7109</v>
      </c>
      <c r="R69" s="9"/>
      <c r="S69" s="9"/>
      <c r="T69">
        <f t="shared" si="2"/>
        <v>47</v>
      </c>
      <c r="U69" t="str">
        <f t="shared" si="3"/>
        <v>Excluded</v>
      </c>
      <c r="V69">
        <f t="shared" si="4"/>
        <v>69</v>
      </c>
      <c r="W69" t="str">
        <f t="shared" si="5"/>
        <v>Excluded</v>
      </c>
      <c r="X69" t="str">
        <f t="shared" ref="X69:Z69" si="77">IFERROR(IF(SEARCH(X$1,$Q69),"sim","não"),)</f>
        <v>sim</v>
      </c>
      <c r="Y69" t="str">
        <f t="shared" si="77"/>
        <v/>
      </c>
      <c r="Z69" t="str">
        <f t="shared" si="77"/>
        <v/>
      </c>
      <c r="AA69">
        <f t="shared" si="7"/>
        <v>1</v>
      </c>
      <c r="AB69" t="str">
        <f t="shared" si="8"/>
        <v/>
      </c>
      <c r="AF69" t="str">
        <f t="shared" si="9"/>
        <v>1 - Type of study</v>
      </c>
      <c r="AG69" t="str">
        <f t="shared" si="10"/>
        <v>1 - Type of study</v>
      </c>
      <c r="AH69" t="str">
        <f t="shared" si="11"/>
        <v/>
      </c>
    </row>
    <row r="70">
      <c r="A70" s="9" t="s">
        <v>7110</v>
      </c>
      <c r="B70" s="9" t="s">
        <v>7111</v>
      </c>
      <c r="C70" s="10">
        <v>2018.0</v>
      </c>
      <c r="D70" s="10">
        <v>1.0</v>
      </c>
      <c r="E70" s="10">
        <v>1.0</v>
      </c>
      <c r="F70" s="11" t="s">
        <v>124</v>
      </c>
      <c r="G70" s="9"/>
      <c r="H70" s="10">
        <v>5.0</v>
      </c>
      <c r="I70" s="10">
        <v>4.0</v>
      </c>
      <c r="J70" s="9" t="s">
        <v>7112</v>
      </c>
      <c r="K70" s="9" t="s">
        <v>7113</v>
      </c>
      <c r="L70" s="12" t="s">
        <v>7114</v>
      </c>
      <c r="M70" s="9"/>
      <c r="N70" s="9"/>
      <c r="O70" s="9"/>
      <c r="P70" s="9" t="s">
        <v>7115</v>
      </c>
      <c r="Q70" s="11" t="s">
        <v>7116</v>
      </c>
      <c r="R70" s="9"/>
      <c r="S70" s="9"/>
      <c r="T70">
        <f t="shared" si="2"/>
        <v>47</v>
      </c>
      <c r="U70" t="str">
        <f t="shared" si="3"/>
        <v>Maybe</v>
      </c>
      <c r="V70">
        <f t="shared" si="4"/>
        <v>66</v>
      </c>
      <c r="W70" t="str">
        <f t="shared" si="5"/>
        <v>Maybe</v>
      </c>
      <c r="X70" t="str">
        <f t="shared" ref="X70:Z70" si="78">IFERROR(IF(SEARCH(X$1,$Q70),"sim","não"),)</f>
        <v/>
      </c>
      <c r="Y70" t="str">
        <f t="shared" si="78"/>
        <v/>
      </c>
      <c r="Z70" t="str">
        <f t="shared" si="78"/>
        <v/>
      </c>
      <c r="AA70">
        <f t="shared" si="7"/>
        <v>0</v>
      </c>
      <c r="AB70" t="str">
        <f t="shared" si="8"/>
        <v>sim</v>
      </c>
      <c r="AF70" t="str">
        <f t="shared" si="9"/>
        <v/>
      </c>
      <c r="AG70" t="str">
        <f t="shared" si="10"/>
        <v/>
      </c>
      <c r="AH70" t="str">
        <f t="shared" si="11"/>
        <v/>
      </c>
    </row>
    <row r="71">
      <c r="A71" s="9" t="s">
        <v>7117</v>
      </c>
      <c r="B71" s="9" t="s">
        <v>7118</v>
      </c>
      <c r="C71" s="10">
        <v>2018.0</v>
      </c>
      <c r="D71" s="10">
        <v>1.0</v>
      </c>
      <c r="E71" s="10">
        <v>1.0</v>
      </c>
      <c r="F71" s="11" t="s">
        <v>7119</v>
      </c>
      <c r="G71" s="9"/>
      <c r="H71" s="10">
        <v>10.0</v>
      </c>
      <c r="I71" s="10">
        <v>2.0</v>
      </c>
      <c r="J71" s="9" t="s">
        <v>7120</v>
      </c>
      <c r="K71" s="9" t="s">
        <v>7121</v>
      </c>
      <c r="L71" s="12" t="s">
        <v>7122</v>
      </c>
      <c r="M71" s="9"/>
      <c r="N71" s="9"/>
      <c r="O71" s="9"/>
      <c r="P71" s="9" t="s">
        <v>7123</v>
      </c>
      <c r="Q71" s="11" t="s">
        <v>7124</v>
      </c>
      <c r="R71" s="9"/>
      <c r="S71" s="9"/>
      <c r="T71">
        <f t="shared" si="2"/>
        <v>47</v>
      </c>
      <c r="U71" t="str">
        <f t="shared" si="3"/>
        <v>Excluded</v>
      </c>
      <c r="V71">
        <f t="shared" si="4"/>
        <v>69</v>
      </c>
      <c r="W71" t="str">
        <f t="shared" si="5"/>
        <v>Excluded</v>
      </c>
      <c r="X71" t="str">
        <f t="shared" ref="X71:Z71" si="79">IFERROR(IF(SEARCH(X$1,$Q71),"sim","não"),)</f>
        <v>sim</v>
      </c>
      <c r="Y71" t="str">
        <f t="shared" si="79"/>
        <v/>
      </c>
      <c r="Z71" t="str">
        <f t="shared" si="79"/>
        <v/>
      </c>
      <c r="AA71">
        <f t="shared" si="7"/>
        <v>1</v>
      </c>
      <c r="AB71" t="str">
        <f t="shared" si="8"/>
        <v/>
      </c>
      <c r="AF71" t="str">
        <f t="shared" si="9"/>
        <v>1 - Type of study</v>
      </c>
      <c r="AG71" t="str">
        <f t="shared" si="10"/>
        <v>1 - Type of study</v>
      </c>
      <c r="AH71" t="str">
        <f t="shared" si="11"/>
        <v/>
      </c>
    </row>
    <row r="72">
      <c r="A72" s="9" t="s">
        <v>7125</v>
      </c>
      <c r="B72" s="9" t="s">
        <v>7126</v>
      </c>
      <c r="C72" s="10">
        <v>2018.0</v>
      </c>
      <c r="D72" s="10">
        <v>1.0</v>
      </c>
      <c r="E72" s="10">
        <v>1.0</v>
      </c>
      <c r="F72" s="11" t="s">
        <v>7127</v>
      </c>
      <c r="G72" s="9"/>
      <c r="H72" s="9"/>
      <c r="I72" s="9"/>
      <c r="J72" s="9" t="s">
        <v>7128</v>
      </c>
      <c r="K72" s="9" t="s">
        <v>7129</v>
      </c>
      <c r="L72" s="12" t="s">
        <v>7130</v>
      </c>
      <c r="M72" s="9"/>
      <c r="N72" s="9"/>
      <c r="O72" s="9"/>
      <c r="P72" s="9" t="s">
        <v>7131</v>
      </c>
      <c r="Q72" s="11" t="s">
        <v>7024</v>
      </c>
      <c r="R72" s="9"/>
      <c r="S72" s="9"/>
      <c r="T72">
        <f t="shared" si="2"/>
        <v>46</v>
      </c>
      <c r="U72" t="str">
        <f t="shared" si="3"/>
        <v>Excluded</v>
      </c>
      <c r="V72">
        <f t="shared" si="4"/>
        <v>68</v>
      </c>
      <c r="W72" t="str">
        <f t="shared" si="5"/>
        <v>Excluded</v>
      </c>
      <c r="X72" t="str">
        <f t="shared" ref="X72:Z72" si="80">IFERROR(IF(SEARCH(X$1,$Q72),"sim","não"),)</f>
        <v>sim</v>
      </c>
      <c r="Y72" t="str">
        <f t="shared" si="80"/>
        <v/>
      </c>
      <c r="Z72" t="str">
        <f t="shared" si="80"/>
        <v/>
      </c>
      <c r="AA72">
        <f t="shared" si="7"/>
        <v>1</v>
      </c>
      <c r="AB72" t="str">
        <f t="shared" si="8"/>
        <v/>
      </c>
      <c r="AF72" t="str">
        <f t="shared" si="9"/>
        <v>1 - Type of study</v>
      </c>
      <c r="AG72" t="str">
        <f t="shared" si="10"/>
        <v>1 - Type of study</v>
      </c>
      <c r="AH72" t="str">
        <f t="shared" si="11"/>
        <v/>
      </c>
    </row>
    <row r="73">
      <c r="A73" s="9" t="s">
        <v>7132</v>
      </c>
      <c r="B73" s="9" t="s">
        <v>7133</v>
      </c>
      <c r="C73" s="10">
        <v>2017.0</v>
      </c>
      <c r="D73" s="10">
        <v>1.0</v>
      </c>
      <c r="E73" s="10">
        <v>1.0</v>
      </c>
      <c r="F73" s="11" t="s">
        <v>7134</v>
      </c>
      <c r="G73" s="9"/>
      <c r="H73" s="10">
        <v>23.0</v>
      </c>
      <c r="I73" s="10">
        <v>6.0</v>
      </c>
      <c r="J73" s="9" t="s">
        <v>7135</v>
      </c>
      <c r="K73" s="9" t="s">
        <v>7136</v>
      </c>
      <c r="L73" s="12" t="s">
        <v>7137</v>
      </c>
      <c r="M73" s="9"/>
      <c r="N73" s="9"/>
      <c r="O73" s="9"/>
      <c r="P73" s="9" t="s">
        <v>7138</v>
      </c>
      <c r="Q73" s="11" t="s">
        <v>7139</v>
      </c>
      <c r="R73" s="9"/>
      <c r="S73" s="9"/>
      <c r="T73">
        <f t="shared" si="2"/>
        <v>46</v>
      </c>
      <c r="U73" t="str">
        <f t="shared" si="3"/>
        <v>Maybe</v>
      </c>
      <c r="V73">
        <f t="shared" si="4"/>
        <v>65</v>
      </c>
      <c r="W73" t="str">
        <f t="shared" si="5"/>
        <v>Maybe</v>
      </c>
      <c r="X73" t="str">
        <f t="shared" ref="X73:Z73" si="81">IFERROR(IF(SEARCH(X$1,$Q73),"sim","não"),)</f>
        <v/>
      </c>
      <c r="Y73" t="str">
        <f t="shared" si="81"/>
        <v/>
      </c>
      <c r="Z73" t="str">
        <f t="shared" si="81"/>
        <v/>
      </c>
      <c r="AA73">
        <f t="shared" si="7"/>
        <v>0</v>
      </c>
      <c r="AB73" t="str">
        <f t="shared" si="8"/>
        <v>sim</v>
      </c>
      <c r="AF73" t="str">
        <f t="shared" si="9"/>
        <v/>
      </c>
      <c r="AG73" t="str">
        <f t="shared" si="10"/>
        <v/>
      </c>
      <c r="AH73" t="str">
        <f t="shared" si="11"/>
        <v/>
      </c>
    </row>
    <row r="74">
      <c r="A74" s="9" t="s">
        <v>7140</v>
      </c>
      <c r="B74" s="9" t="s">
        <v>7141</v>
      </c>
      <c r="C74" s="10">
        <v>2017.0</v>
      </c>
      <c r="D74" s="10">
        <v>1.0</v>
      </c>
      <c r="E74" s="10">
        <v>1.0</v>
      </c>
      <c r="F74" s="11" t="s">
        <v>60</v>
      </c>
      <c r="G74" s="9"/>
      <c r="H74" s="10">
        <v>228.0</v>
      </c>
      <c r="I74" s="10">
        <v>12.0</v>
      </c>
      <c r="J74" s="9"/>
      <c r="K74" s="9" t="s">
        <v>7142</v>
      </c>
      <c r="L74" s="12" t="s">
        <v>7143</v>
      </c>
      <c r="M74" s="9"/>
      <c r="N74" s="9"/>
      <c r="O74" s="9"/>
      <c r="P74" s="9" t="s">
        <v>7144</v>
      </c>
      <c r="Q74" s="11" t="s">
        <v>7145</v>
      </c>
      <c r="R74" s="9"/>
      <c r="S74" s="9"/>
      <c r="T74">
        <f t="shared" si="2"/>
        <v>47</v>
      </c>
      <c r="U74" t="str">
        <f t="shared" si="3"/>
        <v>Excluded</v>
      </c>
      <c r="V74">
        <f t="shared" si="4"/>
        <v>69</v>
      </c>
      <c r="W74" t="str">
        <f t="shared" si="5"/>
        <v>Excluded</v>
      </c>
      <c r="X74" t="str">
        <f t="shared" ref="X74:Z74" si="82">IFERROR(IF(SEARCH(X$1,$Q74),"sim","não"),)</f>
        <v>sim</v>
      </c>
      <c r="Y74" t="str">
        <f t="shared" si="82"/>
        <v/>
      </c>
      <c r="Z74" t="str">
        <f t="shared" si="82"/>
        <v/>
      </c>
      <c r="AA74">
        <f t="shared" si="7"/>
        <v>1</v>
      </c>
      <c r="AB74" t="str">
        <f t="shared" si="8"/>
        <v/>
      </c>
      <c r="AF74" t="str">
        <f t="shared" si="9"/>
        <v>1 - Type of study</v>
      </c>
      <c r="AG74" t="str">
        <f t="shared" si="10"/>
        <v>1 - Type of study</v>
      </c>
      <c r="AH74" t="str">
        <f t="shared" si="11"/>
        <v/>
      </c>
    </row>
    <row r="75">
      <c r="A75" s="9" t="s">
        <v>7146</v>
      </c>
      <c r="B75" s="9" t="s">
        <v>7147</v>
      </c>
      <c r="C75" s="10">
        <v>2017.0</v>
      </c>
      <c r="D75" s="10">
        <v>1.0</v>
      </c>
      <c r="E75" s="10">
        <v>1.0</v>
      </c>
      <c r="F75" s="11" t="s">
        <v>7148</v>
      </c>
      <c r="G75" s="9"/>
      <c r="H75" s="10">
        <v>23.0</v>
      </c>
      <c r="I75" s="10">
        <v>6.0</v>
      </c>
      <c r="J75" s="9" t="s">
        <v>7149</v>
      </c>
      <c r="K75" s="9" t="s">
        <v>7150</v>
      </c>
      <c r="L75" s="12" t="s">
        <v>7151</v>
      </c>
      <c r="M75" s="9"/>
      <c r="N75" s="9"/>
      <c r="O75" s="9"/>
      <c r="P75" s="9" t="s">
        <v>7152</v>
      </c>
      <c r="Q75" s="11" t="s">
        <v>7153</v>
      </c>
      <c r="R75" s="9"/>
      <c r="S75" s="9"/>
      <c r="T75">
        <f t="shared" si="2"/>
        <v>47</v>
      </c>
      <c r="U75" t="str">
        <f t="shared" si="3"/>
        <v>Excluded</v>
      </c>
      <c r="V75">
        <f t="shared" si="4"/>
        <v>69</v>
      </c>
      <c r="W75" t="str">
        <f t="shared" si="5"/>
        <v>Excluded</v>
      </c>
      <c r="X75" t="str">
        <f t="shared" ref="X75:Z75" si="83">IFERROR(IF(SEARCH(X$1,$Q75),"sim","não"),)</f>
        <v/>
      </c>
      <c r="Y75" t="str">
        <f t="shared" si="83"/>
        <v/>
      </c>
      <c r="Z75" t="str">
        <f t="shared" si="83"/>
        <v>sim</v>
      </c>
      <c r="AA75">
        <f t="shared" si="7"/>
        <v>1</v>
      </c>
      <c r="AB75" t="str">
        <f t="shared" si="8"/>
        <v/>
      </c>
      <c r="AF75" t="str">
        <f t="shared" si="9"/>
        <v>3 - Intervention</v>
      </c>
      <c r="AG75" t="str">
        <f t="shared" si="10"/>
        <v>3 - Intervention</v>
      </c>
      <c r="AH75" t="str">
        <f t="shared" si="11"/>
        <v/>
      </c>
    </row>
    <row r="76">
      <c r="A76" s="9" t="s">
        <v>7154</v>
      </c>
      <c r="B76" s="9" t="s">
        <v>7155</v>
      </c>
      <c r="C76" s="10">
        <v>2017.0</v>
      </c>
      <c r="D76" s="10">
        <v>1.0</v>
      </c>
      <c r="E76" s="10">
        <v>1.0</v>
      </c>
      <c r="F76" s="11" t="s">
        <v>7156</v>
      </c>
      <c r="G76" s="9"/>
      <c r="H76" s="10">
        <v>27.0</v>
      </c>
      <c r="I76" s="10">
        <v>31.0</v>
      </c>
      <c r="J76" s="9"/>
      <c r="K76" s="9" t="s">
        <v>7157</v>
      </c>
      <c r="L76" s="12" t="s">
        <v>7158</v>
      </c>
      <c r="M76" s="9"/>
      <c r="N76" s="9"/>
      <c r="O76" s="9"/>
      <c r="P76" s="9" t="s">
        <v>7159</v>
      </c>
      <c r="Q76" s="11" t="s">
        <v>7160</v>
      </c>
      <c r="R76" s="9"/>
      <c r="S76" s="9"/>
      <c r="T76">
        <f t="shared" si="2"/>
        <v>47</v>
      </c>
      <c r="U76" t="str">
        <f t="shared" si="3"/>
        <v>Maybe</v>
      </c>
      <c r="V76">
        <f t="shared" si="4"/>
        <v>66</v>
      </c>
      <c r="W76" t="str">
        <f t="shared" si="5"/>
        <v>Excluded</v>
      </c>
      <c r="X76" t="str">
        <f t="shared" ref="X76:Z76" si="84">IFERROR(IF(SEARCH(X$1,$Q76),"sim","não"),)</f>
        <v>sim</v>
      </c>
      <c r="Y76" t="str">
        <f t="shared" si="84"/>
        <v/>
      </c>
      <c r="Z76" t="str">
        <f t="shared" si="84"/>
        <v/>
      </c>
      <c r="AA76">
        <f t="shared" si="7"/>
        <v>1</v>
      </c>
      <c r="AB76" t="str">
        <f t="shared" si="8"/>
        <v>sim</v>
      </c>
      <c r="AF76" t="str">
        <f t="shared" si="9"/>
        <v>1 - Type of study</v>
      </c>
      <c r="AG76" t="str">
        <f t="shared" si="10"/>
        <v/>
      </c>
      <c r="AH76" t="str">
        <f t="shared" si="11"/>
        <v/>
      </c>
    </row>
    <row r="77">
      <c r="A77" s="9" t="s">
        <v>7161</v>
      </c>
      <c r="B77" s="9" t="s">
        <v>7162</v>
      </c>
      <c r="C77" s="10">
        <v>2017.0</v>
      </c>
      <c r="D77" s="10">
        <v>1.0</v>
      </c>
      <c r="E77" s="10">
        <v>1.0</v>
      </c>
      <c r="F77" s="9"/>
      <c r="G77" s="9"/>
      <c r="H77" s="10">
        <v>60.0</v>
      </c>
      <c r="I77" s="10">
        <v>1.0</v>
      </c>
      <c r="J77" s="9"/>
      <c r="K77" s="9"/>
      <c r="L77" s="12" t="s">
        <v>7163</v>
      </c>
      <c r="M77" s="9"/>
      <c r="N77" s="9"/>
      <c r="O77" s="9"/>
      <c r="P77" s="9" t="s">
        <v>7164</v>
      </c>
      <c r="Q77" s="11" t="s">
        <v>6683</v>
      </c>
      <c r="R77" s="9"/>
      <c r="S77" s="9"/>
      <c r="T77">
        <f t="shared" si="2"/>
        <v>60</v>
      </c>
      <c r="U77" t="str">
        <f t="shared" si="3"/>
        <v>Excluded</v>
      </c>
      <c r="V77">
        <f t="shared" si="4"/>
        <v>82</v>
      </c>
      <c r="W77" t="str">
        <f t="shared" si="5"/>
        <v>Excluded</v>
      </c>
      <c r="X77" t="str">
        <f t="shared" ref="X77:Z77" si="85">IFERROR(IF(SEARCH(X$1,$Q77),"sim","não"),)</f>
        <v>sim</v>
      </c>
      <c r="Y77" t="str">
        <f t="shared" si="85"/>
        <v/>
      </c>
      <c r="Z77" t="str">
        <f t="shared" si="85"/>
        <v/>
      </c>
      <c r="AA77">
        <f t="shared" si="7"/>
        <v>1</v>
      </c>
      <c r="AB77" t="str">
        <f t="shared" si="8"/>
        <v/>
      </c>
      <c r="AF77" t="str">
        <f t="shared" si="9"/>
        <v>1 - Type of study</v>
      </c>
      <c r="AG77" t="str">
        <f t="shared" si="10"/>
        <v>1 - Type of study</v>
      </c>
      <c r="AH77" t="str">
        <f t="shared" si="11"/>
        <v/>
      </c>
    </row>
    <row r="78">
      <c r="A78" s="9" t="s">
        <v>7165</v>
      </c>
      <c r="B78" s="9" t="s">
        <v>7166</v>
      </c>
      <c r="C78" s="10">
        <v>2017.0</v>
      </c>
      <c r="D78" s="10">
        <v>1.0</v>
      </c>
      <c r="E78" s="10">
        <v>1.0</v>
      </c>
      <c r="F78" s="11" t="s">
        <v>628</v>
      </c>
      <c r="G78" s="9"/>
      <c r="H78" s="10">
        <v>9.0</v>
      </c>
      <c r="I78" s="10">
        <v>9.0</v>
      </c>
      <c r="J78" s="9" t="s">
        <v>7167</v>
      </c>
      <c r="K78" s="9" t="s">
        <v>7168</v>
      </c>
      <c r="L78" s="12" t="s">
        <v>7169</v>
      </c>
      <c r="M78" s="9"/>
      <c r="N78" s="9"/>
      <c r="O78" s="9"/>
      <c r="P78" s="9" t="s">
        <v>7170</v>
      </c>
      <c r="Q78" s="11" t="s">
        <v>7171</v>
      </c>
      <c r="R78" s="9"/>
      <c r="S78" s="9"/>
      <c r="T78">
        <f t="shared" si="2"/>
        <v>48</v>
      </c>
      <c r="U78" t="str">
        <f t="shared" si="3"/>
        <v>Excluded</v>
      </c>
      <c r="V78">
        <f t="shared" si="4"/>
        <v>70</v>
      </c>
      <c r="W78" t="str">
        <f t="shared" si="5"/>
        <v>Excluded</v>
      </c>
      <c r="X78" t="str">
        <f t="shared" ref="X78:Z78" si="86">IFERROR(IF(SEARCH(X$1,$Q78),"sim","não"),)</f>
        <v>sim</v>
      </c>
      <c r="Y78" t="str">
        <f t="shared" si="86"/>
        <v/>
      </c>
      <c r="Z78" t="str">
        <f t="shared" si="86"/>
        <v/>
      </c>
      <c r="AA78">
        <f t="shared" si="7"/>
        <v>1</v>
      </c>
      <c r="AB78" t="str">
        <f t="shared" si="8"/>
        <v/>
      </c>
      <c r="AF78" t="str">
        <f t="shared" si="9"/>
        <v>1 - Type of study</v>
      </c>
      <c r="AG78" t="str">
        <f t="shared" si="10"/>
        <v>1 - Type of study</v>
      </c>
      <c r="AH78" t="str">
        <f t="shared" si="11"/>
        <v/>
      </c>
    </row>
    <row r="79">
      <c r="A79" s="9" t="s">
        <v>7172</v>
      </c>
      <c r="B79" s="9" t="s">
        <v>7173</v>
      </c>
      <c r="C79" s="10">
        <v>2017.0</v>
      </c>
      <c r="D79" s="10">
        <v>1.0</v>
      </c>
      <c r="E79" s="10">
        <v>1.0</v>
      </c>
      <c r="F79" s="11" t="s">
        <v>7174</v>
      </c>
      <c r="G79" s="9"/>
      <c r="H79" s="10">
        <v>11.0</v>
      </c>
      <c r="I79" s="10">
        <v>1.0</v>
      </c>
      <c r="J79" s="9"/>
      <c r="K79" s="9" t="s">
        <v>7175</v>
      </c>
      <c r="L79" s="12" t="s">
        <v>7176</v>
      </c>
      <c r="M79" s="9"/>
      <c r="N79" s="9"/>
      <c r="O79" s="9"/>
      <c r="P79" s="9" t="s">
        <v>7177</v>
      </c>
      <c r="Q79" s="11" t="s">
        <v>7178</v>
      </c>
      <c r="R79" s="9"/>
      <c r="S79" s="9"/>
      <c r="T79">
        <f t="shared" si="2"/>
        <v>47</v>
      </c>
      <c r="U79" t="str">
        <f t="shared" si="3"/>
        <v>Excluded</v>
      </c>
      <c r="V79">
        <f t="shared" si="4"/>
        <v>69</v>
      </c>
      <c r="W79" t="str">
        <f t="shared" si="5"/>
        <v>Excluded</v>
      </c>
      <c r="X79" t="str">
        <f t="shared" ref="X79:Z79" si="87">IFERROR(IF(SEARCH(X$1,$Q79),"sim","não"),)</f>
        <v>sim</v>
      </c>
      <c r="Y79" t="str">
        <f t="shared" si="87"/>
        <v/>
      </c>
      <c r="Z79" t="str">
        <f t="shared" si="87"/>
        <v/>
      </c>
      <c r="AA79">
        <f t="shared" si="7"/>
        <v>1</v>
      </c>
      <c r="AB79" t="str">
        <f t="shared" si="8"/>
        <v/>
      </c>
      <c r="AF79" t="str">
        <f t="shared" si="9"/>
        <v>1 - Type of study</v>
      </c>
      <c r="AG79" t="str">
        <f t="shared" si="10"/>
        <v>1 - Type of study</v>
      </c>
      <c r="AH79" t="str">
        <f t="shared" si="11"/>
        <v/>
      </c>
    </row>
    <row r="80">
      <c r="A80" s="9" t="s">
        <v>7179</v>
      </c>
      <c r="B80" s="9" t="s">
        <v>7180</v>
      </c>
      <c r="C80" s="10">
        <v>2017.0</v>
      </c>
      <c r="D80" s="10">
        <v>1.0</v>
      </c>
      <c r="E80" s="10">
        <v>1.0</v>
      </c>
      <c r="F80" s="11" t="s">
        <v>7181</v>
      </c>
      <c r="G80" s="9"/>
      <c r="H80" s="10">
        <v>29.0</v>
      </c>
      <c r="I80" s="10">
        <v>5.0</v>
      </c>
      <c r="J80" s="9" t="s">
        <v>7182</v>
      </c>
      <c r="K80" s="9" t="s">
        <v>7183</v>
      </c>
      <c r="L80" s="12" t="s">
        <v>7184</v>
      </c>
      <c r="M80" s="9"/>
      <c r="N80" s="9"/>
      <c r="O80" s="9"/>
      <c r="P80" s="9" t="s">
        <v>7185</v>
      </c>
      <c r="Q80" s="11" t="s">
        <v>6958</v>
      </c>
      <c r="R80" s="9"/>
      <c r="S80" s="9"/>
      <c r="T80">
        <f t="shared" si="2"/>
        <v>46</v>
      </c>
      <c r="U80" t="str">
        <f t="shared" si="3"/>
        <v>Excluded</v>
      </c>
      <c r="V80">
        <f t="shared" si="4"/>
        <v>68</v>
      </c>
      <c r="W80" t="str">
        <f t="shared" si="5"/>
        <v>Excluded</v>
      </c>
      <c r="X80" t="str">
        <f t="shared" ref="X80:Z80" si="88">IFERROR(IF(SEARCH(X$1,$Q80),"sim","não"),)</f>
        <v>sim</v>
      </c>
      <c r="Y80" t="str">
        <f t="shared" si="88"/>
        <v/>
      </c>
      <c r="Z80" t="str">
        <f t="shared" si="88"/>
        <v/>
      </c>
      <c r="AA80">
        <f t="shared" si="7"/>
        <v>1</v>
      </c>
      <c r="AB80" t="str">
        <f t="shared" si="8"/>
        <v/>
      </c>
      <c r="AF80" t="str">
        <f t="shared" si="9"/>
        <v>1 - Type of study</v>
      </c>
      <c r="AG80" t="str">
        <f t="shared" si="10"/>
        <v>1 - Type of study</v>
      </c>
      <c r="AH80" t="str">
        <f t="shared" si="11"/>
        <v/>
      </c>
    </row>
    <row r="81">
      <c r="A81" s="9" t="s">
        <v>7186</v>
      </c>
      <c r="B81" s="9" t="s">
        <v>7187</v>
      </c>
      <c r="C81" s="10">
        <v>2017.0</v>
      </c>
      <c r="D81" s="10">
        <v>1.0</v>
      </c>
      <c r="E81" s="10">
        <v>1.0</v>
      </c>
      <c r="F81" s="11" t="s">
        <v>124</v>
      </c>
      <c r="G81" s="9"/>
      <c r="H81" s="10">
        <v>4.0</v>
      </c>
      <c r="I81" s="10">
        <v>2.0</v>
      </c>
      <c r="J81" s="9" t="s">
        <v>7188</v>
      </c>
      <c r="K81" s="9" t="s">
        <v>7189</v>
      </c>
      <c r="L81" s="12" t="s">
        <v>7190</v>
      </c>
      <c r="M81" s="9"/>
      <c r="N81" s="9"/>
      <c r="O81" s="9"/>
      <c r="P81" s="9" t="s">
        <v>7191</v>
      </c>
      <c r="Q81" s="11" t="s">
        <v>7192</v>
      </c>
      <c r="R81" s="9"/>
      <c r="S81" s="9"/>
      <c r="T81">
        <f t="shared" si="2"/>
        <v>47</v>
      </c>
      <c r="U81" t="str">
        <f t="shared" si="3"/>
        <v>Maybe</v>
      </c>
      <c r="V81">
        <f t="shared" si="4"/>
        <v>66</v>
      </c>
      <c r="W81" t="str">
        <f t="shared" si="5"/>
        <v>Excluded</v>
      </c>
      <c r="X81" t="str">
        <f t="shared" ref="X81:Z81" si="89">IFERROR(IF(SEARCH(X$1,$Q81),"sim","não"),)</f>
        <v/>
      </c>
      <c r="Y81" t="str">
        <f t="shared" si="89"/>
        <v/>
      </c>
      <c r="Z81" t="str">
        <f t="shared" si="89"/>
        <v>sim</v>
      </c>
      <c r="AA81">
        <f t="shared" si="7"/>
        <v>1</v>
      </c>
      <c r="AB81" t="str">
        <f t="shared" si="8"/>
        <v>sim</v>
      </c>
      <c r="AF81" t="str">
        <f t="shared" si="9"/>
        <v>3 - Intervention</v>
      </c>
      <c r="AG81" t="str">
        <f t="shared" si="10"/>
        <v/>
      </c>
      <c r="AH81" t="str">
        <f t="shared" si="11"/>
        <v/>
      </c>
    </row>
    <row r="82">
      <c r="A82" s="9" t="s">
        <v>7193</v>
      </c>
      <c r="B82" s="9" t="s">
        <v>4016</v>
      </c>
      <c r="C82" s="10">
        <v>2017.0</v>
      </c>
      <c r="D82" s="10">
        <v>1.0</v>
      </c>
      <c r="E82" s="10">
        <v>1.0</v>
      </c>
      <c r="F82" s="9"/>
      <c r="G82" s="9"/>
      <c r="H82" s="10">
        <v>2017.0</v>
      </c>
      <c r="I82" s="9"/>
      <c r="J82" s="9" t="s">
        <v>7194</v>
      </c>
      <c r="K82" s="9" t="s">
        <v>7195</v>
      </c>
      <c r="L82" s="12" t="s">
        <v>7196</v>
      </c>
      <c r="M82" s="9"/>
      <c r="N82" s="9"/>
      <c r="O82" s="9"/>
      <c r="P82" s="9" t="s">
        <v>7197</v>
      </c>
      <c r="Q82" s="11" t="s">
        <v>7198</v>
      </c>
      <c r="R82" s="9"/>
      <c r="S82" s="9"/>
      <c r="T82">
        <f t="shared" si="2"/>
        <v>60</v>
      </c>
      <c r="U82" t="str">
        <f t="shared" si="3"/>
        <v>Excluded</v>
      </c>
      <c r="V82">
        <f t="shared" si="4"/>
        <v>82</v>
      </c>
      <c r="W82" t="str">
        <f t="shared" si="5"/>
        <v>Excluded</v>
      </c>
      <c r="X82" t="str">
        <f t="shared" ref="X82:Z82" si="90">IFERROR(IF(SEARCH(X$1,$Q82),"sim","não"),)</f>
        <v>sim</v>
      </c>
      <c r="Y82" t="str">
        <f t="shared" si="90"/>
        <v/>
      </c>
      <c r="Z82" t="str">
        <f t="shared" si="90"/>
        <v>sim</v>
      </c>
      <c r="AA82">
        <f t="shared" si="7"/>
        <v>2</v>
      </c>
      <c r="AB82" t="str">
        <f t="shared" si="8"/>
        <v/>
      </c>
      <c r="AF82" t="str">
        <f t="shared" si="9"/>
        <v>3 - Intervention,1 - Type of study</v>
      </c>
      <c r="AG82" t="str">
        <f t="shared" si="10"/>
        <v>3 - Intervention</v>
      </c>
      <c r="AH82" t="str">
        <f t="shared" si="11"/>
        <v>1 - Type of study</v>
      </c>
    </row>
    <row r="83">
      <c r="A83" s="9" t="s">
        <v>7199</v>
      </c>
      <c r="B83" s="9" t="s">
        <v>4016</v>
      </c>
      <c r="C83" s="10">
        <v>2017.0</v>
      </c>
      <c r="D83" s="10">
        <v>1.0</v>
      </c>
      <c r="E83" s="10">
        <v>1.0</v>
      </c>
      <c r="F83" s="9"/>
      <c r="G83" s="9"/>
      <c r="H83" s="10">
        <v>2.0</v>
      </c>
      <c r="I83" s="9"/>
      <c r="J83" s="9" t="s">
        <v>7200</v>
      </c>
      <c r="K83" s="9" t="s">
        <v>7195</v>
      </c>
      <c r="L83" s="12" t="s">
        <v>7201</v>
      </c>
      <c r="M83" s="9"/>
      <c r="N83" s="9"/>
      <c r="O83" s="9"/>
      <c r="P83" s="9" t="s">
        <v>7202</v>
      </c>
      <c r="Q83" s="11" t="s">
        <v>6683</v>
      </c>
      <c r="R83" s="9"/>
      <c r="S83" s="9"/>
      <c r="T83">
        <f t="shared" si="2"/>
        <v>60</v>
      </c>
      <c r="U83" t="str">
        <f t="shared" si="3"/>
        <v>Excluded</v>
      </c>
      <c r="V83">
        <f t="shared" si="4"/>
        <v>82</v>
      </c>
      <c r="W83" t="str">
        <f t="shared" si="5"/>
        <v>Excluded</v>
      </c>
      <c r="X83" t="str">
        <f t="shared" ref="X83:Z83" si="91">IFERROR(IF(SEARCH(X$1,$Q83),"sim","não"),)</f>
        <v>sim</v>
      </c>
      <c r="Y83" t="str">
        <f t="shared" si="91"/>
        <v/>
      </c>
      <c r="Z83" t="str">
        <f t="shared" si="91"/>
        <v/>
      </c>
      <c r="AA83">
        <f t="shared" si="7"/>
        <v>1</v>
      </c>
      <c r="AB83" t="str">
        <f t="shared" si="8"/>
        <v/>
      </c>
      <c r="AF83" t="str">
        <f t="shared" si="9"/>
        <v>1 - Type of study</v>
      </c>
      <c r="AG83" t="str">
        <f t="shared" si="10"/>
        <v>1 - Type of study</v>
      </c>
      <c r="AH83" t="str">
        <f t="shared" si="11"/>
        <v/>
      </c>
    </row>
    <row r="84">
      <c r="A84" s="9" t="s">
        <v>7203</v>
      </c>
      <c r="B84" s="9" t="s">
        <v>7204</v>
      </c>
      <c r="C84" s="10">
        <v>2016.0</v>
      </c>
      <c r="D84" s="10">
        <v>1.0</v>
      </c>
      <c r="E84" s="10">
        <v>1.0</v>
      </c>
      <c r="F84" s="11" t="s">
        <v>7205</v>
      </c>
      <c r="G84" s="9"/>
      <c r="H84" s="10">
        <v>27.0</v>
      </c>
      <c r="I84" s="10">
        <v>17.0</v>
      </c>
      <c r="J84" s="9" t="s">
        <v>7206</v>
      </c>
      <c r="K84" s="9" t="s">
        <v>7207</v>
      </c>
      <c r="L84" s="12" t="s">
        <v>7208</v>
      </c>
      <c r="M84" s="9"/>
      <c r="N84" s="9"/>
      <c r="O84" s="9"/>
      <c r="P84" s="9" t="s">
        <v>7209</v>
      </c>
      <c r="Q84" s="11" t="s">
        <v>6718</v>
      </c>
      <c r="R84" s="9"/>
      <c r="S84" s="9"/>
      <c r="T84">
        <f t="shared" si="2"/>
        <v>60</v>
      </c>
      <c r="U84" t="str">
        <f t="shared" si="3"/>
        <v>Excluded</v>
      </c>
      <c r="V84">
        <f t="shared" si="4"/>
        <v>82</v>
      </c>
      <c r="W84" t="str">
        <f t="shared" si="5"/>
        <v>Excluded</v>
      </c>
      <c r="X84" t="str">
        <f t="shared" ref="X84:Z84" si="92">IFERROR(IF(SEARCH(X$1,$Q84),"sim","não"),)</f>
        <v>sim</v>
      </c>
      <c r="Y84" t="str">
        <f t="shared" si="92"/>
        <v>sim</v>
      </c>
      <c r="Z84" t="str">
        <f t="shared" si="92"/>
        <v/>
      </c>
      <c r="AA84">
        <f t="shared" si="7"/>
        <v>2</v>
      </c>
      <c r="AB84" t="str">
        <f t="shared" si="8"/>
        <v/>
      </c>
      <c r="AF84" t="str">
        <f t="shared" si="9"/>
        <v>2 - Population,1 - Type of study</v>
      </c>
      <c r="AG84" t="str">
        <f t="shared" si="10"/>
        <v>2 - Population</v>
      </c>
      <c r="AH84" t="str">
        <f t="shared" si="11"/>
        <v>1 - Type of study</v>
      </c>
    </row>
    <row r="85">
      <c r="A85" s="9" t="s">
        <v>7210</v>
      </c>
      <c r="B85" s="9" t="s">
        <v>7211</v>
      </c>
      <c r="C85" s="10">
        <v>2016.0</v>
      </c>
      <c r="D85" s="10">
        <v>1.0</v>
      </c>
      <c r="E85" s="10">
        <v>1.0</v>
      </c>
      <c r="F85" s="11" t="s">
        <v>2631</v>
      </c>
      <c r="G85" s="9"/>
      <c r="H85" s="10">
        <v>113.0</v>
      </c>
      <c r="I85" s="10">
        <v>29.0</v>
      </c>
      <c r="J85" s="9" t="s">
        <v>7212</v>
      </c>
      <c r="K85" s="9" t="s">
        <v>7213</v>
      </c>
      <c r="L85" s="12" t="s">
        <v>7214</v>
      </c>
      <c r="M85" s="9"/>
      <c r="N85" s="9"/>
      <c r="O85" s="9"/>
      <c r="P85" s="9"/>
      <c r="Q85" s="11" t="s">
        <v>7215</v>
      </c>
      <c r="R85" s="9"/>
      <c r="S85" s="9"/>
      <c r="T85">
        <f t="shared" si="2"/>
        <v>47</v>
      </c>
      <c r="U85" t="str">
        <f t="shared" si="3"/>
        <v>Excluded</v>
      </c>
      <c r="V85">
        <f t="shared" si="4"/>
        <v>69</v>
      </c>
      <c r="W85" t="str">
        <f t="shared" si="5"/>
        <v>Excluded</v>
      </c>
      <c r="X85" t="str">
        <f t="shared" ref="X85:Z85" si="93">IFERROR(IF(SEARCH(X$1,$Q85),"sim","não"),)</f>
        <v>sim</v>
      </c>
      <c r="Y85" t="str">
        <f t="shared" si="93"/>
        <v/>
      </c>
      <c r="Z85" t="str">
        <f t="shared" si="93"/>
        <v/>
      </c>
      <c r="AA85">
        <f t="shared" si="7"/>
        <v>1</v>
      </c>
      <c r="AB85" t="str">
        <f t="shared" si="8"/>
        <v/>
      </c>
      <c r="AF85" t="str">
        <f t="shared" si="9"/>
        <v>1 - Type of study</v>
      </c>
      <c r="AG85" t="str">
        <f t="shared" si="10"/>
        <v>1 - Type of study</v>
      </c>
      <c r="AH85" t="str">
        <f t="shared" si="11"/>
        <v/>
      </c>
    </row>
    <row r="86">
      <c r="A86" s="9" t="s">
        <v>7216</v>
      </c>
      <c r="B86" s="9" t="s">
        <v>7217</v>
      </c>
      <c r="C86" s="10">
        <v>2016.0</v>
      </c>
      <c r="D86" s="10">
        <v>1.0</v>
      </c>
      <c r="E86" s="10">
        <v>1.0</v>
      </c>
      <c r="F86" s="11" t="s">
        <v>7218</v>
      </c>
      <c r="G86" s="9"/>
      <c r="H86" s="10">
        <v>33.0</v>
      </c>
      <c r="I86" s="10">
        <v>6.0</v>
      </c>
      <c r="J86" s="9" t="s">
        <v>7219</v>
      </c>
      <c r="K86" s="9" t="s">
        <v>7220</v>
      </c>
      <c r="L86" s="12" t="s">
        <v>7221</v>
      </c>
      <c r="M86" s="9"/>
      <c r="N86" s="9"/>
      <c r="O86" s="9"/>
      <c r="P86" s="9" t="s">
        <v>7222</v>
      </c>
      <c r="Q86" s="11" t="s">
        <v>7223</v>
      </c>
      <c r="R86" s="9"/>
      <c r="S86" s="9"/>
      <c r="T86">
        <f t="shared" si="2"/>
        <v>46</v>
      </c>
      <c r="U86" t="str">
        <f t="shared" si="3"/>
        <v>Excluded</v>
      </c>
      <c r="V86">
        <f t="shared" si="4"/>
        <v>68</v>
      </c>
      <c r="W86" t="str">
        <f t="shared" si="5"/>
        <v>Excluded</v>
      </c>
      <c r="X86" t="str">
        <f t="shared" ref="X86:Z86" si="94">IFERROR(IF(SEARCH(X$1,$Q86),"sim","não"),)</f>
        <v>sim</v>
      </c>
      <c r="Y86" t="str">
        <f t="shared" si="94"/>
        <v/>
      </c>
      <c r="Z86" t="str">
        <f t="shared" si="94"/>
        <v/>
      </c>
      <c r="AA86">
        <f t="shared" si="7"/>
        <v>1</v>
      </c>
      <c r="AB86" t="str">
        <f t="shared" si="8"/>
        <v/>
      </c>
      <c r="AF86" t="str">
        <f t="shared" si="9"/>
        <v>1 - Type of study</v>
      </c>
      <c r="AG86" t="str">
        <f t="shared" si="10"/>
        <v>1 - Type of study</v>
      </c>
      <c r="AH86" t="str">
        <f t="shared" si="11"/>
        <v/>
      </c>
    </row>
    <row r="87">
      <c r="A87" s="9" t="s">
        <v>7224</v>
      </c>
      <c r="B87" s="9" t="s">
        <v>7225</v>
      </c>
      <c r="C87" s="10">
        <v>2016.0</v>
      </c>
      <c r="D87" s="10">
        <v>1.0</v>
      </c>
      <c r="E87" s="10">
        <v>1.0</v>
      </c>
      <c r="F87" s="11" t="s">
        <v>7226</v>
      </c>
      <c r="G87" s="9"/>
      <c r="H87" s="10">
        <v>25.0</v>
      </c>
      <c r="I87" s="10">
        <v>8.0</v>
      </c>
      <c r="J87" s="9" t="s">
        <v>7227</v>
      </c>
      <c r="K87" s="9" t="s">
        <v>7228</v>
      </c>
      <c r="L87" s="12" t="s">
        <v>7229</v>
      </c>
      <c r="M87" s="9"/>
      <c r="N87" s="9"/>
      <c r="O87" s="9"/>
      <c r="P87" s="9" t="s">
        <v>7230</v>
      </c>
      <c r="Q87" s="11" t="s">
        <v>7231</v>
      </c>
      <c r="R87" s="9"/>
      <c r="S87" s="9"/>
      <c r="T87">
        <f t="shared" si="2"/>
        <v>60</v>
      </c>
      <c r="U87" t="str">
        <f t="shared" si="3"/>
        <v>Excluded</v>
      </c>
      <c r="V87">
        <f t="shared" si="4"/>
        <v>82</v>
      </c>
      <c r="W87" t="str">
        <f t="shared" si="5"/>
        <v>Excluded</v>
      </c>
      <c r="X87" t="str">
        <f t="shared" ref="X87:Z87" si="95">IFERROR(IF(SEARCH(X$1,$Q87),"sim","não"),)</f>
        <v/>
      </c>
      <c r="Y87" t="str">
        <f t="shared" si="95"/>
        <v/>
      </c>
      <c r="Z87" t="str">
        <f t="shared" si="95"/>
        <v>sim</v>
      </c>
      <c r="AA87">
        <f t="shared" si="7"/>
        <v>1</v>
      </c>
      <c r="AB87" t="str">
        <f t="shared" si="8"/>
        <v/>
      </c>
      <c r="AF87" t="str">
        <f t="shared" si="9"/>
        <v>3 - Intervention</v>
      </c>
      <c r="AG87" t="str">
        <f t="shared" si="10"/>
        <v>3 - Intervention</v>
      </c>
      <c r="AH87" t="str">
        <f t="shared" si="11"/>
        <v/>
      </c>
    </row>
    <row r="88">
      <c r="A88" s="9" t="s">
        <v>7232</v>
      </c>
      <c r="B88" s="9" t="s">
        <v>7233</v>
      </c>
      <c r="C88" s="10">
        <v>2015.0</v>
      </c>
      <c r="D88" s="10">
        <v>1.0</v>
      </c>
      <c r="E88" s="10">
        <v>1.0</v>
      </c>
      <c r="F88" s="11" t="s">
        <v>7234</v>
      </c>
      <c r="G88" s="9"/>
      <c r="H88" s="10">
        <v>495.0</v>
      </c>
      <c r="I88" s="10">
        <v>1.0</v>
      </c>
      <c r="J88" s="9" t="s">
        <v>7235</v>
      </c>
      <c r="K88" s="9" t="s">
        <v>7236</v>
      </c>
      <c r="L88" s="12" t="s">
        <v>7237</v>
      </c>
      <c r="M88" s="9"/>
      <c r="N88" s="9"/>
      <c r="O88" s="9"/>
      <c r="P88" s="9" t="s">
        <v>7238</v>
      </c>
      <c r="Q88" s="11" t="s">
        <v>7239</v>
      </c>
      <c r="R88" s="9"/>
      <c r="S88" s="9"/>
      <c r="T88">
        <f t="shared" si="2"/>
        <v>47</v>
      </c>
      <c r="U88" t="str">
        <f t="shared" si="3"/>
        <v>Excluded</v>
      </c>
      <c r="V88">
        <f t="shared" si="4"/>
        <v>69</v>
      </c>
      <c r="W88" t="str">
        <f t="shared" si="5"/>
        <v>Excluded</v>
      </c>
      <c r="X88" t="str">
        <f t="shared" ref="X88:Z88" si="96">IFERROR(IF(SEARCH(X$1,$Q88),"sim","não"),)</f>
        <v>sim</v>
      </c>
      <c r="Y88" t="str">
        <f t="shared" si="96"/>
        <v>sim</v>
      </c>
      <c r="Z88" t="str">
        <f t="shared" si="96"/>
        <v/>
      </c>
      <c r="AA88">
        <f t="shared" si="7"/>
        <v>2</v>
      </c>
      <c r="AB88" t="str">
        <f t="shared" si="8"/>
        <v/>
      </c>
      <c r="AF88" t="str">
        <f t="shared" si="9"/>
        <v>2 - Population,1 - Type of study</v>
      </c>
      <c r="AG88" t="str">
        <f t="shared" si="10"/>
        <v>2 - Population</v>
      </c>
      <c r="AH88" t="str">
        <f t="shared" si="11"/>
        <v>1 - Type of study</v>
      </c>
    </row>
    <row r="89">
      <c r="A89" s="9" t="s">
        <v>7240</v>
      </c>
      <c r="B89" s="9" t="s">
        <v>7241</v>
      </c>
      <c r="C89" s="10">
        <v>2015.0</v>
      </c>
      <c r="D89" s="10">
        <v>1.0</v>
      </c>
      <c r="E89" s="10">
        <v>1.0</v>
      </c>
      <c r="F89" s="9" t="s">
        <v>3645</v>
      </c>
      <c r="G89" s="9"/>
      <c r="H89" s="10">
        <v>5.0</v>
      </c>
      <c r="I89" s="10">
        <v>55.0</v>
      </c>
      <c r="J89" s="9" t="s">
        <v>7242</v>
      </c>
      <c r="K89" s="9" t="s">
        <v>7243</v>
      </c>
      <c r="L89" s="12" t="s">
        <v>7244</v>
      </c>
      <c r="M89" s="9"/>
      <c r="N89" s="9"/>
      <c r="O89" s="9"/>
      <c r="P89" s="9" t="s">
        <v>7245</v>
      </c>
      <c r="Q89" s="11" t="s">
        <v>6896</v>
      </c>
      <c r="R89" s="9"/>
      <c r="S89" s="9"/>
      <c r="T89">
        <f t="shared" si="2"/>
        <v>46</v>
      </c>
      <c r="U89" t="str">
        <f t="shared" si="3"/>
        <v>Excluded</v>
      </c>
      <c r="V89">
        <f t="shared" si="4"/>
        <v>68</v>
      </c>
      <c r="W89" t="str">
        <f t="shared" si="5"/>
        <v>Excluded</v>
      </c>
      <c r="X89" t="str">
        <f t="shared" ref="X89:Z89" si="97">IFERROR(IF(SEARCH(X$1,$Q89),"sim","não"),)</f>
        <v>sim</v>
      </c>
      <c r="Y89" t="str">
        <f t="shared" si="97"/>
        <v/>
      </c>
      <c r="Z89" t="str">
        <f t="shared" si="97"/>
        <v/>
      </c>
      <c r="AA89">
        <f t="shared" si="7"/>
        <v>1</v>
      </c>
      <c r="AB89" t="str">
        <f t="shared" si="8"/>
        <v/>
      </c>
      <c r="AF89" t="str">
        <f t="shared" si="9"/>
        <v>1 - Type of study</v>
      </c>
      <c r="AG89" t="str">
        <f t="shared" si="10"/>
        <v>1 - Type of study</v>
      </c>
      <c r="AH89" t="str">
        <f t="shared" si="11"/>
        <v/>
      </c>
    </row>
    <row r="90">
      <c r="A90" s="9" t="s">
        <v>7246</v>
      </c>
      <c r="B90" s="9" t="s">
        <v>7247</v>
      </c>
      <c r="C90" s="10">
        <v>2015.0</v>
      </c>
      <c r="D90" s="10">
        <v>1.0</v>
      </c>
      <c r="E90" s="10">
        <v>1.0</v>
      </c>
      <c r="F90" s="11" t="s">
        <v>514</v>
      </c>
      <c r="G90" s="9"/>
      <c r="H90" s="10">
        <v>43.0</v>
      </c>
      <c r="I90" s="10">
        <v>4.0</v>
      </c>
      <c r="J90" s="9" t="s">
        <v>7248</v>
      </c>
      <c r="K90" s="9" t="s">
        <v>7249</v>
      </c>
      <c r="L90" s="12" t="s">
        <v>7250</v>
      </c>
      <c r="M90" s="9"/>
      <c r="N90" s="9"/>
      <c r="O90" s="9"/>
      <c r="P90" s="9" t="s">
        <v>7251</v>
      </c>
      <c r="Q90" s="11" t="s">
        <v>7252</v>
      </c>
      <c r="R90" s="9"/>
      <c r="S90" s="9"/>
      <c r="T90">
        <f t="shared" si="2"/>
        <v>46</v>
      </c>
      <c r="U90" t="str">
        <f t="shared" si="3"/>
        <v>Excluded</v>
      </c>
      <c r="V90">
        <f t="shared" si="4"/>
        <v>68</v>
      </c>
      <c r="W90" t="str">
        <f t="shared" si="5"/>
        <v>Excluded</v>
      </c>
      <c r="X90" t="str">
        <f t="shared" ref="X90:Z90" si="98">IFERROR(IF(SEARCH(X$1,$Q90),"sim","não"),)</f>
        <v/>
      </c>
      <c r="Y90" t="str">
        <f t="shared" si="98"/>
        <v>sim</v>
      </c>
      <c r="Z90" t="str">
        <f t="shared" si="98"/>
        <v/>
      </c>
      <c r="AA90">
        <f t="shared" si="7"/>
        <v>1</v>
      </c>
      <c r="AB90" t="str">
        <f t="shared" si="8"/>
        <v/>
      </c>
      <c r="AF90" t="str">
        <f t="shared" si="9"/>
        <v>2 - Population</v>
      </c>
      <c r="AG90" t="str">
        <f t="shared" si="10"/>
        <v>2 - Population</v>
      </c>
      <c r="AH90" t="str">
        <f t="shared" si="11"/>
        <v/>
      </c>
    </row>
    <row r="91">
      <c r="A91" s="9" t="s">
        <v>7253</v>
      </c>
      <c r="B91" s="9" t="s">
        <v>7254</v>
      </c>
      <c r="C91" s="10">
        <v>2014.0</v>
      </c>
      <c r="D91" s="10">
        <v>1.0</v>
      </c>
      <c r="E91" s="10">
        <v>1.0</v>
      </c>
      <c r="F91" s="11" t="s">
        <v>7255</v>
      </c>
      <c r="G91" s="9"/>
      <c r="H91" s="10">
        <v>15.0</v>
      </c>
      <c r="I91" s="10">
        <v>3.0</v>
      </c>
      <c r="J91" s="9" t="s">
        <v>7256</v>
      </c>
      <c r="K91" s="9" t="s">
        <v>7257</v>
      </c>
      <c r="L91" s="12" t="s">
        <v>7258</v>
      </c>
      <c r="M91" s="9"/>
      <c r="N91" s="9"/>
      <c r="O91" s="9"/>
      <c r="P91" s="9" t="s">
        <v>7259</v>
      </c>
      <c r="Q91" s="11" t="s">
        <v>7016</v>
      </c>
      <c r="R91" s="9"/>
      <c r="S91" s="9"/>
      <c r="T91">
        <f t="shared" si="2"/>
        <v>46</v>
      </c>
      <c r="U91" t="str">
        <f t="shared" si="3"/>
        <v>Excluded</v>
      </c>
      <c r="V91">
        <f t="shared" si="4"/>
        <v>68</v>
      </c>
      <c r="W91" t="str">
        <f t="shared" si="5"/>
        <v>Excluded</v>
      </c>
      <c r="X91" t="str">
        <f t="shared" ref="X91:Z91" si="99">IFERROR(IF(SEARCH(X$1,$Q91),"sim","não"),)</f>
        <v>sim</v>
      </c>
      <c r="Y91" t="str">
        <f t="shared" si="99"/>
        <v/>
      </c>
      <c r="Z91" t="str">
        <f t="shared" si="99"/>
        <v/>
      </c>
      <c r="AA91">
        <f t="shared" si="7"/>
        <v>1</v>
      </c>
      <c r="AB91" t="str">
        <f t="shared" si="8"/>
        <v/>
      </c>
      <c r="AF91" t="str">
        <f t="shared" si="9"/>
        <v>1 - Type of study</v>
      </c>
      <c r="AG91" t="str">
        <f t="shared" si="10"/>
        <v>1 - Type of study</v>
      </c>
      <c r="AH91" t="str">
        <f t="shared" si="11"/>
        <v/>
      </c>
    </row>
    <row r="92">
      <c r="A92" s="9" t="s">
        <v>7260</v>
      </c>
      <c r="B92" s="9" t="s">
        <v>7261</v>
      </c>
      <c r="C92" s="10">
        <v>2014.0</v>
      </c>
      <c r="D92" s="10">
        <v>1.0</v>
      </c>
      <c r="E92" s="10">
        <v>1.0</v>
      </c>
      <c r="F92" s="11" t="s">
        <v>7262</v>
      </c>
      <c r="G92" s="9"/>
      <c r="H92" s="10">
        <v>2.0</v>
      </c>
      <c r="I92" s="10">
        <v>5.0</v>
      </c>
      <c r="J92" s="9" t="s">
        <v>7263</v>
      </c>
      <c r="K92" s="9" t="s">
        <v>7264</v>
      </c>
      <c r="L92" s="12" t="s">
        <v>7265</v>
      </c>
      <c r="M92" s="9"/>
      <c r="N92" s="9"/>
      <c r="O92" s="9"/>
      <c r="P92" s="9" t="s">
        <v>7266</v>
      </c>
      <c r="Q92" s="11" t="s">
        <v>7267</v>
      </c>
      <c r="R92" s="9"/>
      <c r="S92" s="9"/>
      <c r="T92">
        <f t="shared" si="2"/>
        <v>47</v>
      </c>
      <c r="U92" t="str">
        <f t="shared" si="3"/>
        <v>Maybe</v>
      </c>
      <c r="V92">
        <f t="shared" si="4"/>
        <v>66</v>
      </c>
      <c r="W92" t="str">
        <f t="shared" si="5"/>
        <v>Excluded</v>
      </c>
      <c r="X92" t="str">
        <f t="shared" ref="X92:Z92" si="100">IFERROR(IF(SEARCH(X$1,$Q92),"sim","não"),)</f>
        <v>sim</v>
      </c>
      <c r="Y92" t="str">
        <f t="shared" si="100"/>
        <v/>
      </c>
      <c r="Z92" t="str">
        <f t="shared" si="100"/>
        <v/>
      </c>
      <c r="AA92">
        <f t="shared" si="7"/>
        <v>1</v>
      </c>
      <c r="AB92" t="str">
        <f t="shared" si="8"/>
        <v>sim</v>
      </c>
      <c r="AF92" t="str">
        <f t="shared" si="9"/>
        <v>1 - Type of study</v>
      </c>
      <c r="AG92" t="str">
        <f t="shared" si="10"/>
        <v/>
      </c>
      <c r="AH92" t="str">
        <f t="shared" si="11"/>
        <v/>
      </c>
    </row>
    <row r="93">
      <c r="A93" s="9" t="s">
        <v>7268</v>
      </c>
      <c r="B93" s="9" t="s">
        <v>7269</v>
      </c>
      <c r="C93" s="10">
        <v>2014.0</v>
      </c>
      <c r="D93" s="10">
        <v>1.0</v>
      </c>
      <c r="E93" s="10">
        <v>1.0</v>
      </c>
      <c r="F93" s="11" t="s">
        <v>174</v>
      </c>
      <c r="G93" s="9"/>
      <c r="H93" s="10">
        <v>81.0</v>
      </c>
      <c r="I93" s="10">
        <v>1.0</v>
      </c>
      <c r="J93" s="9" t="s">
        <v>7270</v>
      </c>
      <c r="K93" s="9" t="s">
        <v>7271</v>
      </c>
      <c r="L93" s="12" t="s">
        <v>7272</v>
      </c>
      <c r="M93" s="9"/>
      <c r="N93" s="9"/>
      <c r="O93" s="9"/>
      <c r="P93" s="9" t="s">
        <v>7273</v>
      </c>
      <c r="Q93" s="11" t="s">
        <v>7274</v>
      </c>
      <c r="R93" s="9"/>
      <c r="S93" s="9"/>
      <c r="T93">
        <f t="shared" si="2"/>
        <v>48</v>
      </c>
      <c r="U93" t="str">
        <f t="shared" si="3"/>
        <v>Excluded</v>
      </c>
      <c r="V93">
        <f t="shared" si="4"/>
        <v>70</v>
      </c>
      <c r="W93" t="str">
        <f t="shared" si="5"/>
        <v>Excluded</v>
      </c>
      <c r="X93" t="str">
        <f t="shared" ref="X93:Z93" si="101">IFERROR(IF(SEARCH(X$1,$Q93),"sim","não"),)</f>
        <v>sim</v>
      </c>
      <c r="Y93" t="str">
        <f t="shared" si="101"/>
        <v/>
      </c>
      <c r="Z93" t="str">
        <f t="shared" si="101"/>
        <v/>
      </c>
      <c r="AA93">
        <f t="shared" si="7"/>
        <v>1</v>
      </c>
      <c r="AB93" t="str">
        <f t="shared" si="8"/>
        <v/>
      </c>
      <c r="AF93" t="str">
        <f t="shared" si="9"/>
        <v>1 - Type of study</v>
      </c>
      <c r="AG93" t="str">
        <f t="shared" si="10"/>
        <v>1 - Type of study</v>
      </c>
      <c r="AH93" t="str">
        <f t="shared" si="11"/>
        <v/>
      </c>
    </row>
    <row r="94">
      <c r="A94" s="9" t="s">
        <v>7275</v>
      </c>
      <c r="B94" s="9" t="s">
        <v>7276</v>
      </c>
      <c r="C94" s="10">
        <v>2014.0</v>
      </c>
      <c r="D94" s="10">
        <v>1.0</v>
      </c>
      <c r="E94" s="10">
        <v>1.0</v>
      </c>
      <c r="F94" s="11" t="s">
        <v>60</v>
      </c>
      <c r="G94" s="9"/>
      <c r="H94" s="10">
        <v>225.0</v>
      </c>
      <c r="I94" s="10">
        <v>11.0</v>
      </c>
      <c r="J94" s="9"/>
      <c r="K94" s="9" t="s">
        <v>7277</v>
      </c>
      <c r="L94" s="12" t="s">
        <v>7278</v>
      </c>
      <c r="M94" s="9"/>
      <c r="N94" s="9"/>
      <c r="O94" s="9"/>
      <c r="P94" s="9" t="s">
        <v>7279</v>
      </c>
      <c r="Q94" s="11" t="s">
        <v>7280</v>
      </c>
      <c r="R94" s="9"/>
      <c r="S94" s="9"/>
      <c r="T94">
        <f t="shared" si="2"/>
        <v>47</v>
      </c>
      <c r="U94" t="str">
        <f t="shared" si="3"/>
        <v>Excluded</v>
      </c>
      <c r="V94">
        <f t="shared" si="4"/>
        <v>69</v>
      </c>
      <c r="W94" t="str">
        <f t="shared" si="5"/>
        <v>Excluded</v>
      </c>
      <c r="X94" t="str">
        <f t="shared" ref="X94:Z94" si="102">IFERROR(IF(SEARCH(X$1,$Q94),"sim","não"),)</f>
        <v>sim</v>
      </c>
      <c r="Y94" t="str">
        <f t="shared" si="102"/>
        <v/>
      </c>
      <c r="Z94" t="str">
        <f t="shared" si="102"/>
        <v/>
      </c>
      <c r="AA94">
        <f t="shared" si="7"/>
        <v>1</v>
      </c>
      <c r="AB94" t="str">
        <f t="shared" si="8"/>
        <v/>
      </c>
      <c r="AF94" t="str">
        <f t="shared" si="9"/>
        <v>1 - Type of study</v>
      </c>
      <c r="AG94" t="str">
        <f t="shared" si="10"/>
        <v>1 - Type of study</v>
      </c>
      <c r="AH94" t="str">
        <f t="shared" si="11"/>
        <v/>
      </c>
    </row>
    <row r="95">
      <c r="A95" s="9" t="s">
        <v>7281</v>
      </c>
      <c r="B95" s="9" t="s">
        <v>7282</v>
      </c>
      <c r="C95" s="10">
        <v>2013.0</v>
      </c>
      <c r="D95" s="10">
        <v>1.0</v>
      </c>
      <c r="E95" s="10">
        <v>1.0</v>
      </c>
      <c r="F95" s="11" t="s">
        <v>7283</v>
      </c>
      <c r="G95" s="9"/>
      <c r="H95" s="10">
        <v>50.0</v>
      </c>
      <c r="I95" s="10">
        <v>3.0</v>
      </c>
      <c r="J95" s="9" t="s">
        <v>7284</v>
      </c>
      <c r="K95" s="9" t="s">
        <v>7285</v>
      </c>
      <c r="L95" s="12" t="s">
        <v>7286</v>
      </c>
      <c r="M95" s="9"/>
      <c r="N95" s="9"/>
      <c r="O95" s="9"/>
      <c r="P95" s="9" t="s">
        <v>7287</v>
      </c>
      <c r="Q95" s="11" t="s">
        <v>7288</v>
      </c>
      <c r="R95" s="9"/>
      <c r="S95" s="9"/>
      <c r="T95">
        <f t="shared" si="2"/>
        <v>47</v>
      </c>
      <c r="U95" t="str">
        <f t="shared" si="3"/>
        <v>Excluded</v>
      </c>
      <c r="V95">
        <f t="shared" si="4"/>
        <v>69</v>
      </c>
      <c r="W95" t="str">
        <f t="shared" si="5"/>
        <v>Excluded</v>
      </c>
      <c r="X95" t="str">
        <f t="shared" ref="X95:Z95" si="103">IFERROR(IF(SEARCH(X$1,$Q95),"sim","não"),)</f>
        <v>sim</v>
      </c>
      <c r="Y95" t="str">
        <f t="shared" si="103"/>
        <v>sim</v>
      </c>
      <c r="Z95" t="str">
        <f t="shared" si="103"/>
        <v/>
      </c>
      <c r="AA95">
        <f t="shared" si="7"/>
        <v>2</v>
      </c>
      <c r="AB95" t="str">
        <f t="shared" si="8"/>
        <v/>
      </c>
      <c r="AF95" t="str">
        <f t="shared" si="9"/>
        <v>2 - Population,1 - Type of study</v>
      </c>
      <c r="AG95" t="str">
        <f t="shared" si="10"/>
        <v>2 - Population</v>
      </c>
      <c r="AH95" t="str">
        <f t="shared" si="11"/>
        <v>1 - Type of study</v>
      </c>
    </row>
    <row r="96">
      <c r="A96" s="9" t="s">
        <v>7289</v>
      </c>
      <c r="B96" s="9" t="s">
        <v>7290</v>
      </c>
      <c r="C96" s="10">
        <v>2012.0</v>
      </c>
      <c r="D96" s="10">
        <v>1.0</v>
      </c>
      <c r="E96" s="10">
        <v>1.0</v>
      </c>
      <c r="F96" s="11" t="s">
        <v>804</v>
      </c>
      <c r="G96" s="9"/>
      <c r="H96" s="10">
        <v>65.0</v>
      </c>
      <c r="I96" s="10">
        <v>1.0</v>
      </c>
      <c r="J96" s="9" t="s">
        <v>3146</v>
      </c>
      <c r="K96" s="9" t="s">
        <v>7291</v>
      </c>
      <c r="L96" s="12" t="s">
        <v>7292</v>
      </c>
      <c r="M96" s="9"/>
      <c r="N96" s="9"/>
      <c r="O96" s="9"/>
      <c r="P96" s="9" t="s">
        <v>7293</v>
      </c>
      <c r="Q96" s="11" t="s">
        <v>7294</v>
      </c>
      <c r="R96" s="9"/>
      <c r="S96" s="9"/>
      <c r="T96">
        <f t="shared" si="2"/>
        <v>47</v>
      </c>
      <c r="U96" t="str">
        <f t="shared" si="3"/>
        <v>Excluded</v>
      </c>
      <c r="V96">
        <f t="shared" si="4"/>
        <v>69</v>
      </c>
      <c r="W96" t="str">
        <f t="shared" si="5"/>
        <v>Excluded</v>
      </c>
      <c r="X96" t="str">
        <f t="shared" ref="X96:Z96" si="104">IFERROR(IF(SEARCH(X$1,$Q96),"sim","não"),)</f>
        <v>sim</v>
      </c>
      <c r="Y96" t="str">
        <f t="shared" si="104"/>
        <v/>
      </c>
      <c r="Z96" t="str">
        <f t="shared" si="104"/>
        <v/>
      </c>
      <c r="AA96">
        <f t="shared" si="7"/>
        <v>1</v>
      </c>
      <c r="AB96" t="str">
        <f t="shared" si="8"/>
        <v/>
      </c>
      <c r="AF96" t="str">
        <f t="shared" si="9"/>
        <v>1 - Type of study</v>
      </c>
      <c r="AG96" t="str">
        <f t="shared" si="10"/>
        <v>1 - Type of study</v>
      </c>
      <c r="AH96" t="str">
        <f t="shared" si="11"/>
        <v/>
      </c>
    </row>
    <row r="97">
      <c r="A97" s="9" t="s">
        <v>7295</v>
      </c>
      <c r="B97" s="9" t="s">
        <v>7296</v>
      </c>
      <c r="C97" s="10">
        <v>2012.0</v>
      </c>
      <c r="D97" s="10">
        <v>1.0</v>
      </c>
      <c r="E97" s="10">
        <v>1.0</v>
      </c>
      <c r="F97" s="11" t="s">
        <v>812</v>
      </c>
      <c r="G97" s="9"/>
      <c r="H97" s="10">
        <v>84.0</v>
      </c>
      <c r="I97" s="10">
        <v>10.0</v>
      </c>
      <c r="J97" s="9" t="s">
        <v>7297</v>
      </c>
      <c r="K97" s="9" t="s">
        <v>7298</v>
      </c>
      <c r="L97" s="12" t="s">
        <v>7299</v>
      </c>
      <c r="M97" s="9"/>
      <c r="N97" s="9"/>
      <c r="O97" s="9"/>
      <c r="P97" s="9" t="s">
        <v>7300</v>
      </c>
      <c r="Q97" s="11" t="s">
        <v>6904</v>
      </c>
      <c r="R97" s="9"/>
      <c r="S97" s="9"/>
      <c r="T97">
        <f t="shared" si="2"/>
        <v>46</v>
      </c>
      <c r="U97" t="str">
        <f t="shared" si="3"/>
        <v>Excluded</v>
      </c>
      <c r="V97">
        <f t="shared" si="4"/>
        <v>68</v>
      </c>
      <c r="W97" t="str">
        <f t="shared" si="5"/>
        <v>Excluded</v>
      </c>
      <c r="X97" t="str">
        <f t="shared" ref="X97:Z97" si="105">IFERROR(IF(SEARCH(X$1,$Q97),"sim","não"),)</f>
        <v>sim</v>
      </c>
      <c r="Y97" t="str">
        <f t="shared" si="105"/>
        <v/>
      </c>
      <c r="Z97" t="str">
        <f t="shared" si="105"/>
        <v/>
      </c>
      <c r="AA97">
        <f t="shared" si="7"/>
        <v>1</v>
      </c>
      <c r="AB97" t="str">
        <f t="shared" si="8"/>
        <v/>
      </c>
      <c r="AF97" t="str">
        <f t="shared" si="9"/>
        <v>1 - Type of study</v>
      </c>
      <c r="AG97" t="str">
        <f t="shared" si="10"/>
        <v>1 - Type of study</v>
      </c>
      <c r="AH97" t="str">
        <f t="shared" si="11"/>
        <v/>
      </c>
    </row>
    <row r="98">
      <c r="A98" s="9" t="s">
        <v>7301</v>
      </c>
      <c r="B98" s="9" t="s">
        <v>7302</v>
      </c>
      <c r="C98" s="10">
        <v>2012.0</v>
      </c>
      <c r="D98" s="10">
        <v>1.0</v>
      </c>
      <c r="E98" s="10">
        <v>1.0</v>
      </c>
      <c r="F98" s="11" t="s">
        <v>7303</v>
      </c>
      <c r="G98" s="9"/>
      <c r="H98" s="10">
        <v>23.0</v>
      </c>
      <c r="I98" s="10">
        <v>8.0</v>
      </c>
      <c r="J98" s="9"/>
      <c r="K98" s="9" t="s">
        <v>7304</v>
      </c>
      <c r="L98" s="12" t="s">
        <v>7305</v>
      </c>
      <c r="M98" s="9"/>
      <c r="N98" s="9"/>
      <c r="O98" s="9"/>
      <c r="P98" s="9" t="s">
        <v>7306</v>
      </c>
      <c r="Q98" s="11" t="s">
        <v>6787</v>
      </c>
      <c r="R98" s="9"/>
      <c r="S98" s="9"/>
      <c r="T98">
        <f t="shared" si="2"/>
        <v>46</v>
      </c>
      <c r="U98" t="str">
        <f t="shared" si="3"/>
        <v>Excluded</v>
      </c>
      <c r="V98">
        <f t="shared" si="4"/>
        <v>68</v>
      </c>
      <c r="W98" t="str">
        <f t="shared" si="5"/>
        <v>Excluded</v>
      </c>
      <c r="X98" t="str">
        <f t="shared" ref="X98:Z98" si="106">IFERROR(IF(SEARCH(X$1,$Q98),"sim","não"),)</f>
        <v>sim</v>
      </c>
      <c r="Y98" t="str">
        <f t="shared" si="106"/>
        <v>sim</v>
      </c>
      <c r="Z98" t="str">
        <f t="shared" si="106"/>
        <v/>
      </c>
      <c r="AA98">
        <f t="shared" si="7"/>
        <v>2</v>
      </c>
      <c r="AB98" t="str">
        <f t="shared" si="8"/>
        <v/>
      </c>
      <c r="AF98" t="str">
        <f t="shared" si="9"/>
        <v>2 - Population,1 - Type of study</v>
      </c>
      <c r="AG98" t="str">
        <f t="shared" si="10"/>
        <v>2 - Population</v>
      </c>
      <c r="AH98" t="str">
        <f t="shared" si="11"/>
        <v>1 - Type of study</v>
      </c>
    </row>
    <row r="99">
      <c r="A99" s="9" t="s">
        <v>7307</v>
      </c>
      <c r="B99" s="9" t="s">
        <v>7308</v>
      </c>
      <c r="C99" s="10">
        <v>2011.0</v>
      </c>
      <c r="D99" s="10">
        <v>1.0</v>
      </c>
      <c r="E99" s="10">
        <v>1.0</v>
      </c>
      <c r="F99" s="11" t="s">
        <v>7309</v>
      </c>
      <c r="G99" s="9"/>
      <c r="H99" s="10">
        <v>24.0</v>
      </c>
      <c r="I99" s="10">
        <v>12.0</v>
      </c>
      <c r="J99" s="9" t="s">
        <v>7310</v>
      </c>
      <c r="K99" s="9" t="s">
        <v>7311</v>
      </c>
      <c r="L99" s="12" t="s">
        <v>7312</v>
      </c>
      <c r="M99" s="9"/>
      <c r="N99" s="9"/>
      <c r="O99" s="9"/>
      <c r="P99" s="9" t="s">
        <v>7313</v>
      </c>
      <c r="Q99" s="11" t="s">
        <v>6718</v>
      </c>
      <c r="R99" s="9"/>
      <c r="S99" s="9"/>
      <c r="T99">
        <f t="shared" si="2"/>
        <v>60</v>
      </c>
      <c r="U99" t="str">
        <f t="shared" si="3"/>
        <v>Excluded</v>
      </c>
      <c r="V99">
        <f t="shared" si="4"/>
        <v>82</v>
      </c>
      <c r="W99" t="str">
        <f t="shared" si="5"/>
        <v>Excluded</v>
      </c>
      <c r="X99" t="str">
        <f t="shared" ref="X99:Z99" si="107">IFERROR(IF(SEARCH(X$1,$Q99),"sim","não"),)</f>
        <v>sim</v>
      </c>
      <c r="Y99" t="str">
        <f t="shared" si="107"/>
        <v>sim</v>
      </c>
      <c r="Z99" t="str">
        <f t="shared" si="107"/>
        <v/>
      </c>
      <c r="AA99">
        <f t="shared" si="7"/>
        <v>2</v>
      </c>
      <c r="AB99" t="str">
        <f t="shared" si="8"/>
        <v/>
      </c>
      <c r="AF99" t="str">
        <f t="shared" si="9"/>
        <v>2 - Population,1 - Type of study</v>
      </c>
      <c r="AG99" t="str">
        <f t="shared" si="10"/>
        <v>2 - Population</v>
      </c>
      <c r="AH99" t="str">
        <f t="shared" si="11"/>
        <v>1 - Type of study</v>
      </c>
    </row>
    <row r="100">
      <c r="A100" s="9" t="s">
        <v>7314</v>
      </c>
      <c r="B100" s="9" t="s">
        <v>7315</v>
      </c>
      <c r="C100" s="10">
        <v>2010.0</v>
      </c>
      <c r="D100" s="10">
        <v>1.0</v>
      </c>
      <c r="E100" s="10">
        <v>1.0</v>
      </c>
      <c r="F100" s="9" t="s">
        <v>7316</v>
      </c>
      <c r="G100" s="9"/>
      <c r="H100" s="10">
        <v>6.0</v>
      </c>
      <c r="I100" s="10">
        <v>9.0</v>
      </c>
      <c r="J100" s="9" t="s">
        <v>7317</v>
      </c>
      <c r="K100" s="9" t="s">
        <v>7318</v>
      </c>
      <c r="L100" s="12" t="s">
        <v>7319</v>
      </c>
      <c r="M100" s="9"/>
      <c r="N100" s="9"/>
      <c r="O100" s="9"/>
      <c r="P100" s="9" t="s">
        <v>7320</v>
      </c>
      <c r="Q100" s="11" t="s">
        <v>7321</v>
      </c>
      <c r="R100" s="9"/>
      <c r="S100" s="9"/>
      <c r="T100">
        <f t="shared" si="2"/>
        <v>47</v>
      </c>
      <c r="U100" t="str">
        <f t="shared" si="3"/>
        <v>Excluded</v>
      </c>
      <c r="V100">
        <f t="shared" si="4"/>
        <v>69</v>
      </c>
      <c r="W100" t="str">
        <f t="shared" si="5"/>
        <v>Excluded</v>
      </c>
      <c r="X100" t="str">
        <f t="shared" ref="X100:Z100" si="108">IFERROR(IF(SEARCH(X$1,$Q100),"sim","não"),)</f>
        <v>sim</v>
      </c>
      <c r="Y100" t="str">
        <f t="shared" si="108"/>
        <v>sim</v>
      </c>
      <c r="Z100" t="str">
        <f t="shared" si="108"/>
        <v/>
      </c>
      <c r="AA100">
        <f t="shared" si="7"/>
        <v>2</v>
      </c>
      <c r="AB100" t="str">
        <f t="shared" si="8"/>
        <v/>
      </c>
      <c r="AF100" t="str">
        <f t="shared" si="9"/>
        <v>2 - Population,1 - Type of study</v>
      </c>
      <c r="AG100" t="str">
        <f t="shared" si="10"/>
        <v>2 - Population</v>
      </c>
      <c r="AH100" t="str">
        <f t="shared" si="11"/>
        <v>1 - Type of study</v>
      </c>
    </row>
    <row r="101">
      <c r="A101" s="9" t="s">
        <v>7322</v>
      </c>
      <c r="B101" s="9" t="s">
        <v>7323</v>
      </c>
      <c r="C101" s="10">
        <v>2007.0</v>
      </c>
      <c r="D101" s="10">
        <v>1.0</v>
      </c>
      <c r="E101" s="10">
        <v>1.0</v>
      </c>
      <c r="F101" s="9" t="s">
        <v>7324</v>
      </c>
      <c r="G101" s="9"/>
      <c r="H101" s="10">
        <v>2.0</v>
      </c>
      <c r="I101" s="10">
        <v>6.0</v>
      </c>
      <c r="J101" s="9" t="s">
        <v>7325</v>
      </c>
      <c r="K101" s="9" t="s">
        <v>7326</v>
      </c>
      <c r="L101" s="12" t="s">
        <v>7327</v>
      </c>
      <c r="M101" s="9"/>
      <c r="N101" s="9"/>
      <c r="O101" s="9"/>
      <c r="P101" s="9" t="s">
        <v>7328</v>
      </c>
      <c r="Q101" s="11" t="s">
        <v>7329</v>
      </c>
      <c r="R101" s="9"/>
      <c r="S101" s="9"/>
      <c r="T101">
        <f t="shared" si="2"/>
        <v>48</v>
      </c>
      <c r="U101" t="str">
        <f t="shared" si="3"/>
        <v>Excluded</v>
      </c>
      <c r="V101">
        <f t="shared" si="4"/>
        <v>70</v>
      </c>
      <c r="W101" t="str">
        <f t="shared" si="5"/>
        <v>Excluded</v>
      </c>
      <c r="X101" t="str">
        <f t="shared" ref="X101:Z101" si="109">IFERROR(IF(SEARCH(X$1,$Q101),"sim","não"),)</f>
        <v>sim</v>
      </c>
      <c r="Y101" t="str">
        <f t="shared" si="109"/>
        <v/>
      </c>
      <c r="Z101" t="str">
        <f t="shared" si="109"/>
        <v/>
      </c>
      <c r="AA101">
        <f t="shared" si="7"/>
        <v>1</v>
      </c>
      <c r="AB101" t="str">
        <f t="shared" si="8"/>
        <v/>
      </c>
      <c r="AF101" t="str">
        <f t="shared" si="9"/>
        <v>1 - Type of study</v>
      </c>
      <c r="AG101" t="str">
        <f t="shared" si="10"/>
        <v>1 - Type of study</v>
      </c>
      <c r="AH101" t="str">
        <f t="shared" si="11"/>
        <v/>
      </c>
    </row>
    <row r="102">
      <c r="A102" s="9" t="s">
        <v>7330</v>
      </c>
      <c r="B102" s="9" t="s">
        <v>7331</v>
      </c>
      <c r="C102" s="10">
        <v>2007.0</v>
      </c>
      <c r="D102" s="10">
        <v>1.0</v>
      </c>
      <c r="E102" s="10">
        <v>1.0</v>
      </c>
      <c r="F102" s="9" t="s">
        <v>7332</v>
      </c>
      <c r="G102" s="9"/>
      <c r="H102" s="10">
        <v>18.0</v>
      </c>
      <c r="I102" s="10">
        <v>41.0</v>
      </c>
      <c r="J102" s="9"/>
      <c r="K102" s="9" t="s">
        <v>7333</v>
      </c>
      <c r="L102" s="12" t="s">
        <v>7334</v>
      </c>
      <c r="M102" s="9"/>
      <c r="N102" s="9"/>
      <c r="O102" s="9"/>
      <c r="P102" s="9" t="s">
        <v>7335</v>
      </c>
      <c r="Q102" s="11" t="s">
        <v>7336</v>
      </c>
      <c r="R102" s="9"/>
      <c r="S102" s="9"/>
      <c r="T102">
        <f t="shared" si="2"/>
        <v>47</v>
      </c>
      <c r="U102" t="str">
        <f t="shared" si="3"/>
        <v>Maybe</v>
      </c>
      <c r="V102">
        <f t="shared" si="4"/>
        <v>66</v>
      </c>
      <c r="W102" t="str">
        <f t="shared" si="5"/>
        <v>Excluded</v>
      </c>
      <c r="X102" t="str">
        <f t="shared" ref="X102:Z102" si="110">IFERROR(IF(SEARCH(X$1,$Q102),"sim","não"),)</f>
        <v>sim</v>
      </c>
      <c r="Y102" t="str">
        <f t="shared" si="110"/>
        <v/>
      </c>
      <c r="Z102" t="str">
        <f t="shared" si="110"/>
        <v/>
      </c>
      <c r="AA102">
        <f t="shared" si="7"/>
        <v>1</v>
      </c>
      <c r="AB102" t="str">
        <f t="shared" si="8"/>
        <v>sim</v>
      </c>
      <c r="AF102" t="str">
        <f t="shared" si="9"/>
        <v>1 - Type of study</v>
      </c>
      <c r="AG102" t="str">
        <f t="shared" si="10"/>
        <v/>
      </c>
      <c r="AH102" t="str">
        <f t="shared" si="11"/>
        <v/>
      </c>
    </row>
    <row r="103">
      <c r="A103" s="9" t="s">
        <v>7337</v>
      </c>
      <c r="B103" s="9" t="s">
        <v>7338</v>
      </c>
      <c r="C103" s="10">
        <v>2007.0</v>
      </c>
      <c r="D103" s="10">
        <v>1.0</v>
      </c>
      <c r="E103" s="10">
        <v>1.0</v>
      </c>
      <c r="F103" s="11" t="s">
        <v>7339</v>
      </c>
      <c r="G103" s="9"/>
      <c r="H103" s="10">
        <v>87.0</v>
      </c>
      <c r="I103" s="10">
        <v>4.0</v>
      </c>
      <c r="J103" s="9" t="s">
        <v>7340</v>
      </c>
      <c r="K103" s="9" t="s">
        <v>7341</v>
      </c>
      <c r="L103" s="12" t="s">
        <v>7342</v>
      </c>
      <c r="M103" s="9"/>
      <c r="N103" s="9"/>
      <c r="O103" s="9"/>
      <c r="P103" s="9" t="s">
        <v>7343</v>
      </c>
      <c r="Q103" s="11" t="s">
        <v>7344</v>
      </c>
      <c r="R103" s="9"/>
      <c r="S103" s="9"/>
      <c r="T103">
        <f t="shared" si="2"/>
        <v>47</v>
      </c>
      <c r="U103" t="str">
        <f t="shared" si="3"/>
        <v>Excluded</v>
      </c>
      <c r="V103">
        <f t="shared" si="4"/>
        <v>69</v>
      </c>
      <c r="W103" t="str">
        <f t="shared" si="5"/>
        <v>Excluded</v>
      </c>
      <c r="X103" t="str">
        <f t="shared" ref="X103:Z103" si="111">IFERROR(IF(SEARCH(X$1,$Q103),"sim","não"),)</f>
        <v>sim</v>
      </c>
      <c r="Y103" t="str">
        <f t="shared" si="111"/>
        <v>sim</v>
      </c>
      <c r="Z103" t="str">
        <f t="shared" si="111"/>
        <v/>
      </c>
      <c r="AA103">
        <f t="shared" si="7"/>
        <v>2</v>
      </c>
      <c r="AB103" t="str">
        <f t="shared" si="8"/>
        <v/>
      </c>
      <c r="AF103" t="str">
        <f t="shared" si="9"/>
        <v>2 - Population,1 - Type of study</v>
      </c>
      <c r="AG103" t="str">
        <f t="shared" si="10"/>
        <v>2 - Population</v>
      </c>
      <c r="AH103" t="str">
        <f t="shared" si="11"/>
        <v>1 - Type of study</v>
      </c>
    </row>
    <row r="104">
      <c r="A104" s="9" t="s">
        <v>7345</v>
      </c>
      <c r="B104" s="9" t="s">
        <v>7346</v>
      </c>
      <c r="C104" s="10">
        <v>2006.0</v>
      </c>
      <c r="D104" s="10">
        <v>1.0</v>
      </c>
      <c r="E104" s="10">
        <v>1.0</v>
      </c>
      <c r="F104" s="9"/>
      <c r="G104" s="9"/>
      <c r="H104" s="9"/>
      <c r="I104" s="9"/>
      <c r="J104" s="9" t="s">
        <v>7347</v>
      </c>
      <c r="K104" s="9" t="s">
        <v>7348</v>
      </c>
      <c r="L104" s="12" t="s">
        <v>7349</v>
      </c>
      <c r="M104" s="9"/>
      <c r="N104" s="9"/>
      <c r="O104" s="9"/>
      <c r="P104" s="9" t="s">
        <v>7350</v>
      </c>
      <c r="Q104" s="11" t="s">
        <v>6683</v>
      </c>
      <c r="R104" s="9"/>
      <c r="S104" s="9"/>
      <c r="T104">
        <f t="shared" si="2"/>
        <v>60</v>
      </c>
      <c r="U104" t="str">
        <f t="shared" si="3"/>
        <v>Excluded</v>
      </c>
      <c r="V104">
        <f t="shared" si="4"/>
        <v>82</v>
      </c>
      <c r="W104" t="str">
        <f t="shared" si="5"/>
        <v>Excluded</v>
      </c>
      <c r="X104" t="str">
        <f t="shared" ref="X104:Z104" si="112">IFERROR(IF(SEARCH(X$1,$Q104),"sim","não"),)</f>
        <v>sim</v>
      </c>
      <c r="Y104" t="str">
        <f t="shared" si="112"/>
        <v/>
      </c>
      <c r="Z104" t="str">
        <f t="shared" si="112"/>
        <v/>
      </c>
      <c r="AA104">
        <f t="shared" si="7"/>
        <v>1</v>
      </c>
      <c r="AB104" t="str">
        <f t="shared" si="8"/>
        <v/>
      </c>
      <c r="AF104" t="str">
        <f t="shared" si="9"/>
        <v>1 - Type of study</v>
      </c>
      <c r="AG104" t="str">
        <f t="shared" si="10"/>
        <v>1 - Type of study</v>
      </c>
      <c r="AH104" t="str">
        <f t="shared" si="11"/>
        <v/>
      </c>
    </row>
    <row r="105">
      <c r="A105" s="9" t="s">
        <v>7351</v>
      </c>
      <c r="B105" s="9" t="s">
        <v>7352</v>
      </c>
      <c r="C105" s="10">
        <v>2005.0</v>
      </c>
      <c r="D105" s="10">
        <v>1.0</v>
      </c>
      <c r="E105" s="10">
        <v>1.0</v>
      </c>
      <c r="F105" s="9"/>
      <c r="G105" s="9"/>
      <c r="H105" s="9"/>
      <c r="I105" s="9"/>
      <c r="J105" s="10">
        <v>2683.0</v>
      </c>
      <c r="K105" s="9" t="s">
        <v>7353</v>
      </c>
      <c r="L105" s="12" t="s">
        <v>7354</v>
      </c>
      <c r="M105" s="9"/>
      <c r="N105" s="9"/>
      <c r="O105" s="9"/>
      <c r="P105" s="9" t="s">
        <v>7355</v>
      </c>
      <c r="Q105" s="11" t="s">
        <v>6683</v>
      </c>
      <c r="R105" s="9"/>
      <c r="S105" s="9"/>
      <c r="T105">
        <f t="shared" si="2"/>
        <v>60</v>
      </c>
      <c r="U105" t="str">
        <f t="shared" si="3"/>
        <v>Excluded</v>
      </c>
      <c r="V105">
        <f t="shared" si="4"/>
        <v>82</v>
      </c>
      <c r="W105" t="str">
        <f t="shared" si="5"/>
        <v>Excluded</v>
      </c>
      <c r="X105" t="str">
        <f t="shared" ref="X105:Z105" si="113">IFERROR(IF(SEARCH(X$1,$Q105),"sim","não"),)</f>
        <v>sim</v>
      </c>
      <c r="Y105" t="str">
        <f t="shared" si="113"/>
        <v/>
      </c>
      <c r="Z105" t="str">
        <f t="shared" si="113"/>
        <v/>
      </c>
      <c r="AA105">
        <f t="shared" si="7"/>
        <v>1</v>
      </c>
      <c r="AB105" t="str">
        <f t="shared" si="8"/>
        <v/>
      </c>
      <c r="AF105" t="str">
        <f t="shared" si="9"/>
        <v>1 - Type of study</v>
      </c>
      <c r="AG105" t="str">
        <f t="shared" si="10"/>
        <v>1 - Type of study</v>
      </c>
      <c r="AH105" t="str">
        <f t="shared" si="11"/>
        <v/>
      </c>
    </row>
    <row r="106">
      <c r="A106" s="9" t="s">
        <v>7356</v>
      </c>
      <c r="B106" s="9" t="s">
        <v>7357</v>
      </c>
      <c r="C106" s="10">
        <v>2005.0</v>
      </c>
      <c r="D106" s="10">
        <v>1.0</v>
      </c>
      <c r="E106" s="10">
        <v>1.0</v>
      </c>
      <c r="F106" s="11" t="s">
        <v>7358</v>
      </c>
      <c r="G106" s="9"/>
      <c r="H106" s="10">
        <v>163.0</v>
      </c>
      <c r="I106" s="10">
        <v>4.0</v>
      </c>
      <c r="J106" s="21">
        <v>44541.0</v>
      </c>
      <c r="K106" s="9" t="s">
        <v>7359</v>
      </c>
      <c r="L106" s="12" t="s">
        <v>7360</v>
      </c>
      <c r="M106" s="9"/>
      <c r="N106" s="9"/>
      <c r="O106" s="9"/>
      <c r="P106" s="9" t="s">
        <v>7361</v>
      </c>
      <c r="Q106" s="11" t="s">
        <v>6725</v>
      </c>
      <c r="R106" s="9"/>
      <c r="S106" s="9"/>
      <c r="T106">
        <f t="shared" si="2"/>
        <v>60</v>
      </c>
      <c r="U106" t="str">
        <f t="shared" si="3"/>
        <v>Excluded</v>
      </c>
      <c r="V106">
        <f t="shared" si="4"/>
        <v>82</v>
      </c>
      <c r="W106" t="str">
        <f t="shared" si="5"/>
        <v>Excluded</v>
      </c>
      <c r="X106" t="str">
        <f t="shared" ref="X106:Z106" si="114">IFERROR(IF(SEARCH(X$1,$Q106),"sim","não"),)</f>
        <v>sim</v>
      </c>
      <c r="Y106" t="str">
        <f t="shared" si="114"/>
        <v/>
      </c>
      <c r="Z106" t="str">
        <f t="shared" si="114"/>
        <v/>
      </c>
      <c r="AA106">
        <f t="shared" si="7"/>
        <v>1</v>
      </c>
      <c r="AB106" t="str">
        <f t="shared" si="8"/>
        <v/>
      </c>
      <c r="AF106" t="str">
        <f t="shared" si="9"/>
        <v>1 - Type of study</v>
      </c>
      <c r="AG106" t="str">
        <f t="shared" si="10"/>
        <v>1 - Type of study</v>
      </c>
      <c r="AH106" t="str">
        <f t="shared" si="11"/>
        <v/>
      </c>
    </row>
    <row r="107">
      <c r="A107" s="9" t="s">
        <v>7362</v>
      </c>
      <c r="B107" s="9" t="s">
        <v>7363</v>
      </c>
      <c r="C107" s="10">
        <v>2002.0</v>
      </c>
      <c r="D107" s="10">
        <v>1.0</v>
      </c>
      <c r="E107" s="10">
        <v>1.0</v>
      </c>
      <c r="F107" s="11" t="s">
        <v>7364</v>
      </c>
      <c r="G107" s="9"/>
      <c r="H107" s="10">
        <v>39.0</v>
      </c>
      <c r="I107" s="10">
        <v>4.0</v>
      </c>
      <c r="J107" s="10">
        <v>17.0</v>
      </c>
      <c r="K107" s="9"/>
      <c r="L107" s="12" t="s">
        <v>7365</v>
      </c>
      <c r="M107" s="9"/>
      <c r="N107" s="9"/>
      <c r="O107" s="9"/>
      <c r="P107" s="9" t="s">
        <v>7366</v>
      </c>
      <c r="Q107" s="11" t="s">
        <v>6683</v>
      </c>
      <c r="R107" s="9"/>
      <c r="S107" s="9"/>
      <c r="T107">
        <f t="shared" si="2"/>
        <v>60</v>
      </c>
      <c r="U107" t="str">
        <f t="shared" si="3"/>
        <v>Excluded</v>
      </c>
      <c r="V107">
        <f t="shared" si="4"/>
        <v>82</v>
      </c>
      <c r="W107" t="str">
        <f t="shared" si="5"/>
        <v>Excluded</v>
      </c>
      <c r="X107" t="str">
        <f t="shared" ref="X107:Z107" si="115">IFERROR(IF(SEARCH(X$1,$Q107),"sim","não"),)</f>
        <v>sim</v>
      </c>
      <c r="Y107" t="str">
        <f t="shared" si="115"/>
        <v/>
      </c>
      <c r="Z107" t="str">
        <f t="shared" si="115"/>
        <v/>
      </c>
      <c r="AA107">
        <f t="shared" si="7"/>
        <v>1</v>
      </c>
      <c r="AB107" t="str">
        <f t="shared" si="8"/>
        <v/>
      </c>
      <c r="AF107" t="str">
        <f t="shared" si="9"/>
        <v>1 - Type of study</v>
      </c>
      <c r="AG107" t="str">
        <f t="shared" si="10"/>
        <v>1 - Type of study</v>
      </c>
      <c r="AH107" t="str">
        <f t="shared" si="11"/>
        <v/>
      </c>
    </row>
    <row r="108">
      <c r="A108" s="9" t="s">
        <v>7367</v>
      </c>
      <c r="B108" s="9" t="s">
        <v>7368</v>
      </c>
      <c r="C108" s="10">
        <v>2021.0</v>
      </c>
      <c r="D108" s="10">
        <v>5.0</v>
      </c>
      <c r="E108" s="10">
        <v>25.0</v>
      </c>
      <c r="F108" s="9" t="s">
        <v>879</v>
      </c>
      <c r="G108" s="9" t="s">
        <v>880</v>
      </c>
      <c r="H108" s="10">
        <v>169.0</v>
      </c>
      <c r="I108" s="9"/>
      <c r="J108" s="10">
        <v>112468.0</v>
      </c>
      <c r="K108" s="9" t="s">
        <v>7369</v>
      </c>
      <c r="L108" s="15" t="s">
        <v>7370</v>
      </c>
      <c r="M108" s="9" t="s">
        <v>883</v>
      </c>
      <c r="N108" s="9"/>
      <c r="O108" s="9" t="s">
        <v>884</v>
      </c>
      <c r="P108" s="9" t="s">
        <v>7371</v>
      </c>
      <c r="Q108" s="9" t="s">
        <v>7372</v>
      </c>
      <c r="R108" s="10">
        <v>3.4049072E7</v>
      </c>
      <c r="S108" s="9"/>
      <c r="T108">
        <f t="shared" si="2"/>
        <v>35</v>
      </c>
      <c r="U108" t="str">
        <f t="shared" si="3"/>
        <v>Excluded</v>
      </c>
      <c r="V108">
        <f t="shared" si="4"/>
        <v>57</v>
      </c>
      <c r="W108" t="str">
        <f t="shared" si="5"/>
        <v>Excluded</v>
      </c>
      <c r="X108" t="str">
        <f t="shared" ref="X108:Z108" si="116">IFERROR(IF(SEARCH(X$1,$Q108),"sim","não"),)</f>
        <v>sim</v>
      </c>
      <c r="Y108" t="str">
        <f t="shared" si="116"/>
        <v/>
      </c>
      <c r="Z108" t="str">
        <f t="shared" si="116"/>
        <v/>
      </c>
      <c r="AA108">
        <f t="shared" si="7"/>
        <v>1</v>
      </c>
      <c r="AB108" t="str">
        <f t="shared" si="8"/>
        <v/>
      </c>
      <c r="AF108" t="str">
        <f t="shared" si="9"/>
        <v>1 - Type of study</v>
      </c>
      <c r="AG108" t="str">
        <f t="shared" si="10"/>
        <v>1 - Type of study</v>
      </c>
      <c r="AH108" t="str">
        <f t="shared" si="11"/>
        <v/>
      </c>
    </row>
    <row r="109">
      <c r="A109" s="9" t="s">
        <v>7373</v>
      </c>
      <c r="B109" s="9" t="s">
        <v>7374</v>
      </c>
      <c r="C109" s="10">
        <v>2021.0</v>
      </c>
      <c r="D109" s="10">
        <v>5.0</v>
      </c>
      <c r="E109" s="10">
        <v>13.0</v>
      </c>
      <c r="F109" s="9" t="s">
        <v>1121</v>
      </c>
      <c r="G109" s="9" t="s">
        <v>1122</v>
      </c>
      <c r="H109" s="10">
        <v>281.0</v>
      </c>
      <c r="I109" s="9"/>
      <c r="J109" s="10">
        <v>130864.0</v>
      </c>
      <c r="K109" s="9" t="s">
        <v>7375</v>
      </c>
      <c r="L109" s="15" t="s">
        <v>7376</v>
      </c>
      <c r="M109" s="9" t="s">
        <v>883</v>
      </c>
      <c r="N109" s="9"/>
      <c r="O109" s="9" t="s">
        <v>884</v>
      </c>
      <c r="P109" s="9" t="s">
        <v>7377</v>
      </c>
      <c r="Q109" s="9" t="s">
        <v>7372</v>
      </c>
      <c r="R109" s="10">
        <v>3.4020184E7</v>
      </c>
      <c r="S109" s="9"/>
      <c r="T109">
        <f t="shared" si="2"/>
        <v>35</v>
      </c>
      <c r="U109" t="str">
        <f t="shared" si="3"/>
        <v>Excluded</v>
      </c>
      <c r="V109">
        <f t="shared" si="4"/>
        <v>57</v>
      </c>
      <c r="W109" t="str">
        <f t="shared" si="5"/>
        <v>Excluded</v>
      </c>
      <c r="X109" t="str">
        <f t="shared" ref="X109:Z109" si="117">IFERROR(IF(SEARCH(X$1,$Q109),"sim","não"),)</f>
        <v>sim</v>
      </c>
      <c r="Y109" t="str">
        <f t="shared" si="117"/>
        <v/>
      </c>
      <c r="Z109" t="str">
        <f t="shared" si="117"/>
        <v/>
      </c>
      <c r="AA109">
        <f t="shared" si="7"/>
        <v>1</v>
      </c>
      <c r="AB109" t="str">
        <f t="shared" si="8"/>
        <v/>
      </c>
      <c r="AF109" t="str">
        <f t="shared" si="9"/>
        <v>1 - Type of study</v>
      </c>
      <c r="AG109" t="str">
        <f t="shared" si="10"/>
        <v>1 - Type of study</v>
      </c>
      <c r="AH109" t="str">
        <f t="shared" si="11"/>
        <v/>
      </c>
    </row>
    <row r="110">
      <c r="A110" s="9" t="s">
        <v>7378</v>
      </c>
      <c r="B110" s="9" t="s">
        <v>7379</v>
      </c>
      <c r="C110" s="10">
        <v>2021.0</v>
      </c>
      <c r="D110" s="10">
        <v>5.0</v>
      </c>
      <c r="E110" s="10">
        <v>14.0</v>
      </c>
      <c r="F110" s="9" t="s">
        <v>974</v>
      </c>
      <c r="G110" s="9" t="s">
        <v>975</v>
      </c>
      <c r="H110" s="10">
        <v>417.0</v>
      </c>
      <c r="I110" s="9"/>
      <c r="J110" s="10">
        <v>126058.0</v>
      </c>
      <c r="K110" s="9" t="s">
        <v>7380</v>
      </c>
      <c r="L110" s="15" t="s">
        <v>7381</v>
      </c>
      <c r="M110" s="9" t="s">
        <v>883</v>
      </c>
      <c r="N110" s="9"/>
      <c r="O110" s="9" t="s">
        <v>913</v>
      </c>
      <c r="P110" s="9" t="s">
        <v>7382</v>
      </c>
      <c r="Q110" s="9" t="s">
        <v>7383</v>
      </c>
      <c r="R110" s="10">
        <v>3.401571E7</v>
      </c>
      <c r="S110" s="9"/>
      <c r="T110">
        <f t="shared" si="2"/>
        <v>35</v>
      </c>
      <c r="U110" t="str">
        <f t="shared" si="3"/>
        <v>Excluded</v>
      </c>
      <c r="V110">
        <f t="shared" si="4"/>
        <v>57</v>
      </c>
      <c r="W110" t="str">
        <f t="shared" si="5"/>
        <v>Excluded</v>
      </c>
      <c r="X110" t="str">
        <f t="shared" ref="X110:Z110" si="118">IFERROR(IF(SEARCH(X$1,$Q110),"sim","não"),)</f>
        <v>sim</v>
      </c>
      <c r="Y110" t="str">
        <f t="shared" si="118"/>
        <v/>
      </c>
      <c r="Z110" t="str">
        <f t="shared" si="118"/>
        <v/>
      </c>
      <c r="AA110">
        <f t="shared" si="7"/>
        <v>1</v>
      </c>
      <c r="AB110" t="str">
        <f t="shared" si="8"/>
        <v/>
      </c>
      <c r="AF110" t="str">
        <f t="shared" si="9"/>
        <v>1 - Type of study</v>
      </c>
      <c r="AG110" t="str">
        <f t="shared" si="10"/>
        <v>1 - Type of study</v>
      </c>
      <c r="AH110" t="str">
        <f t="shared" si="11"/>
        <v/>
      </c>
    </row>
    <row r="111">
      <c r="A111" s="9" t="s">
        <v>7384</v>
      </c>
      <c r="B111" s="9" t="s">
        <v>7385</v>
      </c>
      <c r="C111" s="10">
        <v>2021.0</v>
      </c>
      <c r="D111" s="10">
        <v>5.0</v>
      </c>
      <c r="E111" s="10">
        <v>10.0</v>
      </c>
      <c r="F111" s="9" t="s">
        <v>7386</v>
      </c>
      <c r="G111" s="11" t="s">
        <v>7387</v>
      </c>
      <c r="H111" s="9"/>
      <c r="I111" s="9"/>
      <c r="J111" s="9"/>
      <c r="K111" s="9" t="s">
        <v>7388</v>
      </c>
      <c r="L111" s="15" t="s">
        <v>7389</v>
      </c>
      <c r="M111" s="9" t="s">
        <v>883</v>
      </c>
      <c r="N111" s="9"/>
      <c r="O111" s="9" t="s">
        <v>1022</v>
      </c>
      <c r="P111" s="9" t="s">
        <v>7390</v>
      </c>
      <c r="Q111" s="9" t="s">
        <v>7391</v>
      </c>
      <c r="R111" s="10">
        <v>3.3984339E7</v>
      </c>
      <c r="S111" s="9"/>
      <c r="T111">
        <f t="shared" si="2"/>
        <v>35</v>
      </c>
      <c r="U111" t="str">
        <f t="shared" si="3"/>
        <v>Excluded</v>
      </c>
      <c r="V111">
        <f t="shared" si="4"/>
        <v>57</v>
      </c>
      <c r="W111" t="str">
        <f t="shared" si="5"/>
        <v>Excluded</v>
      </c>
      <c r="X111" t="str">
        <f t="shared" ref="X111:Z111" si="119">IFERROR(IF(SEARCH(X$1,$Q111),"sim","não"),)</f>
        <v/>
      </c>
      <c r="Y111" t="str">
        <f t="shared" si="119"/>
        <v>sim</v>
      </c>
      <c r="Z111" t="str">
        <f t="shared" si="119"/>
        <v/>
      </c>
      <c r="AA111">
        <f t="shared" si="7"/>
        <v>1</v>
      </c>
      <c r="AB111" t="str">
        <f t="shared" si="8"/>
        <v/>
      </c>
      <c r="AF111" t="str">
        <f t="shared" si="9"/>
        <v>2 - Population</v>
      </c>
      <c r="AG111" t="str">
        <f t="shared" si="10"/>
        <v>2 - Population</v>
      </c>
      <c r="AH111" t="str">
        <f t="shared" si="11"/>
        <v/>
      </c>
    </row>
    <row r="112">
      <c r="A112" s="9" t="s">
        <v>7392</v>
      </c>
      <c r="B112" s="9" t="s">
        <v>7393</v>
      </c>
      <c r="C112" s="10">
        <v>2021.0</v>
      </c>
      <c r="D112" s="10">
        <v>8.0</v>
      </c>
      <c r="E112" s="10">
        <v>1.0</v>
      </c>
      <c r="F112" s="9" t="s">
        <v>7394</v>
      </c>
      <c r="G112" s="9" t="s">
        <v>7395</v>
      </c>
      <c r="H112" s="10">
        <v>265.0</v>
      </c>
      <c r="I112" s="9"/>
      <c r="J112" s="10">
        <v>118096.0</v>
      </c>
      <c r="K112" s="9" t="s">
        <v>7396</v>
      </c>
      <c r="L112" s="15" t="s">
        <v>7397</v>
      </c>
      <c r="M112" s="9" t="s">
        <v>883</v>
      </c>
      <c r="N112" s="9"/>
      <c r="O112" s="9" t="s">
        <v>884</v>
      </c>
      <c r="P112" s="9" t="s">
        <v>7398</v>
      </c>
      <c r="Q112" s="9" t="s">
        <v>7399</v>
      </c>
      <c r="R112" s="10">
        <v>3.3966851E7</v>
      </c>
      <c r="S112" s="9"/>
      <c r="T112">
        <f t="shared" si="2"/>
        <v>35</v>
      </c>
      <c r="U112" t="str">
        <f t="shared" si="3"/>
        <v>Excluded</v>
      </c>
      <c r="V112">
        <f t="shared" si="4"/>
        <v>57</v>
      </c>
      <c r="W112" t="str">
        <f t="shared" si="5"/>
        <v>Excluded</v>
      </c>
      <c r="X112" t="str">
        <f t="shared" ref="X112:Z112" si="120">IFERROR(IF(SEARCH(X$1,$Q112),"sim","não"),)</f>
        <v/>
      </c>
      <c r="Y112" t="str">
        <f t="shared" si="120"/>
        <v/>
      </c>
      <c r="Z112" t="str">
        <f t="shared" si="120"/>
        <v>sim</v>
      </c>
      <c r="AA112">
        <f t="shared" si="7"/>
        <v>1</v>
      </c>
      <c r="AB112" t="str">
        <f t="shared" si="8"/>
        <v/>
      </c>
      <c r="AF112" t="str">
        <f t="shared" si="9"/>
        <v>3 - Intervention</v>
      </c>
      <c r="AG112" t="str">
        <f t="shared" si="10"/>
        <v>3 - Intervention</v>
      </c>
      <c r="AH112" t="str">
        <f t="shared" si="11"/>
        <v/>
      </c>
    </row>
    <row r="113">
      <c r="A113" s="9" t="s">
        <v>7400</v>
      </c>
      <c r="B113" s="9" t="s">
        <v>7401</v>
      </c>
      <c r="C113" s="10">
        <v>2021.0</v>
      </c>
      <c r="D113" s="10">
        <v>4.0</v>
      </c>
      <c r="E113" s="10">
        <v>30.0</v>
      </c>
      <c r="F113" s="9" t="s">
        <v>1121</v>
      </c>
      <c r="G113" s="9" t="s">
        <v>1122</v>
      </c>
      <c r="H113" s="10">
        <v>280.0</v>
      </c>
      <c r="I113" s="9"/>
      <c r="J113" s="10">
        <v>130725.0</v>
      </c>
      <c r="K113" s="9" t="s">
        <v>7402</v>
      </c>
      <c r="L113" s="15" t="s">
        <v>7403</v>
      </c>
      <c r="M113" s="9" t="s">
        <v>883</v>
      </c>
      <c r="N113" s="9"/>
      <c r="O113" s="9" t="s">
        <v>884</v>
      </c>
      <c r="P113" s="9" t="s">
        <v>7404</v>
      </c>
      <c r="Q113" s="9" t="s">
        <v>7405</v>
      </c>
      <c r="R113" s="10">
        <v>3.3964753E7</v>
      </c>
      <c r="S113" s="9"/>
      <c r="T113">
        <f t="shared" si="2"/>
        <v>35</v>
      </c>
      <c r="U113" t="str">
        <f t="shared" si="3"/>
        <v>Excluded</v>
      </c>
      <c r="V113">
        <f t="shared" si="4"/>
        <v>57</v>
      </c>
      <c r="W113" t="str">
        <f t="shared" si="5"/>
        <v>Excluded</v>
      </c>
      <c r="X113" t="str">
        <f t="shared" ref="X113:Z113" si="121">IFERROR(IF(SEARCH(X$1,$Q113),"sim","não"),)</f>
        <v/>
      </c>
      <c r="Y113" t="str">
        <f t="shared" si="121"/>
        <v>sim</v>
      </c>
      <c r="Z113" t="str">
        <f t="shared" si="121"/>
        <v/>
      </c>
      <c r="AA113">
        <f t="shared" si="7"/>
        <v>1</v>
      </c>
      <c r="AB113" t="str">
        <f t="shared" si="8"/>
        <v/>
      </c>
      <c r="AF113" t="str">
        <f t="shared" si="9"/>
        <v>2 - Population</v>
      </c>
      <c r="AG113" t="str">
        <f t="shared" si="10"/>
        <v>2 - Population</v>
      </c>
      <c r="AH113" t="str">
        <f t="shared" si="11"/>
        <v/>
      </c>
    </row>
    <row r="114">
      <c r="A114" s="9" t="s">
        <v>7406</v>
      </c>
      <c r="B114" s="9" t="s">
        <v>7407</v>
      </c>
      <c r="C114" s="10">
        <v>2021.0</v>
      </c>
      <c r="D114" s="10">
        <v>7.0</v>
      </c>
      <c r="E114" s="10">
        <v>1.0</v>
      </c>
      <c r="F114" s="9" t="s">
        <v>1520</v>
      </c>
      <c r="G114" s="9" t="s">
        <v>1521</v>
      </c>
      <c r="H114" s="10">
        <v>114.0</v>
      </c>
      <c r="I114" s="9"/>
      <c r="J114" s="9" t="s">
        <v>7408</v>
      </c>
      <c r="K114" s="9" t="s">
        <v>7409</v>
      </c>
      <c r="L114" s="15" t="s">
        <v>7410</v>
      </c>
      <c r="M114" s="9" t="s">
        <v>883</v>
      </c>
      <c r="N114" s="9"/>
      <c r="O114" s="9" t="s">
        <v>884</v>
      </c>
      <c r="P114" s="9" t="s">
        <v>7411</v>
      </c>
      <c r="Q114" s="9" t="s">
        <v>7412</v>
      </c>
      <c r="R114" s="10">
        <v>3.3930547E7</v>
      </c>
      <c r="S114" s="9"/>
      <c r="T114">
        <f t="shared" si="2"/>
        <v>35</v>
      </c>
      <c r="U114" t="str">
        <f t="shared" si="3"/>
        <v>Excluded</v>
      </c>
      <c r="V114">
        <f t="shared" si="4"/>
        <v>57</v>
      </c>
      <c r="W114" t="str">
        <f t="shared" si="5"/>
        <v>Excluded</v>
      </c>
      <c r="X114" t="str">
        <f t="shared" ref="X114:Z114" si="122">IFERROR(IF(SEARCH(X$1,$Q114),"sim","não"),)</f>
        <v>sim</v>
      </c>
      <c r="Y114" t="str">
        <f t="shared" si="122"/>
        <v>sim</v>
      </c>
      <c r="Z114" t="str">
        <f t="shared" si="122"/>
        <v/>
      </c>
      <c r="AA114">
        <f t="shared" si="7"/>
        <v>2</v>
      </c>
      <c r="AB114" t="str">
        <f t="shared" si="8"/>
        <v/>
      </c>
      <c r="AF114" t="str">
        <f t="shared" si="9"/>
        <v>2 - Population,1 - Type of study</v>
      </c>
      <c r="AG114" t="str">
        <f t="shared" si="10"/>
        <v>2 - Population</v>
      </c>
      <c r="AH114" t="str">
        <f t="shared" si="11"/>
        <v>1 - Type of study</v>
      </c>
    </row>
    <row r="115">
      <c r="A115" s="9" t="s">
        <v>7413</v>
      </c>
      <c r="B115" s="9" t="s">
        <v>7414</v>
      </c>
      <c r="C115" s="10">
        <v>2021.0</v>
      </c>
      <c r="D115" s="10">
        <v>5.0</v>
      </c>
      <c r="E115" s="10">
        <v>19.0</v>
      </c>
      <c r="F115" s="9" t="s">
        <v>7415</v>
      </c>
      <c r="G115" s="9" t="s">
        <v>7416</v>
      </c>
      <c r="H115" s="10">
        <v>12.0</v>
      </c>
      <c r="I115" s="10">
        <v>10.0</v>
      </c>
      <c r="J115" s="9" t="s">
        <v>7417</v>
      </c>
      <c r="K115" s="9" t="s">
        <v>7418</v>
      </c>
      <c r="L115" s="15" t="s">
        <v>7419</v>
      </c>
      <c r="M115" s="9" t="s">
        <v>883</v>
      </c>
      <c r="N115" s="9"/>
      <c r="O115" s="9" t="s">
        <v>1022</v>
      </c>
      <c r="P115" s="9" t="s">
        <v>7420</v>
      </c>
      <c r="Q115" s="9" t="s">
        <v>7421</v>
      </c>
      <c r="R115" s="10">
        <v>3.392619E7</v>
      </c>
      <c r="S115" s="9"/>
      <c r="T115">
        <f t="shared" si="2"/>
        <v>35</v>
      </c>
      <c r="U115" t="str">
        <f t="shared" si="3"/>
        <v>Excluded</v>
      </c>
      <c r="V115">
        <f t="shared" si="4"/>
        <v>57</v>
      </c>
      <c r="W115" t="str">
        <f t="shared" si="5"/>
        <v>Excluded</v>
      </c>
      <c r="X115" t="str">
        <f t="shared" ref="X115:Z115" si="123">IFERROR(IF(SEARCH(X$1,$Q115),"sim","não"),)</f>
        <v>sim</v>
      </c>
      <c r="Y115" t="str">
        <f t="shared" si="123"/>
        <v/>
      </c>
      <c r="Z115" t="str">
        <f t="shared" si="123"/>
        <v>sim</v>
      </c>
      <c r="AA115">
        <f t="shared" si="7"/>
        <v>2</v>
      </c>
      <c r="AB115" t="str">
        <f t="shared" si="8"/>
        <v/>
      </c>
      <c r="AF115" t="str">
        <f t="shared" si="9"/>
        <v>3 - Intervention,1 - Type of study</v>
      </c>
      <c r="AG115" t="str">
        <f t="shared" si="10"/>
        <v>3 - Intervention</v>
      </c>
      <c r="AH115" t="str">
        <f t="shared" si="11"/>
        <v>1 - Type of study</v>
      </c>
    </row>
    <row r="116">
      <c r="A116" s="9" t="s">
        <v>7422</v>
      </c>
      <c r="B116" s="9" t="s">
        <v>7423</v>
      </c>
      <c r="C116" s="10">
        <v>2021.0</v>
      </c>
      <c r="D116" s="10">
        <v>4.0</v>
      </c>
      <c r="E116" s="10">
        <v>14.0</v>
      </c>
      <c r="F116" s="9" t="s">
        <v>1690</v>
      </c>
      <c r="G116" s="9" t="s">
        <v>1691</v>
      </c>
      <c r="H116" s="10">
        <v>11.0</v>
      </c>
      <c r="I116" s="10">
        <v>4.0</v>
      </c>
      <c r="J116" s="9"/>
      <c r="K116" s="9" t="s">
        <v>7424</v>
      </c>
      <c r="L116" s="15" t="s">
        <v>7425</v>
      </c>
      <c r="M116" s="9" t="s">
        <v>883</v>
      </c>
      <c r="N116" s="9"/>
      <c r="O116" s="9"/>
      <c r="P116" s="9" t="s">
        <v>7426</v>
      </c>
      <c r="Q116" s="9" t="s">
        <v>7427</v>
      </c>
      <c r="R116" s="10">
        <v>3.3919768E7</v>
      </c>
      <c r="S116" s="9" t="s">
        <v>7428</v>
      </c>
      <c r="T116">
        <f t="shared" si="2"/>
        <v>35</v>
      </c>
      <c r="U116" t="str">
        <f t="shared" si="3"/>
        <v>Maybe</v>
      </c>
      <c r="V116">
        <f t="shared" si="4"/>
        <v>54</v>
      </c>
      <c r="W116" t="str">
        <f t="shared" si="5"/>
        <v>Excluded</v>
      </c>
      <c r="X116" t="str">
        <f t="shared" ref="X116:Z116" si="124">IFERROR(IF(SEARCH(X$1,$Q116),"sim","não"),)</f>
        <v>sim</v>
      </c>
      <c r="Y116" t="str">
        <f t="shared" si="124"/>
        <v/>
      </c>
      <c r="Z116" t="str">
        <f t="shared" si="124"/>
        <v/>
      </c>
      <c r="AA116">
        <f t="shared" si="7"/>
        <v>1</v>
      </c>
      <c r="AB116" t="str">
        <f t="shared" si="8"/>
        <v>sim</v>
      </c>
      <c r="AF116" t="str">
        <f t="shared" si="9"/>
        <v>1 - Type of study</v>
      </c>
      <c r="AG116" t="str">
        <f t="shared" si="10"/>
        <v/>
      </c>
      <c r="AH116" t="str">
        <f t="shared" si="11"/>
        <v/>
      </c>
    </row>
    <row r="117">
      <c r="A117" s="9" t="s">
        <v>7429</v>
      </c>
      <c r="B117" s="9" t="s">
        <v>7430</v>
      </c>
      <c r="C117" s="10">
        <v>2021.0</v>
      </c>
      <c r="D117" s="10">
        <v>4.0</v>
      </c>
      <c r="E117" s="10">
        <v>15.0</v>
      </c>
      <c r="F117" s="9" t="s">
        <v>927</v>
      </c>
      <c r="G117" s="9" t="s">
        <v>928</v>
      </c>
      <c r="H117" s="10">
        <v>284.0</v>
      </c>
      <c r="I117" s="9"/>
      <c r="J117" s="10">
        <v>117166.0</v>
      </c>
      <c r="K117" s="9" t="s">
        <v>7431</v>
      </c>
      <c r="L117" s="15" t="s">
        <v>7432</v>
      </c>
      <c r="M117" s="9" t="s">
        <v>883</v>
      </c>
      <c r="N117" s="9"/>
      <c r="O117" s="9" t="s">
        <v>884</v>
      </c>
      <c r="P117" s="9" t="s">
        <v>7433</v>
      </c>
      <c r="Q117" s="9" t="s">
        <v>7372</v>
      </c>
      <c r="R117" s="10">
        <v>3.3895573E7</v>
      </c>
      <c r="S117" s="9"/>
      <c r="T117">
        <f t="shared" si="2"/>
        <v>35</v>
      </c>
      <c r="U117" t="str">
        <f t="shared" si="3"/>
        <v>Excluded</v>
      </c>
      <c r="V117">
        <f t="shared" si="4"/>
        <v>57</v>
      </c>
      <c r="W117" t="str">
        <f t="shared" si="5"/>
        <v>Excluded</v>
      </c>
      <c r="X117" t="str">
        <f t="shared" ref="X117:Z117" si="125">IFERROR(IF(SEARCH(X$1,$Q117),"sim","não"),)</f>
        <v>sim</v>
      </c>
      <c r="Y117" t="str">
        <f t="shared" si="125"/>
        <v/>
      </c>
      <c r="Z117" t="str">
        <f t="shared" si="125"/>
        <v/>
      </c>
      <c r="AA117">
        <f t="shared" si="7"/>
        <v>1</v>
      </c>
      <c r="AB117" t="str">
        <f t="shared" si="8"/>
        <v/>
      </c>
      <c r="AF117" t="str">
        <f t="shared" si="9"/>
        <v>1 - Type of study</v>
      </c>
      <c r="AG117" t="str">
        <f t="shared" si="10"/>
        <v>1 - Type of study</v>
      </c>
      <c r="AH117" t="str">
        <f t="shared" si="11"/>
        <v/>
      </c>
    </row>
    <row r="118">
      <c r="A118" s="9" t="s">
        <v>7434</v>
      </c>
      <c r="B118" s="9" t="s">
        <v>7435</v>
      </c>
      <c r="C118" s="10">
        <v>2021.0</v>
      </c>
      <c r="D118" s="10">
        <v>3.0</v>
      </c>
      <c r="E118" s="10">
        <v>19.0</v>
      </c>
      <c r="F118" s="9" t="s">
        <v>1004</v>
      </c>
      <c r="G118" s="9" t="s">
        <v>1005</v>
      </c>
      <c r="H118" s="10">
        <v>11.0</v>
      </c>
      <c r="I118" s="10">
        <v>1.0</v>
      </c>
      <c r="J118" s="10">
        <v>6424.0</v>
      </c>
      <c r="K118" s="9" t="s">
        <v>7436</v>
      </c>
      <c r="L118" s="15" t="s">
        <v>7437</v>
      </c>
      <c r="M118" s="9" t="s">
        <v>883</v>
      </c>
      <c r="N118" s="9"/>
      <c r="O118" s="9"/>
      <c r="P118" s="9" t="s">
        <v>7438</v>
      </c>
      <c r="Q118" s="9" t="s">
        <v>7372</v>
      </c>
      <c r="R118" s="10">
        <v>3.3742029E7</v>
      </c>
      <c r="S118" s="9" t="s">
        <v>7439</v>
      </c>
      <c r="T118">
        <f t="shared" si="2"/>
        <v>35</v>
      </c>
      <c r="U118" t="str">
        <f t="shared" si="3"/>
        <v>Excluded</v>
      </c>
      <c r="V118">
        <f t="shared" si="4"/>
        <v>57</v>
      </c>
      <c r="W118" t="str">
        <f t="shared" si="5"/>
        <v>Excluded</v>
      </c>
      <c r="X118" t="str">
        <f t="shared" ref="X118:Z118" si="126">IFERROR(IF(SEARCH(X$1,$Q118),"sim","não"),)</f>
        <v>sim</v>
      </c>
      <c r="Y118" t="str">
        <f t="shared" si="126"/>
        <v/>
      </c>
      <c r="Z118" t="str">
        <f t="shared" si="126"/>
        <v/>
      </c>
      <c r="AA118">
        <f t="shared" si="7"/>
        <v>1</v>
      </c>
      <c r="AB118" t="str">
        <f t="shared" si="8"/>
        <v/>
      </c>
      <c r="AF118" t="str">
        <f t="shared" si="9"/>
        <v>1 - Type of study</v>
      </c>
      <c r="AG118" t="str">
        <f t="shared" si="10"/>
        <v>1 - Type of study</v>
      </c>
      <c r="AH118" t="str">
        <f t="shared" si="11"/>
        <v/>
      </c>
    </row>
    <row r="119">
      <c r="A119" s="9" t="s">
        <v>7440</v>
      </c>
      <c r="B119" s="9" t="s">
        <v>7441</v>
      </c>
      <c r="C119" s="10">
        <v>2021.0</v>
      </c>
      <c r="D119" s="10">
        <v>5.0</v>
      </c>
      <c r="E119" s="10">
        <v>15.0</v>
      </c>
      <c r="F119" s="9" t="s">
        <v>927</v>
      </c>
      <c r="G119" s="9" t="s">
        <v>928</v>
      </c>
      <c r="H119" s="10">
        <v>277.0</v>
      </c>
      <c r="I119" s="9"/>
      <c r="J119" s="10">
        <v>116860.0</v>
      </c>
      <c r="K119" s="9" t="s">
        <v>7442</v>
      </c>
      <c r="L119" s="15" t="s">
        <v>7443</v>
      </c>
      <c r="M119" s="9" t="s">
        <v>883</v>
      </c>
      <c r="N119" s="9"/>
      <c r="O119" s="9" t="s">
        <v>884</v>
      </c>
      <c r="P119" s="9" t="s">
        <v>7444</v>
      </c>
      <c r="Q119" s="9" t="s">
        <v>7445</v>
      </c>
      <c r="R119" s="10">
        <v>3.3714129E7</v>
      </c>
      <c r="S119" s="9"/>
      <c r="T119">
        <f t="shared" si="2"/>
        <v>35</v>
      </c>
      <c r="U119" t="str">
        <f t="shared" si="3"/>
        <v>Maybe</v>
      </c>
      <c r="V119">
        <f t="shared" si="4"/>
        <v>54</v>
      </c>
      <c r="W119" t="str">
        <f t="shared" si="5"/>
        <v>Maybe</v>
      </c>
      <c r="X119" t="str">
        <f t="shared" ref="X119:Z119" si="127">IFERROR(IF(SEARCH(X$1,$Q119),"sim","não"),)</f>
        <v/>
      </c>
      <c r="Y119" t="str">
        <f t="shared" si="127"/>
        <v/>
      </c>
      <c r="Z119" t="str">
        <f t="shared" si="127"/>
        <v/>
      </c>
      <c r="AA119">
        <f t="shared" si="7"/>
        <v>0</v>
      </c>
      <c r="AB119" t="str">
        <f t="shared" si="8"/>
        <v>sim</v>
      </c>
      <c r="AF119" t="str">
        <f t="shared" si="9"/>
        <v/>
      </c>
      <c r="AG119" t="str">
        <f t="shared" si="10"/>
        <v/>
      </c>
      <c r="AH119" t="str">
        <f t="shared" si="11"/>
        <v/>
      </c>
    </row>
    <row r="120">
      <c r="A120" s="9" t="s">
        <v>7446</v>
      </c>
      <c r="B120" s="9" t="s">
        <v>7447</v>
      </c>
      <c r="C120" s="10">
        <v>2021.0</v>
      </c>
      <c r="D120" s="10">
        <v>5.0</v>
      </c>
      <c r="E120" s="10">
        <v>1.0</v>
      </c>
      <c r="F120" s="9" t="s">
        <v>1183</v>
      </c>
      <c r="G120" s="9" t="s">
        <v>1184</v>
      </c>
      <c r="H120" s="10">
        <v>167.0</v>
      </c>
      <c r="I120" s="9"/>
      <c r="J120" s="10">
        <v>105295.0</v>
      </c>
      <c r="K120" s="9" t="s">
        <v>7448</v>
      </c>
      <c r="L120" s="15" t="s">
        <v>7449</v>
      </c>
      <c r="M120" s="9" t="s">
        <v>883</v>
      </c>
      <c r="N120" s="9"/>
      <c r="O120" s="9" t="s">
        <v>884</v>
      </c>
      <c r="P120" s="9" t="s">
        <v>7450</v>
      </c>
      <c r="Q120" s="9" t="s">
        <v>7372</v>
      </c>
      <c r="R120" s="10">
        <v>3.3714106E7</v>
      </c>
      <c r="S120" s="9"/>
      <c r="T120">
        <f t="shared" si="2"/>
        <v>35</v>
      </c>
      <c r="U120" t="str">
        <f t="shared" si="3"/>
        <v>Excluded</v>
      </c>
      <c r="V120">
        <f t="shared" si="4"/>
        <v>57</v>
      </c>
      <c r="W120" t="str">
        <f t="shared" si="5"/>
        <v>Excluded</v>
      </c>
      <c r="X120" t="str">
        <f t="shared" ref="X120:Z120" si="128">IFERROR(IF(SEARCH(X$1,$Q120),"sim","não"),)</f>
        <v>sim</v>
      </c>
      <c r="Y120" t="str">
        <f t="shared" si="128"/>
        <v/>
      </c>
      <c r="Z120" t="str">
        <f t="shared" si="128"/>
        <v/>
      </c>
      <c r="AA120">
        <f t="shared" si="7"/>
        <v>1</v>
      </c>
      <c r="AB120" t="str">
        <f t="shared" si="8"/>
        <v/>
      </c>
      <c r="AF120" t="str">
        <f t="shared" si="9"/>
        <v>1 - Type of study</v>
      </c>
      <c r="AG120" t="str">
        <f t="shared" si="10"/>
        <v>1 - Type of study</v>
      </c>
      <c r="AH120" t="str">
        <f t="shared" si="11"/>
        <v/>
      </c>
    </row>
    <row r="121">
      <c r="A121" s="9" t="s">
        <v>7451</v>
      </c>
      <c r="B121" s="9" t="s">
        <v>7452</v>
      </c>
      <c r="C121" s="10">
        <v>2021.0</v>
      </c>
      <c r="D121" s="10">
        <v>8.0</v>
      </c>
      <c r="E121" s="10">
        <v>1.0</v>
      </c>
      <c r="F121" s="9" t="s">
        <v>1121</v>
      </c>
      <c r="G121" s="9" t="s">
        <v>1122</v>
      </c>
      <c r="H121" s="10">
        <v>276.0</v>
      </c>
      <c r="I121" s="9"/>
      <c r="J121" s="10">
        <v>130144.0</v>
      </c>
      <c r="K121" s="9" t="s">
        <v>7453</v>
      </c>
      <c r="L121" s="15" t="s">
        <v>7454</v>
      </c>
      <c r="M121" s="9" t="s">
        <v>883</v>
      </c>
      <c r="N121" s="9"/>
      <c r="O121" s="9" t="s">
        <v>884</v>
      </c>
      <c r="P121" s="9" t="s">
        <v>7455</v>
      </c>
      <c r="Q121" s="9" t="s">
        <v>7445</v>
      </c>
      <c r="R121" s="10">
        <v>3.3690034E7</v>
      </c>
      <c r="S121" s="9"/>
      <c r="T121">
        <f t="shared" si="2"/>
        <v>35</v>
      </c>
      <c r="U121" t="str">
        <f t="shared" si="3"/>
        <v>Maybe</v>
      </c>
      <c r="V121">
        <f t="shared" si="4"/>
        <v>54</v>
      </c>
      <c r="W121" t="str">
        <f t="shared" si="5"/>
        <v>Maybe</v>
      </c>
      <c r="X121" t="str">
        <f t="shared" ref="X121:Z121" si="129">IFERROR(IF(SEARCH(X$1,$Q121),"sim","não"),)</f>
        <v/>
      </c>
      <c r="Y121" t="str">
        <f t="shared" si="129"/>
        <v/>
      </c>
      <c r="Z121" t="str">
        <f t="shared" si="129"/>
        <v/>
      </c>
      <c r="AA121">
        <f t="shared" si="7"/>
        <v>0</v>
      </c>
      <c r="AB121" t="str">
        <f t="shared" si="8"/>
        <v>sim</v>
      </c>
      <c r="AF121" t="str">
        <f t="shared" si="9"/>
        <v/>
      </c>
      <c r="AG121" t="str">
        <f t="shared" si="10"/>
        <v/>
      </c>
      <c r="AH121" t="str">
        <f t="shared" si="11"/>
        <v/>
      </c>
    </row>
    <row r="122">
      <c r="A122" s="9" t="s">
        <v>7456</v>
      </c>
      <c r="B122" s="9" t="s">
        <v>7457</v>
      </c>
      <c r="C122" s="10">
        <v>2021.0</v>
      </c>
      <c r="D122" s="10">
        <v>4.0</v>
      </c>
      <c r="E122" s="10">
        <v>1.0</v>
      </c>
      <c r="F122" s="9" t="s">
        <v>1046</v>
      </c>
      <c r="G122" s="9" t="s">
        <v>1047</v>
      </c>
      <c r="H122" s="10">
        <v>28.0</v>
      </c>
      <c r="I122" s="10">
        <v>14.0</v>
      </c>
      <c r="J122" s="9" t="s">
        <v>7458</v>
      </c>
      <c r="K122" s="9" t="s">
        <v>7459</v>
      </c>
      <c r="L122" s="15" t="s">
        <v>7460</v>
      </c>
      <c r="M122" s="9" t="s">
        <v>883</v>
      </c>
      <c r="N122" s="9"/>
      <c r="O122" s="9"/>
      <c r="P122" s="9" t="s">
        <v>7461</v>
      </c>
      <c r="Q122" s="9" t="s">
        <v>7372</v>
      </c>
      <c r="R122" s="10">
        <v>3.3634402E7</v>
      </c>
      <c r="S122" s="9" t="s">
        <v>7462</v>
      </c>
      <c r="T122">
        <f t="shared" si="2"/>
        <v>35</v>
      </c>
      <c r="U122" t="str">
        <f t="shared" si="3"/>
        <v>Excluded</v>
      </c>
      <c r="V122">
        <f t="shared" si="4"/>
        <v>57</v>
      </c>
      <c r="W122" t="str">
        <f t="shared" si="5"/>
        <v>Excluded</v>
      </c>
      <c r="X122" t="str">
        <f t="shared" ref="X122:Z122" si="130">IFERROR(IF(SEARCH(X$1,$Q122),"sim","não"),)</f>
        <v>sim</v>
      </c>
      <c r="Y122" t="str">
        <f t="shared" si="130"/>
        <v/>
      </c>
      <c r="Z122" t="str">
        <f t="shared" si="130"/>
        <v/>
      </c>
      <c r="AA122">
        <f t="shared" si="7"/>
        <v>1</v>
      </c>
      <c r="AB122" t="str">
        <f t="shared" si="8"/>
        <v/>
      </c>
      <c r="AF122" t="str">
        <f t="shared" si="9"/>
        <v>1 - Type of study</v>
      </c>
      <c r="AG122" t="str">
        <f t="shared" si="10"/>
        <v>1 - Type of study</v>
      </c>
      <c r="AH122" t="str">
        <f t="shared" si="11"/>
        <v/>
      </c>
    </row>
    <row r="123">
      <c r="A123" s="9" t="s">
        <v>7463</v>
      </c>
      <c r="B123" s="9" t="s">
        <v>7464</v>
      </c>
      <c r="C123" s="10">
        <v>2021.0</v>
      </c>
      <c r="D123" s="10">
        <v>4.0</v>
      </c>
      <c r="E123" s="10">
        <v>15.0</v>
      </c>
      <c r="F123" s="9" t="s">
        <v>981</v>
      </c>
      <c r="G123" s="9" t="s">
        <v>982</v>
      </c>
      <c r="H123" s="10">
        <v>213.0</v>
      </c>
      <c r="I123" s="9"/>
      <c r="J123" s="10">
        <v>112056.0</v>
      </c>
      <c r="K123" s="9" t="s">
        <v>7465</v>
      </c>
      <c r="L123" s="15" t="s">
        <v>7466</v>
      </c>
      <c r="M123" s="9" t="s">
        <v>883</v>
      </c>
      <c r="N123" s="9"/>
      <c r="O123" s="9" t="s">
        <v>913</v>
      </c>
      <c r="P123" s="9" t="s">
        <v>7467</v>
      </c>
      <c r="Q123" s="9" t="s">
        <v>7372</v>
      </c>
      <c r="R123" s="10">
        <v>3.3610942E7</v>
      </c>
      <c r="S123" s="9"/>
      <c r="T123">
        <f t="shared" si="2"/>
        <v>35</v>
      </c>
      <c r="U123" t="str">
        <f t="shared" si="3"/>
        <v>Excluded</v>
      </c>
      <c r="V123">
        <f t="shared" si="4"/>
        <v>57</v>
      </c>
      <c r="W123" t="str">
        <f t="shared" si="5"/>
        <v>Excluded</v>
      </c>
      <c r="X123" t="str">
        <f t="shared" ref="X123:Z123" si="131">IFERROR(IF(SEARCH(X$1,$Q123),"sim","não"),)</f>
        <v>sim</v>
      </c>
      <c r="Y123" t="str">
        <f t="shared" si="131"/>
        <v/>
      </c>
      <c r="Z123" t="str">
        <f t="shared" si="131"/>
        <v/>
      </c>
      <c r="AA123">
        <f t="shared" si="7"/>
        <v>1</v>
      </c>
      <c r="AB123" t="str">
        <f t="shared" si="8"/>
        <v/>
      </c>
      <c r="AF123" t="str">
        <f t="shared" si="9"/>
        <v>1 - Type of study</v>
      </c>
      <c r="AG123" t="str">
        <f t="shared" si="10"/>
        <v>1 - Type of study</v>
      </c>
      <c r="AH123" t="str">
        <f t="shared" si="11"/>
        <v/>
      </c>
    </row>
    <row r="124">
      <c r="A124" s="9" t="s">
        <v>7468</v>
      </c>
      <c r="B124" s="9" t="s">
        <v>7469</v>
      </c>
      <c r="C124" s="10">
        <v>2021.0</v>
      </c>
      <c r="D124" s="10">
        <v>6.0</v>
      </c>
      <c r="E124" s="10">
        <v>20.0</v>
      </c>
      <c r="F124" s="9" t="s">
        <v>948</v>
      </c>
      <c r="G124" s="9" t="s">
        <v>949</v>
      </c>
      <c r="H124" s="10">
        <v>774.0</v>
      </c>
      <c r="I124" s="9"/>
      <c r="J124" s="10">
        <v>145774.0</v>
      </c>
      <c r="K124" s="9" t="s">
        <v>7470</v>
      </c>
      <c r="L124" s="15" t="s">
        <v>7471</v>
      </c>
      <c r="M124" s="9" t="s">
        <v>883</v>
      </c>
      <c r="N124" s="9"/>
      <c r="O124" s="9"/>
      <c r="P124" s="9" t="s">
        <v>7472</v>
      </c>
      <c r="Q124" s="9" t="s">
        <v>7372</v>
      </c>
      <c r="R124" s="10">
        <v>3.3592402E7</v>
      </c>
      <c r="S124" s="9" t="s">
        <v>7473</v>
      </c>
      <c r="T124">
        <f t="shared" si="2"/>
        <v>35</v>
      </c>
      <c r="U124" t="str">
        <f t="shared" si="3"/>
        <v>Excluded</v>
      </c>
      <c r="V124">
        <f t="shared" si="4"/>
        <v>57</v>
      </c>
      <c r="W124" t="str">
        <f t="shared" si="5"/>
        <v>Excluded</v>
      </c>
      <c r="X124" t="str">
        <f t="shared" ref="X124:Z124" si="132">IFERROR(IF(SEARCH(X$1,$Q124),"sim","não"),)</f>
        <v>sim</v>
      </c>
      <c r="Y124" t="str">
        <f t="shared" si="132"/>
        <v/>
      </c>
      <c r="Z124" t="str">
        <f t="shared" si="132"/>
        <v/>
      </c>
      <c r="AA124">
        <f t="shared" si="7"/>
        <v>1</v>
      </c>
      <c r="AB124" t="str">
        <f t="shared" si="8"/>
        <v/>
      </c>
      <c r="AF124" t="str">
        <f t="shared" si="9"/>
        <v>1 - Type of study</v>
      </c>
      <c r="AG124" t="str">
        <f t="shared" si="10"/>
        <v>1 - Type of study</v>
      </c>
      <c r="AH124" t="str">
        <f t="shared" si="11"/>
        <v/>
      </c>
    </row>
    <row r="125">
      <c r="A125" s="9" t="s">
        <v>7474</v>
      </c>
      <c r="B125" s="9" t="s">
        <v>7475</v>
      </c>
      <c r="C125" s="10">
        <v>2021.0</v>
      </c>
      <c r="D125" s="10">
        <v>4.0</v>
      </c>
      <c r="E125" s="10">
        <v>1.0</v>
      </c>
      <c r="F125" s="9" t="s">
        <v>5867</v>
      </c>
      <c r="G125" s="9" t="s">
        <v>5868</v>
      </c>
      <c r="H125" s="10">
        <v>30.0</v>
      </c>
      <c r="I125" s="10">
        <v>3.0</v>
      </c>
      <c r="J125" s="9" t="s">
        <v>7476</v>
      </c>
      <c r="K125" s="9" t="s">
        <v>7477</v>
      </c>
      <c r="L125" s="15" t="s">
        <v>7478</v>
      </c>
      <c r="M125" s="9" t="s">
        <v>883</v>
      </c>
      <c r="N125" s="9"/>
      <c r="O125" s="9" t="s">
        <v>1022</v>
      </c>
      <c r="P125" s="9" t="s">
        <v>7479</v>
      </c>
      <c r="Q125" s="9" t="s">
        <v>7383</v>
      </c>
      <c r="R125" s="10">
        <v>3.3580466E7</v>
      </c>
      <c r="S125" s="9"/>
      <c r="T125">
        <f t="shared" si="2"/>
        <v>35</v>
      </c>
      <c r="U125" t="str">
        <f t="shared" si="3"/>
        <v>Excluded</v>
      </c>
      <c r="V125">
        <f t="shared" si="4"/>
        <v>57</v>
      </c>
      <c r="W125" t="str">
        <f t="shared" si="5"/>
        <v>Excluded</v>
      </c>
      <c r="X125" t="str">
        <f t="shared" ref="X125:Z125" si="133">IFERROR(IF(SEARCH(X$1,$Q125),"sim","não"),)</f>
        <v>sim</v>
      </c>
      <c r="Y125" t="str">
        <f t="shared" si="133"/>
        <v/>
      </c>
      <c r="Z125" t="str">
        <f t="shared" si="133"/>
        <v/>
      </c>
      <c r="AA125">
        <f t="shared" si="7"/>
        <v>1</v>
      </c>
      <c r="AB125" t="str">
        <f t="shared" si="8"/>
        <v/>
      </c>
      <c r="AF125" t="str">
        <f t="shared" si="9"/>
        <v>1 - Type of study</v>
      </c>
      <c r="AG125" t="str">
        <f t="shared" si="10"/>
        <v>1 - Type of study</v>
      </c>
      <c r="AH125" t="str">
        <f t="shared" si="11"/>
        <v/>
      </c>
    </row>
    <row r="126">
      <c r="A126" s="9" t="s">
        <v>7480</v>
      </c>
      <c r="B126" s="9" t="s">
        <v>7481</v>
      </c>
      <c r="C126" s="10">
        <v>2021.0</v>
      </c>
      <c r="D126" s="10">
        <v>5.0</v>
      </c>
      <c r="E126" s="10">
        <v>1.0</v>
      </c>
      <c r="F126" s="9" t="s">
        <v>7482</v>
      </c>
      <c r="G126" s="9" t="s">
        <v>7483</v>
      </c>
      <c r="H126" s="10">
        <v>27.0</v>
      </c>
      <c r="I126" s="10">
        <v>10.0</v>
      </c>
      <c r="J126" s="9" t="s">
        <v>7484</v>
      </c>
      <c r="K126" s="9" t="s">
        <v>7485</v>
      </c>
      <c r="L126" s="15" t="s">
        <v>7486</v>
      </c>
      <c r="M126" s="9" t="s">
        <v>883</v>
      </c>
      <c r="N126" s="9"/>
      <c r="O126" s="9" t="s">
        <v>884</v>
      </c>
      <c r="P126" s="9" t="s">
        <v>7487</v>
      </c>
      <c r="Q126" s="9" t="s">
        <v>7383</v>
      </c>
      <c r="R126" s="10">
        <v>3.3561314E7</v>
      </c>
      <c r="S126" s="9"/>
      <c r="T126">
        <f t="shared" si="2"/>
        <v>35</v>
      </c>
      <c r="U126" t="str">
        <f t="shared" si="3"/>
        <v>Excluded</v>
      </c>
      <c r="V126">
        <f t="shared" si="4"/>
        <v>57</v>
      </c>
      <c r="W126" t="str">
        <f t="shared" si="5"/>
        <v>Excluded</v>
      </c>
      <c r="X126" t="str">
        <f t="shared" ref="X126:Z126" si="134">IFERROR(IF(SEARCH(X$1,$Q126),"sim","não"),)</f>
        <v>sim</v>
      </c>
      <c r="Y126" t="str">
        <f t="shared" si="134"/>
        <v/>
      </c>
      <c r="Z126" t="str">
        <f t="shared" si="134"/>
        <v/>
      </c>
      <c r="AA126">
        <f t="shared" si="7"/>
        <v>1</v>
      </c>
      <c r="AB126" t="str">
        <f t="shared" si="8"/>
        <v/>
      </c>
      <c r="AF126" t="str">
        <f t="shared" si="9"/>
        <v>1 - Type of study</v>
      </c>
      <c r="AG126" t="str">
        <f t="shared" si="10"/>
        <v>1 - Type of study</v>
      </c>
      <c r="AH126" t="str">
        <f t="shared" si="11"/>
        <v/>
      </c>
    </row>
    <row r="127">
      <c r="A127" s="9" t="s">
        <v>7488</v>
      </c>
      <c r="B127" s="9" t="s">
        <v>7489</v>
      </c>
      <c r="C127" s="10">
        <v>2020.0</v>
      </c>
      <c r="D127" s="10">
        <v>1.0</v>
      </c>
      <c r="E127" s="10">
        <v>1.0</v>
      </c>
      <c r="F127" s="9" t="s">
        <v>7490</v>
      </c>
      <c r="G127" s="9" t="s">
        <v>7491</v>
      </c>
      <c r="H127" s="10">
        <v>7.0</v>
      </c>
      <c r="I127" s="9"/>
      <c r="J127" s="10">
        <v>597751.0</v>
      </c>
      <c r="K127" s="9" t="s">
        <v>7492</v>
      </c>
      <c r="L127" s="15" t="s">
        <v>7493</v>
      </c>
      <c r="M127" s="9" t="s">
        <v>883</v>
      </c>
      <c r="N127" s="9"/>
      <c r="O127" s="9"/>
      <c r="P127" s="9" t="s">
        <v>7494</v>
      </c>
      <c r="Q127" s="9" t="s">
        <v>7383</v>
      </c>
      <c r="R127" s="10">
        <v>3.3426019E7</v>
      </c>
      <c r="S127" s="9" t="s">
        <v>7495</v>
      </c>
      <c r="T127">
        <f t="shared" si="2"/>
        <v>35</v>
      </c>
      <c r="U127" t="str">
        <f t="shared" si="3"/>
        <v>Excluded</v>
      </c>
      <c r="V127">
        <f t="shared" si="4"/>
        <v>57</v>
      </c>
      <c r="W127" t="str">
        <f t="shared" si="5"/>
        <v>Excluded</v>
      </c>
      <c r="X127" t="str">
        <f t="shared" ref="X127:Z127" si="135">IFERROR(IF(SEARCH(X$1,$Q127),"sim","não"),)</f>
        <v>sim</v>
      </c>
      <c r="Y127" t="str">
        <f t="shared" si="135"/>
        <v/>
      </c>
      <c r="Z127" t="str">
        <f t="shared" si="135"/>
        <v/>
      </c>
      <c r="AA127">
        <f t="shared" si="7"/>
        <v>1</v>
      </c>
      <c r="AB127" t="str">
        <f t="shared" si="8"/>
        <v/>
      </c>
      <c r="AF127" t="str">
        <f t="shared" si="9"/>
        <v>1 - Type of study</v>
      </c>
      <c r="AG127" t="str">
        <f t="shared" si="10"/>
        <v>1 - Type of study</v>
      </c>
      <c r="AH127" t="str">
        <f t="shared" si="11"/>
        <v/>
      </c>
    </row>
    <row r="128">
      <c r="A128" s="9" t="s">
        <v>7496</v>
      </c>
      <c r="B128" s="9" t="s">
        <v>7497</v>
      </c>
      <c r="C128" s="10">
        <v>2021.0</v>
      </c>
      <c r="D128" s="10">
        <v>3.0</v>
      </c>
      <c r="E128" s="10">
        <v>1.0</v>
      </c>
      <c r="F128" s="9" t="s">
        <v>1520</v>
      </c>
      <c r="G128" s="9" t="s">
        <v>1521</v>
      </c>
      <c r="H128" s="10">
        <v>110.0</v>
      </c>
      <c r="I128" s="9"/>
      <c r="J128" s="9" t="s">
        <v>7498</v>
      </c>
      <c r="K128" s="9" t="s">
        <v>7499</v>
      </c>
      <c r="L128" s="15" t="s">
        <v>7500</v>
      </c>
      <c r="M128" s="9" t="s">
        <v>883</v>
      </c>
      <c r="N128" s="9"/>
      <c r="O128" s="9" t="s">
        <v>884</v>
      </c>
      <c r="P128" s="9" t="s">
        <v>7501</v>
      </c>
      <c r="Q128" s="9" t="s">
        <v>7502</v>
      </c>
      <c r="R128" s="10">
        <v>3.3453383E7</v>
      </c>
      <c r="S128" s="9"/>
      <c r="T128">
        <f t="shared" si="2"/>
        <v>35</v>
      </c>
      <c r="U128" t="str">
        <f t="shared" si="3"/>
        <v>Excluded</v>
      </c>
      <c r="V128">
        <f t="shared" si="4"/>
        <v>57</v>
      </c>
      <c r="W128" t="str">
        <f t="shared" si="5"/>
        <v>Excluded</v>
      </c>
      <c r="X128" t="str">
        <f t="shared" ref="X128:Z128" si="136">IFERROR(IF(SEARCH(X$1,$Q128),"sim","não"),)</f>
        <v>sim</v>
      </c>
      <c r="Y128" t="str">
        <f t="shared" si="136"/>
        <v/>
      </c>
      <c r="Z128" t="str">
        <f t="shared" si="136"/>
        <v>sim</v>
      </c>
      <c r="AA128">
        <f t="shared" si="7"/>
        <v>2</v>
      </c>
      <c r="AB128" t="str">
        <f t="shared" si="8"/>
        <v/>
      </c>
      <c r="AF128" t="str">
        <f t="shared" si="9"/>
        <v>3 - Intervention,1 - Type of study</v>
      </c>
      <c r="AG128" t="str">
        <f t="shared" si="10"/>
        <v>3 - Intervention</v>
      </c>
      <c r="AH128" t="str">
        <f t="shared" si="11"/>
        <v>1 - Type of study</v>
      </c>
    </row>
    <row r="129">
      <c r="A129" s="9" t="s">
        <v>7503</v>
      </c>
      <c r="B129" s="9" t="s">
        <v>7504</v>
      </c>
      <c r="C129" s="10">
        <v>2021.0</v>
      </c>
      <c r="D129" s="10">
        <v>5.0</v>
      </c>
      <c r="E129" s="10">
        <v>5.0</v>
      </c>
      <c r="F129" s="9" t="s">
        <v>974</v>
      </c>
      <c r="G129" s="9" t="s">
        <v>975</v>
      </c>
      <c r="H129" s="10">
        <v>409.0</v>
      </c>
      <c r="I129" s="9"/>
      <c r="J129" s="10">
        <v>125016.0</v>
      </c>
      <c r="K129" s="9" t="s">
        <v>7505</v>
      </c>
      <c r="L129" s="15" t="s">
        <v>7506</v>
      </c>
      <c r="M129" s="9" t="s">
        <v>883</v>
      </c>
      <c r="N129" s="9"/>
      <c r="O129" s="9" t="s">
        <v>913</v>
      </c>
      <c r="P129" s="9" t="s">
        <v>7507</v>
      </c>
      <c r="Q129" s="9" t="s">
        <v>7445</v>
      </c>
      <c r="R129" s="10">
        <v>3.3444954E7</v>
      </c>
      <c r="S129" s="9"/>
      <c r="T129">
        <f t="shared" si="2"/>
        <v>35</v>
      </c>
      <c r="U129" t="str">
        <f t="shared" si="3"/>
        <v>Maybe</v>
      </c>
      <c r="V129">
        <f t="shared" si="4"/>
        <v>54</v>
      </c>
      <c r="W129" t="str">
        <f t="shared" si="5"/>
        <v>Maybe</v>
      </c>
      <c r="X129" t="str">
        <f t="shared" ref="X129:Z129" si="137">IFERROR(IF(SEARCH(X$1,$Q129),"sim","não"),)</f>
        <v/>
      </c>
      <c r="Y129" t="str">
        <f t="shared" si="137"/>
        <v/>
      </c>
      <c r="Z129" t="str">
        <f t="shared" si="137"/>
        <v/>
      </c>
      <c r="AA129">
        <f t="shared" si="7"/>
        <v>0</v>
      </c>
      <c r="AB129" t="str">
        <f t="shared" si="8"/>
        <v>sim</v>
      </c>
      <c r="AF129" t="str">
        <f t="shared" si="9"/>
        <v/>
      </c>
      <c r="AG129" t="str">
        <f t="shared" si="10"/>
        <v/>
      </c>
      <c r="AH129" t="str">
        <f t="shared" si="11"/>
        <v/>
      </c>
    </row>
    <row r="130">
      <c r="A130" s="9" t="s">
        <v>7508</v>
      </c>
      <c r="B130" s="9" t="s">
        <v>7509</v>
      </c>
      <c r="C130" s="10">
        <v>2021.0</v>
      </c>
      <c r="D130" s="10">
        <v>1.0</v>
      </c>
      <c r="E130" s="10">
        <v>19.0</v>
      </c>
      <c r="F130" s="9" t="s">
        <v>1017</v>
      </c>
      <c r="G130" s="9" t="s">
        <v>1018</v>
      </c>
      <c r="H130" s="10">
        <v>55.0</v>
      </c>
      <c r="I130" s="10">
        <v>2.0</v>
      </c>
      <c r="J130" s="9" t="s">
        <v>7510</v>
      </c>
      <c r="K130" s="9" t="s">
        <v>7511</v>
      </c>
      <c r="L130" s="15" t="s">
        <v>7512</v>
      </c>
      <c r="M130" s="9" t="s">
        <v>883</v>
      </c>
      <c r="N130" s="9"/>
      <c r="O130" s="9" t="s">
        <v>1022</v>
      </c>
      <c r="P130" s="9" t="s">
        <v>7513</v>
      </c>
      <c r="Q130" s="9" t="s">
        <v>7383</v>
      </c>
      <c r="R130" s="10">
        <v>3.3410676E7</v>
      </c>
      <c r="S130" s="9"/>
      <c r="T130">
        <f t="shared" si="2"/>
        <v>35</v>
      </c>
      <c r="U130" t="str">
        <f t="shared" si="3"/>
        <v>Excluded</v>
      </c>
      <c r="V130">
        <f t="shared" si="4"/>
        <v>57</v>
      </c>
      <c r="W130" t="str">
        <f t="shared" si="5"/>
        <v>Excluded</v>
      </c>
      <c r="X130" t="str">
        <f t="shared" ref="X130:Z130" si="138">IFERROR(IF(SEARCH(X$1,$Q130),"sim","não"),)</f>
        <v>sim</v>
      </c>
      <c r="Y130" t="str">
        <f t="shared" si="138"/>
        <v/>
      </c>
      <c r="Z130" t="str">
        <f t="shared" si="138"/>
        <v/>
      </c>
      <c r="AA130">
        <f t="shared" si="7"/>
        <v>1</v>
      </c>
      <c r="AB130" t="str">
        <f t="shared" si="8"/>
        <v/>
      </c>
      <c r="AF130" t="str">
        <f t="shared" si="9"/>
        <v>1 - Type of study</v>
      </c>
      <c r="AG130" t="str">
        <f t="shared" si="10"/>
        <v>1 - Type of study</v>
      </c>
      <c r="AH130" t="str">
        <f t="shared" si="11"/>
        <v/>
      </c>
    </row>
    <row r="131">
      <c r="A131" s="9" t="s">
        <v>7514</v>
      </c>
      <c r="B131" s="9" t="s">
        <v>7515</v>
      </c>
      <c r="C131" s="10">
        <v>2021.0</v>
      </c>
      <c r="D131" s="10">
        <v>2.0</v>
      </c>
      <c r="E131" s="10">
        <v>15.0</v>
      </c>
      <c r="F131" s="9" t="s">
        <v>1055</v>
      </c>
      <c r="G131" s="9" t="s">
        <v>1056</v>
      </c>
      <c r="H131" s="10">
        <v>280.0</v>
      </c>
      <c r="I131" s="9"/>
      <c r="J131" s="10">
        <v>111851.0</v>
      </c>
      <c r="K131" s="9" t="s">
        <v>7516</v>
      </c>
      <c r="L131" s="15" t="s">
        <v>7517</v>
      </c>
      <c r="M131" s="9" t="s">
        <v>883</v>
      </c>
      <c r="N131" s="9"/>
      <c r="O131" s="9" t="s">
        <v>884</v>
      </c>
      <c r="P131" s="9" t="s">
        <v>7518</v>
      </c>
      <c r="Q131" s="9" t="s">
        <v>7372</v>
      </c>
      <c r="R131" s="10">
        <v>3.3360551E7</v>
      </c>
      <c r="S131" s="9"/>
      <c r="T131">
        <f t="shared" si="2"/>
        <v>35</v>
      </c>
      <c r="U131" t="str">
        <f t="shared" si="3"/>
        <v>Excluded</v>
      </c>
      <c r="V131">
        <f t="shared" si="4"/>
        <v>57</v>
      </c>
      <c r="W131" t="str">
        <f t="shared" si="5"/>
        <v>Excluded</v>
      </c>
      <c r="X131" t="str">
        <f t="shared" ref="X131:Z131" si="139">IFERROR(IF(SEARCH(X$1,$Q131),"sim","não"),)</f>
        <v>sim</v>
      </c>
      <c r="Y131" t="str">
        <f t="shared" si="139"/>
        <v/>
      </c>
      <c r="Z131" t="str">
        <f t="shared" si="139"/>
        <v/>
      </c>
      <c r="AA131">
        <f t="shared" si="7"/>
        <v>1</v>
      </c>
      <c r="AB131" t="str">
        <f t="shared" si="8"/>
        <v/>
      </c>
      <c r="AF131" t="str">
        <f t="shared" si="9"/>
        <v>1 - Type of study</v>
      </c>
      <c r="AG131" t="str">
        <f t="shared" si="10"/>
        <v>1 - Type of study</v>
      </c>
      <c r="AH131" t="str">
        <f t="shared" si="11"/>
        <v/>
      </c>
    </row>
    <row r="132">
      <c r="A132" s="9" t="s">
        <v>7519</v>
      </c>
      <c r="B132" s="9" t="s">
        <v>7520</v>
      </c>
      <c r="C132" s="10">
        <v>2020.0</v>
      </c>
      <c r="D132" s="10">
        <v>12.0</v>
      </c>
      <c r="E132" s="10">
        <v>1.0</v>
      </c>
      <c r="F132" s="9" t="s">
        <v>7521</v>
      </c>
      <c r="G132" s="9" t="s">
        <v>7522</v>
      </c>
      <c r="H132" s="10">
        <v>128.0</v>
      </c>
      <c r="I132" s="10">
        <v>12.0</v>
      </c>
      <c r="J132" s="10">
        <v>126002.0</v>
      </c>
      <c r="K132" s="9" t="s">
        <v>7523</v>
      </c>
      <c r="L132" s="15" t="s">
        <v>7524</v>
      </c>
      <c r="M132" s="9" t="s">
        <v>883</v>
      </c>
      <c r="N132" s="9"/>
      <c r="O132" s="9"/>
      <c r="P132" s="9" t="s">
        <v>7525</v>
      </c>
      <c r="Q132" s="9" t="s">
        <v>7372</v>
      </c>
      <c r="R132" s="10">
        <v>3.3355482E7</v>
      </c>
      <c r="S132" s="9" t="s">
        <v>7526</v>
      </c>
      <c r="T132">
        <f t="shared" si="2"/>
        <v>35</v>
      </c>
      <c r="U132" t="str">
        <f t="shared" si="3"/>
        <v>Excluded</v>
      </c>
      <c r="V132">
        <f t="shared" si="4"/>
        <v>57</v>
      </c>
      <c r="W132" t="str">
        <f t="shared" si="5"/>
        <v>Excluded</v>
      </c>
      <c r="X132" t="str">
        <f t="shared" ref="X132:Z132" si="140">IFERROR(IF(SEARCH(X$1,$Q132),"sim","não"),)</f>
        <v>sim</v>
      </c>
      <c r="Y132" t="str">
        <f t="shared" si="140"/>
        <v/>
      </c>
      <c r="Z132" t="str">
        <f t="shared" si="140"/>
        <v/>
      </c>
      <c r="AA132">
        <f t="shared" si="7"/>
        <v>1</v>
      </c>
      <c r="AB132" t="str">
        <f t="shared" si="8"/>
        <v/>
      </c>
      <c r="AF132" t="str">
        <f t="shared" si="9"/>
        <v>1 - Type of study</v>
      </c>
      <c r="AG132" t="str">
        <f t="shared" si="10"/>
        <v>1 - Type of study</v>
      </c>
      <c r="AH132" t="str">
        <f t="shared" si="11"/>
        <v/>
      </c>
    </row>
    <row r="133">
      <c r="A133" s="9" t="s">
        <v>7527</v>
      </c>
      <c r="B133" s="9" t="s">
        <v>7528</v>
      </c>
      <c r="C133" s="10">
        <v>2020.0</v>
      </c>
      <c r="D133" s="10">
        <v>12.0</v>
      </c>
      <c r="E133" s="10">
        <v>22.0</v>
      </c>
      <c r="F133" s="9" t="s">
        <v>2631</v>
      </c>
      <c r="G133" s="9" t="s">
        <v>2632</v>
      </c>
      <c r="H133" s="10">
        <v>117.0</v>
      </c>
      <c r="I133" s="10">
        <v>51.0</v>
      </c>
      <c r="J133" s="9" t="s">
        <v>7529</v>
      </c>
      <c r="K133" s="9" t="s">
        <v>7530</v>
      </c>
      <c r="L133" s="15" t="s">
        <v>7531</v>
      </c>
      <c r="M133" s="9" t="s">
        <v>883</v>
      </c>
      <c r="N133" s="9"/>
      <c r="O133" s="9"/>
      <c r="P133" s="9" t="s">
        <v>7532</v>
      </c>
      <c r="Q133" s="9" t="s">
        <v>7405</v>
      </c>
      <c r="R133" s="10">
        <v>3.3293423E7</v>
      </c>
      <c r="S133" s="9" t="s">
        <v>7533</v>
      </c>
      <c r="T133">
        <f t="shared" si="2"/>
        <v>35</v>
      </c>
      <c r="U133" t="str">
        <f t="shared" si="3"/>
        <v>Excluded</v>
      </c>
      <c r="V133">
        <f t="shared" si="4"/>
        <v>57</v>
      </c>
      <c r="W133" t="str">
        <f t="shared" si="5"/>
        <v>Excluded</v>
      </c>
      <c r="X133" t="str">
        <f t="shared" ref="X133:Z133" si="141">IFERROR(IF(SEARCH(X$1,$Q133),"sim","não"),)</f>
        <v/>
      </c>
      <c r="Y133" t="str">
        <f t="shared" si="141"/>
        <v>sim</v>
      </c>
      <c r="Z133" t="str">
        <f t="shared" si="141"/>
        <v/>
      </c>
      <c r="AA133">
        <f t="shared" si="7"/>
        <v>1</v>
      </c>
      <c r="AB133" t="str">
        <f t="shared" si="8"/>
        <v/>
      </c>
      <c r="AF133" t="str">
        <f t="shared" si="9"/>
        <v>2 - Population</v>
      </c>
      <c r="AG133" t="str">
        <f t="shared" si="10"/>
        <v>2 - Population</v>
      </c>
      <c r="AH133" t="str">
        <f t="shared" si="11"/>
        <v/>
      </c>
    </row>
    <row r="134">
      <c r="A134" s="9" t="s">
        <v>7534</v>
      </c>
      <c r="B134" s="9" t="s">
        <v>7535</v>
      </c>
      <c r="C134" s="10">
        <v>2021.0</v>
      </c>
      <c r="D134" s="10">
        <v>2.0</v>
      </c>
      <c r="E134" s="10">
        <v>1.0</v>
      </c>
      <c r="F134" s="9" t="s">
        <v>7536</v>
      </c>
      <c r="G134" s="9" t="s">
        <v>7537</v>
      </c>
      <c r="H134" s="10">
        <v>320.0</v>
      </c>
      <c r="I134" s="10">
        <v>2.0</v>
      </c>
      <c r="J134" s="9" t="s">
        <v>7538</v>
      </c>
      <c r="K134" s="9" t="s">
        <v>7539</v>
      </c>
      <c r="L134" s="15" t="s">
        <v>7540</v>
      </c>
      <c r="M134" s="9" t="s">
        <v>883</v>
      </c>
      <c r="N134" s="9"/>
      <c r="O134" s="9" t="s">
        <v>1022</v>
      </c>
      <c r="P134" s="9" t="s">
        <v>7541</v>
      </c>
      <c r="Q134" s="9" t="s">
        <v>7372</v>
      </c>
      <c r="R134" s="10">
        <v>3.3284088E7</v>
      </c>
      <c r="S134" s="9"/>
      <c r="T134">
        <f t="shared" si="2"/>
        <v>35</v>
      </c>
      <c r="U134" t="str">
        <f t="shared" si="3"/>
        <v>Excluded</v>
      </c>
      <c r="V134">
        <f t="shared" si="4"/>
        <v>57</v>
      </c>
      <c r="W134" t="str">
        <f t="shared" si="5"/>
        <v>Excluded</v>
      </c>
      <c r="X134" t="str">
        <f t="shared" ref="X134:Z134" si="142">IFERROR(IF(SEARCH(X$1,$Q134),"sim","não"),)</f>
        <v>sim</v>
      </c>
      <c r="Y134" t="str">
        <f t="shared" si="142"/>
        <v/>
      </c>
      <c r="Z134" t="str">
        <f t="shared" si="142"/>
        <v/>
      </c>
      <c r="AA134">
        <f t="shared" si="7"/>
        <v>1</v>
      </c>
      <c r="AB134" t="str">
        <f t="shared" si="8"/>
        <v/>
      </c>
      <c r="AF134" t="str">
        <f t="shared" si="9"/>
        <v>1 - Type of study</v>
      </c>
      <c r="AG134" t="str">
        <f t="shared" si="10"/>
        <v>1 - Type of study</v>
      </c>
      <c r="AH134" t="str">
        <f t="shared" si="11"/>
        <v/>
      </c>
    </row>
    <row r="135">
      <c r="A135" s="9" t="s">
        <v>7542</v>
      </c>
      <c r="B135" s="9" t="s">
        <v>7543</v>
      </c>
      <c r="C135" s="10">
        <v>2021.0</v>
      </c>
      <c r="D135" s="10">
        <v>2.0</v>
      </c>
      <c r="E135" s="10">
        <v>5.0</v>
      </c>
      <c r="F135" s="9" t="s">
        <v>974</v>
      </c>
      <c r="G135" s="9" t="s">
        <v>975</v>
      </c>
      <c r="H135" s="10">
        <v>403.0</v>
      </c>
      <c r="I135" s="9"/>
      <c r="J135" s="10">
        <v>123980.0</v>
      </c>
      <c r="K135" s="9" t="s">
        <v>7544</v>
      </c>
      <c r="L135" s="15" t="s">
        <v>7545</v>
      </c>
      <c r="M135" s="9" t="s">
        <v>883</v>
      </c>
      <c r="N135" s="9"/>
      <c r="O135" s="9" t="s">
        <v>913</v>
      </c>
      <c r="P135" s="9" t="s">
        <v>7546</v>
      </c>
      <c r="Q135" s="9" t="s">
        <v>7445</v>
      </c>
      <c r="R135" s="10">
        <v>3.3265019E7</v>
      </c>
      <c r="S135" s="9"/>
      <c r="T135">
        <f t="shared" si="2"/>
        <v>35</v>
      </c>
      <c r="U135" t="str">
        <f t="shared" si="3"/>
        <v>Maybe</v>
      </c>
      <c r="V135">
        <f t="shared" si="4"/>
        <v>54</v>
      </c>
      <c r="W135" t="str">
        <f t="shared" si="5"/>
        <v>Maybe</v>
      </c>
      <c r="X135" t="str">
        <f t="shared" ref="X135:Z135" si="143">IFERROR(IF(SEARCH(X$1,$Q135),"sim","não"),)</f>
        <v/>
      </c>
      <c r="Y135" t="str">
        <f t="shared" si="143"/>
        <v/>
      </c>
      <c r="Z135" t="str">
        <f t="shared" si="143"/>
        <v/>
      </c>
      <c r="AA135">
        <f t="shared" si="7"/>
        <v>0</v>
      </c>
      <c r="AB135" t="str">
        <f t="shared" si="8"/>
        <v>sim</v>
      </c>
      <c r="AF135" t="str">
        <f t="shared" si="9"/>
        <v/>
      </c>
      <c r="AG135" t="str">
        <f t="shared" si="10"/>
        <v/>
      </c>
      <c r="AH135" t="str">
        <f t="shared" si="11"/>
        <v/>
      </c>
    </row>
    <row r="136">
      <c r="A136" s="9" t="s">
        <v>7547</v>
      </c>
      <c r="B136" s="9" t="s">
        <v>7548</v>
      </c>
      <c r="C136" s="10">
        <v>2021.0</v>
      </c>
      <c r="D136" s="10">
        <v>2.0</v>
      </c>
      <c r="E136" s="10">
        <v>5.0</v>
      </c>
      <c r="F136" s="9" t="s">
        <v>974</v>
      </c>
      <c r="G136" s="9" t="s">
        <v>975</v>
      </c>
      <c r="H136" s="10">
        <v>403.0</v>
      </c>
      <c r="I136" s="9"/>
      <c r="J136" s="10">
        <v>123948.0</v>
      </c>
      <c r="K136" s="9" t="s">
        <v>7549</v>
      </c>
      <c r="L136" s="15" t="s">
        <v>7550</v>
      </c>
      <c r="M136" s="9" t="s">
        <v>883</v>
      </c>
      <c r="N136" s="9"/>
      <c r="O136" s="9" t="s">
        <v>913</v>
      </c>
      <c r="P136" s="9" t="s">
        <v>7551</v>
      </c>
      <c r="Q136" s="9" t="s">
        <v>7445</v>
      </c>
      <c r="R136" s="10">
        <v>3.3264992E7</v>
      </c>
      <c r="S136" s="9"/>
      <c r="T136">
        <f t="shared" si="2"/>
        <v>35</v>
      </c>
      <c r="U136" t="str">
        <f t="shared" si="3"/>
        <v>Maybe</v>
      </c>
      <c r="V136">
        <f t="shared" si="4"/>
        <v>54</v>
      </c>
      <c r="W136" t="str">
        <f t="shared" si="5"/>
        <v>Maybe</v>
      </c>
      <c r="X136" t="str">
        <f t="shared" ref="X136:Z136" si="144">IFERROR(IF(SEARCH(X$1,$Q136),"sim","não"),)</f>
        <v/>
      </c>
      <c r="Y136" t="str">
        <f t="shared" si="144"/>
        <v/>
      </c>
      <c r="Z136" t="str">
        <f t="shared" si="144"/>
        <v/>
      </c>
      <c r="AA136">
        <f t="shared" si="7"/>
        <v>0</v>
      </c>
      <c r="AB136" t="str">
        <f t="shared" si="8"/>
        <v>sim</v>
      </c>
      <c r="AF136" t="str">
        <f t="shared" si="9"/>
        <v/>
      </c>
      <c r="AG136" t="str">
        <f t="shared" si="10"/>
        <v/>
      </c>
      <c r="AH136" t="str">
        <f t="shared" si="11"/>
        <v/>
      </c>
    </row>
    <row r="137">
      <c r="A137" s="9" t="s">
        <v>7552</v>
      </c>
      <c r="B137" s="9" t="s">
        <v>7553</v>
      </c>
      <c r="C137" s="10">
        <v>2021.0</v>
      </c>
      <c r="D137" s="10">
        <v>2.0</v>
      </c>
      <c r="E137" s="10">
        <v>5.0</v>
      </c>
      <c r="F137" s="9" t="s">
        <v>974</v>
      </c>
      <c r="G137" s="9" t="s">
        <v>975</v>
      </c>
      <c r="H137" s="10">
        <v>403.0</v>
      </c>
      <c r="I137" s="9"/>
      <c r="J137" s="10">
        <v>123879.0</v>
      </c>
      <c r="K137" s="9" t="s">
        <v>7554</v>
      </c>
      <c r="L137" s="15" t="s">
        <v>7555</v>
      </c>
      <c r="M137" s="9" t="s">
        <v>883</v>
      </c>
      <c r="N137" s="9"/>
      <c r="O137" s="9" t="s">
        <v>913</v>
      </c>
      <c r="P137" s="9" t="s">
        <v>7556</v>
      </c>
      <c r="Q137" s="9" t="s">
        <v>7445</v>
      </c>
      <c r="R137" s="10">
        <v>3.326495E7</v>
      </c>
      <c r="S137" s="9"/>
      <c r="T137">
        <f t="shared" si="2"/>
        <v>35</v>
      </c>
      <c r="U137" t="str">
        <f t="shared" si="3"/>
        <v>Maybe</v>
      </c>
      <c r="V137">
        <f t="shared" si="4"/>
        <v>54</v>
      </c>
      <c r="W137" t="str">
        <f t="shared" si="5"/>
        <v>Maybe</v>
      </c>
      <c r="X137" t="str">
        <f t="shared" ref="X137:Z137" si="145">IFERROR(IF(SEARCH(X$1,$Q137),"sim","não"),)</f>
        <v/>
      </c>
      <c r="Y137" t="str">
        <f t="shared" si="145"/>
        <v/>
      </c>
      <c r="Z137" t="str">
        <f t="shared" si="145"/>
        <v/>
      </c>
      <c r="AA137">
        <f t="shared" si="7"/>
        <v>0</v>
      </c>
      <c r="AB137" t="str">
        <f t="shared" si="8"/>
        <v>sim</v>
      </c>
      <c r="AF137" t="str">
        <f t="shared" si="9"/>
        <v/>
      </c>
      <c r="AG137" t="str">
        <f t="shared" si="10"/>
        <v/>
      </c>
      <c r="AH137" t="str">
        <f t="shared" si="11"/>
        <v/>
      </c>
    </row>
    <row r="138">
      <c r="A138" s="9" t="s">
        <v>7557</v>
      </c>
      <c r="B138" s="9" t="s">
        <v>7558</v>
      </c>
      <c r="C138" s="10">
        <v>2021.0</v>
      </c>
      <c r="D138" s="10">
        <v>2.0</v>
      </c>
      <c r="E138" s="10">
        <v>20.0</v>
      </c>
      <c r="F138" s="9" t="s">
        <v>948</v>
      </c>
      <c r="G138" s="9" t="s">
        <v>949</v>
      </c>
      <c r="H138" s="10">
        <v>756.0</v>
      </c>
      <c r="I138" s="9"/>
      <c r="J138" s="10">
        <v>144013.0</v>
      </c>
      <c r="K138" s="9" t="s">
        <v>7559</v>
      </c>
      <c r="L138" s="15" t="s">
        <v>7560</v>
      </c>
      <c r="M138" s="9" t="s">
        <v>883</v>
      </c>
      <c r="N138" s="9"/>
      <c r="O138" s="9" t="s">
        <v>913</v>
      </c>
      <c r="P138" s="9" t="s">
        <v>7561</v>
      </c>
      <c r="Q138" s="9" t="s">
        <v>7445</v>
      </c>
      <c r="R138" s="10">
        <v>3.3257071E7</v>
      </c>
      <c r="S138" s="9"/>
      <c r="T138">
        <f t="shared" si="2"/>
        <v>35</v>
      </c>
      <c r="U138" t="str">
        <f t="shared" si="3"/>
        <v>Maybe</v>
      </c>
      <c r="V138">
        <f t="shared" si="4"/>
        <v>54</v>
      </c>
      <c r="W138" t="str">
        <f t="shared" si="5"/>
        <v>Maybe</v>
      </c>
      <c r="X138" t="str">
        <f t="shared" ref="X138:Z138" si="146">IFERROR(IF(SEARCH(X$1,$Q138),"sim","não"),)</f>
        <v/>
      </c>
      <c r="Y138" t="str">
        <f t="shared" si="146"/>
        <v/>
      </c>
      <c r="Z138" t="str">
        <f t="shared" si="146"/>
        <v/>
      </c>
      <c r="AA138">
        <f t="shared" si="7"/>
        <v>0</v>
      </c>
      <c r="AB138" t="str">
        <f t="shared" si="8"/>
        <v>sim</v>
      </c>
      <c r="AF138" t="str">
        <f t="shared" si="9"/>
        <v/>
      </c>
      <c r="AG138" t="str">
        <f t="shared" si="10"/>
        <v/>
      </c>
      <c r="AH138" t="str">
        <f t="shared" si="11"/>
        <v/>
      </c>
    </row>
    <row r="139">
      <c r="A139" s="9" t="s">
        <v>7562</v>
      </c>
      <c r="B139" s="9" t="s">
        <v>7563</v>
      </c>
      <c r="C139" s="10">
        <v>2020.0</v>
      </c>
      <c r="D139" s="10">
        <v>12.0</v>
      </c>
      <c r="E139" s="10">
        <v>1.0</v>
      </c>
      <c r="F139" s="9" t="s">
        <v>927</v>
      </c>
      <c r="G139" s="9" t="s">
        <v>928</v>
      </c>
      <c r="H139" s="10">
        <v>267.0</v>
      </c>
      <c r="I139" s="9"/>
      <c r="J139" s="10">
        <v>115659.0</v>
      </c>
      <c r="K139" s="9" t="s">
        <v>7564</v>
      </c>
      <c r="L139" s="15" t="s">
        <v>7565</v>
      </c>
      <c r="M139" s="9" t="s">
        <v>883</v>
      </c>
      <c r="N139" s="9"/>
      <c r="O139" s="9" t="s">
        <v>884</v>
      </c>
      <c r="P139" s="9" t="s">
        <v>7566</v>
      </c>
      <c r="Q139" s="9" t="s">
        <v>7372</v>
      </c>
      <c r="R139" s="10">
        <v>3.3254635E7</v>
      </c>
      <c r="S139" s="9"/>
      <c r="T139">
        <f t="shared" si="2"/>
        <v>35</v>
      </c>
      <c r="U139" t="str">
        <f t="shared" si="3"/>
        <v>Excluded</v>
      </c>
      <c r="V139">
        <f t="shared" si="4"/>
        <v>57</v>
      </c>
      <c r="W139" t="str">
        <f t="shared" si="5"/>
        <v>Excluded</v>
      </c>
      <c r="X139" t="str">
        <f t="shared" ref="X139:Z139" si="147">IFERROR(IF(SEARCH(X$1,$Q139),"sim","não"),)</f>
        <v>sim</v>
      </c>
      <c r="Y139" t="str">
        <f t="shared" si="147"/>
        <v/>
      </c>
      <c r="Z139" t="str">
        <f t="shared" si="147"/>
        <v/>
      </c>
      <c r="AA139">
        <f t="shared" si="7"/>
        <v>1</v>
      </c>
      <c r="AB139" t="str">
        <f t="shared" si="8"/>
        <v/>
      </c>
      <c r="AF139" t="str">
        <f t="shared" si="9"/>
        <v>1 - Type of study</v>
      </c>
      <c r="AG139" t="str">
        <f t="shared" si="10"/>
        <v>1 - Type of study</v>
      </c>
      <c r="AH139" t="str">
        <f t="shared" si="11"/>
        <v/>
      </c>
    </row>
    <row r="140">
      <c r="A140" s="9" t="s">
        <v>7567</v>
      </c>
      <c r="B140" s="9" t="s">
        <v>7568</v>
      </c>
      <c r="C140" s="10">
        <v>2021.0</v>
      </c>
      <c r="D140" s="10">
        <v>1.0</v>
      </c>
      <c r="E140" s="10">
        <v>15.0</v>
      </c>
      <c r="F140" s="9" t="s">
        <v>948</v>
      </c>
      <c r="G140" s="9" t="s">
        <v>949</v>
      </c>
      <c r="H140" s="10">
        <v>752.0</v>
      </c>
      <c r="I140" s="9"/>
      <c r="J140" s="10">
        <v>141937.0</v>
      </c>
      <c r="K140" s="9" t="s">
        <v>7569</v>
      </c>
      <c r="L140" s="15" t="s">
        <v>7570</v>
      </c>
      <c r="M140" s="9" t="s">
        <v>883</v>
      </c>
      <c r="N140" s="9"/>
      <c r="O140" s="9" t="s">
        <v>913</v>
      </c>
      <c r="P140" s="9" t="s">
        <v>7571</v>
      </c>
      <c r="Q140" s="9" t="s">
        <v>7445</v>
      </c>
      <c r="R140" s="10">
        <v>3.3207528E7</v>
      </c>
      <c r="S140" s="9"/>
      <c r="T140">
        <f t="shared" si="2"/>
        <v>35</v>
      </c>
      <c r="U140" t="str">
        <f t="shared" si="3"/>
        <v>Maybe</v>
      </c>
      <c r="V140">
        <f t="shared" si="4"/>
        <v>54</v>
      </c>
      <c r="W140" t="str">
        <f t="shared" si="5"/>
        <v>Maybe</v>
      </c>
      <c r="X140" t="str">
        <f t="shared" ref="X140:Z140" si="148">IFERROR(IF(SEARCH(X$1,$Q140),"sim","não"),)</f>
        <v/>
      </c>
      <c r="Y140" t="str">
        <f t="shared" si="148"/>
        <v/>
      </c>
      <c r="Z140" t="str">
        <f t="shared" si="148"/>
        <v/>
      </c>
      <c r="AA140">
        <f t="shared" si="7"/>
        <v>0</v>
      </c>
      <c r="AB140" t="str">
        <f t="shared" si="8"/>
        <v>sim</v>
      </c>
      <c r="AF140" t="str">
        <f t="shared" si="9"/>
        <v/>
      </c>
      <c r="AG140" t="str">
        <f t="shared" si="10"/>
        <v/>
      </c>
      <c r="AH140" t="str">
        <f t="shared" si="11"/>
        <v/>
      </c>
    </row>
    <row r="141">
      <c r="A141" s="9" t="s">
        <v>7572</v>
      </c>
      <c r="B141" s="9" t="s">
        <v>7573</v>
      </c>
      <c r="C141" s="10">
        <v>2021.0</v>
      </c>
      <c r="D141" s="10">
        <v>1.0</v>
      </c>
      <c r="E141" s="10">
        <v>1.0</v>
      </c>
      <c r="F141" s="9" t="s">
        <v>879</v>
      </c>
      <c r="G141" s="9" t="s">
        <v>880</v>
      </c>
      <c r="H141" s="10">
        <v>162.0</v>
      </c>
      <c r="I141" s="9"/>
      <c r="J141" s="10">
        <v>111799.0</v>
      </c>
      <c r="K141" s="9" t="s">
        <v>7574</v>
      </c>
      <c r="L141" s="15" t="s">
        <v>7575</v>
      </c>
      <c r="M141" s="9" t="s">
        <v>883</v>
      </c>
      <c r="N141" s="9"/>
      <c r="O141" s="9" t="s">
        <v>884</v>
      </c>
      <c r="P141" s="9" t="s">
        <v>7576</v>
      </c>
      <c r="Q141" s="9" t="s">
        <v>7372</v>
      </c>
      <c r="R141" s="10">
        <v>3.3183749E7</v>
      </c>
      <c r="S141" s="9"/>
      <c r="T141">
        <f t="shared" si="2"/>
        <v>35</v>
      </c>
      <c r="U141" t="str">
        <f t="shared" si="3"/>
        <v>Excluded</v>
      </c>
      <c r="V141">
        <f t="shared" si="4"/>
        <v>57</v>
      </c>
      <c r="W141" t="str">
        <f t="shared" si="5"/>
        <v>Excluded</v>
      </c>
      <c r="X141" t="str">
        <f t="shared" ref="X141:Z141" si="149">IFERROR(IF(SEARCH(X$1,$Q141),"sim","não"),)</f>
        <v>sim</v>
      </c>
      <c r="Y141" t="str">
        <f t="shared" si="149"/>
        <v/>
      </c>
      <c r="Z141" t="str">
        <f t="shared" si="149"/>
        <v/>
      </c>
      <c r="AA141">
        <f t="shared" si="7"/>
        <v>1</v>
      </c>
      <c r="AB141" t="str">
        <f t="shared" si="8"/>
        <v/>
      </c>
      <c r="AF141" t="str">
        <f t="shared" si="9"/>
        <v>1 - Type of study</v>
      </c>
      <c r="AG141" t="str">
        <f t="shared" si="10"/>
        <v>1 - Type of study</v>
      </c>
      <c r="AH141" t="str">
        <f t="shared" si="11"/>
        <v/>
      </c>
    </row>
    <row r="142">
      <c r="A142" s="9" t="s">
        <v>7577</v>
      </c>
      <c r="B142" s="9" t="s">
        <v>7578</v>
      </c>
      <c r="C142" s="10">
        <v>2021.0</v>
      </c>
      <c r="D142" s="10">
        <v>1.0</v>
      </c>
      <c r="E142" s="10">
        <v>15.0</v>
      </c>
      <c r="F142" s="9" t="s">
        <v>7394</v>
      </c>
      <c r="G142" s="9" t="s">
        <v>7395</v>
      </c>
      <c r="H142" s="10">
        <v>252.0</v>
      </c>
      <c r="I142" s="9"/>
      <c r="J142" s="10">
        <v>117180.0</v>
      </c>
      <c r="K142" s="9" t="s">
        <v>7579</v>
      </c>
      <c r="L142" s="15" t="s">
        <v>7580</v>
      </c>
      <c r="M142" s="9" t="s">
        <v>883</v>
      </c>
      <c r="N142" s="9"/>
      <c r="O142" s="9" t="s">
        <v>884</v>
      </c>
      <c r="P142" s="9" t="s">
        <v>7581</v>
      </c>
      <c r="Q142" s="9" t="s">
        <v>7582</v>
      </c>
      <c r="R142" s="10">
        <v>3.3183627E7</v>
      </c>
      <c r="S142" s="9"/>
      <c r="T142">
        <f t="shared" si="2"/>
        <v>35</v>
      </c>
      <c r="U142" t="str">
        <f t="shared" si="3"/>
        <v>Excluded</v>
      </c>
      <c r="V142">
        <f t="shared" si="4"/>
        <v>57</v>
      </c>
      <c r="W142" t="str">
        <f t="shared" si="5"/>
        <v>Excluded</v>
      </c>
      <c r="X142" t="str">
        <f t="shared" ref="X142:Z142" si="150">IFERROR(IF(SEARCH(X$1,$Q142),"sim","não"),)</f>
        <v>sim</v>
      </c>
      <c r="Y142" t="str">
        <f t="shared" si="150"/>
        <v/>
      </c>
      <c r="Z142" t="str">
        <f t="shared" si="150"/>
        <v>sim</v>
      </c>
      <c r="AA142">
        <f t="shared" si="7"/>
        <v>2</v>
      </c>
      <c r="AB142" t="str">
        <f t="shared" si="8"/>
        <v/>
      </c>
      <c r="AF142" t="str">
        <f t="shared" si="9"/>
        <v>3 - Intervention,1 - Type of study</v>
      </c>
      <c r="AG142" t="str">
        <f t="shared" si="10"/>
        <v>3 - Intervention</v>
      </c>
      <c r="AH142" t="str">
        <f t="shared" si="11"/>
        <v>1 - Type of study</v>
      </c>
    </row>
    <row r="143">
      <c r="A143" s="9" t="s">
        <v>7583</v>
      </c>
      <c r="B143" s="9" t="s">
        <v>7584</v>
      </c>
      <c r="C143" s="10">
        <v>2020.0</v>
      </c>
      <c r="D143" s="10">
        <v>11.0</v>
      </c>
      <c r="E143" s="10">
        <v>1.0</v>
      </c>
      <c r="F143" s="9" t="s">
        <v>879</v>
      </c>
      <c r="G143" s="9" t="s">
        <v>880</v>
      </c>
      <c r="H143" s="10">
        <v>160.0</v>
      </c>
      <c r="I143" s="9"/>
      <c r="J143" s="10">
        <v>111637.0</v>
      </c>
      <c r="K143" s="9" t="s">
        <v>7585</v>
      </c>
      <c r="L143" s="15" t="s">
        <v>7586</v>
      </c>
      <c r="M143" s="9" t="s">
        <v>883</v>
      </c>
      <c r="N143" s="9"/>
      <c r="O143" s="9" t="s">
        <v>884</v>
      </c>
      <c r="P143" s="9" t="s">
        <v>7587</v>
      </c>
      <c r="Q143" s="9" t="s">
        <v>7372</v>
      </c>
      <c r="R143" s="10">
        <v>3.3181924E7</v>
      </c>
      <c r="S143" s="9"/>
      <c r="T143">
        <f t="shared" si="2"/>
        <v>35</v>
      </c>
      <c r="U143" t="str">
        <f t="shared" si="3"/>
        <v>Excluded</v>
      </c>
      <c r="V143">
        <f t="shared" si="4"/>
        <v>57</v>
      </c>
      <c r="W143" t="str">
        <f t="shared" si="5"/>
        <v>Excluded</v>
      </c>
      <c r="X143" t="str">
        <f t="shared" ref="X143:Z143" si="151">IFERROR(IF(SEARCH(X$1,$Q143),"sim","não"),)</f>
        <v>sim</v>
      </c>
      <c r="Y143" t="str">
        <f t="shared" si="151"/>
        <v/>
      </c>
      <c r="Z143" t="str">
        <f t="shared" si="151"/>
        <v/>
      </c>
      <c r="AA143">
        <f t="shared" si="7"/>
        <v>1</v>
      </c>
      <c r="AB143" t="str">
        <f t="shared" si="8"/>
        <v/>
      </c>
      <c r="AF143" t="str">
        <f t="shared" si="9"/>
        <v>1 - Type of study</v>
      </c>
      <c r="AG143" t="str">
        <f t="shared" si="10"/>
        <v>1 - Type of study</v>
      </c>
      <c r="AH143" t="str">
        <f t="shared" si="11"/>
        <v/>
      </c>
    </row>
    <row r="144">
      <c r="A144" s="9" t="s">
        <v>7588</v>
      </c>
      <c r="B144" s="9" t="s">
        <v>7589</v>
      </c>
      <c r="C144" s="10">
        <v>2021.0</v>
      </c>
      <c r="D144" s="10">
        <v>3.0</v>
      </c>
      <c r="E144" s="10">
        <v>25.0</v>
      </c>
      <c r="F144" s="9" t="s">
        <v>948</v>
      </c>
      <c r="G144" s="9" t="s">
        <v>949</v>
      </c>
      <c r="H144" s="10">
        <v>762.0</v>
      </c>
      <c r="I144" s="9"/>
      <c r="J144" s="10">
        <v>143112.0</v>
      </c>
      <c r="K144" s="9" t="s">
        <v>7590</v>
      </c>
      <c r="L144" s="15" t="s">
        <v>7591</v>
      </c>
      <c r="M144" s="9" t="s">
        <v>883</v>
      </c>
      <c r="N144" s="9"/>
      <c r="O144" s="9" t="s">
        <v>913</v>
      </c>
      <c r="P144" s="9" t="s">
        <v>7592</v>
      </c>
      <c r="Q144" s="9" t="s">
        <v>7372</v>
      </c>
      <c r="R144" s="10">
        <v>3.3172634E7</v>
      </c>
      <c r="S144" s="9"/>
      <c r="T144">
        <f t="shared" si="2"/>
        <v>35</v>
      </c>
      <c r="U144" t="str">
        <f t="shared" si="3"/>
        <v>Excluded</v>
      </c>
      <c r="V144">
        <f t="shared" si="4"/>
        <v>57</v>
      </c>
      <c r="W144" t="str">
        <f t="shared" si="5"/>
        <v>Excluded</v>
      </c>
      <c r="X144" t="str">
        <f t="shared" ref="X144:Z144" si="152">IFERROR(IF(SEARCH(X$1,$Q144),"sim","não"),)</f>
        <v>sim</v>
      </c>
      <c r="Y144" t="str">
        <f t="shared" si="152"/>
        <v/>
      </c>
      <c r="Z144" t="str">
        <f t="shared" si="152"/>
        <v/>
      </c>
      <c r="AA144">
        <f t="shared" si="7"/>
        <v>1</v>
      </c>
      <c r="AB144" t="str">
        <f t="shared" si="8"/>
        <v/>
      </c>
      <c r="AF144" t="str">
        <f t="shared" si="9"/>
        <v>1 - Type of study</v>
      </c>
      <c r="AG144" t="str">
        <f t="shared" si="10"/>
        <v>1 - Type of study</v>
      </c>
      <c r="AH144" t="str">
        <f t="shared" si="11"/>
        <v/>
      </c>
    </row>
    <row r="145">
      <c r="A145" s="9" t="s">
        <v>7593</v>
      </c>
      <c r="B145" s="9" t="s">
        <v>7594</v>
      </c>
      <c r="C145" s="10">
        <v>2020.0</v>
      </c>
      <c r="D145" s="10">
        <v>11.0</v>
      </c>
      <c r="E145" s="10">
        <v>25.0</v>
      </c>
      <c r="F145" s="9" t="s">
        <v>1682</v>
      </c>
      <c r="G145" s="9" t="s">
        <v>1683</v>
      </c>
      <c r="H145" s="10">
        <v>12.0</v>
      </c>
      <c r="I145" s="10">
        <v>47.0</v>
      </c>
      <c r="J145" s="9" t="s">
        <v>7595</v>
      </c>
      <c r="K145" s="9" t="s">
        <v>7596</v>
      </c>
      <c r="L145" s="15" t="s">
        <v>7597</v>
      </c>
      <c r="M145" s="9" t="s">
        <v>883</v>
      </c>
      <c r="N145" s="9"/>
      <c r="O145" s="9" t="s">
        <v>1022</v>
      </c>
      <c r="P145" s="9" t="s">
        <v>7598</v>
      </c>
      <c r="Q145" s="9" t="s">
        <v>7421</v>
      </c>
      <c r="R145" s="10">
        <v>3.3169982E7</v>
      </c>
      <c r="S145" s="9"/>
      <c r="T145">
        <f t="shared" si="2"/>
        <v>35</v>
      </c>
      <c r="U145" t="str">
        <f t="shared" si="3"/>
        <v>Excluded</v>
      </c>
      <c r="V145">
        <f t="shared" si="4"/>
        <v>57</v>
      </c>
      <c r="W145" t="str">
        <f t="shared" si="5"/>
        <v>Excluded</v>
      </c>
      <c r="X145" t="str">
        <f t="shared" ref="X145:Z145" si="153">IFERROR(IF(SEARCH(X$1,$Q145),"sim","não"),)</f>
        <v>sim</v>
      </c>
      <c r="Y145" t="str">
        <f t="shared" si="153"/>
        <v/>
      </c>
      <c r="Z145" t="str">
        <f t="shared" si="153"/>
        <v>sim</v>
      </c>
      <c r="AA145">
        <f t="shared" si="7"/>
        <v>2</v>
      </c>
      <c r="AB145" t="str">
        <f t="shared" si="8"/>
        <v/>
      </c>
      <c r="AF145" t="str">
        <f t="shared" si="9"/>
        <v>3 - Intervention,1 - Type of study</v>
      </c>
      <c r="AG145" t="str">
        <f t="shared" si="10"/>
        <v>3 - Intervention</v>
      </c>
      <c r="AH145" t="str">
        <f t="shared" si="11"/>
        <v>1 - Type of study</v>
      </c>
    </row>
    <row r="146">
      <c r="A146" s="9" t="s">
        <v>7599</v>
      </c>
      <c r="B146" s="9" t="s">
        <v>7600</v>
      </c>
      <c r="C146" s="10">
        <v>2020.0</v>
      </c>
      <c r="D146" s="10">
        <v>12.0</v>
      </c>
      <c r="E146" s="10">
        <v>1.0</v>
      </c>
      <c r="F146" s="9" t="s">
        <v>7601</v>
      </c>
      <c r="G146" s="9" t="s">
        <v>7602</v>
      </c>
      <c r="H146" s="10">
        <v>31.0</v>
      </c>
      <c r="I146" s="10">
        <v>12.0</v>
      </c>
      <c r="J146" s="9" t="s">
        <v>7603</v>
      </c>
      <c r="K146" s="9" t="s">
        <v>7604</v>
      </c>
      <c r="L146" s="15" t="s">
        <v>7605</v>
      </c>
      <c r="M146" s="9" t="s">
        <v>883</v>
      </c>
      <c r="N146" s="9"/>
      <c r="O146" s="9" t="s">
        <v>1022</v>
      </c>
      <c r="P146" s="9" t="s">
        <v>7606</v>
      </c>
      <c r="Q146" s="9" t="s">
        <v>7607</v>
      </c>
      <c r="R146" s="10">
        <v>3.3160828E7</v>
      </c>
      <c r="S146" s="9"/>
      <c r="T146">
        <f t="shared" si="2"/>
        <v>35</v>
      </c>
      <c r="U146" t="str">
        <f t="shared" si="3"/>
        <v>Excluded</v>
      </c>
      <c r="V146">
        <f t="shared" si="4"/>
        <v>57</v>
      </c>
      <c r="W146" t="str">
        <f t="shared" si="5"/>
        <v>Excluded</v>
      </c>
      <c r="X146" t="str">
        <f t="shared" ref="X146:Z146" si="154">IFERROR(IF(SEARCH(X$1,$Q146),"sim","não"),)</f>
        <v>sim</v>
      </c>
      <c r="Y146" t="str">
        <f t="shared" si="154"/>
        <v>sim</v>
      </c>
      <c r="Z146" t="str">
        <f t="shared" si="154"/>
        <v/>
      </c>
      <c r="AA146">
        <f t="shared" si="7"/>
        <v>2</v>
      </c>
      <c r="AB146" t="str">
        <f t="shared" si="8"/>
        <v/>
      </c>
      <c r="AF146" t="str">
        <f t="shared" si="9"/>
        <v>2 - Population,1 - Type of study</v>
      </c>
      <c r="AG146" t="str">
        <f t="shared" si="10"/>
        <v>2 - Population</v>
      </c>
      <c r="AH146" t="str">
        <f t="shared" si="11"/>
        <v>1 - Type of study</v>
      </c>
    </row>
    <row r="147">
      <c r="A147" s="9" t="s">
        <v>7608</v>
      </c>
      <c r="B147" s="9" t="s">
        <v>7609</v>
      </c>
      <c r="C147" s="10">
        <v>2021.0</v>
      </c>
      <c r="D147" s="10">
        <v>1.0</v>
      </c>
      <c r="E147" s="10">
        <v>1.0</v>
      </c>
      <c r="F147" s="9" t="s">
        <v>927</v>
      </c>
      <c r="G147" s="9" t="s">
        <v>928</v>
      </c>
      <c r="H147" s="10">
        <v>268.0</v>
      </c>
      <c r="I147" s="9"/>
      <c r="J147" s="10">
        <v>115957.0</v>
      </c>
      <c r="K147" s="9" t="s">
        <v>7610</v>
      </c>
      <c r="L147" s="15" t="s">
        <v>7611</v>
      </c>
      <c r="M147" s="9" t="s">
        <v>883</v>
      </c>
      <c r="N147" s="9"/>
      <c r="O147" s="9" t="s">
        <v>884</v>
      </c>
      <c r="P147" s="9" t="s">
        <v>7612</v>
      </c>
      <c r="Q147" s="9" t="s">
        <v>7445</v>
      </c>
      <c r="R147" s="10">
        <v>3.3158613E7</v>
      </c>
      <c r="S147" s="9"/>
      <c r="T147">
        <f t="shared" si="2"/>
        <v>35</v>
      </c>
      <c r="U147" t="str">
        <f t="shared" si="3"/>
        <v>Maybe</v>
      </c>
      <c r="V147">
        <f t="shared" si="4"/>
        <v>54</v>
      </c>
      <c r="W147" t="str">
        <f t="shared" si="5"/>
        <v>Maybe</v>
      </c>
      <c r="X147" t="str">
        <f t="shared" ref="X147:Z147" si="155">IFERROR(IF(SEARCH(X$1,$Q147),"sim","não"),)</f>
        <v/>
      </c>
      <c r="Y147" t="str">
        <f t="shared" si="155"/>
        <v/>
      </c>
      <c r="Z147" t="str">
        <f t="shared" si="155"/>
        <v/>
      </c>
      <c r="AA147">
        <f t="shared" si="7"/>
        <v>0</v>
      </c>
      <c r="AB147" t="str">
        <f t="shared" si="8"/>
        <v>sim</v>
      </c>
      <c r="AF147" t="str">
        <f t="shared" si="9"/>
        <v/>
      </c>
      <c r="AG147" t="str">
        <f t="shared" si="10"/>
        <v/>
      </c>
      <c r="AH147" t="str">
        <f t="shared" si="11"/>
        <v/>
      </c>
    </row>
    <row r="148">
      <c r="A148" s="9" t="s">
        <v>7613</v>
      </c>
      <c r="B148" s="9" t="s">
        <v>7614</v>
      </c>
      <c r="C148" s="10">
        <v>2021.0</v>
      </c>
      <c r="D148" s="10">
        <v>1.0</v>
      </c>
      <c r="E148" s="10">
        <v>1.0</v>
      </c>
      <c r="F148" s="9" t="s">
        <v>1046</v>
      </c>
      <c r="G148" s="9" t="s">
        <v>1047</v>
      </c>
      <c r="H148" s="10">
        <v>28.0</v>
      </c>
      <c r="I148" s="10">
        <v>2.0</v>
      </c>
      <c r="J148" s="9" t="s">
        <v>7615</v>
      </c>
      <c r="K148" s="9" t="s">
        <v>7616</v>
      </c>
      <c r="L148" s="15" t="s">
        <v>7617</v>
      </c>
      <c r="M148" s="9" t="s">
        <v>883</v>
      </c>
      <c r="N148" s="9"/>
      <c r="O148" s="9" t="s">
        <v>1051</v>
      </c>
      <c r="P148" s="9" t="s">
        <v>7618</v>
      </c>
      <c r="Q148" s="9" t="s">
        <v>7372</v>
      </c>
      <c r="R148" s="10">
        <v>3.3079353E7</v>
      </c>
      <c r="S148" s="9"/>
      <c r="T148">
        <f t="shared" si="2"/>
        <v>35</v>
      </c>
      <c r="U148" t="str">
        <f t="shared" si="3"/>
        <v>Excluded</v>
      </c>
      <c r="V148">
        <f t="shared" si="4"/>
        <v>57</v>
      </c>
      <c r="W148" t="str">
        <f t="shared" si="5"/>
        <v>Excluded</v>
      </c>
      <c r="X148" t="str">
        <f t="shared" ref="X148:Z148" si="156">IFERROR(IF(SEARCH(X$1,$Q148),"sim","não"),)</f>
        <v>sim</v>
      </c>
      <c r="Y148" t="str">
        <f t="shared" si="156"/>
        <v/>
      </c>
      <c r="Z148" t="str">
        <f t="shared" si="156"/>
        <v/>
      </c>
      <c r="AA148">
        <f t="shared" si="7"/>
        <v>1</v>
      </c>
      <c r="AB148" t="str">
        <f t="shared" si="8"/>
        <v/>
      </c>
      <c r="AF148" t="str">
        <f t="shared" si="9"/>
        <v>1 - Type of study</v>
      </c>
      <c r="AG148" t="str">
        <f t="shared" si="10"/>
        <v>1 - Type of study</v>
      </c>
      <c r="AH148" t="str">
        <f t="shared" si="11"/>
        <v/>
      </c>
    </row>
    <row r="149">
      <c r="A149" s="9" t="s">
        <v>7619</v>
      </c>
      <c r="B149" s="9" t="s">
        <v>7620</v>
      </c>
      <c r="C149" s="10">
        <v>2021.0</v>
      </c>
      <c r="D149" s="10">
        <v>2.0</v>
      </c>
      <c r="E149" s="10">
        <v>15.0</v>
      </c>
      <c r="F149" s="9" t="s">
        <v>974</v>
      </c>
      <c r="G149" s="9" t="s">
        <v>975</v>
      </c>
      <c r="H149" s="10">
        <v>404.0</v>
      </c>
      <c r="I149" s="9"/>
      <c r="J149" s="10">
        <v>124152.0</v>
      </c>
      <c r="K149" s="9" t="s">
        <v>7621</v>
      </c>
      <c r="L149" s="15" t="s">
        <v>7622</v>
      </c>
      <c r="M149" s="9" t="s">
        <v>883</v>
      </c>
      <c r="N149" s="9"/>
      <c r="O149" s="9" t="s">
        <v>913</v>
      </c>
      <c r="P149" s="9" t="s">
        <v>7623</v>
      </c>
      <c r="Q149" s="9" t="s">
        <v>7445</v>
      </c>
      <c r="R149" s="10">
        <v>3.3068943E7</v>
      </c>
      <c r="S149" s="9"/>
      <c r="T149">
        <f t="shared" si="2"/>
        <v>35</v>
      </c>
      <c r="U149" t="str">
        <f t="shared" si="3"/>
        <v>Maybe</v>
      </c>
      <c r="V149">
        <f t="shared" si="4"/>
        <v>54</v>
      </c>
      <c r="W149" t="str">
        <f t="shared" si="5"/>
        <v>Maybe</v>
      </c>
      <c r="X149" t="str">
        <f t="shared" ref="X149:Z149" si="157">IFERROR(IF(SEARCH(X$1,$Q149),"sim","não"),)</f>
        <v/>
      </c>
      <c r="Y149" t="str">
        <f t="shared" si="157"/>
        <v/>
      </c>
      <c r="Z149" t="str">
        <f t="shared" si="157"/>
        <v/>
      </c>
      <c r="AA149">
        <f t="shared" si="7"/>
        <v>0</v>
      </c>
      <c r="AB149" t="str">
        <f t="shared" si="8"/>
        <v>sim</v>
      </c>
      <c r="AF149" t="str">
        <f t="shared" si="9"/>
        <v/>
      </c>
      <c r="AG149" t="str">
        <f t="shared" si="10"/>
        <v/>
      </c>
      <c r="AH149" t="str">
        <f t="shared" si="11"/>
        <v/>
      </c>
    </row>
    <row r="150">
      <c r="A150" s="9" t="s">
        <v>7624</v>
      </c>
      <c r="B150" s="9" t="s">
        <v>7625</v>
      </c>
      <c r="C150" s="10">
        <v>2021.0</v>
      </c>
      <c r="D150" s="10">
        <v>2.0</v>
      </c>
      <c r="E150" s="10">
        <v>1.0</v>
      </c>
      <c r="F150" s="9" t="s">
        <v>1226</v>
      </c>
      <c r="G150" s="9" t="s">
        <v>1227</v>
      </c>
      <c r="H150" s="10">
        <v>240.0</v>
      </c>
      <c r="I150" s="9"/>
      <c r="J150" s="10">
        <v>108908.0</v>
      </c>
      <c r="K150" s="9" t="s">
        <v>7626</v>
      </c>
      <c r="L150" s="15" t="s">
        <v>7627</v>
      </c>
      <c r="M150" s="9" t="s">
        <v>883</v>
      </c>
      <c r="N150" s="9"/>
      <c r="O150" s="9" t="s">
        <v>1022</v>
      </c>
      <c r="P150" s="9" t="s">
        <v>7628</v>
      </c>
      <c r="Q150" s="9" t="s">
        <v>7399</v>
      </c>
      <c r="R150" s="10">
        <v>3.3022381E7</v>
      </c>
      <c r="S150" s="9"/>
      <c r="T150">
        <f t="shared" si="2"/>
        <v>35</v>
      </c>
      <c r="U150" t="str">
        <f t="shared" si="3"/>
        <v>Excluded</v>
      </c>
      <c r="V150">
        <f t="shared" si="4"/>
        <v>57</v>
      </c>
      <c r="W150" t="str">
        <f t="shared" si="5"/>
        <v>Excluded</v>
      </c>
      <c r="X150" t="str">
        <f t="shared" ref="X150:Z150" si="158">IFERROR(IF(SEARCH(X$1,$Q150),"sim","não"),)</f>
        <v/>
      </c>
      <c r="Y150" t="str">
        <f t="shared" si="158"/>
        <v/>
      </c>
      <c r="Z150" t="str">
        <f t="shared" si="158"/>
        <v>sim</v>
      </c>
      <c r="AA150">
        <f t="shared" si="7"/>
        <v>1</v>
      </c>
      <c r="AB150" t="str">
        <f t="shared" si="8"/>
        <v/>
      </c>
      <c r="AF150" t="str">
        <f t="shared" si="9"/>
        <v>3 - Intervention</v>
      </c>
      <c r="AG150" t="str">
        <f t="shared" si="10"/>
        <v>3 - Intervention</v>
      </c>
      <c r="AH150" t="str">
        <f t="shared" si="11"/>
        <v/>
      </c>
    </row>
    <row r="151">
      <c r="A151" s="9" t="s">
        <v>7629</v>
      </c>
      <c r="B151" s="9" t="s">
        <v>7630</v>
      </c>
      <c r="C151" s="10">
        <v>2020.0</v>
      </c>
      <c r="D151" s="10">
        <v>11.0</v>
      </c>
      <c r="E151" s="10">
        <v>1.0</v>
      </c>
      <c r="F151" s="9" t="s">
        <v>879</v>
      </c>
      <c r="G151" s="9" t="s">
        <v>880</v>
      </c>
      <c r="H151" s="10">
        <v>160.0</v>
      </c>
      <c r="I151" s="9"/>
      <c r="J151" s="10">
        <v>111644.0</v>
      </c>
      <c r="K151" s="9" t="s">
        <v>7631</v>
      </c>
      <c r="L151" s="15" t="s">
        <v>7632</v>
      </c>
      <c r="M151" s="9" t="s">
        <v>883</v>
      </c>
      <c r="N151" s="9"/>
      <c r="O151" s="9" t="s">
        <v>884</v>
      </c>
      <c r="P151" s="9" t="s">
        <v>7633</v>
      </c>
      <c r="Q151" s="9" t="s">
        <v>7372</v>
      </c>
      <c r="R151" s="10">
        <v>3.2920253E7</v>
      </c>
      <c r="S151" s="9"/>
      <c r="T151">
        <f t="shared" si="2"/>
        <v>35</v>
      </c>
      <c r="U151" t="str">
        <f t="shared" si="3"/>
        <v>Excluded</v>
      </c>
      <c r="V151">
        <f t="shared" si="4"/>
        <v>57</v>
      </c>
      <c r="W151" t="str">
        <f t="shared" si="5"/>
        <v>Excluded</v>
      </c>
      <c r="X151" t="str">
        <f t="shared" ref="X151:Z151" si="159">IFERROR(IF(SEARCH(X$1,$Q151),"sim","não"),)</f>
        <v>sim</v>
      </c>
      <c r="Y151" t="str">
        <f t="shared" si="159"/>
        <v/>
      </c>
      <c r="Z151" t="str">
        <f t="shared" si="159"/>
        <v/>
      </c>
      <c r="AA151">
        <f t="shared" si="7"/>
        <v>1</v>
      </c>
      <c r="AB151" t="str">
        <f t="shared" si="8"/>
        <v/>
      </c>
      <c r="AF151" t="str">
        <f t="shared" si="9"/>
        <v>1 - Type of study</v>
      </c>
      <c r="AG151" t="str">
        <f t="shared" si="10"/>
        <v>1 - Type of study</v>
      </c>
      <c r="AH151" t="str">
        <f t="shared" si="11"/>
        <v/>
      </c>
    </row>
    <row r="152">
      <c r="A152" s="9" t="s">
        <v>7634</v>
      </c>
      <c r="B152" s="9" t="s">
        <v>7635</v>
      </c>
      <c r="C152" s="10">
        <v>2020.0</v>
      </c>
      <c r="D152" s="10">
        <v>10.0</v>
      </c>
      <c r="E152" s="10">
        <v>1.0</v>
      </c>
      <c r="F152" s="9" t="s">
        <v>879</v>
      </c>
      <c r="G152" s="9" t="s">
        <v>880</v>
      </c>
      <c r="H152" s="10">
        <v>159.0</v>
      </c>
      <c r="I152" s="9"/>
      <c r="J152" s="10">
        <v>111491.0</v>
      </c>
      <c r="K152" s="9" t="s">
        <v>7636</v>
      </c>
      <c r="L152" s="15" t="s">
        <v>7637</v>
      </c>
      <c r="M152" s="9" t="s">
        <v>883</v>
      </c>
      <c r="N152" s="9"/>
      <c r="O152" s="9" t="s">
        <v>884</v>
      </c>
      <c r="P152" s="9" t="s">
        <v>7638</v>
      </c>
      <c r="Q152" s="9" t="s">
        <v>7372</v>
      </c>
      <c r="R152" s="10">
        <v>3.2892923E7</v>
      </c>
      <c r="S152" s="9"/>
      <c r="T152">
        <f t="shared" si="2"/>
        <v>35</v>
      </c>
      <c r="U152" t="str">
        <f t="shared" si="3"/>
        <v>Excluded</v>
      </c>
      <c r="V152">
        <f t="shared" si="4"/>
        <v>57</v>
      </c>
      <c r="W152" t="str">
        <f t="shared" si="5"/>
        <v>Excluded</v>
      </c>
      <c r="X152" t="str">
        <f t="shared" ref="X152:Z152" si="160">IFERROR(IF(SEARCH(X$1,$Q152),"sim","não"),)</f>
        <v>sim</v>
      </c>
      <c r="Y152" t="str">
        <f t="shared" si="160"/>
        <v/>
      </c>
      <c r="Z152" t="str">
        <f t="shared" si="160"/>
        <v/>
      </c>
      <c r="AA152">
        <f t="shared" si="7"/>
        <v>1</v>
      </c>
      <c r="AB152" t="str">
        <f t="shared" si="8"/>
        <v/>
      </c>
      <c r="AF152" t="str">
        <f t="shared" si="9"/>
        <v>1 - Type of study</v>
      </c>
      <c r="AG152" t="str">
        <f t="shared" si="10"/>
        <v>1 - Type of study</v>
      </c>
      <c r="AH152" t="str">
        <f t="shared" si="11"/>
        <v/>
      </c>
    </row>
    <row r="153">
      <c r="A153" s="9" t="s">
        <v>7639</v>
      </c>
      <c r="B153" s="9" t="s">
        <v>7640</v>
      </c>
      <c r="C153" s="10">
        <v>2021.0</v>
      </c>
      <c r="D153" s="10">
        <v>1.0</v>
      </c>
      <c r="E153" s="10">
        <v>15.0</v>
      </c>
      <c r="F153" s="9" t="s">
        <v>948</v>
      </c>
      <c r="G153" s="9" t="s">
        <v>949</v>
      </c>
      <c r="H153" s="10">
        <v>752.0</v>
      </c>
      <c r="I153" s="9"/>
      <c r="J153" s="10">
        <v>141542.0</v>
      </c>
      <c r="K153" s="9" t="s">
        <v>7641</v>
      </c>
      <c r="L153" s="15" t="s">
        <v>7642</v>
      </c>
      <c r="M153" s="9" t="s">
        <v>883</v>
      </c>
      <c r="N153" s="9"/>
      <c r="O153" s="9" t="s">
        <v>913</v>
      </c>
      <c r="P153" s="9" t="s">
        <v>7643</v>
      </c>
      <c r="Q153" s="9" t="s">
        <v>7372</v>
      </c>
      <c r="R153" s="10">
        <v>3.2889256E7</v>
      </c>
      <c r="S153" s="9"/>
      <c r="T153">
        <f t="shared" si="2"/>
        <v>35</v>
      </c>
      <c r="U153" t="str">
        <f t="shared" si="3"/>
        <v>Excluded</v>
      </c>
      <c r="V153">
        <f t="shared" si="4"/>
        <v>57</v>
      </c>
      <c r="W153" t="str">
        <f t="shared" si="5"/>
        <v>Excluded</v>
      </c>
      <c r="X153" t="str">
        <f t="shared" ref="X153:Z153" si="161">IFERROR(IF(SEARCH(X$1,$Q153),"sim","não"),)</f>
        <v>sim</v>
      </c>
      <c r="Y153" t="str">
        <f t="shared" si="161"/>
        <v/>
      </c>
      <c r="Z153" t="str">
        <f t="shared" si="161"/>
        <v/>
      </c>
      <c r="AA153">
        <f t="shared" si="7"/>
        <v>1</v>
      </c>
      <c r="AB153" t="str">
        <f t="shared" si="8"/>
        <v/>
      </c>
      <c r="AF153" t="str">
        <f t="shared" si="9"/>
        <v>1 - Type of study</v>
      </c>
      <c r="AG153" t="str">
        <f t="shared" si="10"/>
        <v>1 - Type of study</v>
      </c>
      <c r="AH153" t="str">
        <f t="shared" si="11"/>
        <v/>
      </c>
    </row>
    <row r="154">
      <c r="A154" s="9" t="s">
        <v>7644</v>
      </c>
      <c r="B154" s="9" t="s">
        <v>7645</v>
      </c>
      <c r="C154" s="10">
        <v>2020.0</v>
      </c>
      <c r="D154" s="10">
        <v>12.0</v>
      </c>
      <c r="E154" s="10">
        <v>1.0</v>
      </c>
      <c r="F154" s="9" t="s">
        <v>2125</v>
      </c>
      <c r="G154" s="9" t="s">
        <v>2126</v>
      </c>
      <c r="H154" s="10">
        <v>39.0</v>
      </c>
      <c r="I154" s="10">
        <v>12.0</v>
      </c>
      <c r="J154" s="9" t="s">
        <v>7646</v>
      </c>
      <c r="K154" s="9" t="s">
        <v>7647</v>
      </c>
      <c r="L154" s="15" t="s">
        <v>7648</v>
      </c>
      <c r="M154" s="9" t="s">
        <v>883</v>
      </c>
      <c r="N154" s="9"/>
      <c r="O154" s="9" t="s">
        <v>1022</v>
      </c>
      <c r="P154" s="9" t="s">
        <v>7649</v>
      </c>
      <c r="Q154" s="9" t="s">
        <v>7399</v>
      </c>
      <c r="R154" s="10">
        <v>3.2833228E7</v>
      </c>
      <c r="S154" s="9"/>
      <c r="T154">
        <f t="shared" si="2"/>
        <v>35</v>
      </c>
      <c r="U154" t="str">
        <f t="shared" si="3"/>
        <v>Excluded</v>
      </c>
      <c r="V154">
        <f t="shared" si="4"/>
        <v>57</v>
      </c>
      <c r="W154" t="str">
        <f t="shared" si="5"/>
        <v>Excluded</v>
      </c>
      <c r="X154" t="str">
        <f t="shared" ref="X154:Z154" si="162">IFERROR(IF(SEARCH(X$1,$Q154),"sim","não"),)</f>
        <v/>
      </c>
      <c r="Y154" t="str">
        <f t="shared" si="162"/>
        <v/>
      </c>
      <c r="Z154" t="str">
        <f t="shared" si="162"/>
        <v>sim</v>
      </c>
      <c r="AA154">
        <f t="shared" si="7"/>
        <v>1</v>
      </c>
      <c r="AB154" t="str">
        <f t="shared" si="8"/>
        <v/>
      </c>
      <c r="AF154" t="str">
        <f t="shared" si="9"/>
        <v>3 - Intervention</v>
      </c>
      <c r="AG154" t="str">
        <f t="shared" si="10"/>
        <v>3 - Intervention</v>
      </c>
      <c r="AH154" t="str">
        <f t="shared" si="11"/>
        <v/>
      </c>
    </row>
    <row r="155">
      <c r="A155" s="9" t="s">
        <v>7650</v>
      </c>
      <c r="B155" s="9" t="s">
        <v>7651</v>
      </c>
      <c r="C155" s="10">
        <v>2020.0</v>
      </c>
      <c r="D155" s="10">
        <v>11.0</v>
      </c>
      <c r="E155" s="10">
        <v>1.0</v>
      </c>
      <c r="F155" s="9" t="s">
        <v>879</v>
      </c>
      <c r="G155" s="9" t="s">
        <v>880</v>
      </c>
      <c r="H155" s="10">
        <v>160.0</v>
      </c>
      <c r="I155" s="9"/>
      <c r="J155" s="10">
        <v>111553.0</v>
      </c>
      <c r="K155" s="9" t="s">
        <v>7652</v>
      </c>
      <c r="L155" s="15" t="s">
        <v>7653</v>
      </c>
      <c r="M155" s="9" t="s">
        <v>883</v>
      </c>
      <c r="N155" s="9"/>
      <c r="O155" s="9" t="s">
        <v>884</v>
      </c>
      <c r="P155" s="9" t="s">
        <v>7654</v>
      </c>
      <c r="Q155" s="9" t="s">
        <v>7372</v>
      </c>
      <c r="R155" s="10">
        <v>3.2810671E7</v>
      </c>
      <c r="S155" s="9"/>
      <c r="T155">
        <f t="shared" si="2"/>
        <v>35</v>
      </c>
      <c r="U155" t="str">
        <f t="shared" si="3"/>
        <v>Excluded</v>
      </c>
      <c r="V155">
        <f t="shared" si="4"/>
        <v>57</v>
      </c>
      <c r="W155" t="str">
        <f t="shared" si="5"/>
        <v>Excluded</v>
      </c>
      <c r="X155" t="str">
        <f t="shared" ref="X155:Z155" si="163">IFERROR(IF(SEARCH(X$1,$Q155),"sim","não"),)</f>
        <v>sim</v>
      </c>
      <c r="Y155" t="str">
        <f t="shared" si="163"/>
        <v/>
      </c>
      <c r="Z155" t="str">
        <f t="shared" si="163"/>
        <v/>
      </c>
      <c r="AA155">
        <f t="shared" si="7"/>
        <v>1</v>
      </c>
      <c r="AB155" t="str">
        <f t="shared" si="8"/>
        <v/>
      </c>
      <c r="AF155" t="str">
        <f t="shared" si="9"/>
        <v>1 - Type of study</v>
      </c>
      <c r="AG155" t="str">
        <f t="shared" si="10"/>
        <v>1 - Type of study</v>
      </c>
      <c r="AH155" t="str">
        <f t="shared" si="11"/>
        <v/>
      </c>
    </row>
    <row r="156">
      <c r="A156" s="9" t="s">
        <v>7655</v>
      </c>
      <c r="B156" s="9" t="s">
        <v>7656</v>
      </c>
      <c r="C156" s="10">
        <v>2020.0</v>
      </c>
      <c r="D156" s="10">
        <v>11.0</v>
      </c>
      <c r="E156" s="10">
        <v>1.0</v>
      </c>
      <c r="F156" s="9" t="s">
        <v>879</v>
      </c>
      <c r="G156" s="9" t="s">
        <v>880</v>
      </c>
      <c r="H156" s="10">
        <v>160.0</v>
      </c>
      <c r="I156" s="9"/>
      <c r="J156" s="10">
        <v>111539.0</v>
      </c>
      <c r="K156" s="9" t="s">
        <v>7657</v>
      </c>
      <c r="L156" s="15" t="s">
        <v>7658</v>
      </c>
      <c r="M156" s="9" t="s">
        <v>883</v>
      </c>
      <c r="N156" s="9"/>
      <c r="O156" s="9" t="s">
        <v>884</v>
      </c>
      <c r="P156" s="9" t="s">
        <v>7659</v>
      </c>
      <c r="Q156" s="9" t="s">
        <v>7383</v>
      </c>
      <c r="R156" s="10">
        <v>3.2781266E7</v>
      </c>
      <c r="S156" s="9"/>
      <c r="T156">
        <f t="shared" si="2"/>
        <v>35</v>
      </c>
      <c r="U156" t="str">
        <f t="shared" si="3"/>
        <v>Excluded</v>
      </c>
      <c r="V156">
        <f t="shared" si="4"/>
        <v>57</v>
      </c>
      <c r="W156" t="str">
        <f t="shared" si="5"/>
        <v>Excluded</v>
      </c>
      <c r="X156" t="str">
        <f t="shared" ref="X156:Z156" si="164">IFERROR(IF(SEARCH(X$1,$Q156),"sim","não"),)</f>
        <v>sim</v>
      </c>
      <c r="Y156" t="str">
        <f t="shared" si="164"/>
        <v/>
      </c>
      <c r="Z156" t="str">
        <f t="shared" si="164"/>
        <v/>
      </c>
      <c r="AA156">
        <f t="shared" si="7"/>
        <v>1</v>
      </c>
      <c r="AB156" t="str">
        <f t="shared" si="8"/>
        <v/>
      </c>
      <c r="AF156" t="str">
        <f t="shared" si="9"/>
        <v>1 - Type of study</v>
      </c>
      <c r="AG156" t="str">
        <f t="shared" si="10"/>
        <v>1 - Type of study</v>
      </c>
      <c r="AH156" t="str">
        <f t="shared" si="11"/>
        <v/>
      </c>
    </row>
    <row r="157">
      <c r="A157" s="9" t="s">
        <v>7660</v>
      </c>
      <c r="B157" s="9" t="s">
        <v>7661</v>
      </c>
      <c r="C157" s="10">
        <v>2020.0</v>
      </c>
      <c r="D157" s="10">
        <v>12.0</v>
      </c>
      <c r="E157" s="10">
        <v>1.0</v>
      </c>
      <c r="F157" s="9" t="s">
        <v>1121</v>
      </c>
      <c r="G157" s="9" t="s">
        <v>1122</v>
      </c>
      <c r="H157" s="10">
        <v>261.0</v>
      </c>
      <c r="I157" s="9"/>
      <c r="J157" s="10">
        <v>127748.0</v>
      </c>
      <c r="K157" s="9" t="s">
        <v>7662</v>
      </c>
      <c r="L157" s="15" t="s">
        <v>7663</v>
      </c>
      <c r="M157" s="9" t="s">
        <v>883</v>
      </c>
      <c r="N157" s="9"/>
      <c r="O157" s="9" t="s">
        <v>884</v>
      </c>
      <c r="P157" s="9" t="s">
        <v>7664</v>
      </c>
      <c r="Q157" s="9" t="s">
        <v>7445</v>
      </c>
      <c r="R157" s="10">
        <v>3.2738713E7</v>
      </c>
      <c r="S157" s="9"/>
      <c r="T157">
        <f t="shared" si="2"/>
        <v>35</v>
      </c>
      <c r="U157" t="str">
        <f t="shared" si="3"/>
        <v>Maybe</v>
      </c>
      <c r="V157">
        <f t="shared" si="4"/>
        <v>54</v>
      </c>
      <c r="W157" t="str">
        <f t="shared" si="5"/>
        <v>Maybe</v>
      </c>
      <c r="X157" t="str">
        <f t="shared" ref="X157:Z157" si="165">IFERROR(IF(SEARCH(X$1,$Q157),"sim","não"),)</f>
        <v/>
      </c>
      <c r="Y157" t="str">
        <f t="shared" si="165"/>
        <v/>
      </c>
      <c r="Z157" t="str">
        <f t="shared" si="165"/>
        <v/>
      </c>
      <c r="AA157">
        <f t="shared" si="7"/>
        <v>0</v>
      </c>
      <c r="AB157" t="str">
        <f t="shared" si="8"/>
        <v>sim</v>
      </c>
      <c r="AF157" t="str">
        <f t="shared" si="9"/>
        <v/>
      </c>
      <c r="AG157" t="str">
        <f t="shared" si="10"/>
        <v/>
      </c>
      <c r="AH157" t="str">
        <f t="shared" si="11"/>
        <v/>
      </c>
    </row>
    <row r="158">
      <c r="A158" s="9" t="s">
        <v>7665</v>
      </c>
      <c r="B158" s="9" t="s">
        <v>7666</v>
      </c>
      <c r="C158" s="10">
        <v>2020.0</v>
      </c>
      <c r="D158" s="10">
        <v>10.0</v>
      </c>
      <c r="E158" s="10">
        <v>1.0</v>
      </c>
      <c r="F158" s="9" t="s">
        <v>879</v>
      </c>
      <c r="G158" s="9" t="s">
        <v>880</v>
      </c>
      <c r="H158" s="10">
        <v>159.0</v>
      </c>
      <c r="I158" s="9"/>
      <c r="J158" s="10">
        <v>111465.0</v>
      </c>
      <c r="K158" s="9" t="s">
        <v>7667</v>
      </c>
      <c r="L158" s="15" t="s">
        <v>7668</v>
      </c>
      <c r="M158" s="9" t="s">
        <v>883</v>
      </c>
      <c r="N158" s="9"/>
      <c r="O158" s="9" t="s">
        <v>884</v>
      </c>
      <c r="P158" s="9" t="s">
        <v>7669</v>
      </c>
      <c r="Q158" s="9" t="s">
        <v>7372</v>
      </c>
      <c r="R158" s="10">
        <v>3.2692679E7</v>
      </c>
      <c r="S158" s="9"/>
      <c r="T158">
        <f t="shared" si="2"/>
        <v>35</v>
      </c>
      <c r="U158" t="str">
        <f t="shared" si="3"/>
        <v>Excluded</v>
      </c>
      <c r="V158">
        <f t="shared" si="4"/>
        <v>57</v>
      </c>
      <c r="W158" t="str">
        <f t="shared" si="5"/>
        <v>Excluded</v>
      </c>
      <c r="X158" t="str">
        <f t="shared" ref="X158:Z158" si="166">IFERROR(IF(SEARCH(X$1,$Q158),"sim","não"),)</f>
        <v>sim</v>
      </c>
      <c r="Y158" t="str">
        <f t="shared" si="166"/>
        <v/>
      </c>
      <c r="Z158" t="str">
        <f t="shared" si="166"/>
        <v/>
      </c>
      <c r="AA158">
        <f t="shared" si="7"/>
        <v>1</v>
      </c>
      <c r="AB158" t="str">
        <f t="shared" si="8"/>
        <v/>
      </c>
      <c r="AF158" t="str">
        <f t="shared" si="9"/>
        <v>1 - Type of study</v>
      </c>
      <c r="AG158" t="str">
        <f t="shared" si="10"/>
        <v>1 - Type of study</v>
      </c>
      <c r="AH158" t="str">
        <f t="shared" si="11"/>
        <v/>
      </c>
    </row>
    <row r="159">
      <c r="A159" s="9" t="s">
        <v>7670</v>
      </c>
      <c r="B159" s="9" t="s">
        <v>7671</v>
      </c>
      <c r="C159" s="10">
        <v>2020.0</v>
      </c>
      <c r="D159" s="10">
        <v>12.0</v>
      </c>
      <c r="E159" s="10">
        <v>1.0</v>
      </c>
      <c r="F159" s="9" t="s">
        <v>1121</v>
      </c>
      <c r="G159" s="9" t="s">
        <v>1122</v>
      </c>
      <c r="H159" s="10">
        <v>260.0</v>
      </c>
      <c r="I159" s="9"/>
      <c r="J159" s="10">
        <v>127649.0</v>
      </c>
      <c r="K159" s="9" t="s">
        <v>7672</v>
      </c>
      <c r="L159" s="15" t="s">
        <v>7673</v>
      </c>
      <c r="M159" s="9" t="s">
        <v>883</v>
      </c>
      <c r="N159" s="9"/>
      <c r="O159" s="9" t="s">
        <v>884</v>
      </c>
      <c r="P159" s="9" t="s">
        <v>7674</v>
      </c>
      <c r="Q159" s="9" t="s">
        <v>7372</v>
      </c>
      <c r="R159" s="10">
        <v>3.2688323E7</v>
      </c>
      <c r="S159" s="9"/>
      <c r="T159">
        <f t="shared" si="2"/>
        <v>35</v>
      </c>
      <c r="U159" t="str">
        <f t="shared" si="3"/>
        <v>Excluded</v>
      </c>
      <c r="V159">
        <f t="shared" si="4"/>
        <v>57</v>
      </c>
      <c r="W159" t="str">
        <f t="shared" si="5"/>
        <v>Excluded</v>
      </c>
      <c r="X159" t="str">
        <f t="shared" ref="X159:Z159" si="167">IFERROR(IF(SEARCH(X$1,$Q159),"sim","não"),)</f>
        <v>sim</v>
      </c>
      <c r="Y159" t="str">
        <f t="shared" si="167"/>
        <v/>
      </c>
      <c r="Z159" t="str">
        <f t="shared" si="167"/>
        <v/>
      </c>
      <c r="AA159">
        <f t="shared" si="7"/>
        <v>1</v>
      </c>
      <c r="AB159" t="str">
        <f t="shared" si="8"/>
        <v/>
      </c>
      <c r="AF159" t="str">
        <f t="shared" si="9"/>
        <v>1 - Type of study</v>
      </c>
      <c r="AG159" t="str">
        <f t="shared" si="10"/>
        <v>1 - Type of study</v>
      </c>
      <c r="AH159" t="str">
        <f t="shared" si="11"/>
        <v/>
      </c>
    </row>
    <row r="160">
      <c r="A160" s="9" t="s">
        <v>7675</v>
      </c>
      <c r="B160" s="9" t="s">
        <v>7676</v>
      </c>
      <c r="C160" s="10">
        <v>2020.0</v>
      </c>
      <c r="D160" s="10">
        <v>10.0</v>
      </c>
      <c r="E160" s="10">
        <v>1.0</v>
      </c>
      <c r="F160" s="9" t="s">
        <v>7677</v>
      </c>
      <c r="G160" s="9" t="s">
        <v>7678</v>
      </c>
      <c r="H160" s="10">
        <v>25.0</v>
      </c>
      <c r="I160" s="10">
        <v>5.0</v>
      </c>
      <c r="J160" s="9" t="s">
        <v>7679</v>
      </c>
      <c r="K160" s="9" t="s">
        <v>7680</v>
      </c>
      <c r="L160" s="15" t="s">
        <v>7681</v>
      </c>
      <c r="M160" s="9" t="s">
        <v>883</v>
      </c>
      <c r="N160" s="9"/>
      <c r="O160" s="9"/>
      <c r="P160" s="9" t="s">
        <v>7682</v>
      </c>
      <c r="Q160" s="9" t="s">
        <v>7372</v>
      </c>
      <c r="R160" s="10">
        <v>3.255862E7</v>
      </c>
      <c r="S160" s="9" t="s">
        <v>7683</v>
      </c>
      <c r="T160">
        <f t="shared" si="2"/>
        <v>35</v>
      </c>
      <c r="U160" t="str">
        <f t="shared" si="3"/>
        <v>Excluded</v>
      </c>
      <c r="V160">
        <f t="shared" si="4"/>
        <v>57</v>
      </c>
      <c r="W160" t="str">
        <f t="shared" si="5"/>
        <v>Excluded</v>
      </c>
      <c r="X160" t="str">
        <f t="shared" ref="X160:Z160" si="168">IFERROR(IF(SEARCH(X$1,$Q160),"sim","não"),)</f>
        <v>sim</v>
      </c>
      <c r="Y160" t="str">
        <f t="shared" si="168"/>
        <v/>
      </c>
      <c r="Z160" t="str">
        <f t="shared" si="168"/>
        <v/>
      </c>
      <c r="AA160">
        <f t="shared" si="7"/>
        <v>1</v>
      </c>
      <c r="AB160" t="str">
        <f t="shared" si="8"/>
        <v/>
      </c>
      <c r="AF160" t="str">
        <f t="shared" si="9"/>
        <v>1 - Type of study</v>
      </c>
      <c r="AG160" t="str">
        <f t="shared" si="10"/>
        <v>1 - Type of study</v>
      </c>
      <c r="AH160" t="str">
        <f t="shared" si="11"/>
        <v/>
      </c>
    </row>
    <row r="161">
      <c r="A161" s="9" t="s">
        <v>7684</v>
      </c>
      <c r="B161" s="9" t="s">
        <v>7685</v>
      </c>
      <c r="C161" s="10">
        <v>2020.0</v>
      </c>
      <c r="D161" s="10">
        <v>6.0</v>
      </c>
      <c r="E161" s="10">
        <v>12.0</v>
      </c>
      <c r="F161" s="9" t="s">
        <v>7686</v>
      </c>
      <c r="G161" s="9" t="s">
        <v>7687</v>
      </c>
      <c r="H161" s="10">
        <v>18.0</v>
      </c>
      <c r="I161" s="10">
        <v>6.0</v>
      </c>
      <c r="J161" s="9"/>
      <c r="K161" s="9" t="s">
        <v>7688</v>
      </c>
      <c r="L161" s="15" t="s">
        <v>7689</v>
      </c>
      <c r="M161" s="9" t="s">
        <v>883</v>
      </c>
      <c r="N161" s="9"/>
      <c r="O161" s="9"/>
      <c r="P161" s="9" t="s">
        <v>7690</v>
      </c>
      <c r="Q161" s="9" t="s">
        <v>7691</v>
      </c>
      <c r="R161" s="10">
        <v>3.2545532E7</v>
      </c>
      <c r="S161" s="9" t="s">
        <v>7692</v>
      </c>
      <c r="T161">
        <f t="shared" si="2"/>
        <v>35</v>
      </c>
      <c r="U161" t="str">
        <f t="shared" si="3"/>
        <v>Excluded</v>
      </c>
      <c r="V161">
        <f t="shared" si="4"/>
        <v>57</v>
      </c>
      <c r="W161" t="str">
        <f t="shared" si="5"/>
        <v>Excluded</v>
      </c>
      <c r="X161" t="str">
        <f t="shared" ref="X161:Z161" si="169">IFERROR(IF(SEARCH(X$1,$Q161),"sim","não"),)</f>
        <v>sim</v>
      </c>
      <c r="Y161" t="str">
        <f t="shared" si="169"/>
        <v>sim</v>
      </c>
      <c r="Z161" t="str">
        <f t="shared" si="169"/>
        <v/>
      </c>
      <c r="AA161">
        <f t="shared" si="7"/>
        <v>2</v>
      </c>
      <c r="AB161" t="str">
        <f t="shared" si="8"/>
        <v/>
      </c>
      <c r="AF161" t="str">
        <f t="shared" si="9"/>
        <v>2 - Population,1 - Type of study</v>
      </c>
      <c r="AG161" t="str">
        <f t="shared" si="10"/>
        <v>2 - Population</v>
      </c>
      <c r="AH161" t="str">
        <f t="shared" si="11"/>
        <v>1 - Type of study</v>
      </c>
    </row>
    <row r="162">
      <c r="A162" s="9" t="s">
        <v>7693</v>
      </c>
      <c r="B162" s="9" t="s">
        <v>7694</v>
      </c>
      <c r="C162" s="10">
        <v>2020.0</v>
      </c>
      <c r="D162" s="10">
        <v>11.0</v>
      </c>
      <c r="E162" s="10">
        <v>1.0</v>
      </c>
      <c r="F162" s="9" t="s">
        <v>1121</v>
      </c>
      <c r="G162" s="9" t="s">
        <v>1122</v>
      </c>
      <c r="H162" s="10">
        <v>258.0</v>
      </c>
      <c r="I162" s="9"/>
      <c r="J162" s="10">
        <v>127345.0</v>
      </c>
      <c r="K162" s="9" t="s">
        <v>7695</v>
      </c>
      <c r="L162" s="15" t="s">
        <v>7696</v>
      </c>
      <c r="M162" s="9" t="s">
        <v>883</v>
      </c>
      <c r="N162" s="9"/>
      <c r="O162" s="9" t="s">
        <v>884</v>
      </c>
      <c r="P162" s="9" t="s">
        <v>7697</v>
      </c>
      <c r="Q162" s="9" t="s">
        <v>7372</v>
      </c>
      <c r="R162" s="10">
        <v>3.2544814E7</v>
      </c>
      <c r="S162" s="9"/>
      <c r="T162">
        <f t="shared" si="2"/>
        <v>35</v>
      </c>
      <c r="U162" t="str">
        <f t="shared" si="3"/>
        <v>Excluded</v>
      </c>
      <c r="V162">
        <f t="shared" si="4"/>
        <v>57</v>
      </c>
      <c r="W162" t="str">
        <f t="shared" si="5"/>
        <v>Excluded</v>
      </c>
      <c r="X162" t="str">
        <f t="shared" ref="X162:Z162" si="170">IFERROR(IF(SEARCH(X$1,$Q162),"sim","não"),)</f>
        <v>sim</v>
      </c>
      <c r="Y162" t="str">
        <f t="shared" si="170"/>
        <v/>
      </c>
      <c r="Z162" t="str">
        <f t="shared" si="170"/>
        <v/>
      </c>
      <c r="AA162">
        <f t="shared" si="7"/>
        <v>1</v>
      </c>
      <c r="AB162" t="str">
        <f t="shared" si="8"/>
        <v/>
      </c>
      <c r="AF162" t="str">
        <f t="shared" si="9"/>
        <v>1 - Type of study</v>
      </c>
      <c r="AG162" t="str">
        <f t="shared" si="10"/>
        <v>1 - Type of study</v>
      </c>
      <c r="AH162" t="str">
        <f t="shared" si="11"/>
        <v/>
      </c>
    </row>
    <row r="163">
      <c r="A163" s="9" t="s">
        <v>7698</v>
      </c>
      <c r="B163" s="9" t="s">
        <v>7699</v>
      </c>
      <c r="C163" s="10">
        <v>2020.0</v>
      </c>
      <c r="D163" s="10">
        <v>7.0</v>
      </c>
      <c r="E163" s="10">
        <v>1.0</v>
      </c>
      <c r="F163" s="9" t="s">
        <v>909</v>
      </c>
      <c r="G163" s="9" t="s">
        <v>910</v>
      </c>
      <c r="H163" s="10">
        <v>224.0</v>
      </c>
      <c r="I163" s="9"/>
      <c r="J163" s="10">
        <v>105521.0</v>
      </c>
      <c r="K163" s="9" t="s">
        <v>7700</v>
      </c>
      <c r="L163" s="15" t="s">
        <v>7701</v>
      </c>
      <c r="M163" s="9" t="s">
        <v>883</v>
      </c>
      <c r="N163" s="9"/>
      <c r="O163" s="9" t="s">
        <v>913</v>
      </c>
      <c r="P163" s="9" t="s">
        <v>7702</v>
      </c>
      <c r="Q163" s="9" t="s">
        <v>7445</v>
      </c>
      <c r="R163" s="10">
        <v>3.2504859E7</v>
      </c>
      <c r="S163" s="9"/>
      <c r="T163">
        <f t="shared" si="2"/>
        <v>35</v>
      </c>
      <c r="U163" t="str">
        <f t="shared" si="3"/>
        <v>Maybe</v>
      </c>
      <c r="V163">
        <f t="shared" si="4"/>
        <v>54</v>
      </c>
      <c r="W163" t="str">
        <f t="shared" si="5"/>
        <v>Maybe</v>
      </c>
      <c r="X163" t="str">
        <f t="shared" ref="X163:Z163" si="171">IFERROR(IF(SEARCH(X$1,$Q163),"sim","não"),)</f>
        <v/>
      </c>
      <c r="Y163" t="str">
        <f t="shared" si="171"/>
        <v/>
      </c>
      <c r="Z163" t="str">
        <f t="shared" si="171"/>
        <v/>
      </c>
      <c r="AA163">
        <f t="shared" si="7"/>
        <v>0</v>
      </c>
      <c r="AB163" t="str">
        <f t="shared" si="8"/>
        <v>sim</v>
      </c>
      <c r="AF163" t="str">
        <f t="shared" si="9"/>
        <v/>
      </c>
      <c r="AG163" t="str">
        <f t="shared" si="10"/>
        <v/>
      </c>
      <c r="AH163" t="str">
        <f t="shared" si="11"/>
        <v/>
      </c>
    </row>
    <row r="164">
      <c r="A164" s="9" t="s">
        <v>7703</v>
      </c>
      <c r="B164" s="9" t="s">
        <v>7704</v>
      </c>
      <c r="C164" s="10">
        <v>2020.0</v>
      </c>
      <c r="D164" s="10">
        <v>7.0</v>
      </c>
      <c r="E164" s="10">
        <v>20.0</v>
      </c>
      <c r="F164" s="9" t="s">
        <v>948</v>
      </c>
      <c r="G164" s="9" t="s">
        <v>949</v>
      </c>
      <c r="H164" s="10">
        <v>727.0</v>
      </c>
      <c r="I164" s="9"/>
      <c r="J164" s="10">
        <v>138662.0</v>
      </c>
      <c r="K164" s="9" t="s">
        <v>7705</v>
      </c>
      <c r="L164" s="15" t="s">
        <v>7706</v>
      </c>
      <c r="M164" s="9" t="s">
        <v>883</v>
      </c>
      <c r="N164" s="9"/>
      <c r="O164" s="9" t="s">
        <v>913</v>
      </c>
      <c r="P164" s="9" t="s">
        <v>7707</v>
      </c>
      <c r="Q164" s="9" t="s">
        <v>7372</v>
      </c>
      <c r="R164" s="10">
        <v>3.2498185E7</v>
      </c>
      <c r="S164" s="9"/>
      <c r="T164">
        <f t="shared" si="2"/>
        <v>35</v>
      </c>
      <c r="U164" t="str">
        <f t="shared" si="3"/>
        <v>Excluded</v>
      </c>
      <c r="V164">
        <f t="shared" si="4"/>
        <v>57</v>
      </c>
      <c r="W164" t="str">
        <f t="shared" si="5"/>
        <v>Excluded</v>
      </c>
      <c r="X164" t="str">
        <f t="shared" ref="X164:Z164" si="172">IFERROR(IF(SEARCH(X$1,$Q164),"sim","não"),)</f>
        <v>sim</v>
      </c>
      <c r="Y164" t="str">
        <f t="shared" si="172"/>
        <v/>
      </c>
      <c r="Z164" t="str">
        <f t="shared" si="172"/>
        <v/>
      </c>
      <c r="AA164">
        <f t="shared" si="7"/>
        <v>1</v>
      </c>
      <c r="AB164" t="str">
        <f t="shared" si="8"/>
        <v/>
      </c>
      <c r="AF164" t="str">
        <f t="shared" si="9"/>
        <v>1 - Type of study</v>
      </c>
      <c r="AG164" t="str">
        <f t="shared" si="10"/>
        <v>1 - Type of study</v>
      </c>
      <c r="AH164" t="str">
        <f t="shared" si="11"/>
        <v/>
      </c>
    </row>
    <row r="165">
      <c r="A165" s="9" t="s">
        <v>7708</v>
      </c>
      <c r="B165" s="9" t="s">
        <v>7709</v>
      </c>
      <c r="C165" s="10">
        <v>2020.0</v>
      </c>
      <c r="D165" s="10">
        <v>7.0</v>
      </c>
      <c r="E165" s="10">
        <v>15.0</v>
      </c>
      <c r="F165" s="9" t="s">
        <v>7394</v>
      </c>
      <c r="G165" s="9" t="s">
        <v>7395</v>
      </c>
      <c r="H165" s="10">
        <v>240.0</v>
      </c>
      <c r="I165" s="9"/>
      <c r="J165" s="10">
        <v>116164.0</v>
      </c>
      <c r="K165" s="9" t="s">
        <v>7710</v>
      </c>
      <c r="L165" s="15" t="s">
        <v>7711</v>
      </c>
      <c r="M165" s="9" t="s">
        <v>883</v>
      </c>
      <c r="N165" s="9"/>
      <c r="O165" s="9" t="s">
        <v>884</v>
      </c>
      <c r="P165" s="9" t="s">
        <v>7712</v>
      </c>
      <c r="Q165" s="9" t="s">
        <v>7399</v>
      </c>
      <c r="R165" s="10">
        <v>3.247554E7</v>
      </c>
      <c r="S165" s="9"/>
      <c r="T165">
        <f t="shared" si="2"/>
        <v>35</v>
      </c>
      <c r="U165" t="str">
        <f t="shared" si="3"/>
        <v>Excluded</v>
      </c>
      <c r="V165">
        <f t="shared" si="4"/>
        <v>57</v>
      </c>
      <c r="W165" t="str">
        <f t="shared" si="5"/>
        <v>Excluded</v>
      </c>
      <c r="X165" t="str">
        <f t="shared" ref="X165:Z165" si="173">IFERROR(IF(SEARCH(X$1,$Q165),"sim","não"),)</f>
        <v/>
      </c>
      <c r="Y165" t="str">
        <f t="shared" si="173"/>
        <v/>
      </c>
      <c r="Z165" t="str">
        <f t="shared" si="173"/>
        <v>sim</v>
      </c>
      <c r="AA165">
        <f t="shared" si="7"/>
        <v>1</v>
      </c>
      <c r="AB165" t="str">
        <f t="shared" si="8"/>
        <v/>
      </c>
      <c r="AF165" t="str">
        <f t="shared" si="9"/>
        <v>3 - Intervention</v>
      </c>
      <c r="AG165" t="str">
        <f t="shared" si="10"/>
        <v>3 - Intervention</v>
      </c>
      <c r="AH165" t="str">
        <f t="shared" si="11"/>
        <v/>
      </c>
    </row>
    <row r="166">
      <c r="A166" s="9" t="s">
        <v>7713</v>
      </c>
      <c r="B166" s="9" t="s">
        <v>7714</v>
      </c>
      <c r="C166" s="10">
        <v>2020.0</v>
      </c>
      <c r="D166" s="10">
        <v>10.0</v>
      </c>
      <c r="E166" s="10">
        <v>1.0</v>
      </c>
      <c r="F166" s="9" t="s">
        <v>1121</v>
      </c>
      <c r="G166" s="9" t="s">
        <v>1122</v>
      </c>
      <c r="H166" s="10">
        <v>256.0</v>
      </c>
      <c r="I166" s="9"/>
      <c r="J166" s="10">
        <v>127202.0</v>
      </c>
      <c r="K166" s="9" t="s">
        <v>7715</v>
      </c>
      <c r="L166" s="15" t="s">
        <v>7716</v>
      </c>
      <c r="M166" s="9" t="s">
        <v>883</v>
      </c>
      <c r="N166" s="9"/>
      <c r="O166" s="9" t="s">
        <v>884</v>
      </c>
      <c r="P166" s="9" t="s">
        <v>7717</v>
      </c>
      <c r="Q166" s="9" t="s">
        <v>7372</v>
      </c>
      <c r="R166" s="10">
        <v>3.2470745E7</v>
      </c>
      <c r="S166" s="9"/>
      <c r="T166">
        <f t="shared" si="2"/>
        <v>35</v>
      </c>
      <c r="U166" t="str">
        <f t="shared" si="3"/>
        <v>Excluded</v>
      </c>
      <c r="V166">
        <f t="shared" si="4"/>
        <v>57</v>
      </c>
      <c r="W166" t="str">
        <f t="shared" si="5"/>
        <v>Excluded</v>
      </c>
      <c r="X166" t="str">
        <f t="shared" ref="X166:Z166" si="174">IFERROR(IF(SEARCH(X$1,$Q166),"sim","não"),)</f>
        <v>sim</v>
      </c>
      <c r="Y166" t="str">
        <f t="shared" si="174"/>
        <v/>
      </c>
      <c r="Z166" t="str">
        <f t="shared" si="174"/>
        <v/>
      </c>
      <c r="AA166">
        <f t="shared" si="7"/>
        <v>1</v>
      </c>
      <c r="AB166" t="str">
        <f t="shared" si="8"/>
        <v/>
      </c>
      <c r="AF166" t="str">
        <f t="shared" si="9"/>
        <v>1 - Type of study</v>
      </c>
      <c r="AG166" t="str">
        <f t="shared" si="10"/>
        <v>1 - Type of study</v>
      </c>
      <c r="AH166" t="str">
        <f t="shared" si="11"/>
        <v/>
      </c>
    </row>
    <row r="167">
      <c r="A167" s="9" t="s">
        <v>7718</v>
      </c>
      <c r="B167" s="9" t="s">
        <v>7719</v>
      </c>
      <c r="C167" s="10">
        <v>2020.0</v>
      </c>
      <c r="D167" s="10">
        <v>6.0</v>
      </c>
      <c r="E167" s="10">
        <v>1.0</v>
      </c>
      <c r="F167" s="9" t="s">
        <v>879</v>
      </c>
      <c r="G167" s="9" t="s">
        <v>880</v>
      </c>
      <c r="H167" s="10">
        <v>155.0</v>
      </c>
      <c r="I167" s="9"/>
      <c r="J167" s="10">
        <v>111163.0</v>
      </c>
      <c r="K167" s="9" t="s">
        <v>7720</v>
      </c>
      <c r="L167" s="15" t="s">
        <v>7721</v>
      </c>
      <c r="M167" s="9" t="s">
        <v>883</v>
      </c>
      <c r="N167" s="9"/>
      <c r="O167" s="9" t="s">
        <v>884</v>
      </c>
      <c r="P167" s="9" t="s">
        <v>7722</v>
      </c>
      <c r="Q167" s="9" t="s">
        <v>7372</v>
      </c>
      <c r="R167" s="10">
        <v>3.2469778E7</v>
      </c>
      <c r="S167" s="9"/>
      <c r="T167">
        <f t="shared" si="2"/>
        <v>35</v>
      </c>
      <c r="U167" t="str">
        <f t="shared" si="3"/>
        <v>Excluded</v>
      </c>
      <c r="V167">
        <f t="shared" si="4"/>
        <v>57</v>
      </c>
      <c r="W167" t="str">
        <f t="shared" si="5"/>
        <v>Excluded</v>
      </c>
      <c r="X167" t="str">
        <f t="shared" ref="X167:Z167" si="175">IFERROR(IF(SEARCH(X$1,$Q167),"sim","não"),)</f>
        <v>sim</v>
      </c>
      <c r="Y167" t="str">
        <f t="shared" si="175"/>
        <v/>
      </c>
      <c r="Z167" t="str">
        <f t="shared" si="175"/>
        <v/>
      </c>
      <c r="AA167">
        <f t="shared" si="7"/>
        <v>1</v>
      </c>
      <c r="AB167" t="str">
        <f t="shared" si="8"/>
        <v/>
      </c>
      <c r="AF167" t="str">
        <f t="shared" si="9"/>
        <v>1 - Type of study</v>
      </c>
      <c r="AG167" t="str">
        <f t="shared" si="10"/>
        <v>1 - Type of study</v>
      </c>
      <c r="AH167" t="str">
        <f t="shared" si="11"/>
        <v/>
      </c>
    </row>
    <row r="168">
      <c r="A168" s="9" t="s">
        <v>7723</v>
      </c>
      <c r="B168" s="9" t="s">
        <v>7724</v>
      </c>
      <c r="C168" s="10">
        <v>2020.0</v>
      </c>
      <c r="D168" s="10">
        <v>7.0</v>
      </c>
      <c r="E168" s="10">
        <v>1.0</v>
      </c>
      <c r="F168" s="9" t="s">
        <v>927</v>
      </c>
      <c r="G168" s="9" t="s">
        <v>928</v>
      </c>
      <c r="H168" s="10">
        <v>262.0</v>
      </c>
      <c r="I168" s="9"/>
      <c r="J168" s="10">
        <v>114353.0</v>
      </c>
      <c r="K168" s="9" t="s">
        <v>7725</v>
      </c>
      <c r="L168" s="15" t="s">
        <v>7726</v>
      </c>
      <c r="M168" s="9" t="s">
        <v>883</v>
      </c>
      <c r="N168" s="9"/>
      <c r="O168" s="9" t="s">
        <v>884</v>
      </c>
      <c r="P168" s="9" t="s">
        <v>7727</v>
      </c>
      <c r="Q168" s="9" t="s">
        <v>7445</v>
      </c>
      <c r="R168" s="10">
        <v>3.2443205E7</v>
      </c>
      <c r="S168" s="9"/>
      <c r="T168">
        <f t="shared" si="2"/>
        <v>35</v>
      </c>
      <c r="U168" t="str">
        <f t="shared" si="3"/>
        <v>Maybe</v>
      </c>
      <c r="V168">
        <f t="shared" si="4"/>
        <v>54</v>
      </c>
      <c r="W168" t="str">
        <f t="shared" si="5"/>
        <v>Maybe</v>
      </c>
      <c r="X168" t="str">
        <f t="shared" ref="X168:Z168" si="176">IFERROR(IF(SEARCH(X$1,$Q168),"sim","não"),)</f>
        <v/>
      </c>
      <c r="Y168" t="str">
        <f t="shared" si="176"/>
        <v/>
      </c>
      <c r="Z168" t="str">
        <f t="shared" si="176"/>
        <v/>
      </c>
      <c r="AA168">
        <f t="shared" si="7"/>
        <v>0</v>
      </c>
      <c r="AB168" t="str">
        <f t="shared" si="8"/>
        <v>sim</v>
      </c>
      <c r="AF168" t="str">
        <f t="shared" si="9"/>
        <v/>
      </c>
      <c r="AG168" t="str">
        <f t="shared" si="10"/>
        <v/>
      </c>
      <c r="AH168" t="str">
        <f t="shared" si="11"/>
        <v/>
      </c>
    </row>
    <row r="169">
      <c r="A169" s="9" t="s">
        <v>7728</v>
      </c>
      <c r="B169" s="9" t="s">
        <v>7729</v>
      </c>
      <c r="C169" s="10">
        <v>2020.0</v>
      </c>
      <c r="D169" s="10">
        <v>7.0</v>
      </c>
      <c r="E169" s="10">
        <v>1.0</v>
      </c>
      <c r="F169" s="9" t="s">
        <v>1329</v>
      </c>
      <c r="G169" s="9" t="s">
        <v>1330</v>
      </c>
      <c r="H169" s="10">
        <v>140.0</v>
      </c>
      <c r="I169" s="9"/>
      <c r="J169" s="10">
        <v>105792.0</v>
      </c>
      <c r="K169" s="9" t="s">
        <v>7730</v>
      </c>
      <c r="L169" s="15" t="s">
        <v>7731</v>
      </c>
      <c r="M169" s="9" t="s">
        <v>883</v>
      </c>
      <c r="N169" s="9"/>
      <c r="O169" s="9" t="s">
        <v>913</v>
      </c>
      <c r="P169" s="9" t="s">
        <v>7732</v>
      </c>
      <c r="Q169" s="9" t="s">
        <v>7372</v>
      </c>
      <c r="R169" s="10">
        <v>3.243822E7</v>
      </c>
      <c r="S169" s="9"/>
      <c r="T169">
        <f t="shared" si="2"/>
        <v>35</v>
      </c>
      <c r="U169" t="str">
        <f t="shared" si="3"/>
        <v>Excluded</v>
      </c>
      <c r="V169">
        <f t="shared" si="4"/>
        <v>57</v>
      </c>
      <c r="W169" t="str">
        <f t="shared" si="5"/>
        <v>Excluded</v>
      </c>
      <c r="X169" t="str">
        <f t="shared" ref="X169:Z169" si="177">IFERROR(IF(SEARCH(X$1,$Q169),"sim","não"),)</f>
        <v>sim</v>
      </c>
      <c r="Y169" t="str">
        <f t="shared" si="177"/>
        <v/>
      </c>
      <c r="Z169" t="str">
        <f t="shared" si="177"/>
        <v/>
      </c>
      <c r="AA169">
        <f t="shared" si="7"/>
        <v>1</v>
      </c>
      <c r="AB169" t="str">
        <f t="shared" si="8"/>
        <v/>
      </c>
      <c r="AF169" t="str">
        <f t="shared" si="9"/>
        <v>1 - Type of study</v>
      </c>
      <c r="AG169" t="str">
        <f t="shared" si="10"/>
        <v>1 - Type of study</v>
      </c>
      <c r="AH169" t="str">
        <f t="shared" si="11"/>
        <v/>
      </c>
    </row>
    <row r="170">
      <c r="A170" s="9" t="s">
        <v>7733</v>
      </c>
      <c r="B170" s="9" t="s">
        <v>7734</v>
      </c>
      <c r="C170" s="10">
        <v>2020.0</v>
      </c>
      <c r="D170" s="10">
        <v>8.0</v>
      </c>
      <c r="E170" s="10">
        <v>25.0</v>
      </c>
      <c r="F170" s="9" t="s">
        <v>948</v>
      </c>
      <c r="G170" s="9" t="s">
        <v>949</v>
      </c>
      <c r="H170" s="10">
        <v>732.0</v>
      </c>
      <c r="I170" s="9"/>
      <c r="J170" s="10">
        <v>139222.0</v>
      </c>
      <c r="K170" s="9" t="s">
        <v>7735</v>
      </c>
      <c r="L170" s="15" t="s">
        <v>7736</v>
      </c>
      <c r="M170" s="9" t="s">
        <v>883</v>
      </c>
      <c r="N170" s="9"/>
      <c r="O170" s="9" t="s">
        <v>913</v>
      </c>
      <c r="P170" s="9" t="s">
        <v>7737</v>
      </c>
      <c r="Q170" s="9" t="s">
        <v>7372</v>
      </c>
      <c r="R170" s="10">
        <v>3.2438173E7</v>
      </c>
      <c r="S170" s="9"/>
      <c r="T170">
        <f t="shared" si="2"/>
        <v>35</v>
      </c>
      <c r="U170" t="str">
        <f t="shared" si="3"/>
        <v>Excluded</v>
      </c>
      <c r="V170">
        <f t="shared" si="4"/>
        <v>57</v>
      </c>
      <c r="W170" t="str">
        <f t="shared" si="5"/>
        <v>Excluded</v>
      </c>
      <c r="X170" t="str">
        <f t="shared" ref="X170:Z170" si="178">IFERROR(IF(SEARCH(X$1,$Q170),"sim","não"),)</f>
        <v>sim</v>
      </c>
      <c r="Y170" t="str">
        <f t="shared" si="178"/>
        <v/>
      </c>
      <c r="Z170" t="str">
        <f t="shared" si="178"/>
        <v/>
      </c>
      <c r="AA170">
        <f t="shared" si="7"/>
        <v>1</v>
      </c>
      <c r="AB170" t="str">
        <f t="shared" si="8"/>
        <v/>
      </c>
      <c r="AF170" t="str">
        <f t="shared" si="9"/>
        <v>1 - Type of study</v>
      </c>
      <c r="AG170" t="str">
        <f t="shared" si="10"/>
        <v>1 - Type of study</v>
      </c>
      <c r="AH170" t="str">
        <f t="shared" si="11"/>
        <v/>
      </c>
    </row>
    <row r="171">
      <c r="A171" s="9" t="s">
        <v>7738</v>
      </c>
      <c r="B171" s="9" t="s">
        <v>7739</v>
      </c>
      <c r="C171" s="10">
        <v>2020.0</v>
      </c>
      <c r="D171" s="10">
        <v>9.0</v>
      </c>
      <c r="E171" s="10">
        <v>1.0</v>
      </c>
      <c r="F171" s="9" t="s">
        <v>948</v>
      </c>
      <c r="G171" s="9" t="s">
        <v>949</v>
      </c>
      <c r="H171" s="10">
        <v>733.0</v>
      </c>
      <c r="I171" s="9"/>
      <c r="J171" s="10">
        <v>139336.0</v>
      </c>
      <c r="K171" s="9" t="s">
        <v>7740</v>
      </c>
      <c r="L171" s="15" t="s">
        <v>7741</v>
      </c>
      <c r="M171" s="9" t="s">
        <v>883</v>
      </c>
      <c r="N171" s="9"/>
      <c r="O171" s="9" t="s">
        <v>913</v>
      </c>
      <c r="P171" s="9" t="s">
        <v>7742</v>
      </c>
      <c r="Q171" s="9" t="s">
        <v>7383</v>
      </c>
      <c r="R171" s="10">
        <v>3.2422462E7</v>
      </c>
      <c r="S171" s="9"/>
      <c r="T171">
        <f t="shared" si="2"/>
        <v>35</v>
      </c>
      <c r="U171" t="str">
        <f t="shared" si="3"/>
        <v>Excluded</v>
      </c>
      <c r="V171">
        <f t="shared" si="4"/>
        <v>57</v>
      </c>
      <c r="W171" t="str">
        <f t="shared" si="5"/>
        <v>Excluded</v>
      </c>
      <c r="X171" t="str">
        <f t="shared" ref="X171:Z171" si="179">IFERROR(IF(SEARCH(X$1,$Q171),"sim","não"),)</f>
        <v>sim</v>
      </c>
      <c r="Y171" t="str">
        <f t="shared" si="179"/>
        <v/>
      </c>
      <c r="Z171" t="str">
        <f t="shared" si="179"/>
        <v/>
      </c>
      <c r="AA171">
        <f t="shared" si="7"/>
        <v>1</v>
      </c>
      <c r="AB171" t="str">
        <f t="shared" si="8"/>
        <v/>
      </c>
      <c r="AF171" t="str">
        <f t="shared" si="9"/>
        <v>1 - Type of study</v>
      </c>
      <c r="AG171" t="str">
        <f t="shared" si="10"/>
        <v>1 - Type of study</v>
      </c>
      <c r="AH171" t="str">
        <f t="shared" si="11"/>
        <v/>
      </c>
    </row>
    <row r="172">
      <c r="A172" s="9" t="s">
        <v>7743</v>
      </c>
      <c r="B172" s="9" t="s">
        <v>7744</v>
      </c>
      <c r="C172" s="10">
        <v>2020.0</v>
      </c>
      <c r="D172" s="10">
        <v>9.0</v>
      </c>
      <c r="E172" s="10">
        <v>1.0</v>
      </c>
      <c r="F172" s="9" t="s">
        <v>1121</v>
      </c>
      <c r="G172" s="9" t="s">
        <v>1122</v>
      </c>
      <c r="H172" s="10">
        <v>255.0</v>
      </c>
      <c r="I172" s="9"/>
      <c r="J172" s="10">
        <v>127040.0</v>
      </c>
      <c r="K172" s="9" t="s">
        <v>7745</v>
      </c>
      <c r="L172" s="15" t="s">
        <v>7746</v>
      </c>
      <c r="M172" s="9" t="s">
        <v>883</v>
      </c>
      <c r="N172" s="9"/>
      <c r="O172" s="9" t="s">
        <v>884</v>
      </c>
      <c r="P172" s="9" t="s">
        <v>7747</v>
      </c>
      <c r="Q172" s="9" t="s">
        <v>7445</v>
      </c>
      <c r="R172" s="10">
        <v>3.2416398E7</v>
      </c>
      <c r="S172" s="9"/>
      <c r="T172">
        <f t="shared" si="2"/>
        <v>35</v>
      </c>
      <c r="U172" t="str">
        <f t="shared" si="3"/>
        <v>Maybe</v>
      </c>
      <c r="V172">
        <f t="shared" si="4"/>
        <v>54</v>
      </c>
      <c r="W172" t="str">
        <f t="shared" si="5"/>
        <v>Maybe</v>
      </c>
      <c r="X172" t="str">
        <f t="shared" ref="X172:Z172" si="180">IFERROR(IF(SEARCH(X$1,$Q172),"sim","não"),)</f>
        <v/>
      </c>
      <c r="Y172" t="str">
        <f t="shared" si="180"/>
        <v/>
      </c>
      <c r="Z172" t="str">
        <f t="shared" si="180"/>
        <v/>
      </c>
      <c r="AA172">
        <f t="shared" si="7"/>
        <v>0</v>
      </c>
      <c r="AB172" t="str">
        <f t="shared" si="8"/>
        <v>sim</v>
      </c>
      <c r="AF172" t="str">
        <f t="shared" si="9"/>
        <v/>
      </c>
      <c r="AG172" t="str">
        <f t="shared" si="10"/>
        <v/>
      </c>
      <c r="AH172" t="str">
        <f t="shared" si="11"/>
        <v/>
      </c>
    </row>
    <row r="173">
      <c r="A173" s="9" t="s">
        <v>7748</v>
      </c>
      <c r="B173" s="9" t="s">
        <v>7749</v>
      </c>
      <c r="C173" s="10">
        <v>2020.0</v>
      </c>
      <c r="D173" s="10">
        <v>7.0</v>
      </c>
      <c r="E173" s="10">
        <v>1.0</v>
      </c>
      <c r="F173" s="9" t="s">
        <v>1046</v>
      </c>
      <c r="G173" s="9" t="s">
        <v>1047</v>
      </c>
      <c r="H173" s="10">
        <v>27.0</v>
      </c>
      <c r="I173" s="10">
        <v>21.0</v>
      </c>
      <c r="J173" s="9" t="s">
        <v>7750</v>
      </c>
      <c r="K173" s="9" t="s">
        <v>7751</v>
      </c>
      <c r="L173" s="15" t="s">
        <v>7752</v>
      </c>
      <c r="M173" s="9" t="s">
        <v>883</v>
      </c>
      <c r="N173" s="9"/>
      <c r="O173" s="9" t="s">
        <v>1051</v>
      </c>
      <c r="P173" s="9" t="s">
        <v>7753</v>
      </c>
      <c r="Q173" s="9" t="s">
        <v>7372</v>
      </c>
      <c r="R173" s="10">
        <v>3.2382901E7</v>
      </c>
      <c r="S173" s="9"/>
      <c r="T173">
        <f t="shared" si="2"/>
        <v>35</v>
      </c>
      <c r="U173" t="str">
        <f t="shared" si="3"/>
        <v>Excluded</v>
      </c>
      <c r="V173">
        <f t="shared" si="4"/>
        <v>57</v>
      </c>
      <c r="W173" t="str">
        <f t="shared" si="5"/>
        <v>Excluded</v>
      </c>
      <c r="X173" t="str">
        <f t="shared" ref="X173:Z173" si="181">IFERROR(IF(SEARCH(X$1,$Q173),"sim","não"),)</f>
        <v>sim</v>
      </c>
      <c r="Y173" t="str">
        <f t="shared" si="181"/>
        <v/>
      </c>
      <c r="Z173" t="str">
        <f t="shared" si="181"/>
        <v/>
      </c>
      <c r="AA173">
        <f t="shared" si="7"/>
        <v>1</v>
      </c>
      <c r="AB173" t="str">
        <f t="shared" si="8"/>
        <v/>
      </c>
      <c r="AF173" t="str">
        <f t="shared" si="9"/>
        <v>1 - Type of study</v>
      </c>
      <c r="AG173" t="str">
        <f t="shared" si="10"/>
        <v>1 - Type of study</v>
      </c>
      <c r="AH173" t="str">
        <f t="shared" si="11"/>
        <v/>
      </c>
    </row>
    <row r="174">
      <c r="A174" s="9" t="s">
        <v>7754</v>
      </c>
      <c r="B174" s="9" t="s">
        <v>7755</v>
      </c>
      <c r="C174" s="10">
        <v>2020.0</v>
      </c>
      <c r="D174" s="10">
        <v>7.0</v>
      </c>
      <c r="E174" s="10">
        <v>1.0</v>
      </c>
      <c r="F174" s="9" t="s">
        <v>1329</v>
      </c>
      <c r="G174" s="9" t="s">
        <v>1330</v>
      </c>
      <c r="H174" s="10">
        <v>140.0</v>
      </c>
      <c r="I174" s="9"/>
      <c r="J174" s="10">
        <v>105750.0</v>
      </c>
      <c r="K174" s="9" t="s">
        <v>7756</v>
      </c>
      <c r="L174" s="15" t="s">
        <v>7757</v>
      </c>
      <c r="M174" s="9" t="s">
        <v>883</v>
      </c>
      <c r="N174" s="9"/>
      <c r="O174" s="9" t="s">
        <v>913</v>
      </c>
      <c r="P174" s="9" t="s">
        <v>7758</v>
      </c>
      <c r="Q174" s="9" t="s">
        <v>7445</v>
      </c>
      <c r="R174" s="10">
        <v>3.2361124E7</v>
      </c>
      <c r="S174" s="9"/>
      <c r="T174">
        <f t="shared" si="2"/>
        <v>35</v>
      </c>
      <c r="U174" t="str">
        <f t="shared" si="3"/>
        <v>Maybe</v>
      </c>
      <c r="V174">
        <f t="shared" si="4"/>
        <v>54</v>
      </c>
      <c r="W174" t="str">
        <f t="shared" si="5"/>
        <v>Maybe</v>
      </c>
      <c r="X174" t="str">
        <f t="shared" ref="X174:Z174" si="182">IFERROR(IF(SEARCH(X$1,$Q174),"sim","não"),)</f>
        <v/>
      </c>
      <c r="Y174" t="str">
        <f t="shared" si="182"/>
        <v/>
      </c>
      <c r="Z174" t="str">
        <f t="shared" si="182"/>
        <v/>
      </c>
      <c r="AA174">
        <f t="shared" si="7"/>
        <v>0</v>
      </c>
      <c r="AB174" t="str">
        <f t="shared" si="8"/>
        <v>sim</v>
      </c>
      <c r="AF174" t="str">
        <f t="shared" si="9"/>
        <v/>
      </c>
      <c r="AG174" t="str">
        <f t="shared" si="10"/>
        <v/>
      </c>
      <c r="AH174" t="str">
        <f t="shared" si="11"/>
        <v/>
      </c>
    </row>
    <row r="175">
      <c r="A175" s="9" t="s">
        <v>7759</v>
      </c>
      <c r="B175" s="9" t="s">
        <v>7760</v>
      </c>
      <c r="C175" s="10">
        <v>2020.0</v>
      </c>
      <c r="D175" s="10">
        <v>8.0</v>
      </c>
      <c r="E175" s="10">
        <v>1.0</v>
      </c>
      <c r="F175" s="9" t="s">
        <v>948</v>
      </c>
      <c r="G175" s="9" t="s">
        <v>949</v>
      </c>
      <c r="H175" s="10">
        <v>728.0</v>
      </c>
      <c r="I175" s="9"/>
      <c r="J175" s="10">
        <v>138707.0</v>
      </c>
      <c r="K175" s="9" t="s">
        <v>7761</v>
      </c>
      <c r="L175" s="15" t="s">
        <v>7762</v>
      </c>
      <c r="M175" s="9" t="s">
        <v>883</v>
      </c>
      <c r="N175" s="9"/>
      <c r="O175" s="9" t="s">
        <v>913</v>
      </c>
      <c r="P175" s="9" t="s">
        <v>7763</v>
      </c>
      <c r="Q175" s="9" t="s">
        <v>7372</v>
      </c>
      <c r="R175" s="10">
        <v>3.2361115E7</v>
      </c>
      <c r="S175" s="9"/>
      <c r="T175">
        <f t="shared" si="2"/>
        <v>35</v>
      </c>
      <c r="U175" t="str">
        <f t="shared" si="3"/>
        <v>Excluded</v>
      </c>
      <c r="V175">
        <f t="shared" si="4"/>
        <v>57</v>
      </c>
      <c r="W175" t="str">
        <f t="shared" si="5"/>
        <v>Excluded</v>
      </c>
      <c r="X175" t="str">
        <f t="shared" ref="X175:Z175" si="183">IFERROR(IF(SEARCH(X$1,$Q175),"sim","não"),)</f>
        <v>sim</v>
      </c>
      <c r="Y175" t="str">
        <f t="shared" si="183"/>
        <v/>
      </c>
      <c r="Z175" t="str">
        <f t="shared" si="183"/>
        <v/>
      </c>
      <c r="AA175">
        <f t="shared" si="7"/>
        <v>1</v>
      </c>
      <c r="AB175" t="str">
        <f t="shared" si="8"/>
        <v/>
      </c>
      <c r="AF175" t="str">
        <f t="shared" si="9"/>
        <v>1 - Type of study</v>
      </c>
      <c r="AG175" t="str">
        <f t="shared" si="10"/>
        <v>1 - Type of study</v>
      </c>
      <c r="AH175" t="str">
        <f t="shared" si="11"/>
        <v/>
      </c>
    </row>
    <row r="176">
      <c r="A176" s="9" t="s">
        <v>7764</v>
      </c>
      <c r="B176" s="9" t="s">
        <v>7765</v>
      </c>
      <c r="C176" s="10">
        <v>2020.0</v>
      </c>
      <c r="D176" s="10">
        <v>7.0</v>
      </c>
      <c r="E176" s="10">
        <v>1.0</v>
      </c>
      <c r="F176" s="9" t="s">
        <v>5867</v>
      </c>
      <c r="G176" s="9" t="s">
        <v>5868</v>
      </c>
      <c r="H176" s="10">
        <v>29.0</v>
      </c>
      <c r="I176" s="10">
        <v>5.0</v>
      </c>
      <c r="J176" s="9" t="s">
        <v>7766</v>
      </c>
      <c r="K176" s="9" t="s">
        <v>7767</v>
      </c>
      <c r="L176" s="15" t="s">
        <v>7768</v>
      </c>
      <c r="M176" s="9" t="s">
        <v>883</v>
      </c>
      <c r="N176" s="9"/>
      <c r="O176" s="9" t="s">
        <v>1022</v>
      </c>
      <c r="P176" s="9" t="s">
        <v>7769</v>
      </c>
      <c r="Q176" s="9" t="s">
        <v>7445</v>
      </c>
      <c r="R176" s="10">
        <v>3.2342294E7</v>
      </c>
      <c r="S176" s="9"/>
      <c r="T176">
        <f t="shared" si="2"/>
        <v>35</v>
      </c>
      <c r="U176" t="str">
        <f t="shared" si="3"/>
        <v>Maybe</v>
      </c>
      <c r="V176">
        <f t="shared" si="4"/>
        <v>54</v>
      </c>
      <c r="W176" t="str">
        <f t="shared" si="5"/>
        <v>Maybe</v>
      </c>
      <c r="X176" t="str">
        <f t="shared" ref="X176:Z176" si="184">IFERROR(IF(SEARCH(X$1,$Q176),"sim","não"),)</f>
        <v/>
      </c>
      <c r="Y176" t="str">
        <f t="shared" si="184"/>
        <v/>
      </c>
      <c r="Z176" t="str">
        <f t="shared" si="184"/>
        <v/>
      </c>
      <c r="AA176">
        <f t="shared" si="7"/>
        <v>0</v>
      </c>
      <c r="AB176" t="str">
        <f t="shared" si="8"/>
        <v>sim</v>
      </c>
      <c r="AF176" t="str">
        <f t="shared" si="9"/>
        <v/>
      </c>
      <c r="AG176" t="str">
        <f t="shared" si="10"/>
        <v/>
      </c>
      <c r="AH176" t="str">
        <f t="shared" si="11"/>
        <v/>
      </c>
    </row>
    <row r="177">
      <c r="A177" s="9" t="s">
        <v>7770</v>
      </c>
      <c r="B177" s="9" t="s">
        <v>7771</v>
      </c>
      <c r="C177" s="10">
        <v>2020.0</v>
      </c>
      <c r="D177" s="10">
        <v>5.0</v>
      </c>
      <c r="E177" s="10">
        <v>20.0</v>
      </c>
      <c r="F177" s="9" t="s">
        <v>948</v>
      </c>
      <c r="G177" s="9" t="s">
        <v>949</v>
      </c>
      <c r="H177" s="10">
        <v>718.0</v>
      </c>
      <c r="I177" s="9"/>
      <c r="J177" s="10">
        <v>137457.0</v>
      </c>
      <c r="K177" s="9" t="s">
        <v>7772</v>
      </c>
      <c r="L177" s="15" t="s">
        <v>7773</v>
      </c>
      <c r="M177" s="9" t="s">
        <v>883</v>
      </c>
      <c r="N177" s="9"/>
      <c r="O177" s="9" t="s">
        <v>913</v>
      </c>
      <c r="P177" s="9" t="s">
        <v>7774</v>
      </c>
      <c r="Q177" s="9" t="s">
        <v>7372</v>
      </c>
      <c r="R177" s="10">
        <v>3.2325618E7</v>
      </c>
      <c r="S177" s="9"/>
      <c r="T177">
        <f t="shared" si="2"/>
        <v>35</v>
      </c>
      <c r="U177" t="str">
        <f t="shared" si="3"/>
        <v>Excluded</v>
      </c>
      <c r="V177">
        <f t="shared" si="4"/>
        <v>57</v>
      </c>
      <c r="W177" t="str">
        <f t="shared" si="5"/>
        <v>Excluded</v>
      </c>
      <c r="X177" t="str">
        <f t="shared" ref="X177:Z177" si="185">IFERROR(IF(SEARCH(X$1,$Q177),"sim","não"),)</f>
        <v>sim</v>
      </c>
      <c r="Y177" t="str">
        <f t="shared" si="185"/>
        <v/>
      </c>
      <c r="Z177" t="str">
        <f t="shared" si="185"/>
        <v/>
      </c>
      <c r="AA177">
        <f t="shared" si="7"/>
        <v>1</v>
      </c>
      <c r="AB177" t="str">
        <f t="shared" si="8"/>
        <v/>
      </c>
      <c r="AF177" t="str">
        <f t="shared" si="9"/>
        <v>1 - Type of study</v>
      </c>
      <c r="AG177" t="str">
        <f t="shared" si="10"/>
        <v>1 - Type of study</v>
      </c>
      <c r="AH177" t="str">
        <f t="shared" si="11"/>
        <v/>
      </c>
    </row>
    <row r="178">
      <c r="A178" s="9" t="s">
        <v>7775</v>
      </c>
      <c r="B178" s="9" t="s">
        <v>7776</v>
      </c>
      <c r="C178" s="10">
        <v>2020.0</v>
      </c>
      <c r="D178" s="10">
        <v>8.0</v>
      </c>
      <c r="E178" s="10">
        <v>1.0</v>
      </c>
      <c r="F178" s="9" t="s">
        <v>927</v>
      </c>
      <c r="G178" s="9" t="s">
        <v>928</v>
      </c>
      <c r="H178" s="10">
        <v>263.0</v>
      </c>
      <c r="I178" s="9"/>
      <c r="J178" s="10">
        <v>114452.0</v>
      </c>
      <c r="K178" s="9" t="s">
        <v>7777</v>
      </c>
      <c r="L178" s="15" t="s">
        <v>7778</v>
      </c>
      <c r="M178" s="9" t="s">
        <v>883</v>
      </c>
      <c r="N178" s="9"/>
      <c r="O178" s="9" t="s">
        <v>884</v>
      </c>
      <c r="P178" s="9" t="s">
        <v>7779</v>
      </c>
      <c r="Q178" s="9" t="s">
        <v>7372</v>
      </c>
      <c r="R178" s="10">
        <v>3.2302891E7</v>
      </c>
      <c r="S178" s="9"/>
      <c r="T178">
        <f t="shared" si="2"/>
        <v>35</v>
      </c>
      <c r="U178" t="str">
        <f t="shared" si="3"/>
        <v>Excluded</v>
      </c>
      <c r="V178">
        <f t="shared" si="4"/>
        <v>57</v>
      </c>
      <c r="W178" t="str">
        <f t="shared" si="5"/>
        <v>Excluded</v>
      </c>
      <c r="X178" t="str">
        <f t="shared" ref="X178:Z178" si="186">IFERROR(IF(SEARCH(X$1,$Q178),"sim","não"),)</f>
        <v>sim</v>
      </c>
      <c r="Y178" t="str">
        <f t="shared" si="186"/>
        <v/>
      </c>
      <c r="Z178" t="str">
        <f t="shared" si="186"/>
        <v/>
      </c>
      <c r="AA178">
        <f t="shared" si="7"/>
        <v>1</v>
      </c>
      <c r="AB178" t="str">
        <f t="shared" si="8"/>
        <v/>
      </c>
      <c r="AF178" t="str">
        <f t="shared" si="9"/>
        <v>1 - Type of study</v>
      </c>
      <c r="AG178" t="str">
        <f t="shared" si="10"/>
        <v>1 - Type of study</v>
      </c>
      <c r="AH178" t="str">
        <f t="shared" si="11"/>
        <v/>
      </c>
    </row>
    <row r="179">
      <c r="A179" s="9" t="s">
        <v>7780</v>
      </c>
      <c r="B179" s="9" t="s">
        <v>7781</v>
      </c>
      <c r="C179" s="10">
        <v>2020.0</v>
      </c>
      <c r="D179" s="10">
        <v>1.0</v>
      </c>
      <c r="E179" s="10">
        <v>1.0</v>
      </c>
      <c r="F179" s="9" t="s">
        <v>137</v>
      </c>
      <c r="G179" s="9" t="s">
        <v>7782</v>
      </c>
      <c r="H179" s="10">
        <v>7.0</v>
      </c>
      <c r="I179" s="9"/>
      <c r="J179" s="10">
        <v>100861.0</v>
      </c>
      <c r="K179" s="9" t="s">
        <v>7783</v>
      </c>
      <c r="L179" s="15" t="s">
        <v>7784</v>
      </c>
      <c r="M179" s="9" t="s">
        <v>883</v>
      </c>
      <c r="N179" s="9"/>
      <c r="O179" s="9"/>
      <c r="P179" s="9" t="s">
        <v>7785</v>
      </c>
      <c r="Q179" s="9" t="s">
        <v>7372</v>
      </c>
      <c r="R179" s="10">
        <v>3.2300545E7</v>
      </c>
      <c r="S179" s="9" t="s">
        <v>7786</v>
      </c>
      <c r="T179">
        <f t="shared" si="2"/>
        <v>35</v>
      </c>
      <c r="U179" t="str">
        <f t="shared" si="3"/>
        <v>Excluded</v>
      </c>
      <c r="V179">
        <f t="shared" si="4"/>
        <v>57</v>
      </c>
      <c r="W179" t="str">
        <f t="shared" si="5"/>
        <v>Excluded</v>
      </c>
      <c r="X179" t="str">
        <f t="shared" ref="X179:Z179" si="187">IFERROR(IF(SEARCH(X$1,$Q179),"sim","não"),)</f>
        <v>sim</v>
      </c>
      <c r="Y179" t="str">
        <f t="shared" si="187"/>
        <v/>
      </c>
      <c r="Z179" t="str">
        <f t="shared" si="187"/>
        <v/>
      </c>
      <c r="AA179">
        <f t="shared" si="7"/>
        <v>1</v>
      </c>
      <c r="AB179" t="str">
        <f t="shared" si="8"/>
        <v/>
      </c>
      <c r="AF179" t="str">
        <f t="shared" si="9"/>
        <v>1 - Type of study</v>
      </c>
      <c r="AG179" t="str">
        <f t="shared" si="10"/>
        <v>1 - Type of study</v>
      </c>
      <c r="AH179" t="str">
        <f t="shared" si="11"/>
        <v/>
      </c>
    </row>
    <row r="180">
      <c r="A180" s="9" t="s">
        <v>7787</v>
      </c>
      <c r="B180" s="9" t="s">
        <v>7788</v>
      </c>
      <c r="C180" s="10">
        <v>2020.0</v>
      </c>
      <c r="D180" s="10">
        <v>4.0</v>
      </c>
      <c r="E180" s="10">
        <v>16.0</v>
      </c>
      <c r="F180" s="9" t="s">
        <v>1004</v>
      </c>
      <c r="G180" s="9" t="s">
        <v>1005</v>
      </c>
      <c r="H180" s="10">
        <v>10.0</v>
      </c>
      <c r="I180" s="10">
        <v>1.0</v>
      </c>
      <c r="J180" s="10">
        <v>6529.0</v>
      </c>
      <c r="K180" s="9" t="s">
        <v>7789</v>
      </c>
      <c r="L180" s="15" t="s">
        <v>7790</v>
      </c>
      <c r="M180" s="9" t="s">
        <v>883</v>
      </c>
      <c r="N180" s="9"/>
      <c r="O180" s="9"/>
      <c r="P180" s="9" t="s">
        <v>7791</v>
      </c>
      <c r="Q180" s="9" t="s">
        <v>7383</v>
      </c>
      <c r="R180" s="10">
        <v>3.2300204E7</v>
      </c>
      <c r="S180" s="9" t="s">
        <v>7792</v>
      </c>
      <c r="T180">
        <f t="shared" si="2"/>
        <v>35</v>
      </c>
      <c r="U180" t="str">
        <f t="shared" si="3"/>
        <v>Excluded</v>
      </c>
      <c r="V180">
        <f t="shared" si="4"/>
        <v>57</v>
      </c>
      <c r="W180" t="str">
        <f t="shared" si="5"/>
        <v>Excluded</v>
      </c>
      <c r="X180" t="str">
        <f t="shared" ref="X180:Z180" si="188">IFERROR(IF(SEARCH(X$1,$Q180),"sim","não"),)</f>
        <v>sim</v>
      </c>
      <c r="Y180" t="str">
        <f t="shared" si="188"/>
        <v/>
      </c>
      <c r="Z180" t="str">
        <f t="shared" si="188"/>
        <v/>
      </c>
      <c r="AA180">
        <f t="shared" si="7"/>
        <v>1</v>
      </c>
      <c r="AB180" t="str">
        <f t="shared" si="8"/>
        <v/>
      </c>
      <c r="AF180" t="str">
        <f t="shared" si="9"/>
        <v>1 - Type of study</v>
      </c>
      <c r="AG180" t="str">
        <f t="shared" si="10"/>
        <v>1 - Type of study</v>
      </c>
      <c r="AH180" t="str">
        <f t="shared" si="11"/>
        <v/>
      </c>
    </row>
    <row r="181">
      <c r="A181" s="9" t="s">
        <v>7793</v>
      </c>
      <c r="B181" s="9" t="s">
        <v>7794</v>
      </c>
      <c r="C181" s="10">
        <v>2020.0</v>
      </c>
      <c r="D181" s="10">
        <v>7.0</v>
      </c>
      <c r="E181" s="10">
        <v>1.0</v>
      </c>
      <c r="F181" s="9" t="s">
        <v>1046</v>
      </c>
      <c r="G181" s="9" t="s">
        <v>1047</v>
      </c>
      <c r="H181" s="10">
        <v>27.0</v>
      </c>
      <c r="I181" s="10">
        <v>19.0</v>
      </c>
      <c r="J181" s="9" t="s">
        <v>7795</v>
      </c>
      <c r="K181" s="9" t="s">
        <v>7796</v>
      </c>
      <c r="L181" s="15" t="s">
        <v>7797</v>
      </c>
      <c r="M181" s="9" t="s">
        <v>883</v>
      </c>
      <c r="N181" s="9"/>
      <c r="O181" s="9" t="s">
        <v>1051</v>
      </c>
      <c r="P181" s="9" t="s">
        <v>7798</v>
      </c>
      <c r="Q181" s="9" t="s">
        <v>7607</v>
      </c>
      <c r="R181" s="10">
        <v>3.2297111E7</v>
      </c>
      <c r="S181" s="9"/>
      <c r="T181">
        <f t="shared" si="2"/>
        <v>35</v>
      </c>
      <c r="U181" t="str">
        <f t="shared" si="3"/>
        <v>Excluded</v>
      </c>
      <c r="V181">
        <f t="shared" si="4"/>
        <v>57</v>
      </c>
      <c r="W181" t="str">
        <f t="shared" si="5"/>
        <v>Excluded</v>
      </c>
      <c r="X181" t="str">
        <f t="shared" ref="X181:Z181" si="189">IFERROR(IF(SEARCH(X$1,$Q181),"sim","não"),)</f>
        <v>sim</v>
      </c>
      <c r="Y181" t="str">
        <f t="shared" si="189"/>
        <v>sim</v>
      </c>
      <c r="Z181" t="str">
        <f t="shared" si="189"/>
        <v/>
      </c>
      <c r="AA181">
        <f t="shared" si="7"/>
        <v>2</v>
      </c>
      <c r="AB181" t="str">
        <f t="shared" si="8"/>
        <v/>
      </c>
      <c r="AF181" t="str">
        <f t="shared" si="9"/>
        <v>2 - Population,1 - Type of study</v>
      </c>
      <c r="AG181" t="str">
        <f t="shared" si="10"/>
        <v>2 - Population</v>
      </c>
      <c r="AH181" t="str">
        <f t="shared" si="11"/>
        <v>1 - Type of study</v>
      </c>
    </row>
    <row r="182">
      <c r="A182" s="9" t="s">
        <v>7799</v>
      </c>
      <c r="B182" s="9" t="s">
        <v>7800</v>
      </c>
      <c r="C182" s="10">
        <v>2020.0</v>
      </c>
      <c r="D182" s="10">
        <v>8.0</v>
      </c>
      <c r="E182" s="10">
        <v>5.0</v>
      </c>
      <c r="F182" s="9" t="s">
        <v>974</v>
      </c>
      <c r="G182" s="9" t="s">
        <v>975</v>
      </c>
      <c r="H182" s="10">
        <v>395.0</v>
      </c>
      <c r="I182" s="9"/>
      <c r="J182" s="10">
        <v>122621.0</v>
      </c>
      <c r="K182" s="9" t="s">
        <v>7801</v>
      </c>
      <c r="L182" s="15" t="s">
        <v>7802</v>
      </c>
      <c r="M182" s="9" t="s">
        <v>883</v>
      </c>
      <c r="N182" s="9"/>
      <c r="O182" s="9" t="s">
        <v>913</v>
      </c>
      <c r="P182" s="9" t="s">
        <v>7803</v>
      </c>
      <c r="Q182" s="9" t="s">
        <v>7445</v>
      </c>
      <c r="R182" s="10">
        <v>3.228963E7</v>
      </c>
      <c r="S182" s="9"/>
      <c r="T182">
        <f t="shared" si="2"/>
        <v>35</v>
      </c>
      <c r="U182" t="str">
        <f t="shared" si="3"/>
        <v>Maybe</v>
      </c>
      <c r="V182">
        <f t="shared" si="4"/>
        <v>54</v>
      </c>
      <c r="W182" t="str">
        <f t="shared" si="5"/>
        <v>Maybe</v>
      </c>
      <c r="X182" t="str">
        <f t="shared" ref="X182:Z182" si="190">IFERROR(IF(SEARCH(X$1,$Q182),"sim","não"),)</f>
        <v/>
      </c>
      <c r="Y182" t="str">
        <f t="shared" si="190"/>
        <v/>
      </c>
      <c r="Z182" t="str">
        <f t="shared" si="190"/>
        <v/>
      </c>
      <c r="AA182">
        <f t="shared" si="7"/>
        <v>0</v>
      </c>
      <c r="AB182" t="str">
        <f t="shared" si="8"/>
        <v>sim</v>
      </c>
      <c r="AF182" t="str">
        <f t="shared" si="9"/>
        <v/>
      </c>
      <c r="AG182" t="str">
        <f t="shared" si="10"/>
        <v/>
      </c>
      <c r="AH182" t="str">
        <f t="shared" si="11"/>
        <v/>
      </c>
    </row>
    <row r="183">
      <c r="A183" s="9" t="s">
        <v>7804</v>
      </c>
      <c r="B183" s="9" t="s">
        <v>7805</v>
      </c>
      <c r="C183" s="10">
        <v>2020.0</v>
      </c>
      <c r="D183" s="10">
        <v>6.0</v>
      </c>
      <c r="E183" s="10">
        <v>22.0</v>
      </c>
      <c r="F183" s="9" t="s">
        <v>7806</v>
      </c>
      <c r="G183" s="9" t="s">
        <v>7807</v>
      </c>
      <c r="H183" s="10">
        <v>59.0</v>
      </c>
      <c r="I183" s="10">
        <v>26.0</v>
      </c>
      <c r="J183" s="9" t="s">
        <v>7808</v>
      </c>
      <c r="K183" s="9" t="s">
        <v>7809</v>
      </c>
      <c r="L183" s="15" t="s">
        <v>7810</v>
      </c>
      <c r="M183" s="9" t="s">
        <v>883</v>
      </c>
      <c r="N183" s="9"/>
      <c r="O183" s="9"/>
      <c r="P183" s="9" t="s">
        <v>7811</v>
      </c>
      <c r="Q183" s="9" t="s">
        <v>7607</v>
      </c>
      <c r="R183" s="10">
        <v>3.2243047E7</v>
      </c>
      <c r="S183" s="9" t="s">
        <v>7812</v>
      </c>
      <c r="T183">
        <f t="shared" si="2"/>
        <v>35</v>
      </c>
      <c r="U183" t="str">
        <f t="shared" si="3"/>
        <v>Excluded</v>
      </c>
      <c r="V183">
        <f t="shared" si="4"/>
        <v>57</v>
      </c>
      <c r="W183" t="str">
        <f t="shared" si="5"/>
        <v>Excluded</v>
      </c>
      <c r="X183" t="str">
        <f t="shared" ref="X183:Z183" si="191">IFERROR(IF(SEARCH(X$1,$Q183),"sim","não"),)</f>
        <v>sim</v>
      </c>
      <c r="Y183" t="str">
        <f t="shared" si="191"/>
        <v>sim</v>
      </c>
      <c r="Z183" t="str">
        <f t="shared" si="191"/>
        <v/>
      </c>
      <c r="AA183">
        <f t="shared" si="7"/>
        <v>2</v>
      </c>
      <c r="AB183" t="str">
        <f t="shared" si="8"/>
        <v/>
      </c>
      <c r="AF183" t="str">
        <f t="shared" si="9"/>
        <v>2 - Population,1 - Type of study</v>
      </c>
      <c r="AG183" t="str">
        <f t="shared" si="10"/>
        <v>2 - Population</v>
      </c>
      <c r="AH183" t="str">
        <f t="shared" si="11"/>
        <v>1 - Type of study</v>
      </c>
    </row>
    <row r="184">
      <c r="A184" s="9" t="s">
        <v>7813</v>
      </c>
      <c r="B184" s="9" t="s">
        <v>7814</v>
      </c>
      <c r="C184" s="10">
        <v>2020.0</v>
      </c>
      <c r="D184" s="10">
        <v>3.0</v>
      </c>
      <c r="E184" s="10">
        <v>1.0</v>
      </c>
      <c r="F184" s="9" t="s">
        <v>4259</v>
      </c>
      <c r="G184" s="9" t="s">
        <v>4260</v>
      </c>
      <c r="H184" s="10">
        <v>6.0</v>
      </c>
      <c r="I184" s="10">
        <v>11.0</v>
      </c>
      <c r="J184" s="9" t="s">
        <v>7815</v>
      </c>
      <c r="K184" s="9" t="s">
        <v>7816</v>
      </c>
      <c r="L184" s="15" t="s">
        <v>7817</v>
      </c>
      <c r="M184" s="9" t="s">
        <v>883</v>
      </c>
      <c r="N184" s="9"/>
      <c r="O184" s="9"/>
      <c r="P184" s="9" t="s">
        <v>7818</v>
      </c>
      <c r="Q184" s="9" t="s">
        <v>7372</v>
      </c>
      <c r="R184" s="10">
        <v>3.2201728E7</v>
      </c>
      <c r="S184" s="9" t="s">
        <v>7819</v>
      </c>
      <c r="T184">
        <f t="shared" si="2"/>
        <v>35</v>
      </c>
      <c r="U184" t="str">
        <f t="shared" si="3"/>
        <v>Excluded</v>
      </c>
      <c r="V184">
        <f t="shared" si="4"/>
        <v>57</v>
      </c>
      <c r="W184" t="str">
        <f t="shared" si="5"/>
        <v>Excluded</v>
      </c>
      <c r="X184" t="str">
        <f t="shared" ref="X184:Z184" si="192">IFERROR(IF(SEARCH(X$1,$Q184),"sim","não"),)</f>
        <v>sim</v>
      </c>
      <c r="Y184" t="str">
        <f t="shared" si="192"/>
        <v/>
      </c>
      <c r="Z184" t="str">
        <f t="shared" si="192"/>
        <v/>
      </c>
      <c r="AA184">
        <f t="shared" si="7"/>
        <v>1</v>
      </c>
      <c r="AB184" t="str">
        <f t="shared" si="8"/>
        <v/>
      </c>
      <c r="AF184" t="str">
        <f t="shared" si="9"/>
        <v>1 - Type of study</v>
      </c>
      <c r="AG184" t="str">
        <f t="shared" si="10"/>
        <v>1 - Type of study</v>
      </c>
      <c r="AH184" t="str">
        <f t="shared" si="11"/>
        <v/>
      </c>
    </row>
    <row r="185">
      <c r="A185" s="9" t="s">
        <v>7820</v>
      </c>
      <c r="B185" s="9" t="s">
        <v>7821</v>
      </c>
      <c r="C185" s="10">
        <v>2020.0</v>
      </c>
      <c r="D185" s="10">
        <v>6.0</v>
      </c>
      <c r="E185" s="10">
        <v>1.0</v>
      </c>
      <c r="F185" s="9" t="s">
        <v>1226</v>
      </c>
      <c r="G185" s="9" t="s">
        <v>1227</v>
      </c>
      <c r="H185" s="10">
        <v>232.0</v>
      </c>
      <c r="I185" s="9"/>
      <c r="J185" s="10">
        <v>108741.0</v>
      </c>
      <c r="K185" s="9" t="s">
        <v>1347</v>
      </c>
      <c r="L185" s="15" t="s">
        <v>7822</v>
      </c>
      <c r="M185" s="9" t="s">
        <v>883</v>
      </c>
      <c r="N185" s="9"/>
      <c r="O185" s="9" t="s">
        <v>1022</v>
      </c>
      <c r="P185" s="9" t="s">
        <v>7823</v>
      </c>
      <c r="Q185" s="9" t="s">
        <v>7445</v>
      </c>
      <c r="R185" s="10">
        <v>3.217189E7</v>
      </c>
      <c r="S185" s="9"/>
      <c r="T185">
        <f t="shared" si="2"/>
        <v>35</v>
      </c>
      <c r="U185" t="str">
        <f t="shared" si="3"/>
        <v>Maybe</v>
      </c>
      <c r="V185">
        <f t="shared" si="4"/>
        <v>54</v>
      </c>
      <c r="W185" t="str">
        <f t="shared" si="5"/>
        <v>Maybe</v>
      </c>
      <c r="X185" t="str">
        <f t="shared" ref="X185:Z185" si="193">IFERROR(IF(SEARCH(X$1,$Q185),"sim","não"),)</f>
        <v/>
      </c>
      <c r="Y185" t="str">
        <f t="shared" si="193"/>
        <v/>
      </c>
      <c r="Z185" t="str">
        <f t="shared" si="193"/>
        <v/>
      </c>
      <c r="AA185">
        <f t="shared" si="7"/>
        <v>0</v>
      </c>
      <c r="AB185" t="str">
        <f t="shared" si="8"/>
        <v>sim</v>
      </c>
      <c r="AF185" t="str">
        <f t="shared" si="9"/>
        <v/>
      </c>
      <c r="AG185" t="str">
        <f t="shared" si="10"/>
        <v/>
      </c>
      <c r="AH185" t="str">
        <f t="shared" si="11"/>
        <v/>
      </c>
    </row>
    <row r="186">
      <c r="A186" s="9" t="s">
        <v>7824</v>
      </c>
      <c r="B186" s="9" t="s">
        <v>7825</v>
      </c>
      <c r="C186" s="10">
        <v>2020.0</v>
      </c>
      <c r="D186" s="10">
        <v>7.0</v>
      </c>
      <c r="E186" s="10">
        <v>5.0</v>
      </c>
      <c r="F186" s="9" t="s">
        <v>974</v>
      </c>
      <c r="G186" s="9" t="s">
        <v>975</v>
      </c>
      <c r="H186" s="10">
        <v>393.0</v>
      </c>
      <c r="I186" s="9"/>
      <c r="J186" s="10">
        <v>122419.0</v>
      </c>
      <c r="K186" s="9" t="s">
        <v>7826</v>
      </c>
      <c r="L186" s="15" t="s">
        <v>7827</v>
      </c>
      <c r="M186" s="9" t="s">
        <v>883</v>
      </c>
      <c r="N186" s="9"/>
      <c r="O186" s="9" t="s">
        <v>913</v>
      </c>
      <c r="P186" s="9" t="s">
        <v>7828</v>
      </c>
      <c r="Q186" s="9" t="s">
        <v>7372</v>
      </c>
      <c r="R186" s="10">
        <v>3.2155522E7</v>
      </c>
      <c r="S186" s="9"/>
      <c r="T186">
        <f t="shared" si="2"/>
        <v>35</v>
      </c>
      <c r="U186" t="str">
        <f t="shared" si="3"/>
        <v>Excluded</v>
      </c>
      <c r="V186">
        <f t="shared" si="4"/>
        <v>57</v>
      </c>
      <c r="W186" t="str">
        <f t="shared" si="5"/>
        <v>Excluded</v>
      </c>
      <c r="X186" t="str">
        <f t="shared" ref="X186:Z186" si="194">IFERROR(IF(SEARCH(X$1,$Q186),"sim","não"),)</f>
        <v>sim</v>
      </c>
      <c r="Y186" t="str">
        <f t="shared" si="194"/>
        <v/>
      </c>
      <c r="Z186" t="str">
        <f t="shared" si="194"/>
        <v/>
      </c>
      <c r="AA186">
        <f t="shared" si="7"/>
        <v>1</v>
      </c>
      <c r="AB186" t="str">
        <f t="shared" si="8"/>
        <v/>
      </c>
      <c r="AF186" t="str">
        <f t="shared" si="9"/>
        <v>1 - Type of study</v>
      </c>
      <c r="AG186" t="str">
        <f t="shared" si="10"/>
        <v>1 - Type of study</v>
      </c>
      <c r="AH186" t="str">
        <f t="shared" si="11"/>
        <v/>
      </c>
    </row>
    <row r="187">
      <c r="A187" s="9" t="s">
        <v>7829</v>
      </c>
      <c r="B187" s="9" t="s">
        <v>7830</v>
      </c>
      <c r="C187" s="10">
        <v>2020.0</v>
      </c>
      <c r="D187" s="10">
        <v>7.0</v>
      </c>
      <c r="E187" s="10">
        <v>1.0</v>
      </c>
      <c r="F187" s="9" t="s">
        <v>927</v>
      </c>
      <c r="G187" s="9" t="s">
        <v>928</v>
      </c>
      <c r="H187" s="10">
        <v>262.0</v>
      </c>
      <c r="I187" s="9"/>
      <c r="J187" s="10">
        <v>114274.0</v>
      </c>
      <c r="K187" s="9" t="s">
        <v>7831</v>
      </c>
      <c r="L187" s="15" t="s">
        <v>7832</v>
      </c>
      <c r="M187" s="9" t="s">
        <v>883</v>
      </c>
      <c r="N187" s="9"/>
      <c r="O187" s="9" t="s">
        <v>884</v>
      </c>
      <c r="P187" s="9" t="s">
        <v>7833</v>
      </c>
      <c r="Q187" s="9" t="s">
        <v>7405</v>
      </c>
      <c r="R187" s="10">
        <v>3.213543E7</v>
      </c>
      <c r="S187" s="9"/>
      <c r="T187">
        <f t="shared" si="2"/>
        <v>35</v>
      </c>
      <c r="U187" t="str">
        <f t="shared" si="3"/>
        <v>Excluded</v>
      </c>
      <c r="V187">
        <f t="shared" si="4"/>
        <v>57</v>
      </c>
      <c r="W187" t="str">
        <f t="shared" si="5"/>
        <v>Excluded</v>
      </c>
      <c r="X187" t="str">
        <f t="shared" ref="X187:Z187" si="195">IFERROR(IF(SEARCH(X$1,$Q187),"sim","não"),)</f>
        <v/>
      </c>
      <c r="Y187" t="str">
        <f t="shared" si="195"/>
        <v>sim</v>
      </c>
      <c r="Z187" t="str">
        <f t="shared" si="195"/>
        <v/>
      </c>
      <c r="AA187">
        <f t="shared" si="7"/>
        <v>1</v>
      </c>
      <c r="AB187" t="str">
        <f t="shared" si="8"/>
        <v/>
      </c>
      <c r="AF187" t="str">
        <f t="shared" si="9"/>
        <v>2 - Population</v>
      </c>
      <c r="AG187" t="str">
        <f t="shared" si="10"/>
        <v>2 - Population</v>
      </c>
      <c r="AH187" t="str">
        <f t="shared" si="11"/>
        <v/>
      </c>
    </row>
    <row r="188">
      <c r="A188" s="9" t="s">
        <v>7834</v>
      </c>
      <c r="B188" s="9" t="s">
        <v>7835</v>
      </c>
      <c r="C188" s="10">
        <v>2020.0</v>
      </c>
      <c r="D188" s="10">
        <v>3.0</v>
      </c>
      <c r="E188" s="10">
        <v>3.0</v>
      </c>
      <c r="F188" s="9" t="s">
        <v>1004</v>
      </c>
      <c r="G188" s="9" t="s">
        <v>1005</v>
      </c>
      <c r="H188" s="10">
        <v>10.0</v>
      </c>
      <c r="I188" s="10">
        <v>1.0</v>
      </c>
      <c r="J188" s="10">
        <v>3896.0</v>
      </c>
      <c r="K188" s="9" t="s">
        <v>7836</v>
      </c>
      <c r="L188" s="15" t="s">
        <v>7837</v>
      </c>
      <c r="M188" s="9" t="s">
        <v>883</v>
      </c>
      <c r="N188" s="9"/>
      <c r="O188" s="9"/>
      <c r="P188" s="9" t="s">
        <v>7838</v>
      </c>
      <c r="Q188" s="9" t="s">
        <v>7445</v>
      </c>
      <c r="R188" s="10">
        <v>3.2127589E7</v>
      </c>
      <c r="S188" s="9" t="s">
        <v>7839</v>
      </c>
      <c r="T188">
        <f t="shared" si="2"/>
        <v>35</v>
      </c>
      <c r="U188" t="str">
        <f t="shared" si="3"/>
        <v>Maybe</v>
      </c>
      <c r="V188">
        <f t="shared" si="4"/>
        <v>54</v>
      </c>
      <c r="W188" t="str">
        <f t="shared" si="5"/>
        <v>Maybe</v>
      </c>
      <c r="X188" t="str">
        <f t="shared" ref="X188:Z188" si="196">IFERROR(IF(SEARCH(X$1,$Q188),"sim","não"),)</f>
        <v/>
      </c>
      <c r="Y188" t="str">
        <f t="shared" si="196"/>
        <v/>
      </c>
      <c r="Z188" t="str">
        <f t="shared" si="196"/>
        <v/>
      </c>
      <c r="AA188">
        <f t="shared" si="7"/>
        <v>0</v>
      </c>
      <c r="AB188" t="str">
        <f t="shared" si="8"/>
        <v>sim</v>
      </c>
      <c r="AF188" t="str">
        <f t="shared" si="9"/>
        <v/>
      </c>
      <c r="AG188" t="str">
        <f t="shared" si="10"/>
        <v/>
      </c>
      <c r="AH188" t="str">
        <f t="shared" si="11"/>
        <v/>
      </c>
    </row>
    <row r="189">
      <c r="A189" s="9" t="s">
        <v>7840</v>
      </c>
      <c r="B189" s="9" t="s">
        <v>7841</v>
      </c>
      <c r="C189" s="10">
        <v>2020.0</v>
      </c>
      <c r="D189" s="10">
        <v>6.0</v>
      </c>
      <c r="E189" s="10">
        <v>1.0</v>
      </c>
      <c r="F189" s="9" t="s">
        <v>927</v>
      </c>
      <c r="G189" s="9" t="s">
        <v>928</v>
      </c>
      <c r="H189" s="10">
        <v>261.0</v>
      </c>
      <c r="I189" s="9"/>
      <c r="J189" s="10">
        <v>114194.0</v>
      </c>
      <c r="K189" s="9" t="s">
        <v>7842</v>
      </c>
      <c r="L189" s="15" t="s">
        <v>7843</v>
      </c>
      <c r="M189" s="9" t="s">
        <v>883</v>
      </c>
      <c r="N189" s="9"/>
      <c r="O189" s="9" t="s">
        <v>884</v>
      </c>
      <c r="P189" s="9" t="s">
        <v>7844</v>
      </c>
      <c r="Q189" s="9" t="s">
        <v>7372</v>
      </c>
      <c r="R189" s="10">
        <v>3.2113106E7</v>
      </c>
      <c r="S189" s="9"/>
      <c r="T189">
        <f t="shared" si="2"/>
        <v>35</v>
      </c>
      <c r="U189" t="str">
        <f t="shared" si="3"/>
        <v>Excluded</v>
      </c>
      <c r="V189">
        <f t="shared" si="4"/>
        <v>57</v>
      </c>
      <c r="W189" t="str">
        <f t="shared" si="5"/>
        <v>Excluded</v>
      </c>
      <c r="X189" t="str">
        <f t="shared" ref="X189:Z189" si="197">IFERROR(IF(SEARCH(X$1,$Q189),"sim","não"),)</f>
        <v>sim</v>
      </c>
      <c r="Y189" t="str">
        <f t="shared" si="197"/>
        <v/>
      </c>
      <c r="Z189" t="str">
        <f t="shared" si="197"/>
        <v/>
      </c>
      <c r="AA189">
        <f t="shared" si="7"/>
        <v>1</v>
      </c>
      <c r="AB189" t="str">
        <f t="shared" si="8"/>
        <v/>
      </c>
      <c r="AF189" t="str">
        <f t="shared" si="9"/>
        <v>1 - Type of study</v>
      </c>
      <c r="AG189" t="str">
        <f t="shared" si="10"/>
        <v>1 - Type of study</v>
      </c>
      <c r="AH189" t="str">
        <f t="shared" si="11"/>
        <v/>
      </c>
    </row>
    <row r="190">
      <c r="A190" s="9" t="s">
        <v>7845</v>
      </c>
      <c r="B190" s="9" t="s">
        <v>7846</v>
      </c>
      <c r="C190" s="10">
        <v>2020.0</v>
      </c>
      <c r="D190" s="10">
        <v>2.0</v>
      </c>
      <c r="E190" s="10">
        <v>1.0</v>
      </c>
      <c r="F190" s="9" t="s">
        <v>879</v>
      </c>
      <c r="G190" s="9" t="s">
        <v>880</v>
      </c>
      <c r="H190" s="10">
        <v>151.0</v>
      </c>
      <c r="I190" s="9"/>
      <c r="J190" s="10">
        <v>110812.0</v>
      </c>
      <c r="K190" s="9" t="s">
        <v>7847</v>
      </c>
      <c r="L190" s="15" t="s">
        <v>7848</v>
      </c>
      <c r="M190" s="9" t="s">
        <v>883</v>
      </c>
      <c r="N190" s="9"/>
      <c r="O190" s="9" t="s">
        <v>884</v>
      </c>
      <c r="P190" s="9" t="s">
        <v>7849</v>
      </c>
      <c r="Q190" s="9" t="s">
        <v>7372</v>
      </c>
      <c r="R190" s="10">
        <v>3.2056604E7</v>
      </c>
      <c r="S190" s="9"/>
      <c r="T190">
        <f t="shared" si="2"/>
        <v>35</v>
      </c>
      <c r="U190" t="str">
        <f t="shared" si="3"/>
        <v>Excluded</v>
      </c>
      <c r="V190">
        <f t="shared" si="4"/>
        <v>57</v>
      </c>
      <c r="W190" t="str">
        <f t="shared" si="5"/>
        <v>Excluded</v>
      </c>
      <c r="X190" t="str">
        <f t="shared" ref="X190:Z190" si="198">IFERROR(IF(SEARCH(X$1,$Q190),"sim","não"),)</f>
        <v>sim</v>
      </c>
      <c r="Y190" t="str">
        <f t="shared" si="198"/>
        <v/>
      </c>
      <c r="Z190" t="str">
        <f t="shared" si="198"/>
        <v/>
      </c>
      <c r="AA190">
        <f t="shared" si="7"/>
        <v>1</v>
      </c>
      <c r="AB190" t="str">
        <f t="shared" si="8"/>
        <v/>
      </c>
      <c r="AF190" t="str">
        <f t="shared" si="9"/>
        <v>1 - Type of study</v>
      </c>
      <c r="AG190" t="str">
        <f t="shared" si="10"/>
        <v>1 - Type of study</v>
      </c>
      <c r="AH190" t="str">
        <f t="shared" si="11"/>
        <v/>
      </c>
    </row>
    <row r="191">
      <c r="A191" s="9" t="s">
        <v>7850</v>
      </c>
      <c r="B191" s="9" t="s">
        <v>7851</v>
      </c>
      <c r="C191" s="10">
        <v>2020.0</v>
      </c>
      <c r="D191" s="10">
        <v>5.0</v>
      </c>
      <c r="E191" s="10">
        <v>1.0</v>
      </c>
      <c r="F191" s="9" t="s">
        <v>1046</v>
      </c>
      <c r="G191" s="9" t="s">
        <v>1047</v>
      </c>
      <c r="H191" s="10">
        <v>27.0</v>
      </c>
      <c r="I191" s="10">
        <v>13.0</v>
      </c>
      <c r="J191" s="9" t="s">
        <v>7852</v>
      </c>
      <c r="K191" s="9" t="s">
        <v>7853</v>
      </c>
      <c r="L191" s="15" t="s">
        <v>7854</v>
      </c>
      <c r="M191" s="9" t="s">
        <v>883</v>
      </c>
      <c r="N191" s="9"/>
      <c r="O191" s="9"/>
      <c r="P191" s="9" t="s">
        <v>7855</v>
      </c>
      <c r="Q191" s="9" t="s">
        <v>7445</v>
      </c>
      <c r="R191" s="10">
        <v>3.2048193E7</v>
      </c>
      <c r="S191" s="9" t="s">
        <v>7856</v>
      </c>
      <c r="T191">
        <f t="shared" si="2"/>
        <v>35</v>
      </c>
      <c r="U191" t="str">
        <f t="shared" si="3"/>
        <v>Maybe</v>
      </c>
      <c r="V191">
        <f t="shared" si="4"/>
        <v>54</v>
      </c>
      <c r="W191" t="str">
        <f t="shared" si="5"/>
        <v>Maybe</v>
      </c>
      <c r="X191" t="str">
        <f t="shared" ref="X191:Z191" si="199">IFERROR(IF(SEARCH(X$1,$Q191),"sim","não"),)</f>
        <v/>
      </c>
      <c r="Y191" t="str">
        <f t="shared" si="199"/>
        <v/>
      </c>
      <c r="Z191" t="str">
        <f t="shared" si="199"/>
        <v/>
      </c>
      <c r="AA191">
        <f t="shared" si="7"/>
        <v>0</v>
      </c>
      <c r="AB191" t="str">
        <f t="shared" si="8"/>
        <v>sim</v>
      </c>
      <c r="AF191" t="str">
        <f t="shared" si="9"/>
        <v/>
      </c>
      <c r="AG191" t="str">
        <f t="shared" si="10"/>
        <v/>
      </c>
      <c r="AH191" t="str">
        <f t="shared" si="11"/>
        <v/>
      </c>
    </row>
    <row r="192">
      <c r="A192" s="9" t="s">
        <v>7857</v>
      </c>
      <c r="B192" s="9" t="s">
        <v>7858</v>
      </c>
      <c r="C192" s="10">
        <v>2020.0</v>
      </c>
      <c r="D192" s="10">
        <v>4.0</v>
      </c>
      <c r="E192" s="10">
        <v>1.0</v>
      </c>
      <c r="F192" s="9" t="s">
        <v>948</v>
      </c>
      <c r="G192" s="9" t="s">
        <v>949</v>
      </c>
      <c r="H192" s="10">
        <v>711.0</v>
      </c>
      <c r="I192" s="9"/>
      <c r="J192" s="10">
        <v>134493.0</v>
      </c>
      <c r="K192" s="9" t="s">
        <v>7859</v>
      </c>
      <c r="L192" s="15" t="s">
        <v>7860</v>
      </c>
      <c r="M192" s="9" t="s">
        <v>883</v>
      </c>
      <c r="N192" s="9"/>
      <c r="O192" s="9" t="s">
        <v>913</v>
      </c>
      <c r="P192" s="9" t="s">
        <v>7861</v>
      </c>
      <c r="Q192" s="9" t="s">
        <v>7399</v>
      </c>
      <c r="R192" s="10">
        <v>3.2000304E7</v>
      </c>
      <c r="S192" s="9"/>
      <c r="T192">
        <f t="shared" si="2"/>
        <v>35</v>
      </c>
      <c r="U192" t="str">
        <f t="shared" si="3"/>
        <v>Excluded</v>
      </c>
      <c r="V192">
        <f t="shared" si="4"/>
        <v>57</v>
      </c>
      <c r="W192" t="str">
        <f t="shared" si="5"/>
        <v>Excluded</v>
      </c>
      <c r="X192" t="str">
        <f t="shared" ref="X192:Z192" si="200">IFERROR(IF(SEARCH(X$1,$Q192),"sim","não"),)</f>
        <v/>
      </c>
      <c r="Y192" t="str">
        <f t="shared" si="200"/>
        <v/>
      </c>
      <c r="Z192" t="str">
        <f t="shared" si="200"/>
        <v>sim</v>
      </c>
      <c r="AA192">
        <f t="shared" si="7"/>
        <v>1</v>
      </c>
      <c r="AB192" t="str">
        <f t="shared" si="8"/>
        <v/>
      </c>
      <c r="AF192" t="str">
        <f t="shared" si="9"/>
        <v>3 - Intervention</v>
      </c>
      <c r="AG192" t="str">
        <f t="shared" si="10"/>
        <v>3 - Intervention</v>
      </c>
      <c r="AH192" t="str">
        <f t="shared" si="11"/>
        <v/>
      </c>
    </row>
    <row r="193">
      <c r="A193" s="9" t="s">
        <v>7862</v>
      </c>
      <c r="B193" s="9" t="s">
        <v>7863</v>
      </c>
      <c r="C193" s="10">
        <v>2020.0</v>
      </c>
      <c r="D193" s="10">
        <v>2.0</v>
      </c>
      <c r="E193" s="10">
        <v>1.0</v>
      </c>
      <c r="F193" s="9" t="s">
        <v>7864</v>
      </c>
      <c r="G193" s="9" t="s">
        <v>7865</v>
      </c>
      <c r="H193" s="10">
        <v>17.0</v>
      </c>
      <c r="I193" s="10">
        <v>1.0</v>
      </c>
      <c r="J193" s="9" t="s">
        <v>2338</v>
      </c>
      <c r="K193" s="9" t="s">
        <v>7866</v>
      </c>
      <c r="L193" s="15" t="s">
        <v>7867</v>
      </c>
      <c r="M193" s="9" t="s">
        <v>883</v>
      </c>
      <c r="N193" s="9"/>
      <c r="O193" s="9" t="s">
        <v>1022</v>
      </c>
      <c r="P193" s="9" t="s">
        <v>7868</v>
      </c>
      <c r="Q193" s="9" t="s">
        <v>7383</v>
      </c>
      <c r="R193" s="10">
        <v>3.1994994E7</v>
      </c>
      <c r="S193" s="9"/>
      <c r="T193">
        <f t="shared" si="2"/>
        <v>35</v>
      </c>
      <c r="U193" t="str">
        <f t="shared" si="3"/>
        <v>Excluded</v>
      </c>
      <c r="V193">
        <f t="shared" si="4"/>
        <v>57</v>
      </c>
      <c r="W193" t="str">
        <f t="shared" si="5"/>
        <v>Excluded</v>
      </c>
      <c r="X193" t="str">
        <f t="shared" ref="X193:Z193" si="201">IFERROR(IF(SEARCH(X$1,$Q193),"sim","não"),)</f>
        <v>sim</v>
      </c>
      <c r="Y193" t="str">
        <f t="shared" si="201"/>
        <v/>
      </c>
      <c r="Z193" t="str">
        <f t="shared" si="201"/>
        <v/>
      </c>
      <c r="AA193">
        <f t="shared" si="7"/>
        <v>1</v>
      </c>
      <c r="AB193" t="str">
        <f t="shared" si="8"/>
        <v/>
      </c>
      <c r="AF193" t="str">
        <f t="shared" si="9"/>
        <v>1 - Type of study</v>
      </c>
      <c r="AG193" t="str">
        <f t="shared" si="10"/>
        <v>1 - Type of study</v>
      </c>
      <c r="AH193" t="str">
        <f t="shared" si="11"/>
        <v/>
      </c>
    </row>
    <row r="194">
      <c r="A194" s="9" t="s">
        <v>7869</v>
      </c>
      <c r="B194" s="9" t="s">
        <v>7870</v>
      </c>
      <c r="C194" s="10">
        <v>2020.0</v>
      </c>
      <c r="D194" s="10">
        <v>2.0</v>
      </c>
      <c r="E194" s="10">
        <v>18.0</v>
      </c>
      <c r="F194" s="9" t="s">
        <v>1017</v>
      </c>
      <c r="G194" s="9" t="s">
        <v>1018</v>
      </c>
      <c r="H194" s="10">
        <v>54.0</v>
      </c>
      <c r="I194" s="10">
        <v>4.0</v>
      </c>
      <c r="J194" s="9" t="s">
        <v>7871</v>
      </c>
      <c r="K194" s="9" t="s">
        <v>7872</v>
      </c>
      <c r="L194" s="15" t="s">
        <v>7873</v>
      </c>
      <c r="M194" s="9" t="s">
        <v>883</v>
      </c>
      <c r="N194" s="9"/>
      <c r="O194" s="9" t="s">
        <v>1022</v>
      </c>
      <c r="P194" s="9" t="s">
        <v>7874</v>
      </c>
      <c r="Q194" s="9" t="s">
        <v>7372</v>
      </c>
      <c r="R194" s="10">
        <v>3.1994391E7</v>
      </c>
      <c r="S194" s="9"/>
      <c r="T194">
        <f t="shared" si="2"/>
        <v>35</v>
      </c>
      <c r="U194" t="str">
        <f t="shared" si="3"/>
        <v>Excluded</v>
      </c>
      <c r="V194">
        <f t="shared" si="4"/>
        <v>57</v>
      </c>
      <c r="W194" t="str">
        <f t="shared" si="5"/>
        <v>Excluded</v>
      </c>
      <c r="X194" t="str">
        <f t="shared" ref="X194:Z194" si="202">IFERROR(IF(SEARCH(X$1,$Q194),"sim","não"),)</f>
        <v>sim</v>
      </c>
      <c r="Y194" t="str">
        <f t="shared" si="202"/>
        <v/>
      </c>
      <c r="Z194" t="str">
        <f t="shared" si="202"/>
        <v/>
      </c>
      <c r="AA194">
        <f t="shared" si="7"/>
        <v>1</v>
      </c>
      <c r="AB194" t="str">
        <f t="shared" si="8"/>
        <v/>
      </c>
      <c r="AF194" t="str">
        <f t="shared" si="9"/>
        <v>1 - Type of study</v>
      </c>
      <c r="AG194" t="str">
        <f t="shared" si="10"/>
        <v>1 - Type of study</v>
      </c>
      <c r="AH194" t="str">
        <f t="shared" si="11"/>
        <v/>
      </c>
    </row>
    <row r="195">
      <c r="A195" s="9" t="s">
        <v>7875</v>
      </c>
      <c r="B195" s="9" t="s">
        <v>7876</v>
      </c>
      <c r="C195" s="10">
        <v>2020.0</v>
      </c>
      <c r="D195" s="10">
        <v>2.0</v>
      </c>
      <c r="E195" s="10">
        <v>14.0</v>
      </c>
      <c r="F195" s="9" t="s">
        <v>7877</v>
      </c>
      <c r="G195" s="9" t="s">
        <v>7878</v>
      </c>
      <c r="H195" s="10">
        <v>8.0</v>
      </c>
      <c r="I195" s="10">
        <v>6.0</v>
      </c>
      <c r="J195" s="9" t="s">
        <v>7879</v>
      </c>
      <c r="K195" s="9" t="s">
        <v>7880</v>
      </c>
      <c r="L195" s="15" t="s">
        <v>7881</v>
      </c>
      <c r="M195" s="9" t="s">
        <v>883</v>
      </c>
      <c r="N195" s="9"/>
      <c r="O195" s="9" t="s">
        <v>884</v>
      </c>
      <c r="P195" s="9" t="s">
        <v>7882</v>
      </c>
      <c r="Q195" s="9" t="s">
        <v>7421</v>
      </c>
      <c r="R195" s="10">
        <v>3.1970363E7</v>
      </c>
      <c r="S195" s="9"/>
      <c r="T195">
        <f t="shared" si="2"/>
        <v>35</v>
      </c>
      <c r="U195" t="str">
        <f t="shared" si="3"/>
        <v>Excluded</v>
      </c>
      <c r="V195">
        <f t="shared" si="4"/>
        <v>57</v>
      </c>
      <c r="W195" t="str">
        <f t="shared" si="5"/>
        <v>Excluded</v>
      </c>
      <c r="X195" t="str">
        <f t="shared" ref="X195:Z195" si="203">IFERROR(IF(SEARCH(X$1,$Q195),"sim","não"),)</f>
        <v>sim</v>
      </c>
      <c r="Y195" t="str">
        <f t="shared" si="203"/>
        <v/>
      </c>
      <c r="Z195" t="str">
        <f t="shared" si="203"/>
        <v>sim</v>
      </c>
      <c r="AA195">
        <f t="shared" si="7"/>
        <v>2</v>
      </c>
      <c r="AB195" t="str">
        <f t="shared" si="8"/>
        <v/>
      </c>
      <c r="AF195" t="str">
        <f t="shared" si="9"/>
        <v>3 - Intervention,1 - Type of study</v>
      </c>
      <c r="AG195" t="str">
        <f t="shared" si="10"/>
        <v>3 - Intervention</v>
      </c>
      <c r="AH195" t="str">
        <f t="shared" si="11"/>
        <v>1 - Type of study</v>
      </c>
    </row>
    <row r="196">
      <c r="A196" s="9" t="s">
        <v>7883</v>
      </c>
      <c r="B196" s="9" t="s">
        <v>7884</v>
      </c>
      <c r="C196" s="10">
        <v>2020.0</v>
      </c>
      <c r="D196" s="10">
        <v>3.0</v>
      </c>
      <c r="E196" s="10">
        <v>1.0</v>
      </c>
      <c r="F196" s="9" t="s">
        <v>1183</v>
      </c>
      <c r="G196" s="9" t="s">
        <v>1184</v>
      </c>
      <c r="H196" s="10">
        <v>155.0</v>
      </c>
      <c r="I196" s="9"/>
      <c r="J196" s="10">
        <v>104876.0</v>
      </c>
      <c r="K196" s="9" t="s">
        <v>7885</v>
      </c>
      <c r="L196" s="15" t="s">
        <v>7886</v>
      </c>
      <c r="M196" s="9" t="s">
        <v>883</v>
      </c>
      <c r="N196" s="9"/>
      <c r="O196" s="9" t="s">
        <v>884</v>
      </c>
      <c r="P196" s="9" t="s">
        <v>7887</v>
      </c>
      <c r="Q196" s="9" t="s">
        <v>7888</v>
      </c>
      <c r="R196" s="10">
        <v>3.1965976E7</v>
      </c>
      <c r="S196" s="9"/>
      <c r="T196">
        <f t="shared" si="2"/>
        <v>35</v>
      </c>
      <c r="U196" t="str">
        <f t="shared" si="3"/>
        <v>Excluded</v>
      </c>
      <c r="V196">
        <f t="shared" si="4"/>
        <v>57</v>
      </c>
      <c r="W196" t="str">
        <f t="shared" si="5"/>
        <v>Excluded</v>
      </c>
      <c r="X196" t="str">
        <f t="shared" ref="X196:Z196" si="204">IFERROR(IF(SEARCH(X$1,$Q196),"sim","não"),)</f>
        <v>sim</v>
      </c>
      <c r="Y196" t="str">
        <f t="shared" si="204"/>
        <v/>
      </c>
      <c r="Z196" t="str">
        <f t="shared" si="204"/>
        <v/>
      </c>
      <c r="AA196">
        <f t="shared" si="7"/>
        <v>1</v>
      </c>
      <c r="AB196" t="str">
        <f t="shared" si="8"/>
        <v/>
      </c>
      <c r="AF196" t="str">
        <f t="shared" si="9"/>
        <v>1 - Type of study</v>
      </c>
      <c r="AG196" t="str">
        <f t="shared" si="10"/>
        <v>1 - Type of study</v>
      </c>
      <c r="AH196" t="str">
        <f t="shared" si="11"/>
        <v/>
      </c>
    </row>
    <row r="197">
      <c r="A197" s="9" t="s">
        <v>7889</v>
      </c>
      <c r="B197" s="9" t="s">
        <v>7890</v>
      </c>
      <c r="C197" s="10">
        <v>2020.0</v>
      </c>
      <c r="D197" s="10">
        <v>5.0</v>
      </c>
      <c r="E197" s="10">
        <v>1.0</v>
      </c>
      <c r="F197" s="9" t="s">
        <v>7891</v>
      </c>
      <c r="G197" s="9" t="s">
        <v>7892</v>
      </c>
      <c r="H197" s="10">
        <v>393.0</v>
      </c>
      <c r="I197" s="10">
        <v>5.0</v>
      </c>
      <c r="J197" s="9" t="s">
        <v>7893</v>
      </c>
      <c r="K197" s="9" t="s">
        <v>7894</v>
      </c>
      <c r="L197" s="15" t="s">
        <v>7895</v>
      </c>
      <c r="M197" s="9" t="s">
        <v>883</v>
      </c>
      <c r="N197" s="9"/>
      <c r="O197" s="9" t="s">
        <v>1051</v>
      </c>
      <c r="P197" s="9" t="s">
        <v>7896</v>
      </c>
      <c r="Q197" s="9" t="s">
        <v>7897</v>
      </c>
      <c r="R197" s="10">
        <v>3.1953674E7</v>
      </c>
      <c r="S197" s="9"/>
      <c r="T197">
        <f t="shared" si="2"/>
        <v>35</v>
      </c>
      <c r="U197" t="str">
        <f t="shared" si="3"/>
        <v>Maybe</v>
      </c>
      <c r="V197">
        <f t="shared" si="4"/>
        <v>54</v>
      </c>
      <c r="W197" t="str">
        <f t="shared" si="5"/>
        <v>Excluded</v>
      </c>
      <c r="X197" t="str">
        <f t="shared" ref="X197:Z197" si="205">IFERROR(IF(SEARCH(X$1,$Q197),"sim","não"),)</f>
        <v>sim</v>
      </c>
      <c r="Y197" t="str">
        <f t="shared" si="205"/>
        <v/>
      </c>
      <c r="Z197" t="str">
        <f t="shared" si="205"/>
        <v/>
      </c>
      <c r="AA197">
        <f t="shared" si="7"/>
        <v>1</v>
      </c>
      <c r="AB197" t="str">
        <f t="shared" si="8"/>
        <v>sim</v>
      </c>
      <c r="AF197" t="str">
        <f t="shared" si="9"/>
        <v>1 - Type of study</v>
      </c>
      <c r="AG197" t="str">
        <f t="shared" si="10"/>
        <v/>
      </c>
      <c r="AH197" t="str">
        <f t="shared" si="11"/>
        <v/>
      </c>
    </row>
    <row r="198">
      <c r="A198" s="9" t="s">
        <v>7898</v>
      </c>
      <c r="B198" s="9" t="s">
        <v>7899</v>
      </c>
      <c r="C198" s="10">
        <v>2020.0</v>
      </c>
      <c r="D198" s="10">
        <v>3.0</v>
      </c>
      <c r="E198" s="10">
        <v>1.0</v>
      </c>
      <c r="F198" s="9" t="s">
        <v>909</v>
      </c>
      <c r="G198" s="9" t="s">
        <v>910</v>
      </c>
      <c r="H198" s="10">
        <v>220.0</v>
      </c>
      <c r="I198" s="9"/>
      <c r="J198" s="10">
        <v>105396.0</v>
      </c>
      <c r="K198" s="9" t="s">
        <v>7900</v>
      </c>
      <c r="L198" s="15" t="s">
        <v>7901</v>
      </c>
      <c r="M198" s="9" t="s">
        <v>883</v>
      </c>
      <c r="N198" s="9"/>
      <c r="O198" s="9" t="s">
        <v>913</v>
      </c>
      <c r="P198" s="9" t="s">
        <v>7902</v>
      </c>
      <c r="Q198" s="9" t="s">
        <v>7445</v>
      </c>
      <c r="R198" s="10">
        <v>3.1927063E7</v>
      </c>
      <c r="S198" s="9"/>
      <c r="T198">
        <f t="shared" si="2"/>
        <v>35</v>
      </c>
      <c r="U198" t="str">
        <f t="shared" si="3"/>
        <v>Maybe</v>
      </c>
      <c r="V198">
        <f t="shared" si="4"/>
        <v>54</v>
      </c>
      <c r="W198" t="str">
        <f t="shared" si="5"/>
        <v>Maybe</v>
      </c>
      <c r="X198" t="str">
        <f t="shared" ref="X198:Z198" si="206">IFERROR(IF(SEARCH(X$1,$Q198),"sim","não"),)</f>
        <v/>
      </c>
      <c r="Y198" t="str">
        <f t="shared" si="206"/>
        <v/>
      </c>
      <c r="Z198" t="str">
        <f t="shared" si="206"/>
        <v/>
      </c>
      <c r="AA198">
        <f t="shared" si="7"/>
        <v>0</v>
      </c>
      <c r="AB198" t="str">
        <f t="shared" si="8"/>
        <v>sim</v>
      </c>
      <c r="AF198" t="str">
        <f t="shared" si="9"/>
        <v/>
      </c>
      <c r="AG198" t="str">
        <f t="shared" si="10"/>
        <v/>
      </c>
      <c r="AH198" t="str">
        <f t="shared" si="11"/>
        <v/>
      </c>
    </row>
    <row r="199">
      <c r="A199" s="9" t="s">
        <v>7903</v>
      </c>
      <c r="B199" s="9" t="s">
        <v>7904</v>
      </c>
      <c r="C199" s="10">
        <v>2020.0</v>
      </c>
      <c r="D199" s="10">
        <v>4.0</v>
      </c>
      <c r="E199" s="10">
        <v>1.0</v>
      </c>
      <c r="F199" s="9" t="s">
        <v>927</v>
      </c>
      <c r="G199" s="9" t="s">
        <v>928</v>
      </c>
      <c r="H199" s="10">
        <v>259.0</v>
      </c>
      <c r="I199" s="9"/>
      <c r="J199" s="10">
        <v>113855.0</v>
      </c>
      <c r="K199" s="9" t="s">
        <v>7905</v>
      </c>
      <c r="L199" s="15" t="s">
        <v>7906</v>
      </c>
      <c r="M199" s="9" t="s">
        <v>883</v>
      </c>
      <c r="N199" s="9"/>
      <c r="O199" s="9" t="s">
        <v>884</v>
      </c>
      <c r="P199" s="9" t="s">
        <v>7907</v>
      </c>
      <c r="Q199" s="9" t="s">
        <v>7445</v>
      </c>
      <c r="R199" s="10">
        <v>3.1918136E7</v>
      </c>
      <c r="S199" s="9"/>
      <c r="T199">
        <f t="shared" si="2"/>
        <v>35</v>
      </c>
      <c r="U199" t="str">
        <f t="shared" si="3"/>
        <v>Maybe</v>
      </c>
      <c r="V199">
        <f t="shared" si="4"/>
        <v>54</v>
      </c>
      <c r="W199" t="str">
        <f t="shared" si="5"/>
        <v>Maybe</v>
      </c>
      <c r="X199" t="str">
        <f t="shared" ref="X199:Z199" si="207">IFERROR(IF(SEARCH(X$1,$Q199),"sim","não"),)</f>
        <v/>
      </c>
      <c r="Y199" t="str">
        <f t="shared" si="207"/>
        <v/>
      </c>
      <c r="Z199" t="str">
        <f t="shared" si="207"/>
        <v/>
      </c>
      <c r="AA199">
        <f t="shared" si="7"/>
        <v>0</v>
      </c>
      <c r="AB199" t="str">
        <f t="shared" si="8"/>
        <v>sim</v>
      </c>
      <c r="AF199" t="str">
        <f t="shared" si="9"/>
        <v/>
      </c>
      <c r="AG199" t="str">
        <f t="shared" si="10"/>
        <v/>
      </c>
      <c r="AH199" t="str">
        <f t="shared" si="11"/>
        <v/>
      </c>
    </row>
    <row r="200">
      <c r="A200" s="9" t="s">
        <v>7908</v>
      </c>
      <c r="B200" s="9" t="s">
        <v>7909</v>
      </c>
      <c r="C200" s="10">
        <v>2020.0</v>
      </c>
      <c r="D200" s="10">
        <v>3.0</v>
      </c>
      <c r="E200" s="10">
        <v>1.0</v>
      </c>
      <c r="F200" s="9" t="s">
        <v>7910</v>
      </c>
      <c r="G200" s="9" t="s">
        <v>7911</v>
      </c>
      <c r="H200" s="10">
        <v>77.0</v>
      </c>
      <c r="I200" s="9"/>
      <c r="J200" s="9" t="s">
        <v>7912</v>
      </c>
      <c r="K200" s="9" t="s">
        <v>7913</v>
      </c>
      <c r="L200" s="15" t="s">
        <v>7914</v>
      </c>
      <c r="M200" s="9" t="s">
        <v>883</v>
      </c>
      <c r="N200" s="9"/>
      <c r="O200" s="9" t="s">
        <v>913</v>
      </c>
      <c r="P200" s="9" t="s">
        <v>7915</v>
      </c>
      <c r="Q200" s="9" t="s">
        <v>7445</v>
      </c>
      <c r="R200" s="10">
        <v>3.1862285E7</v>
      </c>
      <c r="S200" s="9"/>
      <c r="T200">
        <f t="shared" si="2"/>
        <v>35</v>
      </c>
      <c r="U200" t="str">
        <f t="shared" si="3"/>
        <v>Maybe</v>
      </c>
      <c r="V200">
        <f t="shared" si="4"/>
        <v>54</v>
      </c>
      <c r="W200" t="str">
        <f t="shared" si="5"/>
        <v>Maybe</v>
      </c>
      <c r="X200" t="str">
        <f t="shared" ref="X200:Z200" si="208">IFERROR(IF(SEARCH(X$1,$Q200),"sim","não"),)</f>
        <v/>
      </c>
      <c r="Y200" t="str">
        <f t="shared" si="208"/>
        <v/>
      </c>
      <c r="Z200" t="str">
        <f t="shared" si="208"/>
        <v/>
      </c>
      <c r="AA200">
        <f t="shared" si="7"/>
        <v>0</v>
      </c>
      <c r="AB200" t="str">
        <f t="shared" si="8"/>
        <v>sim</v>
      </c>
      <c r="AF200" t="str">
        <f t="shared" si="9"/>
        <v/>
      </c>
      <c r="AG200" t="str">
        <f t="shared" si="10"/>
        <v/>
      </c>
      <c r="AH200" t="str">
        <f t="shared" si="11"/>
        <v/>
      </c>
    </row>
    <row r="201">
      <c r="A201" s="9" t="s">
        <v>7916</v>
      </c>
      <c r="B201" s="9" t="s">
        <v>7917</v>
      </c>
      <c r="C201" s="10">
        <v>2020.0</v>
      </c>
      <c r="D201" s="10">
        <v>5.0</v>
      </c>
      <c r="E201" s="10">
        <v>15.0</v>
      </c>
      <c r="F201" s="9" t="s">
        <v>948</v>
      </c>
      <c r="G201" s="9" t="s">
        <v>949</v>
      </c>
      <c r="H201" s="10">
        <v>717.0</v>
      </c>
      <c r="I201" s="9"/>
      <c r="J201" s="10">
        <v>134625.0</v>
      </c>
      <c r="K201" s="9" t="s">
        <v>7918</v>
      </c>
      <c r="L201" s="15" t="s">
        <v>7919</v>
      </c>
      <c r="M201" s="9" t="s">
        <v>883</v>
      </c>
      <c r="N201" s="9"/>
      <c r="O201" s="9" t="s">
        <v>913</v>
      </c>
      <c r="P201" s="9" t="s">
        <v>7920</v>
      </c>
      <c r="Q201" s="9" t="s">
        <v>7372</v>
      </c>
      <c r="R201" s="10">
        <v>3.183623E7</v>
      </c>
      <c r="S201" s="9"/>
      <c r="T201">
        <f t="shared" si="2"/>
        <v>35</v>
      </c>
      <c r="U201" t="str">
        <f t="shared" si="3"/>
        <v>Excluded</v>
      </c>
      <c r="V201">
        <f t="shared" si="4"/>
        <v>57</v>
      </c>
      <c r="W201" t="str">
        <f t="shared" si="5"/>
        <v>Excluded</v>
      </c>
      <c r="X201" t="str">
        <f t="shared" ref="X201:Z201" si="209">IFERROR(IF(SEARCH(X$1,$Q201),"sim","não"),)</f>
        <v>sim</v>
      </c>
      <c r="Y201" t="str">
        <f t="shared" si="209"/>
        <v/>
      </c>
      <c r="Z201" t="str">
        <f t="shared" si="209"/>
        <v/>
      </c>
      <c r="AA201">
        <f t="shared" si="7"/>
        <v>1</v>
      </c>
      <c r="AB201" t="str">
        <f t="shared" si="8"/>
        <v/>
      </c>
      <c r="AF201" t="str">
        <f t="shared" si="9"/>
        <v>1 - Type of study</v>
      </c>
      <c r="AG201" t="str">
        <f t="shared" si="10"/>
        <v>1 - Type of study</v>
      </c>
      <c r="AH201" t="str">
        <f t="shared" si="11"/>
        <v/>
      </c>
    </row>
    <row r="202">
      <c r="A202" s="9" t="s">
        <v>7921</v>
      </c>
      <c r="B202" s="9" t="s">
        <v>7922</v>
      </c>
      <c r="C202" s="10">
        <v>2020.0</v>
      </c>
      <c r="D202" s="10">
        <v>1.0</v>
      </c>
      <c r="E202" s="10">
        <v>1.0</v>
      </c>
      <c r="F202" s="9" t="s">
        <v>7923</v>
      </c>
      <c r="G202" s="9" t="s">
        <v>7924</v>
      </c>
      <c r="H202" s="10">
        <v>8.0</v>
      </c>
      <c r="I202" s="10">
        <v>1.0</v>
      </c>
      <c r="J202" s="9" t="s">
        <v>7925</v>
      </c>
      <c r="K202" s="9" t="s">
        <v>7926</v>
      </c>
      <c r="L202" s="15" t="s">
        <v>7927</v>
      </c>
      <c r="M202" s="9" t="s">
        <v>883</v>
      </c>
      <c r="N202" s="9"/>
      <c r="O202" s="9" t="s">
        <v>884</v>
      </c>
      <c r="P202" s="9" t="s">
        <v>7928</v>
      </c>
      <c r="Q202" s="9" t="s">
        <v>7929</v>
      </c>
      <c r="R202" s="10">
        <v>3.1821399E7</v>
      </c>
      <c r="S202" s="9"/>
      <c r="T202">
        <f t="shared" si="2"/>
        <v>35</v>
      </c>
      <c r="U202" t="str">
        <f t="shared" si="3"/>
        <v>Maybe</v>
      </c>
      <c r="V202">
        <f t="shared" si="4"/>
        <v>54</v>
      </c>
      <c r="W202" t="str">
        <f t="shared" si="5"/>
        <v>Excluded</v>
      </c>
      <c r="X202" t="str">
        <f t="shared" ref="X202:Z202" si="210">IFERROR(IF(SEARCH(X$1,$Q202),"sim","não"),)</f>
        <v/>
      </c>
      <c r="Y202" t="str">
        <f t="shared" si="210"/>
        <v/>
      </c>
      <c r="Z202" t="str">
        <f t="shared" si="210"/>
        <v>sim</v>
      </c>
      <c r="AA202">
        <f t="shared" si="7"/>
        <v>1</v>
      </c>
      <c r="AB202" t="str">
        <f t="shared" si="8"/>
        <v>sim</v>
      </c>
      <c r="AF202" t="str">
        <f t="shared" si="9"/>
        <v>3 - Intervention</v>
      </c>
      <c r="AG202" t="str">
        <f t="shared" si="10"/>
        <v/>
      </c>
      <c r="AH202" t="str">
        <f t="shared" si="11"/>
        <v/>
      </c>
    </row>
    <row r="203">
      <c r="A203" s="9" t="s">
        <v>7930</v>
      </c>
      <c r="B203" s="9" t="s">
        <v>7931</v>
      </c>
      <c r="C203" s="10">
        <v>2020.0</v>
      </c>
      <c r="D203" s="10">
        <v>3.0</v>
      </c>
      <c r="E203" s="10">
        <v>15.0</v>
      </c>
      <c r="F203" s="9" t="s">
        <v>948</v>
      </c>
      <c r="G203" s="9" t="s">
        <v>949</v>
      </c>
      <c r="H203" s="10">
        <v>708.0</v>
      </c>
      <c r="I203" s="9"/>
      <c r="J203" s="10">
        <v>134839.0</v>
      </c>
      <c r="K203" s="9" t="s">
        <v>7932</v>
      </c>
      <c r="L203" s="15" t="s">
        <v>7933</v>
      </c>
      <c r="M203" s="9" t="s">
        <v>883</v>
      </c>
      <c r="N203" s="9"/>
      <c r="O203" s="9" t="s">
        <v>913</v>
      </c>
      <c r="P203" s="9" t="s">
        <v>7934</v>
      </c>
      <c r="Q203" s="9" t="s">
        <v>7372</v>
      </c>
      <c r="R203" s="10">
        <v>3.1785901E7</v>
      </c>
      <c r="S203" s="9"/>
      <c r="T203">
        <f t="shared" si="2"/>
        <v>35</v>
      </c>
      <c r="U203" t="str">
        <f t="shared" si="3"/>
        <v>Excluded</v>
      </c>
      <c r="V203">
        <f t="shared" si="4"/>
        <v>57</v>
      </c>
      <c r="W203" t="str">
        <f t="shared" si="5"/>
        <v>Excluded</v>
      </c>
      <c r="X203" t="str">
        <f t="shared" ref="X203:Z203" si="211">IFERROR(IF(SEARCH(X$1,$Q203),"sim","não"),)</f>
        <v>sim</v>
      </c>
      <c r="Y203" t="str">
        <f t="shared" si="211"/>
        <v/>
      </c>
      <c r="Z203" t="str">
        <f t="shared" si="211"/>
        <v/>
      </c>
      <c r="AA203">
        <f t="shared" si="7"/>
        <v>1</v>
      </c>
      <c r="AB203" t="str">
        <f t="shared" si="8"/>
        <v/>
      </c>
      <c r="AF203" t="str">
        <f t="shared" si="9"/>
        <v>1 - Type of study</v>
      </c>
      <c r="AG203" t="str">
        <f t="shared" si="10"/>
        <v>1 - Type of study</v>
      </c>
      <c r="AH203" t="str">
        <f t="shared" si="11"/>
        <v/>
      </c>
    </row>
    <row r="204">
      <c r="A204" s="9" t="s">
        <v>7935</v>
      </c>
      <c r="B204" s="9" t="s">
        <v>7936</v>
      </c>
      <c r="C204" s="10">
        <v>2020.0</v>
      </c>
      <c r="D204" s="10">
        <v>1.0</v>
      </c>
      <c r="E204" s="10">
        <v>1.0</v>
      </c>
      <c r="F204" s="9" t="s">
        <v>879</v>
      </c>
      <c r="G204" s="9" t="s">
        <v>880</v>
      </c>
      <c r="H204" s="10">
        <v>150.0</v>
      </c>
      <c r="I204" s="9"/>
      <c r="J204" s="10">
        <v>110697.0</v>
      </c>
      <c r="K204" s="9" t="s">
        <v>7937</v>
      </c>
      <c r="L204" s="15" t="s">
        <v>7938</v>
      </c>
      <c r="M204" s="9" t="s">
        <v>883</v>
      </c>
      <c r="N204" s="9"/>
      <c r="O204" s="9" t="s">
        <v>884</v>
      </c>
      <c r="P204" s="9" t="s">
        <v>7939</v>
      </c>
      <c r="Q204" s="9" t="s">
        <v>7940</v>
      </c>
      <c r="R204" s="10">
        <v>3.1753557E7</v>
      </c>
      <c r="S204" s="9"/>
      <c r="T204">
        <f t="shared" si="2"/>
        <v>35</v>
      </c>
      <c r="U204" t="str">
        <f t="shared" si="3"/>
        <v>Excluded</v>
      </c>
      <c r="V204">
        <f t="shared" si="4"/>
        <v>57</v>
      </c>
      <c r="W204" t="str">
        <f t="shared" si="5"/>
        <v>Maybe</v>
      </c>
      <c r="X204" t="str">
        <f t="shared" ref="X204:Z204" si="212">IFERROR(IF(SEARCH(X$1,$Q204),"sim","não"),)</f>
        <v>sim</v>
      </c>
      <c r="Y204" t="str">
        <f t="shared" si="212"/>
        <v/>
      </c>
      <c r="Z204" t="str">
        <f t="shared" si="212"/>
        <v/>
      </c>
      <c r="AA204">
        <f t="shared" si="7"/>
        <v>1</v>
      </c>
      <c r="AB204" t="str">
        <f t="shared" si="8"/>
        <v>sim</v>
      </c>
      <c r="AF204" t="str">
        <f t="shared" si="9"/>
        <v>1 - Type of study</v>
      </c>
      <c r="AG204" t="str">
        <f t="shared" si="10"/>
        <v/>
      </c>
      <c r="AH204" t="str">
        <f t="shared" si="11"/>
        <v/>
      </c>
    </row>
    <row r="205">
      <c r="A205" s="9" t="s">
        <v>7941</v>
      </c>
      <c r="B205" s="9" t="s">
        <v>7942</v>
      </c>
      <c r="C205" s="10">
        <v>2019.0</v>
      </c>
      <c r="D205" s="10">
        <v>11.0</v>
      </c>
      <c r="E205" s="10">
        <v>28.0</v>
      </c>
      <c r="F205" s="9" t="s">
        <v>422</v>
      </c>
      <c r="G205" s="9" t="s">
        <v>1829</v>
      </c>
      <c r="H205" s="10">
        <v>11.0</v>
      </c>
      <c r="I205" s="10">
        <v>46.0</v>
      </c>
      <c r="J205" s="9" t="s">
        <v>7943</v>
      </c>
      <c r="K205" s="9" t="s">
        <v>7944</v>
      </c>
      <c r="L205" s="15" t="s">
        <v>7945</v>
      </c>
      <c r="M205" s="9" t="s">
        <v>883</v>
      </c>
      <c r="N205" s="9"/>
      <c r="O205" s="9"/>
      <c r="P205" s="9" t="s">
        <v>7946</v>
      </c>
      <c r="Q205" s="9" t="s">
        <v>7947</v>
      </c>
      <c r="R205" s="10">
        <v>3.1724677E7</v>
      </c>
      <c r="S205" s="9" t="s">
        <v>7948</v>
      </c>
      <c r="T205">
        <f t="shared" si="2"/>
        <v>35</v>
      </c>
      <c r="U205" t="str">
        <f t="shared" si="3"/>
        <v>Excluded</v>
      </c>
      <c r="V205">
        <f t="shared" si="4"/>
        <v>57</v>
      </c>
      <c r="W205" t="str">
        <f t="shared" si="5"/>
        <v>Excluded</v>
      </c>
      <c r="X205" t="str">
        <f t="shared" ref="X205:Z205" si="213">IFERROR(IF(SEARCH(X$1,$Q205),"sim","não"),)</f>
        <v/>
      </c>
      <c r="Y205" t="str">
        <f t="shared" si="213"/>
        <v/>
      </c>
      <c r="Z205" t="str">
        <f t="shared" si="213"/>
        <v>sim</v>
      </c>
      <c r="AA205">
        <f t="shared" si="7"/>
        <v>1</v>
      </c>
      <c r="AB205" t="str">
        <f t="shared" si="8"/>
        <v/>
      </c>
      <c r="AF205" t="str">
        <f t="shared" si="9"/>
        <v>3 - Intervention</v>
      </c>
      <c r="AG205" t="str">
        <f t="shared" si="10"/>
        <v>3 - Intervention</v>
      </c>
      <c r="AH205" t="str">
        <f t="shared" si="11"/>
        <v/>
      </c>
    </row>
    <row r="206">
      <c r="A206" s="9" t="s">
        <v>7949</v>
      </c>
      <c r="B206" s="9" t="s">
        <v>7950</v>
      </c>
      <c r="C206" s="10">
        <v>2019.0</v>
      </c>
      <c r="D206" s="10">
        <v>11.0</v>
      </c>
      <c r="E206" s="10">
        <v>26.0</v>
      </c>
      <c r="F206" s="9" t="s">
        <v>2631</v>
      </c>
      <c r="G206" s="9" t="s">
        <v>2632</v>
      </c>
      <c r="H206" s="10">
        <v>116.0</v>
      </c>
      <c r="I206" s="10">
        <v>48.0</v>
      </c>
      <c r="J206" s="9" t="s">
        <v>7951</v>
      </c>
      <c r="K206" s="9" t="s">
        <v>7952</v>
      </c>
      <c r="L206" s="15" t="s">
        <v>7953</v>
      </c>
      <c r="M206" s="9" t="s">
        <v>883</v>
      </c>
      <c r="N206" s="9"/>
      <c r="O206" s="9"/>
      <c r="P206" s="9" t="s">
        <v>7954</v>
      </c>
      <c r="Q206" s="9" t="s">
        <v>7383</v>
      </c>
      <c r="R206" s="10">
        <v>3.1712423E7</v>
      </c>
      <c r="S206" s="9" t="s">
        <v>7955</v>
      </c>
      <c r="T206">
        <f t="shared" si="2"/>
        <v>35</v>
      </c>
      <c r="U206" t="str">
        <f t="shared" si="3"/>
        <v>Excluded</v>
      </c>
      <c r="V206">
        <f t="shared" si="4"/>
        <v>57</v>
      </c>
      <c r="W206" t="str">
        <f t="shared" si="5"/>
        <v>Excluded</v>
      </c>
      <c r="X206" t="str">
        <f t="shared" ref="X206:Z206" si="214">IFERROR(IF(SEARCH(X$1,$Q206),"sim","não"),)</f>
        <v>sim</v>
      </c>
      <c r="Y206" t="str">
        <f t="shared" si="214"/>
        <v/>
      </c>
      <c r="Z206" t="str">
        <f t="shared" si="214"/>
        <v/>
      </c>
      <c r="AA206">
        <f t="shared" si="7"/>
        <v>1</v>
      </c>
      <c r="AB206" t="str">
        <f t="shared" si="8"/>
        <v/>
      </c>
      <c r="AF206" t="str">
        <f t="shared" si="9"/>
        <v>1 - Type of study</v>
      </c>
      <c r="AG206" t="str">
        <f t="shared" si="10"/>
        <v>1 - Type of study</v>
      </c>
      <c r="AH206" t="str">
        <f t="shared" si="11"/>
        <v/>
      </c>
    </row>
    <row r="207">
      <c r="A207" s="9" t="s">
        <v>7956</v>
      </c>
      <c r="B207" s="9" t="s">
        <v>7957</v>
      </c>
      <c r="C207" s="10">
        <v>2020.0</v>
      </c>
      <c r="D207" s="10">
        <v>2.0</v>
      </c>
      <c r="E207" s="10">
        <v>15.0</v>
      </c>
      <c r="F207" s="9" t="s">
        <v>974</v>
      </c>
      <c r="G207" s="9" t="s">
        <v>975</v>
      </c>
      <c r="H207" s="10">
        <v>384.0</v>
      </c>
      <c r="I207" s="9"/>
      <c r="J207" s="10">
        <v>121489.0</v>
      </c>
      <c r="K207" s="9" t="s">
        <v>7958</v>
      </c>
      <c r="L207" s="15" t="s">
        <v>7959</v>
      </c>
      <c r="M207" s="9" t="s">
        <v>883</v>
      </c>
      <c r="N207" s="9"/>
      <c r="O207" s="9" t="s">
        <v>913</v>
      </c>
      <c r="P207" s="9" t="s">
        <v>7960</v>
      </c>
      <c r="Q207" s="9" t="s">
        <v>7372</v>
      </c>
      <c r="R207" s="10">
        <v>3.1704116E7</v>
      </c>
      <c r="S207" s="9"/>
      <c r="T207">
        <f t="shared" si="2"/>
        <v>35</v>
      </c>
      <c r="U207" t="str">
        <f t="shared" si="3"/>
        <v>Excluded</v>
      </c>
      <c r="V207">
        <f t="shared" si="4"/>
        <v>57</v>
      </c>
      <c r="W207" t="str">
        <f t="shared" si="5"/>
        <v>Excluded</v>
      </c>
      <c r="X207" t="str">
        <f t="shared" ref="X207:Z207" si="215">IFERROR(IF(SEARCH(X$1,$Q207),"sim","não"),)</f>
        <v>sim</v>
      </c>
      <c r="Y207" t="str">
        <f t="shared" si="215"/>
        <v/>
      </c>
      <c r="Z207" t="str">
        <f t="shared" si="215"/>
        <v/>
      </c>
      <c r="AA207">
        <f t="shared" si="7"/>
        <v>1</v>
      </c>
      <c r="AB207" t="str">
        <f t="shared" si="8"/>
        <v/>
      </c>
      <c r="AF207" t="str">
        <f t="shared" si="9"/>
        <v>1 - Type of study</v>
      </c>
      <c r="AG207" t="str">
        <f t="shared" si="10"/>
        <v>1 - Type of study</v>
      </c>
      <c r="AH207" t="str">
        <f t="shared" si="11"/>
        <v/>
      </c>
    </row>
    <row r="208">
      <c r="A208" s="9" t="s">
        <v>7961</v>
      </c>
      <c r="B208" s="9" t="s">
        <v>7962</v>
      </c>
      <c r="C208" s="10">
        <v>2019.0</v>
      </c>
      <c r="D208" s="10">
        <v>12.0</v>
      </c>
      <c r="E208" s="10">
        <v>1.0</v>
      </c>
      <c r="F208" s="9" t="s">
        <v>1520</v>
      </c>
      <c r="G208" s="9" t="s">
        <v>1521</v>
      </c>
      <c r="H208" s="10">
        <v>95.0</v>
      </c>
      <c r="I208" s="9"/>
      <c r="J208" s="9" t="s">
        <v>7963</v>
      </c>
      <c r="K208" s="9" t="s">
        <v>7964</v>
      </c>
      <c r="L208" s="15" t="s">
        <v>7965</v>
      </c>
      <c r="M208" s="9" t="s">
        <v>883</v>
      </c>
      <c r="N208" s="9"/>
      <c r="O208" s="9" t="s">
        <v>884</v>
      </c>
      <c r="P208" s="9" t="s">
        <v>7966</v>
      </c>
      <c r="Q208" s="9" t="s">
        <v>7445</v>
      </c>
      <c r="R208" s="10">
        <v>3.1683003E7</v>
      </c>
      <c r="S208" s="9"/>
      <c r="T208">
        <f t="shared" si="2"/>
        <v>35</v>
      </c>
      <c r="U208" t="str">
        <f t="shared" si="3"/>
        <v>Maybe</v>
      </c>
      <c r="V208">
        <f t="shared" si="4"/>
        <v>54</v>
      </c>
      <c r="W208" t="str">
        <f t="shared" si="5"/>
        <v>Maybe</v>
      </c>
      <c r="X208" t="str">
        <f t="shared" ref="X208:Z208" si="216">IFERROR(IF(SEARCH(X$1,$Q208),"sim","não"),)</f>
        <v/>
      </c>
      <c r="Y208" t="str">
        <f t="shared" si="216"/>
        <v/>
      </c>
      <c r="Z208" t="str">
        <f t="shared" si="216"/>
        <v/>
      </c>
      <c r="AA208">
        <f t="shared" si="7"/>
        <v>0</v>
      </c>
      <c r="AB208" t="str">
        <f t="shared" si="8"/>
        <v>sim</v>
      </c>
      <c r="AF208" t="str">
        <f t="shared" si="9"/>
        <v/>
      </c>
      <c r="AG208" t="str">
        <f t="shared" si="10"/>
        <v/>
      </c>
      <c r="AH208" t="str">
        <f t="shared" si="11"/>
        <v/>
      </c>
    </row>
    <row r="209">
      <c r="A209" s="9" t="s">
        <v>7967</v>
      </c>
      <c r="B209" s="9" t="s">
        <v>7968</v>
      </c>
      <c r="C209" s="10">
        <v>2019.0</v>
      </c>
      <c r="D209" s="10">
        <v>12.0</v>
      </c>
      <c r="E209" s="10">
        <v>1.0</v>
      </c>
      <c r="F209" s="9" t="s">
        <v>927</v>
      </c>
      <c r="G209" s="9" t="s">
        <v>928</v>
      </c>
      <c r="H209" s="10">
        <v>255.0</v>
      </c>
      <c r="I209" s="9"/>
      <c r="J209" s="10">
        <v>113107.0</v>
      </c>
      <c r="K209" s="9" t="s">
        <v>7969</v>
      </c>
      <c r="L209" s="15" t="s">
        <v>7970</v>
      </c>
      <c r="M209" s="9" t="s">
        <v>883</v>
      </c>
      <c r="N209" s="9"/>
      <c r="O209" s="9" t="s">
        <v>884</v>
      </c>
      <c r="P209" s="9" t="s">
        <v>7971</v>
      </c>
      <c r="Q209" s="9" t="s">
        <v>7383</v>
      </c>
      <c r="R209" s="10">
        <v>3.167131E7</v>
      </c>
      <c r="S209" s="9"/>
      <c r="T209">
        <f t="shared" si="2"/>
        <v>35</v>
      </c>
      <c r="U209" t="str">
        <f t="shared" si="3"/>
        <v>Excluded</v>
      </c>
      <c r="V209">
        <f t="shared" si="4"/>
        <v>57</v>
      </c>
      <c r="W209" t="str">
        <f t="shared" si="5"/>
        <v>Excluded</v>
      </c>
      <c r="X209" t="str">
        <f t="shared" ref="X209:Z209" si="217">IFERROR(IF(SEARCH(X$1,$Q209),"sim","não"),)</f>
        <v>sim</v>
      </c>
      <c r="Y209" t="str">
        <f t="shared" si="217"/>
        <v/>
      </c>
      <c r="Z209" t="str">
        <f t="shared" si="217"/>
        <v/>
      </c>
      <c r="AA209">
        <f t="shared" si="7"/>
        <v>1</v>
      </c>
      <c r="AB209" t="str">
        <f t="shared" si="8"/>
        <v/>
      </c>
      <c r="AF209" t="str">
        <f t="shared" si="9"/>
        <v>1 - Type of study</v>
      </c>
      <c r="AG209" t="str">
        <f t="shared" si="10"/>
        <v>1 - Type of study</v>
      </c>
      <c r="AH209" t="str">
        <f t="shared" si="11"/>
        <v/>
      </c>
    </row>
    <row r="210">
      <c r="A210" s="9" t="s">
        <v>7972</v>
      </c>
      <c r="B210" s="9" t="s">
        <v>7973</v>
      </c>
      <c r="C210" s="10">
        <v>2019.0</v>
      </c>
      <c r="D210" s="10">
        <v>11.0</v>
      </c>
      <c r="E210" s="10">
        <v>19.0</v>
      </c>
      <c r="F210" s="9" t="s">
        <v>1017</v>
      </c>
      <c r="G210" s="9" t="s">
        <v>1018</v>
      </c>
      <c r="H210" s="10">
        <v>53.0</v>
      </c>
      <c r="I210" s="10">
        <v>22.0</v>
      </c>
      <c r="J210" s="9" t="s">
        <v>7974</v>
      </c>
      <c r="K210" s="9" t="s">
        <v>7975</v>
      </c>
      <c r="L210" s="15" t="s">
        <v>7976</v>
      </c>
      <c r="M210" s="9" t="s">
        <v>883</v>
      </c>
      <c r="N210" s="9"/>
      <c r="O210" s="9" t="s">
        <v>1022</v>
      </c>
      <c r="P210" s="9" t="s">
        <v>7977</v>
      </c>
      <c r="Q210" s="9" t="s">
        <v>7372</v>
      </c>
      <c r="R210" s="10">
        <v>3.1664835E7</v>
      </c>
      <c r="S210" s="9"/>
      <c r="T210">
        <f t="shared" si="2"/>
        <v>35</v>
      </c>
      <c r="U210" t="str">
        <f t="shared" si="3"/>
        <v>Excluded</v>
      </c>
      <c r="V210">
        <f t="shared" si="4"/>
        <v>57</v>
      </c>
      <c r="W210" t="str">
        <f t="shared" si="5"/>
        <v>Excluded</v>
      </c>
      <c r="X210" t="str">
        <f t="shared" ref="X210:Z210" si="218">IFERROR(IF(SEARCH(X$1,$Q210),"sim","não"),)</f>
        <v>sim</v>
      </c>
      <c r="Y210" t="str">
        <f t="shared" si="218"/>
        <v/>
      </c>
      <c r="Z210" t="str">
        <f t="shared" si="218"/>
        <v/>
      </c>
      <c r="AA210">
        <f t="shared" si="7"/>
        <v>1</v>
      </c>
      <c r="AB210" t="str">
        <f t="shared" si="8"/>
        <v/>
      </c>
      <c r="AF210" t="str">
        <f t="shared" si="9"/>
        <v>1 - Type of study</v>
      </c>
      <c r="AG210" t="str">
        <f t="shared" si="10"/>
        <v>1 - Type of study</v>
      </c>
      <c r="AH210" t="str">
        <f t="shared" si="11"/>
        <v/>
      </c>
    </row>
    <row r="211">
      <c r="A211" s="9" t="s">
        <v>7978</v>
      </c>
      <c r="B211" s="9" t="s">
        <v>7979</v>
      </c>
      <c r="C211" s="10">
        <v>2019.0</v>
      </c>
      <c r="D211" s="10">
        <v>12.0</v>
      </c>
      <c r="E211" s="10">
        <v>1.0</v>
      </c>
      <c r="F211" s="9" t="s">
        <v>7980</v>
      </c>
      <c r="G211" s="9" t="s">
        <v>7981</v>
      </c>
      <c r="H211" s="10">
        <v>15.0</v>
      </c>
      <c r="I211" s="10">
        <v>50.0</v>
      </c>
      <c r="J211" s="9" t="s">
        <v>7982</v>
      </c>
      <c r="K211" s="9" t="s">
        <v>7983</v>
      </c>
      <c r="L211" s="15" t="s">
        <v>7984</v>
      </c>
      <c r="M211" s="9" t="s">
        <v>883</v>
      </c>
      <c r="N211" s="9"/>
      <c r="O211" s="9" t="s">
        <v>1051</v>
      </c>
      <c r="P211" s="9" t="s">
        <v>7985</v>
      </c>
      <c r="Q211" s="9" t="s">
        <v>7421</v>
      </c>
      <c r="R211" s="10">
        <v>3.1631563E7</v>
      </c>
      <c r="S211" s="9"/>
      <c r="T211">
        <f t="shared" si="2"/>
        <v>35</v>
      </c>
      <c r="U211" t="str">
        <f t="shared" si="3"/>
        <v>Excluded</v>
      </c>
      <c r="V211">
        <f t="shared" si="4"/>
        <v>57</v>
      </c>
      <c r="W211" t="str">
        <f t="shared" si="5"/>
        <v>Excluded</v>
      </c>
      <c r="X211" t="str">
        <f t="shared" ref="X211:Z211" si="219">IFERROR(IF(SEARCH(X$1,$Q211),"sim","não"),)</f>
        <v>sim</v>
      </c>
      <c r="Y211" t="str">
        <f t="shared" si="219"/>
        <v/>
      </c>
      <c r="Z211" t="str">
        <f t="shared" si="219"/>
        <v>sim</v>
      </c>
      <c r="AA211">
        <f t="shared" si="7"/>
        <v>2</v>
      </c>
      <c r="AB211" t="str">
        <f t="shared" si="8"/>
        <v/>
      </c>
      <c r="AF211" t="str">
        <f t="shared" si="9"/>
        <v>3 - Intervention,1 - Type of study</v>
      </c>
      <c r="AG211" t="str">
        <f t="shared" si="10"/>
        <v>3 - Intervention</v>
      </c>
      <c r="AH211" t="str">
        <f t="shared" si="11"/>
        <v>1 - Type of study</v>
      </c>
    </row>
    <row r="212">
      <c r="A212" s="9" t="s">
        <v>7986</v>
      </c>
      <c r="B212" s="9" t="s">
        <v>7987</v>
      </c>
      <c r="C212" s="10">
        <v>2019.0</v>
      </c>
      <c r="D212" s="10">
        <v>1.0</v>
      </c>
      <c r="E212" s="10">
        <v>1.0</v>
      </c>
      <c r="F212" s="9" t="s">
        <v>7988</v>
      </c>
      <c r="G212" s="9" t="s">
        <v>7989</v>
      </c>
      <c r="H212" s="10">
        <v>25.0</v>
      </c>
      <c r="I212" s="10">
        <v>37.0</v>
      </c>
      <c r="J212" s="9" t="s">
        <v>7990</v>
      </c>
      <c r="K212" s="9" t="s">
        <v>7991</v>
      </c>
      <c r="L212" s="15" t="s">
        <v>7992</v>
      </c>
      <c r="M212" s="9" t="s">
        <v>883</v>
      </c>
      <c r="N212" s="9"/>
      <c r="O212" s="9" t="s">
        <v>5620</v>
      </c>
      <c r="P212" s="9" t="s">
        <v>7993</v>
      </c>
      <c r="Q212" s="9" t="s">
        <v>7994</v>
      </c>
      <c r="R212" s="10">
        <v>3.1612822E7</v>
      </c>
      <c r="S212" s="9"/>
      <c r="T212">
        <f t="shared" si="2"/>
        <v>35</v>
      </c>
      <c r="U212" t="str">
        <f t="shared" si="3"/>
        <v>Excluded</v>
      </c>
      <c r="V212">
        <f t="shared" si="4"/>
        <v>57</v>
      </c>
      <c r="W212" t="str">
        <f t="shared" si="5"/>
        <v>Excluded</v>
      </c>
      <c r="X212" t="str">
        <f t="shared" ref="X212:Z212" si="220">IFERROR(IF(SEARCH(X$1,$Q212),"sim","não"),)</f>
        <v>sim</v>
      </c>
      <c r="Y212" t="str">
        <f t="shared" si="220"/>
        <v/>
      </c>
      <c r="Z212" t="str">
        <f t="shared" si="220"/>
        <v/>
      </c>
      <c r="AA212">
        <f t="shared" si="7"/>
        <v>1</v>
      </c>
      <c r="AB212" t="str">
        <f t="shared" si="8"/>
        <v/>
      </c>
      <c r="AF212" t="str">
        <f t="shared" si="9"/>
        <v>1 - Type of study</v>
      </c>
      <c r="AG212" t="str">
        <f t="shared" si="10"/>
        <v>1 - Type of study</v>
      </c>
      <c r="AH212" t="str">
        <f t="shared" si="11"/>
        <v/>
      </c>
    </row>
    <row r="213">
      <c r="A213" s="9" t="s">
        <v>7995</v>
      </c>
      <c r="B213" s="9" t="s">
        <v>7996</v>
      </c>
      <c r="C213" s="10">
        <v>2019.0</v>
      </c>
      <c r="D213" s="10">
        <v>8.0</v>
      </c>
      <c r="E213" s="10">
        <v>1.0</v>
      </c>
      <c r="F213" s="9" t="s">
        <v>879</v>
      </c>
      <c r="G213" s="9" t="s">
        <v>880</v>
      </c>
      <c r="H213" s="10">
        <v>145.0</v>
      </c>
      <c r="I213" s="9"/>
      <c r="J213" s="9" t="s">
        <v>7997</v>
      </c>
      <c r="K213" s="9" t="s">
        <v>7998</v>
      </c>
      <c r="L213" s="15" t="s">
        <v>7999</v>
      </c>
      <c r="M213" s="9" t="s">
        <v>883</v>
      </c>
      <c r="N213" s="9"/>
      <c r="O213" s="9" t="s">
        <v>884</v>
      </c>
      <c r="P213" s="9" t="s">
        <v>8000</v>
      </c>
      <c r="Q213" s="9" t="s">
        <v>7372</v>
      </c>
      <c r="R213" s="10">
        <v>3.1590801E7</v>
      </c>
      <c r="S213" s="9"/>
      <c r="T213">
        <f t="shared" si="2"/>
        <v>35</v>
      </c>
      <c r="U213" t="str">
        <f t="shared" si="3"/>
        <v>Excluded</v>
      </c>
      <c r="V213">
        <f t="shared" si="4"/>
        <v>57</v>
      </c>
      <c r="W213" t="str">
        <f t="shared" si="5"/>
        <v>Excluded</v>
      </c>
      <c r="X213" t="str">
        <f t="shared" ref="X213:Z213" si="221">IFERROR(IF(SEARCH(X$1,$Q213),"sim","não"),)</f>
        <v>sim</v>
      </c>
      <c r="Y213" t="str">
        <f t="shared" si="221"/>
        <v/>
      </c>
      <c r="Z213" t="str">
        <f t="shared" si="221"/>
        <v/>
      </c>
      <c r="AA213">
        <f t="shared" si="7"/>
        <v>1</v>
      </c>
      <c r="AB213" t="str">
        <f t="shared" si="8"/>
        <v/>
      </c>
      <c r="AF213" t="str">
        <f t="shared" si="9"/>
        <v>1 - Type of study</v>
      </c>
      <c r="AG213" t="str">
        <f t="shared" si="10"/>
        <v>1 - Type of study</v>
      </c>
      <c r="AH213" t="str">
        <f t="shared" si="11"/>
        <v/>
      </c>
    </row>
    <row r="214">
      <c r="A214" s="9" t="s">
        <v>8001</v>
      </c>
      <c r="B214" s="9" t="s">
        <v>8002</v>
      </c>
      <c r="C214" s="10">
        <v>2019.0</v>
      </c>
      <c r="D214" s="10">
        <v>11.0</v>
      </c>
      <c r="E214" s="10">
        <v>1.0</v>
      </c>
      <c r="F214" s="9" t="s">
        <v>927</v>
      </c>
      <c r="G214" s="9" t="s">
        <v>928</v>
      </c>
      <c r="H214" s="10">
        <v>254.0</v>
      </c>
      <c r="I214" s="9"/>
      <c r="J214" s="10">
        <v>113068.0</v>
      </c>
      <c r="K214" s="9" t="s">
        <v>8003</v>
      </c>
      <c r="L214" s="15" t="s">
        <v>8004</v>
      </c>
      <c r="M214" s="9" t="s">
        <v>883</v>
      </c>
      <c r="N214" s="9"/>
      <c r="O214" s="9" t="s">
        <v>884</v>
      </c>
      <c r="P214" s="9" t="s">
        <v>8005</v>
      </c>
      <c r="Q214" s="9" t="s">
        <v>7372</v>
      </c>
      <c r="R214" s="10">
        <v>3.1494405E7</v>
      </c>
      <c r="S214" s="9"/>
      <c r="T214">
        <f t="shared" si="2"/>
        <v>35</v>
      </c>
      <c r="U214" t="str">
        <f t="shared" si="3"/>
        <v>Excluded</v>
      </c>
      <c r="V214">
        <f t="shared" si="4"/>
        <v>57</v>
      </c>
      <c r="W214" t="str">
        <f t="shared" si="5"/>
        <v>Excluded</v>
      </c>
      <c r="X214" t="str">
        <f t="shared" ref="X214:Z214" si="222">IFERROR(IF(SEARCH(X$1,$Q214),"sim","não"),)</f>
        <v>sim</v>
      </c>
      <c r="Y214" t="str">
        <f t="shared" si="222"/>
        <v/>
      </c>
      <c r="Z214" t="str">
        <f t="shared" si="222"/>
        <v/>
      </c>
      <c r="AA214">
        <f t="shared" si="7"/>
        <v>1</v>
      </c>
      <c r="AB214" t="str">
        <f t="shared" si="8"/>
        <v/>
      </c>
      <c r="AF214" t="str">
        <f t="shared" si="9"/>
        <v>1 - Type of study</v>
      </c>
      <c r="AG214" t="str">
        <f t="shared" si="10"/>
        <v>1 - Type of study</v>
      </c>
      <c r="AH214" t="str">
        <f t="shared" si="11"/>
        <v/>
      </c>
    </row>
    <row r="215">
      <c r="A215" s="9" t="s">
        <v>8006</v>
      </c>
      <c r="B215" s="9" t="s">
        <v>8007</v>
      </c>
      <c r="C215" s="10">
        <v>2019.0</v>
      </c>
      <c r="D215" s="10">
        <v>12.0</v>
      </c>
      <c r="E215" s="10">
        <v>1.0</v>
      </c>
      <c r="F215" s="9" t="s">
        <v>879</v>
      </c>
      <c r="G215" s="9" t="s">
        <v>880</v>
      </c>
      <c r="H215" s="10">
        <v>149.0</v>
      </c>
      <c r="I215" s="9"/>
      <c r="J215" s="10">
        <v>110523.0</v>
      </c>
      <c r="K215" s="9" t="s">
        <v>8008</v>
      </c>
      <c r="L215" s="15" t="s">
        <v>8009</v>
      </c>
      <c r="M215" s="9" t="s">
        <v>883</v>
      </c>
      <c r="N215" s="9"/>
      <c r="O215" s="9" t="s">
        <v>884</v>
      </c>
      <c r="P215" s="9" t="s">
        <v>8010</v>
      </c>
      <c r="Q215" s="9" t="s">
        <v>7372</v>
      </c>
      <c r="R215" s="10">
        <v>3.1470207E7</v>
      </c>
      <c r="S215" s="9"/>
      <c r="T215">
        <f t="shared" si="2"/>
        <v>35</v>
      </c>
      <c r="U215" t="str">
        <f t="shared" si="3"/>
        <v>Excluded</v>
      </c>
      <c r="V215">
        <f t="shared" si="4"/>
        <v>57</v>
      </c>
      <c r="W215" t="str">
        <f t="shared" si="5"/>
        <v>Excluded</v>
      </c>
      <c r="X215" t="str">
        <f t="shared" ref="X215:Z215" si="223">IFERROR(IF(SEARCH(X$1,$Q215),"sim","não"),)</f>
        <v>sim</v>
      </c>
      <c r="Y215" t="str">
        <f t="shared" si="223"/>
        <v/>
      </c>
      <c r="Z215" t="str">
        <f t="shared" si="223"/>
        <v/>
      </c>
      <c r="AA215">
        <f t="shared" si="7"/>
        <v>1</v>
      </c>
      <c r="AB215" t="str">
        <f t="shared" si="8"/>
        <v/>
      </c>
      <c r="AF215" t="str">
        <f t="shared" si="9"/>
        <v>1 - Type of study</v>
      </c>
      <c r="AG215" t="str">
        <f t="shared" si="10"/>
        <v>1 - Type of study</v>
      </c>
      <c r="AH215" t="str">
        <f t="shared" si="11"/>
        <v/>
      </c>
    </row>
    <row r="216">
      <c r="A216" s="9" t="s">
        <v>8011</v>
      </c>
      <c r="B216" s="9" t="s">
        <v>8012</v>
      </c>
      <c r="C216" s="10">
        <v>2019.0</v>
      </c>
      <c r="D216" s="10">
        <v>11.0</v>
      </c>
      <c r="E216" s="10">
        <v>1.0</v>
      </c>
      <c r="F216" s="9" t="s">
        <v>2416</v>
      </c>
      <c r="G216" s="9" t="s">
        <v>2417</v>
      </c>
      <c r="H216" s="10">
        <v>99.0</v>
      </c>
      <c r="I216" s="9"/>
      <c r="J216" s="9" t="s">
        <v>8013</v>
      </c>
      <c r="K216" s="9" t="s">
        <v>8014</v>
      </c>
      <c r="L216" s="15" t="s">
        <v>8015</v>
      </c>
      <c r="M216" s="9" t="s">
        <v>883</v>
      </c>
      <c r="N216" s="9"/>
      <c r="O216" s="9" t="s">
        <v>884</v>
      </c>
      <c r="P216" s="9" t="s">
        <v>8016</v>
      </c>
      <c r="Q216" s="9" t="s">
        <v>7607</v>
      </c>
      <c r="R216" s="10">
        <v>3.1465884E7</v>
      </c>
      <c r="S216" s="9"/>
      <c r="T216">
        <f t="shared" si="2"/>
        <v>35</v>
      </c>
      <c r="U216" t="str">
        <f t="shared" si="3"/>
        <v>Excluded</v>
      </c>
      <c r="V216">
        <f t="shared" si="4"/>
        <v>57</v>
      </c>
      <c r="W216" t="str">
        <f t="shared" si="5"/>
        <v>Excluded</v>
      </c>
      <c r="X216" t="str">
        <f t="shared" ref="X216:Z216" si="224">IFERROR(IF(SEARCH(X$1,$Q216),"sim","não"),)</f>
        <v>sim</v>
      </c>
      <c r="Y216" t="str">
        <f t="shared" si="224"/>
        <v>sim</v>
      </c>
      <c r="Z216" t="str">
        <f t="shared" si="224"/>
        <v/>
      </c>
      <c r="AA216">
        <f t="shared" si="7"/>
        <v>2</v>
      </c>
      <c r="AB216" t="str">
        <f t="shared" si="8"/>
        <v/>
      </c>
      <c r="AF216" t="str">
        <f t="shared" si="9"/>
        <v>2 - Population,1 - Type of study</v>
      </c>
      <c r="AG216" t="str">
        <f t="shared" si="10"/>
        <v>2 - Population</v>
      </c>
      <c r="AH216" t="str">
        <f t="shared" si="11"/>
        <v>1 - Type of study</v>
      </c>
    </row>
    <row r="217">
      <c r="A217" s="9" t="s">
        <v>8017</v>
      </c>
      <c r="B217" s="9" t="s">
        <v>8018</v>
      </c>
      <c r="C217" s="10">
        <v>2019.0</v>
      </c>
      <c r="D217" s="10">
        <v>12.0</v>
      </c>
      <c r="E217" s="10">
        <v>1.0</v>
      </c>
      <c r="F217" s="9" t="s">
        <v>8019</v>
      </c>
      <c r="G217" s="9" t="s">
        <v>8020</v>
      </c>
      <c r="H217" s="10">
        <v>45.0</v>
      </c>
      <c r="I217" s="10">
        <v>6.0</v>
      </c>
      <c r="J217" s="9" t="s">
        <v>8021</v>
      </c>
      <c r="K217" s="9" t="s">
        <v>8022</v>
      </c>
      <c r="L217" s="15" t="s">
        <v>8023</v>
      </c>
      <c r="M217" s="9" t="s">
        <v>883</v>
      </c>
      <c r="N217" s="9"/>
      <c r="O217" s="9" t="s">
        <v>913</v>
      </c>
      <c r="P217" s="9" t="s">
        <v>8024</v>
      </c>
      <c r="Q217" s="9" t="s">
        <v>7947</v>
      </c>
      <c r="R217" s="10">
        <v>3.139992E7</v>
      </c>
      <c r="S217" s="9"/>
      <c r="T217">
        <f t="shared" si="2"/>
        <v>35</v>
      </c>
      <c r="U217" t="str">
        <f t="shared" si="3"/>
        <v>Excluded</v>
      </c>
      <c r="V217">
        <f t="shared" si="4"/>
        <v>57</v>
      </c>
      <c r="W217" t="str">
        <f t="shared" si="5"/>
        <v>Excluded</v>
      </c>
      <c r="X217" t="str">
        <f t="shared" ref="X217:Z217" si="225">IFERROR(IF(SEARCH(X$1,$Q217),"sim","não"),)</f>
        <v/>
      </c>
      <c r="Y217" t="str">
        <f t="shared" si="225"/>
        <v/>
      </c>
      <c r="Z217" t="str">
        <f t="shared" si="225"/>
        <v>sim</v>
      </c>
      <c r="AA217">
        <f t="shared" si="7"/>
        <v>1</v>
      </c>
      <c r="AB217" t="str">
        <f t="shared" si="8"/>
        <v/>
      </c>
      <c r="AF217" t="str">
        <f t="shared" si="9"/>
        <v>3 - Intervention</v>
      </c>
      <c r="AG217" t="str">
        <f t="shared" si="10"/>
        <v>3 - Intervention</v>
      </c>
      <c r="AH217" t="str">
        <f t="shared" si="11"/>
        <v/>
      </c>
    </row>
    <row r="218">
      <c r="A218" s="9" t="s">
        <v>8025</v>
      </c>
      <c r="B218" s="9" t="s">
        <v>8026</v>
      </c>
      <c r="C218" s="10">
        <v>2019.0</v>
      </c>
      <c r="D218" s="10">
        <v>7.0</v>
      </c>
      <c r="E218" s="10">
        <v>26.0</v>
      </c>
      <c r="F218" s="9" t="s">
        <v>4426</v>
      </c>
      <c r="G218" s="9" t="s">
        <v>4427</v>
      </c>
      <c r="H218" s="10">
        <v>20.0</v>
      </c>
      <c r="I218" s="10">
        <v>15.0</v>
      </c>
      <c r="J218" s="9"/>
      <c r="K218" s="9" t="s">
        <v>8027</v>
      </c>
      <c r="L218" s="15" t="s">
        <v>8028</v>
      </c>
      <c r="M218" s="9" t="s">
        <v>883</v>
      </c>
      <c r="N218" s="9"/>
      <c r="O218" s="9"/>
      <c r="P218" s="9" t="s">
        <v>8029</v>
      </c>
      <c r="Q218" s="9" t="s">
        <v>7399</v>
      </c>
      <c r="R218" s="10">
        <v>3.1357477E7</v>
      </c>
      <c r="S218" s="9" t="s">
        <v>8030</v>
      </c>
      <c r="T218">
        <f t="shared" si="2"/>
        <v>35</v>
      </c>
      <c r="U218" t="str">
        <f t="shared" si="3"/>
        <v>Excluded</v>
      </c>
      <c r="V218">
        <f t="shared" si="4"/>
        <v>57</v>
      </c>
      <c r="W218" t="str">
        <f t="shared" si="5"/>
        <v>Excluded</v>
      </c>
      <c r="X218" t="str">
        <f t="shared" ref="X218:Z218" si="226">IFERROR(IF(SEARCH(X$1,$Q218),"sim","não"),)</f>
        <v/>
      </c>
      <c r="Y218" t="str">
        <f t="shared" si="226"/>
        <v/>
      </c>
      <c r="Z218" t="str">
        <f t="shared" si="226"/>
        <v>sim</v>
      </c>
      <c r="AA218">
        <f t="shared" si="7"/>
        <v>1</v>
      </c>
      <c r="AB218" t="str">
        <f t="shared" si="8"/>
        <v/>
      </c>
      <c r="AF218" t="str">
        <f t="shared" si="9"/>
        <v>3 - Intervention</v>
      </c>
      <c r="AG218" t="str">
        <f t="shared" si="10"/>
        <v>3 - Intervention</v>
      </c>
      <c r="AH218" t="str">
        <f t="shared" si="11"/>
        <v/>
      </c>
    </row>
    <row r="219">
      <c r="A219" s="9" t="s">
        <v>8031</v>
      </c>
      <c r="B219" s="9" t="s">
        <v>8032</v>
      </c>
      <c r="C219" s="10">
        <v>2019.0</v>
      </c>
      <c r="D219" s="10">
        <v>10.0</v>
      </c>
      <c r="E219" s="10">
        <v>1.0</v>
      </c>
      <c r="F219" s="9" t="s">
        <v>5582</v>
      </c>
      <c r="G219" s="9" t="s">
        <v>5583</v>
      </c>
      <c r="H219" s="10">
        <v>103.0</v>
      </c>
      <c r="I219" s="9"/>
      <c r="J219" s="10">
        <v>109716.0</v>
      </c>
      <c r="K219" s="9" t="s">
        <v>8033</v>
      </c>
      <c r="L219" s="15" t="s">
        <v>8034</v>
      </c>
      <c r="M219" s="9" t="s">
        <v>883</v>
      </c>
      <c r="N219" s="9"/>
      <c r="O219" s="9" t="s">
        <v>913</v>
      </c>
      <c r="P219" s="9" t="s">
        <v>8035</v>
      </c>
      <c r="Q219" s="9" t="s">
        <v>8036</v>
      </c>
      <c r="R219" s="10">
        <v>3.1349431E7</v>
      </c>
      <c r="S219" s="9"/>
      <c r="T219">
        <f t="shared" si="2"/>
        <v>35</v>
      </c>
      <c r="U219" t="str">
        <f t="shared" si="3"/>
        <v>Maybe</v>
      </c>
      <c r="V219">
        <f t="shared" si="4"/>
        <v>54</v>
      </c>
      <c r="W219" t="str">
        <f t="shared" si="5"/>
        <v>Excluded</v>
      </c>
      <c r="X219" t="str">
        <f t="shared" ref="X219:Z219" si="227">IFERROR(IF(SEARCH(X$1,$Q219),"sim","não"),)</f>
        <v/>
      </c>
      <c r="Y219" t="str">
        <f t="shared" si="227"/>
        <v/>
      </c>
      <c r="Z219" t="str">
        <f t="shared" si="227"/>
        <v>sim</v>
      </c>
      <c r="AA219">
        <f t="shared" si="7"/>
        <v>1</v>
      </c>
      <c r="AB219" t="str">
        <f t="shared" si="8"/>
        <v>sim</v>
      </c>
      <c r="AF219" t="str">
        <f t="shared" si="9"/>
        <v>3 - Intervention</v>
      </c>
      <c r="AG219" t="str">
        <f t="shared" si="10"/>
        <v/>
      </c>
      <c r="AH219" t="str">
        <f t="shared" si="11"/>
        <v/>
      </c>
    </row>
    <row r="220">
      <c r="A220" s="9" t="s">
        <v>8037</v>
      </c>
      <c r="B220" s="9" t="s">
        <v>8038</v>
      </c>
      <c r="C220" s="10">
        <v>2019.0</v>
      </c>
      <c r="D220" s="10">
        <v>8.0</v>
      </c>
      <c r="E220" s="10">
        <v>1.0</v>
      </c>
      <c r="F220" s="9" t="s">
        <v>8039</v>
      </c>
      <c r="G220" s="9" t="s">
        <v>8040</v>
      </c>
      <c r="H220" s="10">
        <v>25.0</v>
      </c>
      <c r="I220" s="9"/>
      <c r="J220" s="10">
        <v>103989.0</v>
      </c>
      <c r="K220" s="9" t="s">
        <v>8041</v>
      </c>
      <c r="L220" s="15" t="s">
        <v>8042</v>
      </c>
      <c r="M220" s="9" t="s">
        <v>883</v>
      </c>
      <c r="N220" s="9"/>
      <c r="O220" s="9"/>
      <c r="P220" s="9" t="s">
        <v>8043</v>
      </c>
      <c r="Q220" s="9" t="s">
        <v>7372</v>
      </c>
      <c r="R220" s="10">
        <v>3.1338395E7</v>
      </c>
      <c r="S220" s="9" t="s">
        <v>8044</v>
      </c>
      <c r="T220">
        <f t="shared" si="2"/>
        <v>35</v>
      </c>
      <c r="U220" t="str">
        <f t="shared" si="3"/>
        <v>Excluded</v>
      </c>
      <c r="V220">
        <f t="shared" si="4"/>
        <v>57</v>
      </c>
      <c r="W220" t="str">
        <f t="shared" si="5"/>
        <v>Excluded</v>
      </c>
      <c r="X220" t="str">
        <f t="shared" ref="X220:Z220" si="228">IFERROR(IF(SEARCH(X$1,$Q220),"sim","não"),)</f>
        <v>sim</v>
      </c>
      <c r="Y220" t="str">
        <f t="shared" si="228"/>
        <v/>
      </c>
      <c r="Z220" t="str">
        <f t="shared" si="228"/>
        <v/>
      </c>
      <c r="AA220">
        <f t="shared" si="7"/>
        <v>1</v>
      </c>
      <c r="AB220" t="str">
        <f t="shared" si="8"/>
        <v/>
      </c>
      <c r="AF220" t="str">
        <f t="shared" si="9"/>
        <v>1 - Type of study</v>
      </c>
      <c r="AG220" t="str">
        <f t="shared" si="10"/>
        <v>1 - Type of study</v>
      </c>
      <c r="AH220" t="str">
        <f t="shared" si="11"/>
        <v/>
      </c>
    </row>
    <row r="221">
      <c r="A221" s="9" t="s">
        <v>8045</v>
      </c>
      <c r="B221" s="9" t="s">
        <v>8046</v>
      </c>
      <c r="C221" s="10">
        <v>2019.0</v>
      </c>
      <c r="D221" s="10">
        <v>10.0</v>
      </c>
      <c r="E221" s="10">
        <v>1.0</v>
      </c>
      <c r="F221" s="9" t="s">
        <v>8047</v>
      </c>
      <c r="G221" s="9" t="s">
        <v>8048</v>
      </c>
      <c r="H221" s="10">
        <v>85.0</v>
      </c>
      <c r="I221" s="10">
        <v>19.0</v>
      </c>
      <c r="J221" s="9"/>
      <c r="K221" s="9" t="s">
        <v>8049</v>
      </c>
      <c r="L221" s="15" t="s">
        <v>8050</v>
      </c>
      <c r="M221" s="9" t="s">
        <v>883</v>
      </c>
      <c r="N221" s="9"/>
      <c r="O221" s="9"/>
      <c r="P221" s="9" t="s">
        <v>8051</v>
      </c>
      <c r="Q221" s="9" t="s">
        <v>7372</v>
      </c>
      <c r="R221" s="10">
        <v>3.1324632E7</v>
      </c>
      <c r="S221" s="9" t="s">
        <v>8052</v>
      </c>
      <c r="T221">
        <f t="shared" si="2"/>
        <v>35</v>
      </c>
      <c r="U221" t="str">
        <f t="shared" si="3"/>
        <v>Excluded</v>
      </c>
      <c r="V221">
        <f t="shared" si="4"/>
        <v>57</v>
      </c>
      <c r="W221" t="str">
        <f t="shared" si="5"/>
        <v>Excluded</v>
      </c>
      <c r="X221" t="str">
        <f t="shared" ref="X221:Z221" si="229">IFERROR(IF(SEARCH(X$1,$Q221),"sim","não"),)</f>
        <v>sim</v>
      </c>
      <c r="Y221" t="str">
        <f t="shared" si="229"/>
        <v/>
      </c>
      <c r="Z221" t="str">
        <f t="shared" si="229"/>
        <v/>
      </c>
      <c r="AA221">
        <f t="shared" si="7"/>
        <v>1</v>
      </c>
      <c r="AB221" t="str">
        <f t="shared" si="8"/>
        <v/>
      </c>
      <c r="AF221" t="str">
        <f t="shared" si="9"/>
        <v>1 - Type of study</v>
      </c>
      <c r="AG221" t="str">
        <f t="shared" si="10"/>
        <v>1 - Type of study</v>
      </c>
      <c r="AH221" t="str">
        <f t="shared" si="11"/>
        <v/>
      </c>
    </row>
    <row r="222">
      <c r="A222" s="9" t="s">
        <v>8053</v>
      </c>
      <c r="B222" s="9" t="s">
        <v>8054</v>
      </c>
      <c r="C222" s="10">
        <v>2019.0</v>
      </c>
      <c r="D222" s="10">
        <v>11.0</v>
      </c>
      <c r="E222" s="10">
        <v>15.0</v>
      </c>
      <c r="F222" s="9" t="s">
        <v>948</v>
      </c>
      <c r="G222" s="9" t="s">
        <v>949</v>
      </c>
      <c r="H222" s="10">
        <v>691.0</v>
      </c>
      <c r="I222" s="9"/>
      <c r="J222" s="9" t="s">
        <v>8055</v>
      </c>
      <c r="K222" s="9" t="s">
        <v>8056</v>
      </c>
      <c r="L222" s="15" t="s">
        <v>8057</v>
      </c>
      <c r="M222" s="9" t="s">
        <v>883</v>
      </c>
      <c r="N222" s="9"/>
      <c r="O222" s="9" t="s">
        <v>913</v>
      </c>
      <c r="P222" s="9" t="s">
        <v>8058</v>
      </c>
      <c r="Q222" s="9" t="s">
        <v>7372</v>
      </c>
      <c r="R222" s="10">
        <v>3.132359E7</v>
      </c>
      <c r="S222" s="9"/>
      <c r="T222">
        <f t="shared" si="2"/>
        <v>35</v>
      </c>
      <c r="U222" t="str">
        <f t="shared" si="3"/>
        <v>Excluded</v>
      </c>
      <c r="V222">
        <f t="shared" si="4"/>
        <v>57</v>
      </c>
      <c r="W222" t="str">
        <f t="shared" si="5"/>
        <v>Excluded</v>
      </c>
      <c r="X222" t="str">
        <f t="shared" ref="X222:Z222" si="230">IFERROR(IF(SEARCH(X$1,$Q222),"sim","não"),)</f>
        <v>sim</v>
      </c>
      <c r="Y222" t="str">
        <f t="shared" si="230"/>
        <v/>
      </c>
      <c r="Z222" t="str">
        <f t="shared" si="230"/>
        <v/>
      </c>
      <c r="AA222">
        <f t="shared" si="7"/>
        <v>1</v>
      </c>
      <c r="AB222" t="str">
        <f t="shared" si="8"/>
        <v/>
      </c>
      <c r="AF222" t="str">
        <f t="shared" si="9"/>
        <v>1 - Type of study</v>
      </c>
      <c r="AG222" t="str">
        <f t="shared" si="10"/>
        <v>1 - Type of study</v>
      </c>
      <c r="AH222" t="str">
        <f t="shared" si="11"/>
        <v/>
      </c>
    </row>
    <row r="223">
      <c r="A223" s="9" t="s">
        <v>8059</v>
      </c>
      <c r="B223" s="9" t="s">
        <v>8060</v>
      </c>
      <c r="C223" s="10">
        <v>2019.0</v>
      </c>
      <c r="D223" s="10">
        <v>9.0</v>
      </c>
      <c r="E223" s="10">
        <v>1.0</v>
      </c>
      <c r="F223" s="9" t="s">
        <v>7601</v>
      </c>
      <c r="G223" s="9" t="s">
        <v>7602</v>
      </c>
      <c r="H223" s="10">
        <v>30.0</v>
      </c>
      <c r="I223" s="10">
        <v>9.0</v>
      </c>
      <c r="J223" s="9" t="s">
        <v>8061</v>
      </c>
      <c r="K223" s="9" t="s">
        <v>8062</v>
      </c>
      <c r="L223" s="15" t="s">
        <v>8063</v>
      </c>
      <c r="M223" s="9" t="s">
        <v>883</v>
      </c>
      <c r="N223" s="9"/>
      <c r="O223" s="9"/>
      <c r="P223" s="9" t="s">
        <v>8064</v>
      </c>
      <c r="Q223" s="9" t="s">
        <v>7607</v>
      </c>
      <c r="R223" s="10">
        <v>3.1202675E7</v>
      </c>
      <c r="S223" s="9" t="s">
        <v>8065</v>
      </c>
      <c r="T223">
        <f t="shared" si="2"/>
        <v>35</v>
      </c>
      <c r="U223" t="str">
        <f t="shared" si="3"/>
        <v>Excluded</v>
      </c>
      <c r="V223">
        <f t="shared" si="4"/>
        <v>57</v>
      </c>
      <c r="W223" t="str">
        <f t="shared" si="5"/>
        <v>Excluded</v>
      </c>
      <c r="X223" t="str">
        <f t="shared" ref="X223:Z223" si="231">IFERROR(IF(SEARCH(X$1,$Q223),"sim","não"),)</f>
        <v>sim</v>
      </c>
      <c r="Y223" t="str">
        <f t="shared" si="231"/>
        <v>sim</v>
      </c>
      <c r="Z223" t="str">
        <f t="shared" si="231"/>
        <v/>
      </c>
      <c r="AA223">
        <f t="shared" si="7"/>
        <v>2</v>
      </c>
      <c r="AB223" t="str">
        <f t="shared" si="8"/>
        <v/>
      </c>
      <c r="AF223" t="str">
        <f t="shared" si="9"/>
        <v>2 - Population,1 - Type of study</v>
      </c>
      <c r="AG223" t="str">
        <f t="shared" si="10"/>
        <v>2 - Population</v>
      </c>
      <c r="AH223" t="str">
        <f t="shared" si="11"/>
        <v>1 - Type of study</v>
      </c>
    </row>
    <row r="224">
      <c r="A224" s="9" t="s">
        <v>8066</v>
      </c>
      <c r="B224" s="9" t="s">
        <v>8067</v>
      </c>
      <c r="C224" s="10">
        <v>2019.0</v>
      </c>
      <c r="D224" s="10">
        <v>9.0</v>
      </c>
      <c r="E224" s="10">
        <v>1.0</v>
      </c>
      <c r="F224" s="9" t="s">
        <v>927</v>
      </c>
      <c r="G224" s="9" t="s">
        <v>928</v>
      </c>
      <c r="H224" s="10">
        <v>252.0</v>
      </c>
      <c r="I224" s="9"/>
      <c r="J224" s="9" t="s">
        <v>8068</v>
      </c>
      <c r="K224" s="9" t="s">
        <v>8069</v>
      </c>
      <c r="L224" s="15" t="s">
        <v>8070</v>
      </c>
      <c r="M224" s="9" t="s">
        <v>883</v>
      </c>
      <c r="N224" s="9"/>
      <c r="O224" s="9" t="s">
        <v>884</v>
      </c>
      <c r="P224" s="9" t="s">
        <v>8071</v>
      </c>
      <c r="Q224" s="9" t="s">
        <v>7391</v>
      </c>
      <c r="R224" s="10">
        <v>3.1146243E7</v>
      </c>
      <c r="S224" s="9"/>
      <c r="T224">
        <f t="shared" si="2"/>
        <v>35</v>
      </c>
      <c r="U224" t="str">
        <f t="shared" si="3"/>
        <v>Excluded</v>
      </c>
      <c r="V224">
        <f t="shared" si="4"/>
        <v>57</v>
      </c>
      <c r="W224" t="str">
        <f t="shared" si="5"/>
        <v>Excluded</v>
      </c>
      <c r="X224" t="str">
        <f t="shared" ref="X224:Z224" si="232">IFERROR(IF(SEARCH(X$1,$Q224),"sim","não"),)</f>
        <v/>
      </c>
      <c r="Y224" t="str">
        <f t="shared" si="232"/>
        <v>sim</v>
      </c>
      <c r="Z224" t="str">
        <f t="shared" si="232"/>
        <v/>
      </c>
      <c r="AA224">
        <f t="shared" si="7"/>
        <v>1</v>
      </c>
      <c r="AB224" t="str">
        <f t="shared" si="8"/>
        <v/>
      </c>
      <c r="AF224" t="str">
        <f t="shared" si="9"/>
        <v>2 - Population</v>
      </c>
      <c r="AG224" t="str">
        <f t="shared" si="10"/>
        <v>2 - Population</v>
      </c>
      <c r="AH224" t="str">
        <f t="shared" si="11"/>
        <v/>
      </c>
    </row>
    <row r="225">
      <c r="A225" s="9" t="s">
        <v>8072</v>
      </c>
      <c r="B225" s="9" t="s">
        <v>8073</v>
      </c>
      <c r="C225" s="10">
        <v>2019.0</v>
      </c>
      <c r="D225" s="10">
        <v>8.0</v>
      </c>
      <c r="E225" s="10">
        <v>1.0</v>
      </c>
      <c r="F225" s="9" t="s">
        <v>2524</v>
      </c>
      <c r="G225" s="9" t="s">
        <v>2525</v>
      </c>
      <c r="H225" s="10">
        <v>212.0</v>
      </c>
      <c r="I225" s="9"/>
      <c r="J225" s="9" t="s">
        <v>8074</v>
      </c>
      <c r="K225" s="9" t="s">
        <v>8075</v>
      </c>
      <c r="L225" s="15" t="s">
        <v>8076</v>
      </c>
      <c r="M225" s="9" t="s">
        <v>883</v>
      </c>
      <c r="N225" s="9"/>
      <c r="O225" s="9" t="s">
        <v>913</v>
      </c>
      <c r="P225" s="9" t="s">
        <v>8077</v>
      </c>
      <c r="Q225" s="9" t="s">
        <v>7888</v>
      </c>
      <c r="R225" s="10">
        <v>3.110048E7</v>
      </c>
      <c r="S225" s="9"/>
      <c r="T225">
        <f t="shared" si="2"/>
        <v>35</v>
      </c>
      <c r="U225" t="str">
        <f t="shared" si="3"/>
        <v>Excluded</v>
      </c>
      <c r="V225">
        <f t="shared" si="4"/>
        <v>57</v>
      </c>
      <c r="W225" t="str">
        <f t="shared" si="5"/>
        <v>Excluded</v>
      </c>
      <c r="X225" t="str">
        <f t="shared" ref="X225:Z225" si="233">IFERROR(IF(SEARCH(X$1,$Q225),"sim","não"),)</f>
        <v>sim</v>
      </c>
      <c r="Y225" t="str">
        <f t="shared" si="233"/>
        <v/>
      </c>
      <c r="Z225" t="str">
        <f t="shared" si="233"/>
        <v/>
      </c>
      <c r="AA225">
        <f t="shared" si="7"/>
        <v>1</v>
      </c>
      <c r="AB225" t="str">
        <f t="shared" si="8"/>
        <v/>
      </c>
      <c r="AF225" t="str">
        <f t="shared" si="9"/>
        <v>1 - Type of study</v>
      </c>
      <c r="AG225" t="str">
        <f t="shared" si="10"/>
        <v>1 - Type of study</v>
      </c>
      <c r="AH225" t="str">
        <f t="shared" si="11"/>
        <v/>
      </c>
    </row>
    <row r="226">
      <c r="A226" s="9" t="s">
        <v>8078</v>
      </c>
      <c r="B226" s="9" t="s">
        <v>8079</v>
      </c>
      <c r="C226" s="10">
        <v>2019.0</v>
      </c>
      <c r="D226" s="10">
        <v>5.0</v>
      </c>
      <c r="E226" s="10">
        <v>1.0</v>
      </c>
      <c r="F226" s="9" t="s">
        <v>927</v>
      </c>
      <c r="G226" s="9" t="s">
        <v>928</v>
      </c>
      <c r="H226" s="10">
        <v>248.0</v>
      </c>
      <c r="I226" s="9"/>
      <c r="J226" s="9" t="s">
        <v>8080</v>
      </c>
      <c r="K226" s="9" t="s">
        <v>8081</v>
      </c>
      <c r="L226" s="15" t="s">
        <v>8082</v>
      </c>
      <c r="M226" s="9" t="s">
        <v>883</v>
      </c>
      <c r="N226" s="9"/>
      <c r="O226" s="9" t="s">
        <v>884</v>
      </c>
      <c r="P226" s="9" t="s">
        <v>8083</v>
      </c>
      <c r="Q226" s="9" t="s">
        <v>7897</v>
      </c>
      <c r="R226" s="10">
        <v>3.1091641E7</v>
      </c>
      <c r="S226" s="9"/>
      <c r="T226">
        <f t="shared" si="2"/>
        <v>35</v>
      </c>
      <c r="U226" t="str">
        <f t="shared" si="3"/>
        <v>Maybe</v>
      </c>
      <c r="V226">
        <f t="shared" si="4"/>
        <v>54</v>
      </c>
      <c r="W226" t="str">
        <f t="shared" si="5"/>
        <v>Excluded</v>
      </c>
      <c r="X226" t="str">
        <f t="shared" ref="X226:Z226" si="234">IFERROR(IF(SEARCH(X$1,$Q226),"sim","não"),)</f>
        <v>sim</v>
      </c>
      <c r="Y226" t="str">
        <f t="shared" si="234"/>
        <v/>
      </c>
      <c r="Z226" t="str">
        <f t="shared" si="234"/>
        <v/>
      </c>
      <c r="AA226">
        <f t="shared" si="7"/>
        <v>1</v>
      </c>
      <c r="AB226" t="str">
        <f t="shared" si="8"/>
        <v>sim</v>
      </c>
      <c r="AF226" t="str">
        <f t="shared" si="9"/>
        <v>1 - Type of study</v>
      </c>
      <c r="AG226" t="str">
        <f t="shared" si="10"/>
        <v/>
      </c>
      <c r="AH226" t="str">
        <f t="shared" si="11"/>
        <v/>
      </c>
    </row>
    <row r="227">
      <c r="A227" s="9" t="s">
        <v>8084</v>
      </c>
      <c r="B227" s="9" t="s">
        <v>8085</v>
      </c>
      <c r="C227" s="10">
        <v>2019.0</v>
      </c>
      <c r="D227" s="10">
        <v>7.0</v>
      </c>
      <c r="E227" s="10">
        <v>30.0</v>
      </c>
      <c r="F227" s="9" t="s">
        <v>981</v>
      </c>
      <c r="G227" s="9" t="s">
        <v>982</v>
      </c>
      <c r="H227" s="10">
        <v>176.0</v>
      </c>
      <c r="I227" s="9"/>
      <c r="J227" s="9" t="s">
        <v>8086</v>
      </c>
      <c r="K227" s="9" t="s">
        <v>8087</v>
      </c>
      <c r="L227" s="15" t="s">
        <v>8088</v>
      </c>
      <c r="M227" s="9" t="s">
        <v>883</v>
      </c>
      <c r="N227" s="9"/>
      <c r="O227" s="9" t="s">
        <v>913</v>
      </c>
      <c r="P227" s="9" t="s">
        <v>8089</v>
      </c>
      <c r="Q227" s="9" t="s">
        <v>7445</v>
      </c>
      <c r="R227" s="10">
        <v>3.0939402E7</v>
      </c>
      <c r="S227" s="9"/>
      <c r="T227">
        <f t="shared" si="2"/>
        <v>35</v>
      </c>
      <c r="U227" t="str">
        <f t="shared" si="3"/>
        <v>Maybe</v>
      </c>
      <c r="V227">
        <f t="shared" si="4"/>
        <v>54</v>
      </c>
      <c r="W227" t="str">
        <f t="shared" si="5"/>
        <v>Maybe</v>
      </c>
      <c r="X227" t="str">
        <f t="shared" ref="X227:Z227" si="235">IFERROR(IF(SEARCH(X$1,$Q227),"sim","não"),)</f>
        <v/>
      </c>
      <c r="Y227" t="str">
        <f t="shared" si="235"/>
        <v/>
      </c>
      <c r="Z227" t="str">
        <f t="shared" si="235"/>
        <v/>
      </c>
      <c r="AA227">
        <f t="shared" si="7"/>
        <v>0</v>
      </c>
      <c r="AB227" t="str">
        <f t="shared" si="8"/>
        <v>sim</v>
      </c>
      <c r="AF227" t="str">
        <f t="shared" si="9"/>
        <v/>
      </c>
      <c r="AG227" t="str">
        <f t="shared" si="10"/>
        <v/>
      </c>
      <c r="AH227" t="str">
        <f t="shared" si="11"/>
        <v/>
      </c>
    </row>
    <row r="228">
      <c r="A228" s="9" t="s">
        <v>8090</v>
      </c>
      <c r="B228" s="9" t="s">
        <v>8091</v>
      </c>
      <c r="C228" s="10">
        <v>2019.0</v>
      </c>
      <c r="D228" s="10">
        <v>7.0</v>
      </c>
      <c r="E228" s="10">
        <v>30.0</v>
      </c>
      <c r="F228" s="9" t="s">
        <v>981</v>
      </c>
      <c r="G228" s="9" t="s">
        <v>982</v>
      </c>
      <c r="H228" s="10">
        <v>176.0</v>
      </c>
      <c r="I228" s="9"/>
      <c r="J228" s="9" t="s">
        <v>8092</v>
      </c>
      <c r="K228" s="9" t="s">
        <v>8093</v>
      </c>
      <c r="L228" s="15" t="s">
        <v>8094</v>
      </c>
      <c r="M228" s="9" t="s">
        <v>883</v>
      </c>
      <c r="N228" s="9"/>
      <c r="O228" s="9" t="s">
        <v>913</v>
      </c>
      <c r="P228" s="9" t="s">
        <v>8095</v>
      </c>
      <c r="Q228" s="9" t="s">
        <v>7405</v>
      </c>
      <c r="R228" s="10">
        <v>3.0933895E7</v>
      </c>
      <c r="S228" s="9"/>
      <c r="T228">
        <f t="shared" si="2"/>
        <v>35</v>
      </c>
      <c r="U228" t="str">
        <f t="shared" si="3"/>
        <v>Excluded</v>
      </c>
      <c r="V228">
        <f t="shared" si="4"/>
        <v>57</v>
      </c>
      <c r="W228" t="str">
        <f t="shared" si="5"/>
        <v>Excluded</v>
      </c>
      <c r="X228" t="str">
        <f t="shared" ref="X228:Z228" si="236">IFERROR(IF(SEARCH(X$1,$Q228),"sim","não"),)</f>
        <v/>
      </c>
      <c r="Y228" t="str">
        <f t="shared" si="236"/>
        <v>sim</v>
      </c>
      <c r="Z228" t="str">
        <f t="shared" si="236"/>
        <v/>
      </c>
      <c r="AA228">
        <f t="shared" si="7"/>
        <v>1</v>
      </c>
      <c r="AB228" t="str">
        <f t="shared" si="8"/>
        <v/>
      </c>
      <c r="AF228" t="str">
        <f t="shared" si="9"/>
        <v>2 - Population</v>
      </c>
      <c r="AG228" t="str">
        <f t="shared" si="10"/>
        <v>2 - Population</v>
      </c>
      <c r="AH228" t="str">
        <f t="shared" si="11"/>
        <v/>
      </c>
    </row>
    <row r="229">
      <c r="A229" s="9" t="s">
        <v>8096</v>
      </c>
      <c r="B229" s="9" t="s">
        <v>8097</v>
      </c>
      <c r="C229" s="10">
        <v>2019.0</v>
      </c>
      <c r="D229" s="10">
        <v>5.0</v>
      </c>
      <c r="E229" s="10">
        <v>1.0</v>
      </c>
      <c r="F229" s="9" t="s">
        <v>927</v>
      </c>
      <c r="G229" s="9" t="s">
        <v>928</v>
      </c>
      <c r="H229" s="10">
        <v>248.0</v>
      </c>
      <c r="I229" s="9"/>
      <c r="J229" s="9" t="s">
        <v>8098</v>
      </c>
      <c r="K229" s="9" t="s">
        <v>8099</v>
      </c>
      <c r="L229" s="15" t="s">
        <v>8100</v>
      </c>
      <c r="M229" s="9" t="s">
        <v>883</v>
      </c>
      <c r="N229" s="9"/>
      <c r="O229" s="9" t="s">
        <v>884</v>
      </c>
      <c r="P229" s="9" t="s">
        <v>8101</v>
      </c>
      <c r="Q229" s="9" t="s">
        <v>7691</v>
      </c>
      <c r="R229" s="10">
        <v>3.0871891E7</v>
      </c>
      <c r="S229" s="9"/>
      <c r="T229">
        <f t="shared" si="2"/>
        <v>35</v>
      </c>
      <c r="U229" t="str">
        <f t="shared" si="3"/>
        <v>Excluded</v>
      </c>
      <c r="V229">
        <f t="shared" si="4"/>
        <v>57</v>
      </c>
      <c r="W229" t="str">
        <f t="shared" si="5"/>
        <v>Excluded</v>
      </c>
      <c r="X229" t="str">
        <f t="shared" ref="X229:Z229" si="237">IFERROR(IF(SEARCH(X$1,$Q229),"sim","não"),)</f>
        <v>sim</v>
      </c>
      <c r="Y229" t="str">
        <f t="shared" si="237"/>
        <v>sim</v>
      </c>
      <c r="Z229" t="str">
        <f t="shared" si="237"/>
        <v/>
      </c>
      <c r="AA229">
        <f t="shared" si="7"/>
        <v>2</v>
      </c>
      <c r="AB229" t="str">
        <f t="shared" si="8"/>
        <v/>
      </c>
      <c r="AF229" t="str">
        <f t="shared" si="9"/>
        <v>2 - Population,1 - Type of study</v>
      </c>
      <c r="AG229" t="str">
        <f t="shared" si="10"/>
        <v>2 - Population</v>
      </c>
      <c r="AH229" t="str">
        <f t="shared" si="11"/>
        <v>1 - Type of study</v>
      </c>
    </row>
    <row r="230">
      <c r="A230" s="9" t="s">
        <v>8102</v>
      </c>
      <c r="B230" s="9" t="s">
        <v>8103</v>
      </c>
      <c r="C230" s="10">
        <v>2019.0</v>
      </c>
      <c r="D230" s="10">
        <v>5.0</v>
      </c>
      <c r="E230" s="10">
        <v>1.0</v>
      </c>
      <c r="F230" s="9" t="s">
        <v>927</v>
      </c>
      <c r="G230" s="9" t="s">
        <v>928</v>
      </c>
      <c r="H230" s="10">
        <v>248.0</v>
      </c>
      <c r="I230" s="9"/>
      <c r="J230" s="9" t="s">
        <v>8104</v>
      </c>
      <c r="K230" s="9" t="s">
        <v>8105</v>
      </c>
      <c r="L230" s="15" t="s">
        <v>8106</v>
      </c>
      <c r="M230" s="9" t="s">
        <v>883</v>
      </c>
      <c r="N230" s="9"/>
      <c r="O230" s="9"/>
      <c r="P230" s="9" t="s">
        <v>8107</v>
      </c>
      <c r="Q230" s="9" t="s">
        <v>7391</v>
      </c>
      <c r="R230" s="10">
        <v>3.0849588E7</v>
      </c>
      <c r="S230" s="9" t="s">
        <v>8108</v>
      </c>
      <c r="T230">
        <f t="shared" si="2"/>
        <v>35</v>
      </c>
      <c r="U230" t="str">
        <f t="shared" si="3"/>
        <v>Excluded</v>
      </c>
      <c r="V230">
        <f t="shared" si="4"/>
        <v>57</v>
      </c>
      <c r="W230" t="str">
        <f t="shared" si="5"/>
        <v>Excluded</v>
      </c>
      <c r="X230" t="str">
        <f t="shared" ref="X230:Z230" si="238">IFERROR(IF(SEARCH(X$1,$Q230),"sim","não"),)</f>
        <v/>
      </c>
      <c r="Y230" t="str">
        <f t="shared" si="238"/>
        <v>sim</v>
      </c>
      <c r="Z230" t="str">
        <f t="shared" si="238"/>
        <v/>
      </c>
      <c r="AA230">
        <f t="shared" si="7"/>
        <v>1</v>
      </c>
      <c r="AB230" t="str">
        <f t="shared" si="8"/>
        <v/>
      </c>
      <c r="AF230" t="str">
        <f t="shared" si="9"/>
        <v>2 - Population</v>
      </c>
      <c r="AG230" t="str">
        <f t="shared" si="10"/>
        <v>2 - Population</v>
      </c>
      <c r="AH230" t="str">
        <f t="shared" si="11"/>
        <v/>
      </c>
    </row>
    <row r="231">
      <c r="A231" s="9" t="s">
        <v>8109</v>
      </c>
      <c r="B231" s="9" t="s">
        <v>8110</v>
      </c>
      <c r="C231" s="10">
        <v>2019.0</v>
      </c>
      <c r="D231" s="10">
        <v>6.0</v>
      </c>
      <c r="E231" s="10">
        <v>1.0</v>
      </c>
      <c r="F231" s="9" t="s">
        <v>948</v>
      </c>
      <c r="G231" s="9" t="s">
        <v>949</v>
      </c>
      <c r="H231" s="10">
        <v>667.0</v>
      </c>
      <c r="I231" s="9"/>
      <c r="J231" s="9" t="s">
        <v>8111</v>
      </c>
      <c r="K231" s="9" t="s">
        <v>8112</v>
      </c>
      <c r="L231" s="15" t="s">
        <v>8113</v>
      </c>
      <c r="M231" s="9" t="s">
        <v>883</v>
      </c>
      <c r="N231" s="9"/>
      <c r="O231" s="9" t="s">
        <v>913</v>
      </c>
      <c r="P231" s="9" t="s">
        <v>8114</v>
      </c>
      <c r="Q231" s="9" t="s">
        <v>7372</v>
      </c>
      <c r="R231" s="10">
        <v>3.0826673E7</v>
      </c>
      <c r="S231" s="9"/>
      <c r="T231">
        <f t="shared" si="2"/>
        <v>35</v>
      </c>
      <c r="U231" t="str">
        <f t="shared" si="3"/>
        <v>Excluded</v>
      </c>
      <c r="V231">
        <f t="shared" si="4"/>
        <v>57</v>
      </c>
      <c r="W231" t="str">
        <f t="shared" si="5"/>
        <v>Excluded</v>
      </c>
      <c r="X231" t="str">
        <f t="shared" ref="X231:Z231" si="239">IFERROR(IF(SEARCH(X$1,$Q231),"sim","não"),)</f>
        <v>sim</v>
      </c>
      <c r="Y231" t="str">
        <f t="shared" si="239"/>
        <v/>
      </c>
      <c r="Z231" t="str">
        <f t="shared" si="239"/>
        <v/>
      </c>
      <c r="AA231">
        <f t="shared" si="7"/>
        <v>1</v>
      </c>
      <c r="AB231" t="str">
        <f t="shared" si="8"/>
        <v/>
      </c>
      <c r="AF231" t="str">
        <f t="shared" si="9"/>
        <v>1 - Type of study</v>
      </c>
      <c r="AG231" t="str">
        <f t="shared" si="10"/>
        <v>1 - Type of study</v>
      </c>
      <c r="AH231" t="str">
        <f t="shared" si="11"/>
        <v/>
      </c>
    </row>
    <row r="232">
      <c r="A232" s="9" t="s">
        <v>8115</v>
      </c>
      <c r="B232" s="9" t="s">
        <v>8116</v>
      </c>
      <c r="C232" s="10">
        <v>2019.0</v>
      </c>
      <c r="D232" s="10">
        <v>3.0</v>
      </c>
      <c r="E232" s="10">
        <v>1.0</v>
      </c>
      <c r="F232" s="9" t="s">
        <v>1707</v>
      </c>
      <c r="G232" s="9" t="s">
        <v>1708</v>
      </c>
      <c r="H232" s="10">
        <v>18.0</v>
      </c>
      <c r="I232" s="10">
        <v>3.0</v>
      </c>
      <c r="J232" s="9" t="s">
        <v>8117</v>
      </c>
      <c r="K232" s="9" t="s">
        <v>8118</v>
      </c>
      <c r="L232" s="15" t="s">
        <v>8119</v>
      </c>
      <c r="M232" s="9" t="s">
        <v>883</v>
      </c>
      <c r="N232" s="9"/>
      <c r="O232" s="9" t="s">
        <v>884</v>
      </c>
      <c r="P232" s="9" t="s">
        <v>8120</v>
      </c>
      <c r="Q232" s="9" t="s">
        <v>7372</v>
      </c>
      <c r="R232" s="10">
        <v>3.0810563E7</v>
      </c>
      <c r="S232" s="9"/>
      <c r="T232">
        <f t="shared" si="2"/>
        <v>35</v>
      </c>
      <c r="U232" t="str">
        <f t="shared" si="3"/>
        <v>Excluded</v>
      </c>
      <c r="V232">
        <f t="shared" si="4"/>
        <v>57</v>
      </c>
      <c r="W232" t="str">
        <f t="shared" si="5"/>
        <v>Excluded</v>
      </c>
      <c r="X232" t="str">
        <f t="shared" ref="X232:Z232" si="240">IFERROR(IF(SEARCH(X$1,$Q232),"sim","não"),)</f>
        <v>sim</v>
      </c>
      <c r="Y232" t="str">
        <f t="shared" si="240"/>
        <v/>
      </c>
      <c r="Z232" t="str">
        <f t="shared" si="240"/>
        <v/>
      </c>
      <c r="AA232">
        <f t="shared" si="7"/>
        <v>1</v>
      </c>
      <c r="AB232" t="str">
        <f t="shared" si="8"/>
        <v/>
      </c>
      <c r="AF232" t="str">
        <f t="shared" si="9"/>
        <v>1 - Type of study</v>
      </c>
      <c r="AG232" t="str">
        <f t="shared" si="10"/>
        <v>1 - Type of study</v>
      </c>
      <c r="AH232" t="str">
        <f t="shared" si="11"/>
        <v/>
      </c>
    </row>
    <row r="233">
      <c r="A233" s="9" t="s">
        <v>8121</v>
      </c>
      <c r="B233" s="9" t="s">
        <v>8122</v>
      </c>
      <c r="C233" s="10">
        <v>2019.0</v>
      </c>
      <c r="D233" s="10">
        <v>4.0</v>
      </c>
      <c r="E233" s="10">
        <v>1.0</v>
      </c>
      <c r="F233" s="9" t="s">
        <v>1089</v>
      </c>
      <c r="G233" s="9" t="s">
        <v>1090</v>
      </c>
      <c r="H233" s="10">
        <v>67.0</v>
      </c>
      <c r="I233" s="9"/>
      <c r="J233" s="9" t="s">
        <v>8123</v>
      </c>
      <c r="K233" s="9" t="s">
        <v>8124</v>
      </c>
      <c r="L233" s="15" t="s">
        <v>8125</v>
      </c>
      <c r="M233" s="9" t="s">
        <v>883</v>
      </c>
      <c r="N233" s="9"/>
      <c r="O233" s="9" t="s">
        <v>913</v>
      </c>
      <c r="P233" s="9" t="s">
        <v>8126</v>
      </c>
      <c r="Q233" s="9" t="s">
        <v>7372</v>
      </c>
      <c r="R233" s="10">
        <v>3.0711873E7</v>
      </c>
      <c r="S233" s="9"/>
      <c r="T233">
        <f t="shared" si="2"/>
        <v>35</v>
      </c>
      <c r="U233" t="str">
        <f t="shared" si="3"/>
        <v>Excluded</v>
      </c>
      <c r="V233">
        <f t="shared" si="4"/>
        <v>57</v>
      </c>
      <c r="W233" t="str">
        <f t="shared" si="5"/>
        <v>Excluded</v>
      </c>
      <c r="X233" t="str">
        <f t="shared" ref="X233:Z233" si="241">IFERROR(IF(SEARCH(X$1,$Q233),"sim","não"),)</f>
        <v>sim</v>
      </c>
      <c r="Y233" t="str">
        <f t="shared" si="241"/>
        <v/>
      </c>
      <c r="Z233" t="str">
        <f t="shared" si="241"/>
        <v/>
      </c>
      <c r="AA233">
        <f t="shared" si="7"/>
        <v>1</v>
      </c>
      <c r="AB233" t="str">
        <f t="shared" si="8"/>
        <v/>
      </c>
      <c r="AF233" t="str">
        <f t="shared" si="9"/>
        <v>1 - Type of study</v>
      </c>
      <c r="AG233" t="str">
        <f t="shared" si="10"/>
        <v>1 - Type of study</v>
      </c>
      <c r="AH233" t="str">
        <f t="shared" si="11"/>
        <v/>
      </c>
    </row>
    <row r="234">
      <c r="A234" s="9" t="s">
        <v>8127</v>
      </c>
      <c r="B234" s="9" t="s">
        <v>8128</v>
      </c>
      <c r="C234" s="10">
        <v>2019.0</v>
      </c>
      <c r="D234" s="10">
        <v>2.0</v>
      </c>
      <c r="E234" s="10">
        <v>1.0</v>
      </c>
      <c r="F234" s="9" t="s">
        <v>879</v>
      </c>
      <c r="G234" s="9" t="s">
        <v>880</v>
      </c>
      <c r="H234" s="10">
        <v>139.0</v>
      </c>
      <c r="I234" s="9"/>
      <c r="J234" s="9" t="s">
        <v>8129</v>
      </c>
      <c r="K234" s="9" t="s">
        <v>8130</v>
      </c>
      <c r="L234" s="15" t="s">
        <v>8131</v>
      </c>
      <c r="M234" s="9" t="s">
        <v>883</v>
      </c>
      <c r="N234" s="9"/>
      <c r="O234" s="9" t="s">
        <v>884</v>
      </c>
      <c r="P234" s="9" t="s">
        <v>8132</v>
      </c>
      <c r="Q234" s="9" t="s">
        <v>7372</v>
      </c>
      <c r="R234" s="10">
        <v>3.0686409E7</v>
      </c>
      <c r="S234" s="9"/>
      <c r="T234">
        <f t="shared" si="2"/>
        <v>35</v>
      </c>
      <c r="U234" t="str">
        <f t="shared" si="3"/>
        <v>Excluded</v>
      </c>
      <c r="V234">
        <f t="shared" si="4"/>
        <v>57</v>
      </c>
      <c r="W234" t="str">
        <f t="shared" si="5"/>
        <v>Excluded</v>
      </c>
      <c r="X234" t="str">
        <f t="shared" ref="X234:Z234" si="242">IFERROR(IF(SEARCH(X$1,$Q234),"sim","não"),)</f>
        <v>sim</v>
      </c>
      <c r="Y234" t="str">
        <f t="shared" si="242"/>
        <v/>
      </c>
      <c r="Z234" t="str">
        <f t="shared" si="242"/>
        <v/>
      </c>
      <c r="AA234">
        <f t="shared" si="7"/>
        <v>1</v>
      </c>
      <c r="AB234" t="str">
        <f t="shared" si="8"/>
        <v/>
      </c>
      <c r="AF234" t="str">
        <f t="shared" si="9"/>
        <v>1 - Type of study</v>
      </c>
      <c r="AG234" t="str">
        <f t="shared" si="10"/>
        <v>1 - Type of study</v>
      </c>
      <c r="AH234" t="str">
        <f t="shared" si="11"/>
        <v/>
      </c>
    </row>
    <row r="235">
      <c r="A235" s="9" t="s">
        <v>8133</v>
      </c>
      <c r="B235" s="9" t="s">
        <v>8134</v>
      </c>
      <c r="C235" s="10">
        <v>2019.0</v>
      </c>
      <c r="D235" s="10">
        <v>4.0</v>
      </c>
      <c r="E235" s="10">
        <v>1.0</v>
      </c>
      <c r="F235" s="9" t="s">
        <v>1765</v>
      </c>
      <c r="G235" s="9" t="s">
        <v>1766</v>
      </c>
      <c r="H235" s="10">
        <v>34.0</v>
      </c>
      <c r="I235" s="10">
        <v>4.0</v>
      </c>
      <c r="J235" s="9" t="s">
        <v>8135</v>
      </c>
      <c r="K235" s="9" t="s">
        <v>8136</v>
      </c>
      <c r="L235" s="15" t="s">
        <v>8137</v>
      </c>
      <c r="M235" s="9" t="s">
        <v>883</v>
      </c>
      <c r="N235" s="9"/>
      <c r="O235" s="9" t="s">
        <v>1022</v>
      </c>
      <c r="P235" s="9" t="s">
        <v>8138</v>
      </c>
      <c r="Q235" s="9" t="s">
        <v>7947</v>
      </c>
      <c r="R235" s="10">
        <v>3.0604913E7</v>
      </c>
      <c r="S235" s="9"/>
      <c r="T235">
        <f t="shared" si="2"/>
        <v>35</v>
      </c>
      <c r="U235" t="str">
        <f t="shared" si="3"/>
        <v>Excluded</v>
      </c>
      <c r="V235">
        <f t="shared" si="4"/>
        <v>57</v>
      </c>
      <c r="W235" t="str">
        <f t="shared" si="5"/>
        <v>Excluded</v>
      </c>
      <c r="X235" t="str">
        <f t="shared" ref="X235:Z235" si="243">IFERROR(IF(SEARCH(X$1,$Q235),"sim","não"),)</f>
        <v/>
      </c>
      <c r="Y235" t="str">
        <f t="shared" si="243"/>
        <v/>
      </c>
      <c r="Z235" t="str">
        <f t="shared" si="243"/>
        <v>sim</v>
      </c>
      <c r="AA235">
        <f t="shared" si="7"/>
        <v>1</v>
      </c>
      <c r="AB235" t="str">
        <f t="shared" si="8"/>
        <v/>
      </c>
      <c r="AF235" t="str">
        <f t="shared" si="9"/>
        <v>3 - Intervention</v>
      </c>
      <c r="AG235" t="str">
        <f t="shared" si="10"/>
        <v>3 - Intervention</v>
      </c>
      <c r="AH235" t="str">
        <f t="shared" si="11"/>
        <v/>
      </c>
    </row>
    <row r="236">
      <c r="A236" s="9" t="s">
        <v>8139</v>
      </c>
      <c r="B236" s="9" t="s">
        <v>8140</v>
      </c>
      <c r="C236" s="10">
        <v>2019.0</v>
      </c>
      <c r="D236" s="10">
        <v>3.0</v>
      </c>
      <c r="E236" s="10">
        <v>1.0</v>
      </c>
      <c r="F236" s="9" t="s">
        <v>1121</v>
      </c>
      <c r="G236" s="9" t="s">
        <v>1122</v>
      </c>
      <c r="H236" s="10">
        <v>219.0</v>
      </c>
      <c r="I236" s="9"/>
      <c r="J236" s="9" t="s">
        <v>8141</v>
      </c>
      <c r="K236" s="9" t="s">
        <v>8142</v>
      </c>
      <c r="L236" s="15" t="s">
        <v>8143</v>
      </c>
      <c r="M236" s="9" t="s">
        <v>883</v>
      </c>
      <c r="N236" s="9"/>
      <c r="O236" s="9" t="s">
        <v>884</v>
      </c>
      <c r="P236" s="9" t="s">
        <v>8144</v>
      </c>
      <c r="Q236" s="9" t="s">
        <v>7372</v>
      </c>
      <c r="R236" s="10">
        <v>3.0551108E7</v>
      </c>
      <c r="S236" s="9"/>
      <c r="T236">
        <f t="shared" si="2"/>
        <v>35</v>
      </c>
      <c r="U236" t="str">
        <f t="shared" si="3"/>
        <v>Excluded</v>
      </c>
      <c r="V236">
        <f t="shared" si="4"/>
        <v>57</v>
      </c>
      <c r="W236" t="str">
        <f t="shared" si="5"/>
        <v>Excluded</v>
      </c>
      <c r="X236" t="str">
        <f t="shared" ref="X236:Z236" si="244">IFERROR(IF(SEARCH(X$1,$Q236),"sim","não"),)</f>
        <v>sim</v>
      </c>
      <c r="Y236" t="str">
        <f t="shared" si="244"/>
        <v/>
      </c>
      <c r="Z236" t="str">
        <f t="shared" si="244"/>
        <v/>
      </c>
      <c r="AA236">
        <f t="shared" si="7"/>
        <v>1</v>
      </c>
      <c r="AB236" t="str">
        <f t="shared" si="8"/>
        <v/>
      </c>
      <c r="AF236" t="str">
        <f t="shared" si="9"/>
        <v>1 - Type of study</v>
      </c>
      <c r="AG236" t="str">
        <f t="shared" si="10"/>
        <v>1 - Type of study</v>
      </c>
      <c r="AH236" t="str">
        <f t="shared" si="11"/>
        <v/>
      </c>
    </row>
    <row r="237">
      <c r="A237" s="9" t="s">
        <v>8145</v>
      </c>
      <c r="B237" s="9" t="s">
        <v>8146</v>
      </c>
      <c r="C237" s="10">
        <v>2019.0</v>
      </c>
      <c r="D237" s="10">
        <v>4.0</v>
      </c>
      <c r="E237" s="10">
        <v>15.0</v>
      </c>
      <c r="F237" s="9" t="s">
        <v>981</v>
      </c>
      <c r="G237" s="9" t="s">
        <v>982</v>
      </c>
      <c r="H237" s="10">
        <v>170.0</v>
      </c>
      <c r="I237" s="9"/>
      <c r="J237" s="9" t="s">
        <v>8147</v>
      </c>
      <c r="K237" s="9" t="s">
        <v>8148</v>
      </c>
      <c r="L237" s="15" t="s">
        <v>8149</v>
      </c>
      <c r="M237" s="9" t="s">
        <v>883</v>
      </c>
      <c r="N237" s="9"/>
      <c r="O237" s="9" t="s">
        <v>913</v>
      </c>
      <c r="P237" s="9" t="s">
        <v>8150</v>
      </c>
      <c r="Q237" s="9" t="s">
        <v>7372</v>
      </c>
      <c r="R237" s="10">
        <v>3.0529617E7</v>
      </c>
      <c r="S237" s="9"/>
      <c r="T237">
        <f t="shared" si="2"/>
        <v>35</v>
      </c>
      <c r="U237" t="str">
        <f t="shared" si="3"/>
        <v>Excluded</v>
      </c>
      <c r="V237">
        <f t="shared" si="4"/>
        <v>57</v>
      </c>
      <c r="W237" t="str">
        <f t="shared" si="5"/>
        <v>Excluded</v>
      </c>
      <c r="X237" t="str">
        <f t="shared" ref="X237:Z237" si="245">IFERROR(IF(SEARCH(X$1,$Q237),"sim","não"),)</f>
        <v>sim</v>
      </c>
      <c r="Y237" t="str">
        <f t="shared" si="245"/>
        <v/>
      </c>
      <c r="Z237" t="str">
        <f t="shared" si="245"/>
        <v/>
      </c>
      <c r="AA237">
        <f t="shared" si="7"/>
        <v>1</v>
      </c>
      <c r="AB237" t="str">
        <f t="shared" si="8"/>
        <v/>
      </c>
      <c r="AF237" t="str">
        <f t="shared" si="9"/>
        <v>1 - Type of study</v>
      </c>
      <c r="AG237" t="str">
        <f t="shared" si="10"/>
        <v>1 - Type of study</v>
      </c>
      <c r="AH237" t="str">
        <f t="shared" si="11"/>
        <v/>
      </c>
    </row>
    <row r="238">
      <c r="A238" s="9" t="s">
        <v>8151</v>
      </c>
      <c r="B238" s="9" t="s">
        <v>8152</v>
      </c>
      <c r="C238" s="10">
        <v>2018.0</v>
      </c>
      <c r="D238" s="10">
        <v>12.0</v>
      </c>
      <c r="E238" s="10">
        <v>1.0</v>
      </c>
      <c r="F238" s="9" t="s">
        <v>879</v>
      </c>
      <c r="G238" s="9" t="s">
        <v>880</v>
      </c>
      <c r="H238" s="10">
        <v>137.0</v>
      </c>
      <c r="I238" s="9"/>
      <c r="J238" s="9" t="s">
        <v>8153</v>
      </c>
      <c r="K238" s="9" t="s">
        <v>8154</v>
      </c>
      <c r="L238" s="15" t="s">
        <v>8155</v>
      </c>
      <c r="M238" s="9" t="s">
        <v>883</v>
      </c>
      <c r="N238" s="9"/>
      <c r="O238" s="9" t="s">
        <v>884</v>
      </c>
      <c r="P238" s="9" t="s">
        <v>8156</v>
      </c>
      <c r="Q238" s="9" t="s">
        <v>7372</v>
      </c>
      <c r="R238" s="10">
        <v>3.0503475E7</v>
      </c>
      <c r="S238" s="9"/>
      <c r="T238">
        <f t="shared" si="2"/>
        <v>35</v>
      </c>
      <c r="U238" t="str">
        <f t="shared" si="3"/>
        <v>Excluded</v>
      </c>
      <c r="V238">
        <f t="shared" si="4"/>
        <v>57</v>
      </c>
      <c r="W238" t="str">
        <f t="shared" si="5"/>
        <v>Excluded</v>
      </c>
      <c r="X238" t="str">
        <f t="shared" ref="X238:Z238" si="246">IFERROR(IF(SEARCH(X$1,$Q238),"sim","não"),)</f>
        <v>sim</v>
      </c>
      <c r="Y238" t="str">
        <f t="shared" si="246"/>
        <v/>
      </c>
      <c r="Z238" t="str">
        <f t="shared" si="246"/>
        <v/>
      </c>
      <c r="AA238">
        <f t="shared" si="7"/>
        <v>1</v>
      </c>
      <c r="AB238" t="str">
        <f t="shared" si="8"/>
        <v/>
      </c>
      <c r="AF238" t="str">
        <f t="shared" si="9"/>
        <v>1 - Type of study</v>
      </c>
      <c r="AG238" t="str">
        <f t="shared" si="10"/>
        <v>1 - Type of study</v>
      </c>
      <c r="AH238" t="str">
        <f t="shared" si="11"/>
        <v/>
      </c>
    </row>
    <row r="239">
      <c r="A239" s="9" t="s">
        <v>8157</v>
      </c>
      <c r="B239" s="9" t="s">
        <v>8158</v>
      </c>
      <c r="C239" s="10">
        <v>2018.0</v>
      </c>
      <c r="D239" s="10">
        <v>11.0</v>
      </c>
      <c r="E239" s="10">
        <v>1.0</v>
      </c>
      <c r="F239" s="9" t="s">
        <v>879</v>
      </c>
      <c r="G239" s="9" t="s">
        <v>880</v>
      </c>
      <c r="H239" s="10">
        <v>136.0</v>
      </c>
      <c r="I239" s="9"/>
      <c r="J239" s="9" t="s">
        <v>8159</v>
      </c>
      <c r="K239" s="9" t="s">
        <v>8160</v>
      </c>
      <c r="L239" s="15" t="s">
        <v>8161</v>
      </c>
      <c r="M239" s="9" t="s">
        <v>883</v>
      </c>
      <c r="N239" s="9"/>
      <c r="O239" s="9" t="s">
        <v>884</v>
      </c>
      <c r="P239" s="9" t="s">
        <v>8162</v>
      </c>
      <c r="Q239" s="9" t="s">
        <v>7372</v>
      </c>
      <c r="R239" s="10">
        <v>3.050984E7</v>
      </c>
      <c r="S239" s="9"/>
      <c r="T239">
        <f t="shared" si="2"/>
        <v>35</v>
      </c>
      <c r="U239" t="str">
        <f t="shared" si="3"/>
        <v>Excluded</v>
      </c>
      <c r="V239">
        <f t="shared" si="4"/>
        <v>57</v>
      </c>
      <c r="W239" t="str">
        <f t="shared" si="5"/>
        <v>Excluded</v>
      </c>
      <c r="X239" t="str">
        <f t="shared" ref="X239:Z239" si="247">IFERROR(IF(SEARCH(X$1,$Q239),"sim","não"),)</f>
        <v>sim</v>
      </c>
      <c r="Y239" t="str">
        <f t="shared" si="247"/>
        <v/>
      </c>
      <c r="Z239" t="str">
        <f t="shared" si="247"/>
        <v/>
      </c>
      <c r="AA239">
        <f t="shared" si="7"/>
        <v>1</v>
      </c>
      <c r="AB239" t="str">
        <f t="shared" si="8"/>
        <v/>
      </c>
      <c r="AF239" t="str">
        <f t="shared" si="9"/>
        <v>1 - Type of study</v>
      </c>
      <c r="AG239" t="str">
        <f t="shared" si="10"/>
        <v>1 - Type of study</v>
      </c>
      <c r="AH239" t="str">
        <f t="shared" si="11"/>
        <v/>
      </c>
    </row>
    <row r="240">
      <c r="A240" s="9" t="s">
        <v>8163</v>
      </c>
      <c r="B240" s="9" t="s">
        <v>8164</v>
      </c>
      <c r="C240" s="10">
        <v>2018.0</v>
      </c>
      <c r="D240" s="10">
        <v>11.0</v>
      </c>
      <c r="E240" s="10">
        <v>28.0</v>
      </c>
      <c r="F240" s="9" t="s">
        <v>8165</v>
      </c>
      <c r="G240" s="9" t="s">
        <v>8166</v>
      </c>
      <c r="H240" s="10">
        <v>9.0</v>
      </c>
      <c r="I240" s="10">
        <v>12.0</v>
      </c>
      <c r="J240" s="9"/>
      <c r="K240" s="9" t="s">
        <v>8167</v>
      </c>
      <c r="L240" s="15" t="s">
        <v>8168</v>
      </c>
      <c r="M240" s="9" t="s">
        <v>883</v>
      </c>
      <c r="N240" s="9"/>
      <c r="O240" s="9"/>
      <c r="P240" s="9" t="s">
        <v>8169</v>
      </c>
      <c r="Q240" s="9" t="s">
        <v>7372</v>
      </c>
      <c r="R240" s="10">
        <v>3.0487456E7</v>
      </c>
      <c r="S240" s="9" t="s">
        <v>8170</v>
      </c>
      <c r="T240">
        <f t="shared" si="2"/>
        <v>35</v>
      </c>
      <c r="U240" t="str">
        <f t="shared" si="3"/>
        <v>Excluded</v>
      </c>
      <c r="V240">
        <f t="shared" si="4"/>
        <v>57</v>
      </c>
      <c r="W240" t="str">
        <f t="shared" si="5"/>
        <v>Excluded</v>
      </c>
      <c r="X240" t="str">
        <f t="shared" ref="X240:Z240" si="248">IFERROR(IF(SEARCH(X$1,$Q240),"sim","não"),)</f>
        <v>sim</v>
      </c>
      <c r="Y240" t="str">
        <f t="shared" si="248"/>
        <v/>
      </c>
      <c r="Z240" t="str">
        <f t="shared" si="248"/>
        <v/>
      </c>
      <c r="AA240">
        <f t="shared" si="7"/>
        <v>1</v>
      </c>
      <c r="AB240" t="str">
        <f t="shared" si="8"/>
        <v/>
      </c>
      <c r="AF240" t="str">
        <f t="shared" si="9"/>
        <v>1 - Type of study</v>
      </c>
      <c r="AG240" t="str">
        <f t="shared" si="10"/>
        <v>1 - Type of study</v>
      </c>
      <c r="AH240" t="str">
        <f t="shared" si="11"/>
        <v/>
      </c>
    </row>
    <row r="241">
      <c r="A241" s="9" t="s">
        <v>8171</v>
      </c>
      <c r="B241" s="9" t="s">
        <v>8172</v>
      </c>
      <c r="C241" s="10">
        <v>2018.0</v>
      </c>
      <c r="D241" s="10">
        <v>12.0</v>
      </c>
      <c r="E241" s="10">
        <v>18.0</v>
      </c>
      <c r="F241" s="9" t="s">
        <v>1017</v>
      </c>
      <c r="G241" s="9" t="s">
        <v>1018</v>
      </c>
      <c r="H241" s="10">
        <v>52.0</v>
      </c>
      <c r="I241" s="10">
        <v>24.0</v>
      </c>
      <c r="J241" s="9" t="s">
        <v>8173</v>
      </c>
      <c r="K241" s="9" t="s">
        <v>8174</v>
      </c>
      <c r="L241" s="15" t="s">
        <v>8175</v>
      </c>
      <c r="M241" s="9" t="s">
        <v>883</v>
      </c>
      <c r="N241" s="9"/>
      <c r="O241" s="9" t="s">
        <v>1022</v>
      </c>
      <c r="P241" s="9" t="s">
        <v>8176</v>
      </c>
      <c r="Q241" s="9" t="s">
        <v>7445</v>
      </c>
      <c r="R241" s="10">
        <v>3.0451503E7</v>
      </c>
      <c r="S241" s="9"/>
      <c r="T241">
        <f t="shared" si="2"/>
        <v>35</v>
      </c>
      <c r="U241" t="str">
        <f t="shared" si="3"/>
        <v>Maybe</v>
      </c>
      <c r="V241">
        <f t="shared" si="4"/>
        <v>54</v>
      </c>
      <c r="W241" t="str">
        <f t="shared" si="5"/>
        <v>Maybe</v>
      </c>
      <c r="X241" t="str">
        <f t="shared" ref="X241:Z241" si="249">IFERROR(IF(SEARCH(X$1,$Q241),"sim","não"),)</f>
        <v/>
      </c>
      <c r="Y241" t="str">
        <f t="shared" si="249"/>
        <v/>
      </c>
      <c r="Z241" t="str">
        <f t="shared" si="249"/>
        <v/>
      </c>
      <c r="AA241">
        <f t="shared" si="7"/>
        <v>0</v>
      </c>
      <c r="AB241" t="str">
        <f t="shared" si="8"/>
        <v>sim</v>
      </c>
      <c r="AF241" t="str">
        <f t="shared" si="9"/>
        <v/>
      </c>
      <c r="AG241" t="str">
        <f t="shared" si="10"/>
        <v/>
      </c>
      <c r="AH241" t="str">
        <f t="shared" si="11"/>
        <v/>
      </c>
    </row>
    <row r="242">
      <c r="A242" s="9" t="s">
        <v>8177</v>
      </c>
      <c r="B242" s="9" t="s">
        <v>8178</v>
      </c>
      <c r="C242" s="10">
        <v>2018.0</v>
      </c>
      <c r="D242" s="10">
        <v>11.0</v>
      </c>
      <c r="E242" s="10">
        <v>1.0</v>
      </c>
      <c r="F242" s="9" t="s">
        <v>8179</v>
      </c>
      <c r="G242" s="9" t="s">
        <v>8180</v>
      </c>
      <c r="H242" s="10">
        <v>25.0</v>
      </c>
      <c r="I242" s="10">
        <v>1.0</v>
      </c>
      <c r="J242" s="9" t="s">
        <v>8181</v>
      </c>
      <c r="K242" s="9" t="s">
        <v>8182</v>
      </c>
      <c r="L242" s="15" t="s">
        <v>8183</v>
      </c>
      <c r="M242" s="9" t="s">
        <v>883</v>
      </c>
      <c r="N242" s="9"/>
      <c r="O242" s="9"/>
      <c r="P242" s="9" t="s">
        <v>8184</v>
      </c>
      <c r="Q242" s="9" t="s">
        <v>7399</v>
      </c>
      <c r="R242" s="10">
        <v>3.0394123E7</v>
      </c>
      <c r="S242" s="9" t="s">
        <v>8185</v>
      </c>
      <c r="T242">
        <f t="shared" si="2"/>
        <v>35</v>
      </c>
      <c r="U242" t="str">
        <f t="shared" si="3"/>
        <v>Excluded</v>
      </c>
      <c r="V242">
        <f t="shared" si="4"/>
        <v>57</v>
      </c>
      <c r="W242" t="str">
        <f t="shared" si="5"/>
        <v>Excluded</v>
      </c>
      <c r="X242" t="str">
        <f t="shared" ref="X242:Z242" si="250">IFERROR(IF(SEARCH(X$1,$Q242),"sim","não"),)</f>
        <v/>
      </c>
      <c r="Y242" t="str">
        <f t="shared" si="250"/>
        <v/>
      </c>
      <c r="Z242" t="str">
        <f t="shared" si="250"/>
        <v>sim</v>
      </c>
      <c r="AA242">
        <f t="shared" si="7"/>
        <v>1</v>
      </c>
      <c r="AB242" t="str">
        <f t="shared" si="8"/>
        <v/>
      </c>
      <c r="AF242" t="str">
        <f t="shared" si="9"/>
        <v>3 - Intervention</v>
      </c>
      <c r="AG242" t="str">
        <f t="shared" si="10"/>
        <v>3 - Intervention</v>
      </c>
      <c r="AH242" t="str">
        <f t="shared" si="11"/>
        <v/>
      </c>
    </row>
    <row r="243">
      <c r="A243" s="9" t="s">
        <v>8186</v>
      </c>
      <c r="B243" s="9" t="s">
        <v>8187</v>
      </c>
      <c r="C243" s="10">
        <v>2018.0</v>
      </c>
      <c r="D243" s="10">
        <v>10.0</v>
      </c>
      <c r="E243" s="10">
        <v>1.0</v>
      </c>
      <c r="F243" s="9" t="s">
        <v>879</v>
      </c>
      <c r="G243" s="9" t="s">
        <v>880</v>
      </c>
      <c r="H243" s="10">
        <v>135.0</v>
      </c>
      <c r="I243" s="9"/>
      <c r="J243" s="9" t="s">
        <v>8188</v>
      </c>
      <c r="K243" s="9" t="s">
        <v>8189</v>
      </c>
      <c r="L243" s="15" t="s">
        <v>8190</v>
      </c>
      <c r="M243" s="9" t="s">
        <v>883</v>
      </c>
      <c r="N243" s="9"/>
      <c r="O243" s="9" t="s">
        <v>884</v>
      </c>
      <c r="P243" s="9" t="s">
        <v>8191</v>
      </c>
      <c r="Q243" s="9" t="s">
        <v>7372</v>
      </c>
      <c r="R243" s="10">
        <v>3.0301042E7</v>
      </c>
      <c r="S243" s="9"/>
      <c r="T243">
        <f t="shared" si="2"/>
        <v>35</v>
      </c>
      <c r="U243" t="str">
        <f t="shared" si="3"/>
        <v>Excluded</v>
      </c>
      <c r="V243">
        <f t="shared" si="4"/>
        <v>57</v>
      </c>
      <c r="W243" t="str">
        <f t="shared" si="5"/>
        <v>Excluded</v>
      </c>
      <c r="X243" t="str">
        <f t="shared" ref="X243:Z243" si="251">IFERROR(IF(SEARCH(X$1,$Q243),"sim","não"),)</f>
        <v>sim</v>
      </c>
      <c r="Y243" t="str">
        <f t="shared" si="251"/>
        <v/>
      </c>
      <c r="Z243" t="str">
        <f t="shared" si="251"/>
        <v/>
      </c>
      <c r="AA243">
        <f t="shared" si="7"/>
        <v>1</v>
      </c>
      <c r="AB243" t="str">
        <f t="shared" si="8"/>
        <v/>
      </c>
      <c r="AF243" t="str">
        <f t="shared" si="9"/>
        <v>1 - Type of study</v>
      </c>
      <c r="AG243" t="str">
        <f t="shared" si="10"/>
        <v>1 - Type of study</v>
      </c>
      <c r="AH243" t="str">
        <f t="shared" si="11"/>
        <v/>
      </c>
    </row>
    <row r="244">
      <c r="A244" s="9" t="s">
        <v>8192</v>
      </c>
      <c r="B244" s="9" t="s">
        <v>8193</v>
      </c>
      <c r="C244" s="10">
        <v>2018.0</v>
      </c>
      <c r="D244" s="10">
        <v>10.0</v>
      </c>
      <c r="E244" s="10">
        <v>1.0</v>
      </c>
      <c r="F244" s="9" t="s">
        <v>879</v>
      </c>
      <c r="G244" s="9" t="s">
        <v>880</v>
      </c>
      <c r="H244" s="10">
        <v>135.0</v>
      </c>
      <c r="I244" s="9"/>
      <c r="J244" s="9" t="s">
        <v>8194</v>
      </c>
      <c r="K244" s="9" t="s">
        <v>8195</v>
      </c>
      <c r="L244" s="15" t="s">
        <v>8196</v>
      </c>
      <c r="M244" s="9" t="s">
        <v>883</v>
      </c>
      <c r="N244" s="9"/>
      <c r="O244" s="9" t="s">
        <v>884</v>
      </c>
      <c r="P244" s="9" t="s">
        <v>8197</v>
      </c>
      <c r="Q244" s="9" t="s">
        <v>7383</v>
      </c>
      <c r="R244" s="10">
        <v>3.0301005E7</v>
      </c>
      <c r="S244" s="9"/>
      <c r="T244">
        <f t="shared" si="2"/>
        <v>35</v>
      </c>
      <c r="U244" t="str">
        <f t="shared" si="3"/>
        <v>Excluded</v>
      </c>
      <c r="V244">
        <f t="shared" si="4"/>
        <v>57</v>
      </c>
      <c r="W244" t="str">
        <f t="shared" si="5"/>
        <v>Excluded</v>
      </c>
      <c r="X244" t="str">
        <f t="shared" ref="X244:Z244" si="252">IFERROR(IF(SEARCH(X$1,$Q244),"sim","não"),)</f>
        <v>sim</v>
      </c>
      <c r="Y244" t="str">
        <f t="shared" si="252"/>
        <v/>
      </c>
      <c r="Z244" t="str">
        <f t="shared" si="252"/>
        <v/>
      </c>
      <c r="AA244">
        <f t="shared" si="7"/>
        <v>1</v>
      </c>
      <c r="AB244" t="str">
        <f t="shared" si="8"/>
        <v/>
      </c>
      <c r="AF244" t="str">
        <f t="shared" si="9"/>
        <v>1 - Type of study</v>
      </c>
      <c r="AG244" t="str">
        <f t="shared" si="10"/>
        <v>1 - Type of study</v>
      </c>
      <c r="AH244" t="str">
        <f t="shared" si="11"/>
        <v/>
      </c>
    </row>
    <row r="245">
      <c r="A245" s="9" t="s">
        <v>8198</v>
      </c>
      <c r="B245" s="9" t="s">
        <v>8199</v>
      </c>
      <c r="C245" s="10">
        <v>2018.0</v>
      </c>
      <c r="D245" s="10">
        <v>12.0</v>
      </c>
      <c r="E245" s="10">
        <v>1.0</v>
      </c>
      <c r="F245" s="9" t="s">
        <v>927</v>
      </c>
      <c r="G245" s="9" t="s">
        <v>928</v>
      </c>
      <c r="H245" s="10">
        <v>243.0</v>
      </c>
      <c r="I245" s="9"/>
      <c r="J245" s="9" t="s">
        <v>8200</v>
      </c>
      <c r="K245" s="9" t="s">
        <v>8201</v>
      </c>
      <c r="L245" s="15" t="s">
        <v>8202</v>
      </c>
      <c r="M245" s="9" t="s">
        <v>883</v>
      </c>
      <c r="N245" s="9"/>
      <c r="O245" s="9" t="s">
        <v>884</v>
      </c>
      <c r="P245" s="9" t="s">
        <v>8203</v>
      </c>
      <c r="Q245" s="9" t="s">
        <v>7445</v>
      </c>
      <c r="R245" s="10">
        <v>3.0218869E7</v>
      </c>
      <c r="S245" s="9"/>
      <c r="T245">
        <f t="shared" si="2"/>
        <v>35</v>
      </c>
      <c r="U245" t="str">
        <f t="shared" si="3"/>
        <v>Maybe</v>
      </c>
      <c r="V245">
        <f t="shared" si="4"/>
        <v>54</v>
      </c>
      <c r="W245" t="str">
        <f t="shared" si="5"/>
        <v>Maybe</v>
      </c>
      <c r="X245" t="str">
        <f t="shared" ref="X245:Z245" si="253">IFERROR(IF(SEARCH(X$1,$Q245),"sim","não"),)</f>
        <v/>
      </c>
      <c r="Y245" t="str">
        <f t="shared" si="253"/>
        <v/>
      </c>
      <c r="Z245" t="str">
        <f t="shared" si="253"/>
        <v/>
      </c>
      <c r="AA245">
        <f t="shared" si="7"/>
        <v>0</v>
      </c>
      <c r="AB245" t="str">
        <f t="shared" si="8"/>
        <v>sim</v>
      </c>
      <c r="AF245" t="str">
        <f t="shared" si="9"/>
        <v/>
      </c>
      <c r="AG245" t="str">
        <f t="shared" si="10"/>
        <v/>
      </c>
      <c r="AH245" t="str">
        <f t="shared" si="11"/>
        <v/>
      </c>
    </row>
    <row r="246">
      <c r="A246" s="9" t="s">
        <v>8204</v>
      </c>
      <c r="B246" s="9" t="s">
        <v>8205</v>
      </c>
      <c r="C246" s="10">
        <v>2019.0</v>
      </c>
      <c r="D246" s="10">
        <v>2.0</v>
      </c>
      <c r="E246" s="10">
        <v>1.0</v>
      </c>
      <c r="F246" s="9" t="s">
        <v>948</v>
      </c>
      <c r="G246" s="9" t="s">
        <v>949</v>
      </c>
      <c r="H246" s="10">
        <v>649.0</v>
      </c>
      <c r="I246" s="9"/>
      <c r="J246" s="9" t="s">
        <v>8206</v>
      </c>
      <c r="K246" s="9" t="s">
        <v>8207</v>
      </c>
      <c r="L246" s="15" t="s">
        <v>8208</v>
      </c>
      <c r="M246" s="9" t="s">
        <v>883</v>
      </c>
      <c r="N246" s="9"/>
      <c r="O246" s="9" t="s">
        <v>913</v>
      </c>
      <c r="P246" s="9" t="s">
        <v>8209</v>
      </c>
      <c r="Q246" s="9" t="s">
        <v>7445</v>
      </c>
      <c r="R246" s="10">
        <v>3.0173025E7</v>
      </c>
      <c r="S246" s="9"/>
      <c r="T246">
        <f t="shared" si="2"/>
        <v>35</v>
      </c>
      <c r="U246" t="str">
        <f t="shared" si="3"/>
        <v>Maybe</v>
      </c>
      <c r="V246">
        <f t="shared" si="4"/>
        <v>54</v>
      </c>
      <c r="W246" t="str">
        <f t="shared" si="5"/>
        <v>Maybe</v>
      </c>
      <c r="X246" t="str">
        <f t="shared" ref="X246:Z246" si="254">IFERROR(IF(SEARCH(X$1,$Q246),"sim","não"),)</f>
        <v/>
      </c>
      <c r="Y246" t="str">
        <f t="shared" si="254"/>
        <v/>
      </c>
      <c r="Z246" t="str">
        <f t="shared" si="254"/>
        <v/>
      </c>
      <c r="AA246">
        <f t="shared" si="7"/>
        <v>0</v>
      </c>
      <c r="AB246" t="str">
        <f t="shared" si="8"/>
        <v>sim</v>
      </c>
      <c r="AF246" t="str">
        <f t="shared" si="9"/>
        <v/>
      </c>
      <c r="AG246" t="str">
        <f t="shared" si="10"/>
        <v/>
      </c>
      <c r="AH246" t="str">
        <f t="shared" si="11"/>
        <v/>
      </c>
    </row>
    <row r="247">
      <c r="A247" s="9" t="s">
        <v>8210</v>
      </c>
      <c r="B247" s="9" t="s">
        <v>8211</v>
      </c>
      <c r="C247" s="10">
        <v>2018.0</v>
      </c>
      <c r="D247" s="10">
        <v>10.0</v>
      </c>
      <c r="E247" s="10">
        <v>15.0</v>
      </c>
      <c r="F247" s="9" t="s">
        <v>974</v>
      </c>
      <c r="G247" s="9" t="s">
        <v>975</v>
      </c>
      <c r="H247" s="10">
        <v>360.0</v>
      </c>
      <c r="I247" s="9"/>
      <c r="J247" s="9" t="s">
        <v>8212</v>
      </c>
      <c r="K247" s="9" t="s">
        <v>8213</v>
      </c>
      <c r="L247" s="15" t="s">
        <v>8214</v>
      </c>
      <c r="M247" s="9" t="s">
        <v>883</v>
      </c>
      <c r="N247" s="9"/>
      <c r="O247" s="9" t="s">
        <v>913</v>
      </c>
      <c r="P247" s="9" t="s">
        <v>8215</v>
      </c>
      <c r="Q247" s="9" t="s">
        <v>7445</v>
      </c>
      <c r="R247" s="10">
        <v>3.0098534E7</v>
      </c>
      <c r="S247" s="9"/>
      <c r="T247">
        <f t="shared" si="2"/>
        <v>35</v>
      </c>
      <c r="U247" t="str">
        <f t="shared" si="3"/>
        <v>Maybe</v>
      </c>
      <c r="V247">
        <f t="shared" si="4"/>
        <v>54</v>
      </c>
      <c r="W247" t="str">
        <f t="shared" si="5"/>
        <v>Maybe</v>
      </c>
      <c r="X247" t="str">
        <f t="shared" ref="X247:Z247" si="255">IFERROR(IF(SEARCH(X$1,$Q247),"sim","não"),)</f>
        <v/>
      </c>
      <c r="Y247" t="str">
        <f t="shared" si="255"/>
        <v/>
      </c>
      <c r="Z247" t="str">
        <f t="shared" si="255"/>
        <v/>
      </c>
      <c r="AA247">
        <f t="shared" si="7"/>
        <v>0</v>
      </c>
      <c r="AB247" t="str">
        <f t="shared" si="8"/>
        <v>sim</v>
      </c>
      <c r="AF247" t="str">
        <f t="shared" si="9"/>
        <v/>
      </c>
      <c r="AG247" t="str">
        <f t="shared" si="10"/>
        <v/>
      </c>
      <c r="AH247" t="str">
        <f t="shared" si="11"/>
        <v/>
      </c>
    </row>
    <row r="248">
      <c r="A248" s="9" t="s">
        <v>8216</v>
      </c>
      <c r="B248" s="9" t="s">
        <v>8217</v>
      </c>
      <c r="C248" s="10">
        <v>2018.0</v>
      </c>
      <c r="D248" s="10">
        <v>7.0</v>
      </c>
      <c r="E248" s="10">
        <v>1.0</v>
      </c>
      <c r="F248" s="9" t="s">
        <v>948</v>
      </c>
      <c r="G248" s="9" t="s">
        <v>949</v>
      </c>
      <c r="H248" s="10">
        <v>628.0</v>
      </c>
      <c r="I248" s="9"/>
      <c r="J248" s="9" t="s">
        <v>3239</v>
      </c>
      <c r="K248" s="9" t="s">
        <v>8218</v>
      </c>
      <c r="L248" s="15" t="s">
        <v>8219</v>
      </c>
      <c r="M248" s="9" t="s">
        <v>883</v>
      </c>
      <c r="N248" s="9"/>
      <c r="O248" s="9" t="s">
        <v>913</v>
      </c>
      <c r="P248" s="9" t="s">
        <v>8220</v>
      </c>
      <c r="Q248" s="9" t="s">
        <v>7372</v>
      </c>
      <c r="R248" s="10">
        <v>3.0045578E7</v>
      </c>
      <c r="S248" s="9"/>
      <c r="T248">
        <f t="shared" si="2"/>
        <v>35</v>
      </c>
      <c r="U248" t="str">
        <f t="shared" si="3"/>
        <v>Excluded</v>
      </c>
      <c r="V248">
        <f t="shared" si="4"/>
        <v>57</v>
      </c>
      <c r="W248" t="str">
        <f t="shared" si="5"/>
        <v>Excluded</v>
      </c>
      <c r="X248" t="str">
        <f t="shared" ref="X248:Z248" si="256">IFERROR(IF(SEARCH(X$1,$Q248),"sim","não"),)</f>
        <v>sim</v>
      </c>
      <c r="Y248" t="str">
        <f t="shared" si="256"/>
        <v/>
      </c>
      <c r="Z248" t="str">
        <f t="shared" si="256"/>
        <v/>
      </c>
      <c r="AA248">
        <f t="shared" si="7"/>
        <v>1</v>
      </c>
      <c r="AB248" t="str">
        <f t="shared" si="8"/>
        <v/>
      </c>
      <c r="AF248" t="str">
        <f t="shared" si="9"/>
        <v>1 - Type of study</v>
      </c>
      <c r="AG248" t="str">
        <f t="shared" si="10"/>
        <v>1 - Type of study</v>
      </c>
      <c r="AH248" t="str">
        <f t="shared" si="11"/>
        <v/>
      </c>
    </row>
    <row r="249">
      <c r="A249" s="9" t="s">
        <v>8221</v>
      </c>
      <c r="B249" s="9" t="s">
        <v>8222</v>
      </c>
      <c r="C249" s="10">
        <v>2018.0</v>
      </c>
      <c r="D249" s="10">
        <v>11.0</v>
      </c>
      <c r="E249" s="10">
        <v>21.0</v>
      </c>
      <c r="F249" s="9" t="s">
        <v>8223</v>
      </c>
      <c r="G249" s="9" t="s">
        <v>8224</v>
      </c>
      <c r="H249" s="10">
        <v>29.0</v>
      </c>
      <c r="I249" s="10">
        <v>11.0</v>
      </c>
      <c r="J249" s="9" t="s">
        <v>8225</v>
      </c>
      <c r="K249" s="9" t="s">
        <v>8226</v>
      </c>
      <c r="L249" s="15" t="s">
        <v>8227</v>
      </c>
      <c r="M249" s="9" t="s">
        <v>883</v>
      </c>
      <c r="N249" s="9"/>
      <c r="O249" s="9" t="s">
        <v>1022</v>
      </c>
      <c r="P249" s="9" t="s">
        <v>8228</v>
      </c>
      <c r="Q249" s="9" t="s">
        <v>7427</v>
      </c>
      <c r="R249" s="10">
        <v>3.0036048E7</v>
      </c>
      <c r="S249" s="9"/>
      <c r="T249">
        <f t="shared" si="2"/>
        <v>35</v>
      </c>
      <c r="U249" t="str">
        <f t="shared" si="3"/>
        <v>Maybe</v>
      </c>
      <c r="V249">
        <f t="shared" si="4"/>
        <v>54</v>
      </c>
      <c r="W249" t="str">
        <f t="shared" si="5"/>
        <v>Excluded</v>
      </c>
      <c r="X249" t="str">
        <f t="shared" ref="X249:Z249" si="257">IFERROR(IF(SEARCH(X$1,$Q249),"sim","não"),)</f>
        <v>sim</v>
      </c>
      <c r="Y249" t="str">
        <f t="shared" si="257"/>
        <v/>
      </c>
      <c r="Z249" t="str">
        <f t="shared" si="257"/>
        <v/>
      </c>
      <c r="AA249">
        <f t="shared" si="7"/>
        <v>1</v>
      </c>
      <c r="AB249" t="str">
        <f t="shared" si="8"/>
        <v>sim</v>
      </c>
      <c r="AF249" t="str">
        <f t="shared" si="9"/>
        <v>1 - Type of study</v>
      </c>
      <c r="AG249" t="str">
        <f t="shared" si="10"/>
        <v/>
      </c>
      <c r="AH249" t="str">
        <f t="shared" si="11"/>
        <v/>
      </c>
    </row>
    <row r="250">
      <c r="A250" s="9" t="s">
        <v>8229</v>
      </c>
      <c r="B250" s="9" t="s">
        <v>8230</v>
      </c>
      <c r="C250" s="10">
        <v>2018.0</v>
      </c>
      <c r="D250" s="10">
        <v>10.0</v>
      </c>
      <c r="E250" s="10">
        <v>5.0</v>
      </c>
      <c r="F250" s="9" t="s">
        <v>974</v>
      </c>
      <c r="G250" s="9" t="s">
        <v>975</v>
      </c>
      <c r="H250" s="10">
        <v>359.0</v>
      </c>
      <c r="I250" s="9"/>
      <c r="J250" s="9" t="s">
        <v>8231</v>
      </c>
      <c r="K250" s="9" t="s">
        <v>8232</v>
      </c>
      <c r="L250" s="15" t="s">
        <v>8233</v>
      </c>
      <c r="M250" s="9" t="s">
        <v>883</v>
      </c>
      <c r="N250" s="9"/>
      <c r="O250" s="9" t="s">
        <v>913</v>
      </c>
      <c r="P250" s="9" t="s">
        <v>8234</v>
      </c>
      <c r="Q250" s="9" t="s">
        <v>7445</v>
      </c>
      <c r="R250" s="10">
        <v>3.0014905E7</v>
      </c>
      <c r="S250" s="9"/>
      <c r="T250">
        <f t="shared" si="2"/>
        <v>35</v>
      </c>
      <c r="U250" t="str">
        <f t="shared" si="3"/>
        <v>Maybe</v>
      </c>
      <c r="V250">
        <f t="shared" si="4"/>
        <v>54</v>
      </c>
      <c r="W250" t="str">
        <f t="shared" si="5"/>
        <v>Maybe</v>
      </c>
      <c r="X250" t="str">
        <f t="shared" ref="X250:Z250" si="258">IFERROR(IF(SEARCH(X$1,$Q250),"sim","não"),)</f>
        <v/>
      </c>
      <c r="Y250" t="str">
        <f t="shared" si="258"/>
        <v/>
      </c>
      <c r="Z250" t="str">
        <f t="shared" si="258"/>
        <v/>
      </c>
      <c r="AA250">
        <f t="shared" si="7"/>
        <v>0</v>
      </c>
      <c r="AB250" t="str">
        <f t="shared" si="8"/>
        <v>sim</v>
      </c>
      <c r="AF250" t="str">
        <f t="shared" si="9"/>
        <v/>
      </c>
      <c r="AG250" t="str">
        <f t="shared" si="10"/>
        <v/>
      </c>
      <c r="AH250" t="str">
        <f t="shared" si="11"/>
        <v/>
      </c>
    </row>
    <row r="251">
      <c r="A251" s="9" t="s">
        <v>8235</v>
      </c>
      <c r="B251" s="9" t="s">
        <v>8236</v>
      </c>
      <c r="C251" s="10">
        <v>2018.0</v>
      </c>
      <c r="D251" s="10">
        <v>8.0</v>
      </c>
      <c r="E251" s="10">
        <v>1.0</v>
      </c>
      <c r="F251" s="9" t="s">
        <v>8237</v>
      </c>
      <c r="G251" s="9" t="s">
        <v>8238</v>
      </c>
      <c r="H251" s="10">
        <v>119.0</v>
      </c>
      <c r="I251" s="9"/>
      <c r="J251" s="9" t="s">
        <v>8239</v>
      </c>
      <c r="K251" s="9" t="s">
        <v>8240</v>
      </c>
      <c r="L251" s="15" t="s">
        <v>8241</v>
      </c>
      <c r="M251" s="9" t="s">
        <v>883</v>
      </c>
      <c r="N251" s="9"/>
      <c r="O251" s="9" t="s">
        <v>884</v>
      </c>
      <c r="P251" s="9" t="s">
        <v>8242</v>
      </c>
      <c r="Q251" s="9" t="s">
        <v>7947</v>
      </c>
      <c r="R251" s="10">
        <v>2.9958154E7</v>
      </c>
      <c r="S251" s="9"/>
      <c r="T251">
        <f t="shared" si="2"/>
        <v>35</v>
      </c>
      <c r="U251" t="str">
        <f t="shared" si="3"/>
        <v>Excluded</v>
      </c>
      <c r="V251">
        <f t="shared" si="4"/>
        <v>57</v>
      </c>
      <c r="W251" t="str">
        <f t="shared" si="5"/>
        <v>Excluded</v>
      </c>
      <c r="X251" t="str">
        <f t="shared" ref="X251:Z251" si="259">IFERROR(IF(SEARCH(X$1,$Q251),"sim","não"),)</f>
        <v/>
      </c>
      <c r="Y251" t="str">
        <f t="shared" si="259"/>
        <v/>
      </c>
      <c r="Z251" t="str">
        <f t="shared" si="259"/>
        <v>sim</v>
      </c>
      <c r="AA251">
        <f t="shared" si="7"/>
        <v>1</v>
      </c>
      <c r="AB251" t="str">
        <f t="shared" si="8"/>
        <v/>
      </c>
      <c r="AF251" t="str">
        <f t="shared" si="9"/>
        <v>3 - Intervention</v>
      </c>
      <c r="AG251" t="str">
        <f t="shared" si="10"/>
        <v>3 - Intervention</v>
      </c>
      <c r="AH251" t="str">
        <f t="shared" si="11"/>
        <v/>
      </c>
    </row>
    <row r="252">
      <c r="A252" s="9" t="s">
        <v>8243</v>
      </c>
      <c r="B252" s="9" t="s">
        <v>8244</v>
      </c>
      <c r="C252" s="10">
        <v>2018.0</v>
      </c>
      <c r="D252" s="10">
        <v>6.0</v>
      </c>
      <c r="E252" s="10">
        <v>1.0</v>
      </c>
      <c r="F252" s="9" t="s">
        <v>879</v>
      </c>
      <c r="G252" s="9" t="s">
        <v>880</v>
      </c>
      <c r="H252" s="10">
        <v>131.0</v>
      </c>
      <c r="I252" s="9"/>
      <c r="J252" s="9" t="s">
        <v>6219</v>
      </c>
      <c r="K252" s="9" t="s">
        <v>8245</v>
      </c>
      <c r="L252" s="15" t="s">
        <v>8246</v>
      </c>
      <c r="M252" s="9" t="s">
        <v>883</v>
      </c>
      <c r="N252" s="9"/>
      <c r="O252" s="9" t="s">
        <v>884</v>
      </c>
      <c r="P252" s="9" t="s">
        <v>8247</v>
      </c>
      <c r="Q252" s="9" t="s">
        <v>7372</v>
      </c>
      <c r="R252" s="10">
        <v>2.9886965E7</v>
      </c>
      <c r="S252" s="9"/>
      <c r="T252">
        <f t="shared" si="2"/>
        <v>35</v>
      </c>
      <c r="U252" t="str">
        <f t="shared" si="3"/>
        <v>Excluded</v>
      </c>
      <c r="V252">
        <f t="shared" si="4"/>
        <v>57</v>
      </c>
      <c r="W252" t="str">
        <f t="shared" si="5"/>
        <v>Excluded</v>
      </c>
      <c r="X252" t="str">
        <f t="shared" ref="X252:Z252" si="260">IFERROR(IF(SEARCH(X$1,$Q252),"sim","não"),)</f>
        <v>sim</v>
      </c>
      <c r="Y252" t="str">
        <f t="shared" si="260"/>
        <v/>
      </c>
      <c r="Z252" t="str">
        <f t="shared" si="260"/>
        <v/>
      </c>
      <c r="AA252">
        <f t="shared" si="7"/>
        <v>1</v>
      </c>
      <c r="AB252" t="str">
        <f t="shared" si="8"/>
        <v/>
      </c>
      <c r="AF252" t="str">
        <f t="shared" si="9"/>
        <v>1 - Type of study</v>
      </c>
      <c r="AG252" t="str">
        <f t="shared" si="10"/>
        <v>1 - Type of study</v>
      </c>
      <c r="AH252" t="str">
        <f t="shared" si="11"/>
        <v/>
      </c>
    </row>
    <row r="253">
      <c r="A253" s="9" t="s">
        <v>8248</v>
      </c>
      <c r="B253" s="9" t="s">
        <v>8249</v>
      </c>
      <c r="C253" s="10">
        <v>2018.0</v>
      </c>
      <c r="D253" s="10">
        <v>5.0</v>
      </c>
      <c r="E253" s="10">
        <v>1.0</v>
      </c>
      <c r="F253" s="9" t="s">
        <v>879</v>
      </c>
      <c r="G253" s="9" t="s">
        <v>880</v>
      </c>
      <c r="H253" s="10">
        <v>130.0</v>
      </c>
      <c r="I253" s="9"/>
      <c r="J253" s="9" t="s">
        <v>8250</v>
      </c>
      <c r="K253" s="9" t="s">
        <v>8251</v>
      </c>
      <c r="L253" s="15" t="s">
        <v>8252</v>
      </c>
      <c r="M253" s="9" t="s">
        <v>883</v>
      </c>
      <c r="N253" s="9"/>
      <c r="O253" s="9" t="s">
        <v>884</v>
      </c>
      <c r="P253" s="9" t="s">
        <v>8253</v>
      </c>
      <c r="Q253" s="9" t="s">
        <v>7372</v>
      </c>
      <c r="R253" s="10">
        <v>2.9866542E7</v>
      </c>
      <c r="S253" s="9"/>
      <c r="T253">
        <f t="shared" si="2"/>
        <v>35</v>
      </c>
      <c r="U253" t="str">
        <f t="shared" si="3"/>
        <v>Excluded</v>
      </c>
      <c r="V253">
        <f t="shared" si="4"/>
        <v>57</v>
      </c>
      <c r="W253" t="str">
        <f t="shared" si="5"/>
        <v>Excluded</v>
      </c>
      <c r="X253" t="str">
        <f t="shared" ref="X253:Z253" si="261">IFERROR(IF(SEARCH(X$1,$Q253),"sim","não"),)</f>
        <v>sim</v>
      </c>
      <c r="Y253" t="str">
        <f t="shared" si="261"/>
        <v/>
      </c>
      <c r="Z253" t="str">
        <f t="shared" si="261"/>
        <v/>
      </c>
      <c r="AA253">
        <f t="shared" si="7"/>
        <v>1</v>
      </c>
      <c r="AB253" t="str">
        <f t="shared" si="8"/>
        <v/>
      </c>
      <c r="AF253" t="str">
        <f t="shared" si="9"/>
        <v>1 - Type of study</v>
      </c>
      <c r="AG253" t="str">
        <f t="shared" si="10"/>
        <v>1 - Type of study</v>
      </c>
      <c r="AH253" t="str">
        <f t="shared" si="11"/>
        <v/>
      </c>
    </row>
    <row r="254">
      <c r="A254" s="9" t="s">
        <v>8254</v>
      </c>
      <c r="B254" s="9" t="s">
        <v>8255</v>
      </c>
      <c r="C254" s="10">
        <v>2018.0</v>
      </c>
      <c r="D254" s="10">
        <v>9.0</v>
      </c>
      <c r="E254" s="10">
        <v>1.0</v>
      </c>
      <c r="F254" s="9" t="s">
        <v>1121</v>
      </c>
      <c r="G254" s="9" t="s">
        <v>1122</v>
      </c>
      <c r="H254" s="10">
        <v>207.0</v>
      </c>
      <c r="I254" s="9"/>
      <c r="J254" s="9" t="s">
        <v>8256</v>
      </c>
      <c r="K254" s="9" t="s">
        <v>8257</v>
      </c>
      <c r="L254" s="15" t="s">
        <v>8258</v>
      </c>
      <c r="M254" s="9" t="s">
        <v>883</v>
      </c>
      <c r="N254" s="9"/>
      <c r="O254" s="9" t="s">
        <v>884</v>
      </c>
      <c r="P254" s="9" t="s">
        <v>8259</v>
      </c>
      <c r="Q254" s="9" t="s">
        <v>7399</v>
      </c>
      <c r="R254" s="10">
        <v>2.9803881E7</v>
      </c>
      <c r="S254" s="9"/>
      <c r="T254">
        <f t="shared" si="2"/>
        <v>35</v>
      </c>
      <c r="U254" t="str">
        <f t="shared" si="3"/>
        <v>Excluded</v>
      </c>
      <c r="V254">
        <f t="shared" si="4"/>
        <v>57</v>
      </c>
      <c r="W254" t="str">
        <f t="shared" si="5"/>
        <v>Excluded</v>
      </c>
      <c r="X254" t="str">
        <f t="shared" ref="X254:Z254" si="262">IFERROR(IF(SEARCH(X$1,$Q254),"sim","não"),)</f>
        <v/>
      </c>
      <c r="Y254" t="str">
        <f t="shared" si="262"/>
        <v/>
      </c>
      <c r="Z254" t="str">
        <f t="shared" si="262"/>
        <v>sim</v>
      </c>
      <c r="AA254">
        <f t="shared" si="7"/>
        <v>1</v>
      </c>
      <c r="AB254" t="str">
        <f t="shared" si="8"/>
        <v/>
      </c>
      <c r="AF254" t="str">
        <f t="shared" si="9"/>
        <v>3 - Intervention</v>
      </c>
      <c r="AG254" t="str">
        <f t="shared" si="10"/>
        <v>3 - Intervention</v>
      </c>
      <c r="AH254" t="str">
        <f t="shared" si="11"/>
        <v/>
      </c>
    </row>
    <row r="255">
      <c r="A255" s="9" t="s">
        <v>8260</v>
      </c>
      <c r="B255" s="9" t="s">
        <v>8261</v>
      </c>
      <c r="C255" s="10">
        <v>2018.0</v>
      </c>
      <c r="D255" s="10">
        <v>1.0</v>
      </c>
      <c r="E255" s="10">
        <v>1.0</v>
      </c>
      <c r="F255" s="9" t="s">
        <v>5705</v>
      </c>
      <c r="G255" s="9" t="s">
        <v>5706</v>
      </c>
      <c r="H255" s="10">
        <v>1052.0</v>
      </c>
      <c r="I255" s="9"/>
      <c r="J255" s="9" t="s">
        <v>8262</v>
      </c>
      <c r="K255" s="9" t="s">
        <v>8263</v>
      </c>
      <c r="L255" s="15" t="s">
        <v>8264</v>
      </c>
      <c r="M255" s="9" t="s">
        <v>883</v>
      </c>
      <c r="N255" s="9"/>
      <c r="O255" s="9" t="s">
        <v>1022</v>
      </c>
      <c r="P255" s="9" t="s">
        <v>8265</v>
      </c>
      <c r="Q255" s="9" t="s">
        <v>7372</v>
      </c>
      <c r="R255" s="10">
        <v>2.9785484E7</v>
      </c>
      <c r="S255" s="9"/>
      <c r="T255">
        <f t="shared" si="2"/>
        <v>35</v>
      </c>
      <c r="U255" t="str">
        <f t="shared" si="3"/>
        <v>Excluded</v>
      </c>
      <c r="V255">
        <f t="shared" si="4"/>
        <v>57</v>
      </c>
      <c r="W255" t="str">
        <f t="shared" si="5"/>
        <v>Excluded</v>
      </c>
      <c r="X255" t="str">
        <f t="shared" ref="X255:Z255" si="263">IFERROR(IF(SEARCH(X$1,$Q255),"sim","não"),)</f>
        <v>sim</v>
      </c>
      <c r="Y255" t="str">
        <f t="shared" si="263"/>
        <v/>
      </c>
      <c r="Z255" t="str">
        <f t="shared" si="263"/>
        <v/>
      </c>
      <c r="AA255">
        <f t="shared" si="7"/>
        <v>1</v>
      </c>
      <c r="AB255" t="str">
        <f t="shared" si="8"/>
        <v/>
      </c>
      <c r="AF255" t="str">
        <f t="shared" si="9"/>
        <v>1 - Type of study</v>
      </c>
      <c r="AG255" t="str">
        <f t="shared" si="10"/>
        <v>1 - Type of study</v>
      </c>
      <c r="AH255" t="str">
        <f t="shared" si="11"/>
        <v/>
      </c>
    </row>
    <row r="256">
      <c r="A256" s="9" t="s">
        <v>8266</v>
      </c>
      <c r="B256" s="9" t="s">
        <v>8267</v>
      </c>
      <c r="C256" s="10">
        <v>2018.0</v>
      </c>
      <c r="D256" s="10">
        <v>5.0</v>
      </c>
      <c r="E256" s="10">
        <v>14.0</v>
      </c>
      <c r="F256" s="9" t="s">
        <v>1402</v>
      </c>
      <c r="G256" s="9" t="s">
        <v>1403</v>
      </c>
      <c r="H256" s="10">
        <v>9.0</v>
      </c>
      <c r="I256" s="10">
        <v>1.0</v>
      </c>
      <c r="J256" s="10">
        <v>1878.0</v>
      </c>
      <c r="K256" s="9" t="s">
        <v>8268</v>
      </c>
      <c r="L256" s="15" t="s">
        <v>8269</v>
      </c>
      <c r="M256" s="9" t="s">
        <v>883</v>
      </c>
      <c r="N256" s="9"/>
      <c r="O256" s="9"/>
      <c r="P256" s="9" t="s">
        <v>8270</v>
      </c>
      <c r="Q256" s="9" t="s">
        <v>7399</v>
      </c>
      <c r="R256" s="10">
        <v>2.9760452E7</v>
      </c>
      <c r="S256" s="9" t="s">
        <v>8271</v>
      </c>
      <c r="T256">
        <f t="shared" si="2"/>
        <v>35</v>
      </c>
      <c r="U256" t="str">
        <f t="shared" si="3"/>
        <v>Excluded</v>
      </c>
      <c r="V256">
        <f t="shared" si="4"/>
        <v>57</v>
      </c>
      <c r="W256" t="str">
        <f t="shared" si="5"/>
        <v>Excluded</v>
      </c>
      <c r="X256" t="str">
        <f t="shared" ref="X256:Z256" si="264">IFERROR(IF(SEARCH(X$1,$Q256),"sim","não"),)</f>
        <v/>
      </c>
      <c r="Y256" t="str">
        <f t="shared" si="264"/>
        <v/>
      </c>
      <c r="Z256" t="str">
        <f t="shared" si="264"/>
        <v>sim</v>
      </c>
      <c r="AA256">
        <f t="shared" si="7"/>
        <v>1</v>
      </c>
      <c r="AB256" t="str">
        <f t="shared" si="8"/>
        <v/>
      </c>
      <c r="AF256" t="str">
        <f t="shared" si="9"/>
        <v>3 - Intervention</v>
      </c>
      <c r="AG256" t="str">
        <f t="shared" si="10"/>
        <v>3 - Intervention</v>
      </c>
      <c r="AH256" t="str">
        <f t="shared" si="11"/>
        <v/>
      </c>
    </row>
    <row r="257">
      <c r="A257" s="9" t="s">
        <v>8272</v>
      </c>
      <c r="B257" s="9" t="s">
        <v>8273</v>
      </c>
      <c r="C257" s="10">
        <v>2018.0</v>
      </c>
      <c r="D257" s="10">
        <v>1.0</v>
      </c>
      <c r="E257" s="10">
        <v>1.0</v>
      </c>
      <c r="F257" s="9" t="s">
        <v>1528</v>
      </c>
      <c r="G257" s="9" t="s">
        <v>1529</v>
      </c>
      <c r="H257" s="10">
        <v>13.0</v>
      </c>
      <c r="I257" s="9"/>
      <c r="J257" s="9" t="s">
        <v>8274</v>
      </c>
      <c r="K257" s="9" t="s">
        <v>8275</v>
      </c>
      <c r="L257" s="15" t="s">
        <v>8276</v>
      </c>
      <c r="M257" s="9" t="s">
        <v>883</v>
      </c>
      <c r="N257" s="9"/>
      <c r="O257" s="9"/>
      <c r="P257" s="9" t="s">
        <v>8277</v>
      </c>
      <c r="Q257" s="9" t="s">
        <v>8278</v>
      </c>
      <c r="R257" s="10">
        <v>2.9750032E7</v>
      </c>
      <c r="S257" s="9" t="s">
        <v>8279</v>
      </c>
      <c r="T257">
        <f t="shared" si="2"/>
        <v>35</v>
      </c>
      <c r="U257" t="str">
        <f t="shared" si="3"/>
        <v>Excluded</v>
      </c>
      <c r="V257">
        <f t="shared" si="4"/>
        <v>57</v>
      </c>
      <c r="W257" t="str">
        <f t="shared" si="5"/>
        <v>Excluded</v>
      </c>
      <c r="X257" t="str">
        <f t="shared" ref="X257:Z257" si="265">IFERROR(IF(SEARCH(X$1,$Q257),"sim","não"),)</f>
        <v/>
      </c>
      <c r="Y257" t="str">
        <f t="shared" si="265"/>
        <v>sim</v>
      </c>
      <c r="Z257" t="str">
        <f t="shared" si="265"/>
        <v>sim</v>
      </c>
      <c r="AA257">
        <f t="shared" si="7"/>
        <v>2</v>
      </c>
      <c r="AB257" t="str">
        <f t="shared" si="8"/>
        <v/>
      </c>
      <c r="AF257" t="str">
        <f t="shared" si="9"/>
        <v>2 - Population,3 - Intervention</v>
      </c>
      <c r="AG257" t="str">
        <f t="shared" si="10"/>
        <v>2 - Population</v>
      </c>
      <c r="AH257" t="str">
        <f t="shared" si="11"/>
        <v>3 - Intervention</v>
      </c>
    </row>
    <row r="258">
      <c r="A258" s="9" t="s">
        <v>8280</v>
      </c>
      <c r="B258" s="9" t="s">
        <v>8281</v>
      </c>
      <c r="C258" s="10">
        <v>2019.0</v>
      </c>
      <c r="D258" s="10">
        <v>1.0</v>
      </c>
      <c r="E258" s="10">
        <v>1.0</v>
      </c>
      <c r="F258" s="9" t="s">
        <v>8282</v>
      </c>
      <c r="G258" s="9" t="s">
        <v>8283</v>
      </c>
      <c r="H258" s="10">
        <v>126.0</v>
      </c>
      <c r="I258" s="9"/>
      <c r="J258" s="9" t="s">
        <v>8284</v>
      </c>
      <c r="K258" s="9" t="s">
        <v>8285</v>
      </c>
      <c r="L258" s="15" t="s">
        <v>8286</v>
      </c>
      <c r="M258" s="9" t="s">
        <v>883</v>
      </c>
      <c r="N258" s="9"/>
      <c r="O258" s="9" t="s">
        <v>913</v>
      </c>
      <c r="P258" s="9" t="s">
        <v>8287</v>
      </c>
      <c r="Q258" s="9" t="s">
        <v>7445</v>
      </c>
      <c r="R258" s="10">
        <v>2.9684426E7</v>
      </c>
      <c r="S258" s="9"/>
      <c r="T258">
        <f t="shared" si="2"/>
        <v>35</v>
      </c>
      <c r="U258" t="str">
        <f t="shared" si="3"/>
        <v>Maybe</v>
      </c>
      <c r="V258">
        <f t="shared" si="4"/>
        <v>54</v>
      </c>
      <c r="W258" t="str">
        <f t="shared" si="5"/>
        <v>Maybe</v>
      </c>
      <c r="X258" t="str">
        <f t="shared" ref="X258:Z258" si="266">IFERROR(IF(SEARCH(X$1,$Q258),"sim","não"),)</f>
        <v/>
      </c>
      <c r="Y258" t="str">
        <f t="shared" si="266"/>
        <v/>
      </c>
      <c r="Z258" t="str">
        <f t="shared" si="266"/>
        <v/>
      </c>
      <c r="AA258">
        <f t="shared" si="7"/>
        <v>0</v>
      </c>
      <c r="AB258" t="str">
        <f t="shared" si="8"/>
        <v>sim</v>
      </c>
      <c r="AF258" t="str">
        <f t="shared" si="9"/>
        <v/>
      </c>
      <c r="AG258" t="str">
        <f t="shared" si="10"/>
        <v/>
      </c>
      <c r="AH258" t="str">
        <f t="shared" si="11"/>
        <v/>
      </c>
    </row>
    <row r="259">
      <c r="A259" s="9" t="s">
        <v>8288</v>
      </c>
      <c r="B259" s="9" t="s">
        <v>8289</v>
      </c>
      <c r="C259" s="10">
        <v>2018.0</v>
      </c>
      <c r="D259" s="10">
        <v>8.0</v>
      </c>
      <c r="E259" s="10">
        <v>1.0</v>
      </c>
      <c r="F259" s="9" t="s">
        <v>8290</v>
      </c>
      <c r="G259" s="9" t="s">
        <v>8291</v>
      </c>
      <c r="H259" s="10">
        <v>38.0</v>
      </c>
      <c r="I259" s="10">
        <v>8.0</v>
      </c>
      <c r="J259" s="9" t="s">
        <v>8292</v>
      </c>
      <c r="K259" s="9" t="s">
        <v>8293</v>
      </c>
      <c r="L259" s="15" t="s">
        <v>8294</v>
      </c>
      <c r="M259" s="9" t="s">
        <v>883</v>
      </c>
      <c r="N259" s="9"/>
      <c r="O259" s="9" t="s">
        <v>884</v>
      </c>
      <c r="P259" s="9" t="s">
        <v>8295</v>
      </c>
      <c r="Q259" s="9" t="s">
        <v>8296</v>
      </c>
      <c r="R259" s="10">
        <v>2.9656436E7</v>
      </c>
      <c r="S259" s="9"/>
      <c r="T259">
        <f t="shared" si="2"/>
        <v>35</v>
      </c>
      <c r="U259" t="str">
        <f t="shared" si="3"/>
        <v>Excluded</v>
      </c>
      <c r="V259">
        <f t="shared" si="4"/>
        <v>57</v>
      </c>
      <c r="W259" t="str">
        <f t="shared" si="5"/>
        <v>Maybe</v>
      </c>
      <c r="X259" t="str">
        <f t="shared" ref="X259:Z259" si="267">IFERROR(IF(SEARCH(X$1,$Q259),"sim","não"),)</f>
        <v/>
      </c>
      <c r="Y259" t="str">
        <f t="shared" si="267"/>
        <v/>
      </c>
      <c r="Z259" t="str">
        <f t="shared" si="267"/>
        <v>sim</v>
      </c>
      <c r="AA259">
        <f t="shared" si="7"/>
        <v>1</v>
      </c>
      <c r="AB259" t="str">
        <f t="shared" si="8"/>
        <v>sim</v>
      </c>
      <c r="AF259" t="str">
        <f t="shared" si="9"/>
        <v>3 - Intervention</v>
      </c>
      <c r="AG259" t="str">
        <f t="shared" si="10"/>
        <v/>
      </c>
      <c r="AH259" t="str">
        <f t="shared" si="11"/>
        <v/>
      </c>
    </row>
    <row r="260">
      <c r="A260" s="9" t="s">
        <v>8297</v>
      </c>
      <c r="B260" s="9" t="s">
        <v>8298</v>
      </c>
      <c r="C260" s="10">
        <v>2018.0</v>
      </c>
      <c r="D260" s="10">
        <v>6.0</v>
      </c>
      <c r="E260" s="10">
        <v>1.0</v>
      </c>
      <c r="F260" s="9" t="s">
        <v>2524</v>
      </c>
      <c r="G260" s="9" t="s">
        <v>2525</v>
      </c>
      <c r="H260" s="10">
        <v>168.0</v>
      </c>
      <c r="I260" s="9"/>
      <c r="J260" s="9" t="s">
        <v>8299</v>
      </c>
      <c r="K260" s="9" t="s">
        <v>8300</v>
      </c>
      <c r="L260" s="15" t="s">
        <v>8301</v>
      </c>
      <c r="M260" s="9" t="s">
        <v>883</v>
      </c>
      <c r="N260" s="9"/>
      <c r="O260" s="9" t="s">
        <v>913</v>
      </c>
      <c r="P260" s="9" t="s">
        <v>8302</v>
      </c>
      <c r="Q260" s="9" t="s">
        <v>8036</v>
      </c>
      <c r="R260" s="10">
        <v>2.9626786E7</v>
      </c>
      <c r="S260" s="9"/>
      <c r="T260">
        <f t="shared" si="2"/>
        <v>35</v>
      </c>
      <c r="U260" t="str">
        <f t="shared" si="3"/>
        <v>Maybe</v>
      </c>
      <c r="V260">
        <f t="shared" si="4"/>
        <v>54</v>
      </c>
      <c r="W260" t="str">
        <f t="shared" si="5"/>
        <v>Excluded</v>
      </c>
      <c r="X260" t="str">
        <f t="shared" ref="X260:Z260" si="268">IFERROR(IF(SEARCH(X$1,$Q260),"sim","não"),)</f>
        <v/>
      </c>
      <c r="Y260" t="str">
        <f t="shared" si="268"/>
        <v/>
      </c>
      <c r="Z260" t="str">
        <f t="shared" si="268"/>
        <v>sim</v>
      </c>
      <c r="AA260">
        <f t="shared" si="7"/>
        <v>1</v>
      </c>
      <c r="AB260" t="str">
        <f t="shared" si="8"/>
        <v>sim</v>
      </c>
      <c r="AF260" t="str">
        <f t="shared" si="9"/>
        <v>3 - Intervention</v>
      </c>
      <c r="AG260" t="str">
        <f t="shared" si="10"/>
        <v/>
      </c>
      <c r="AH260" t="str">
        <f t="shared" si="11"/>
        <v/>
      </c>
    </row>
    <row r="261">
      <c r="A261" s="9" t="s">
        <v>8303</v>
      </c>
      <c r="B261" s="9" t="s">
        <v>8304</v>
      </c>
      <c r="C261" s="10">
        <v>2018.0</v>
      </c>
      <c r="D261" s="10">
        <v>4.0</v>
      </c>
      <c r="E261" s="10">
        <v>6.0</v>
      </c>
      <c r="F261" s="9" t="s">
        <v>8305</v>
      </c>
      <c r="G261" s="9" t="s">
        <v>8306</v>
      </c>
      <c r="H261" s="10">
        <v>360.0</v>
      </c>
      <c r="I261" s="10">
        <v>6384.0</v>
      </c>
      <c r="J261" s="9" t="s">
        <v>8307</v>
      </c>
      <c r="K261" s="9" t="s">
        <v>8308</v>
      </c>
      <c r="L261" s="15" t="s">
        <v>8309</v>
      </c>
      <c r="M261" s="9" t="s">
        <v>883</v>
      </c>
      <c r="N261" s="9"/>
      <c r="O261" s="9" t="s">
        <v>1022</v>
      </c>
      <c r="P261" s="9"/>
      <c r="Q261" s="9" t="s">
        <v>7372</v>
      </c>
      <c r="R261" s="10">
        <v>2.962264E7</v>
      </c>
      <c r="S261" s="9"/>
      <c r="T261">
        <f t="shared" si="2"/>
        <v>35</v>
      </c>
      <c r="U261" t="str">
        <f t="shared" si="3"/>
        <v>Excluded</v>
      </c>
      <c r="V261">
        <f t="shared" si="4"/>
        <v>57</v>
      </c>
      <c r="W261" t="str">
        <f t="shared" si="5"/>
        <v>Excluded</v>
      </c>
      <c r="X261" t="str">
        <f t="shared" ref="X261:Z261" si="269">IFERROR(IF(SEARCH(X$1,$Q261),"sim","não"),)</f>
        <v>sim</v>
      </c>
      <c r="Y261" t="str">
        <f t="shared" si="269"/>
        <v/>
      </c>
      <c r="Z261" t="str">
        <f t="shared" si="269"/>
        <v/>
      </c>
      <c r="AA261">
        <f t="shared" si="7"/>
        <v>1</v>
      </c>
      <c r="AB261" t="str">
        <f t="shared" si="8"/>
        <v/>
      </c>
      <c r="AF261" t="str">
        <f t="shared" si="9"/>
        <v>1 - Type of study</v>
      </c>
      <c r="AG261" t="str">
        <f t="shared" si="10"/>
        <v>1 - Type of study</v>
      </c>
      <c r="AH261" t="str">
        <f t="shared" si="11"/>
        <v/>
      </c>
    </row>
    <row r="262">
      <c r="A262" s="9" t="s">
        <v>8310</v>
      </c>
      <c r="B262" s="9" t="s">
        <v>8311</v>
      </c>
      <c r="C262" s="10">
        <v>2018.0</v>
      </c>
      <c r="D262" s="10">
        <v>6.0</v>
      </c>
      <c r="E262" s="10">
        <v>1.0</v>
      </c>
      <c r="F262" s="9" t="s">
        <v>1046</v>
      </c>
      <c r="G262" s="9" t="s">
        <v>1047</v>
      </c>
      <c r="H262" s="10">
        <v>25.0</v>
      </c>
      <c r="I262" s="10">
        <v>16.0</v>
      </c>
      <c r="J262" s="9" t="s">
        <v>8312</v>
      </c>
      <c r="K262" s="9" t="s">
        <v>8313</v>
      </c>
      <c r="L262" s="15" t="s">
        <v>8314</v>
      </c>
      <c r="M262" s="9" t="s">
        <v>883</v>
      </c>
      <c r="N262" s="9"/>
      <c r="O262" s="9" t="s">
        <v>1051</v>
      </c>
      <c r="P262" s="9" t="s">
        <v>8315</v>
      </c>
      <c r="Q262" s="9" t="s">
        <v>7947</v>
      </c>
      <c r="R262" s="10">
        <v>2.958924E7</v>
      </c>
      <c r="S262" s="9"/>
      <c r="T262">
        <f t="shared" si="2"/>
        <v>35</v>
      </c>
      <c r="U262" t="str">
        <f t="shared" si="3"/>
        <v>Excluded</v>
      </c>
      <c r="V262">
        <f t="shared" si="4"/>
        <v>57</v>
      </c>
      <c r="W262" t="str">
        <f t="shared" si="5"/>
        <v>Excluded</v>
      </c>
      <c r="X262" t="str">
        <f t="shared" ref="X262:Z262" si="270">IFERROR(IF(SEARCH(X$1,$Q262),"sim","não"),)</f>
        <v/>
      </c>
      <c r="Y262" t="str">
        <f t="shared" si="270"/>
        <v/>
      </c>
      <c r="Z262" t="str">
        <f t="shared" si="270"/>
        <v>sim</v>
      </c>
      <c r="AA262">
        <f t="shared" si="7"/>
        <v>1</v>
      </c>
      <c r="AB262" t="str">
        <f t="shared" si="8"/>
        <v/>
      </c>
      <c r="AF262" t="str">
        <f t="shared" si="9"/>
        <v>3 - Intervention</v>
      </c>
      <c r="AG262" t="str">
        <f t="shared" si="10"/>
        <v>3 - Intervention</v>
      </c>
      <c r="AH262" t="str">
        <f t="shared" si="11"/>
        <v/>
      </c>
    </row>
    <row r="263">
      <c r="A263" s="9" t="s">
        <v>8316</v>
      </c>
      <c r="B263" s="9" t="s">
        <v>8317</v>
      </c>
      <c r="C263" s="10">
        <v>2018.0</v>
      </c>
      <c r="D263" s="10">
        <v>3.0</v>
      </c>
      <c r="E263" s="10">
        <v>22.0</v>
      </c>
      <c r="F263" s="9" t="s">
        <v>1004</v>
      </c>
      <c r="G263" s="9" t="s">
        <v>1005</v>
      </c>
      <c r="H263" s="10">
        <v>8.0</v>
      </c>
      <c r="I263" s="10">
        <v>1.0</v>
      </c>
      <c r="J263" s="10">
        <v>4666.0</v>
      </c>
      <c r="K263" s="9" t="s">
        <v>8318</v>
      </c>
      <c r="L263" s="15" t="s">
        <v>8319</v>
      </c>
      <c r="M263" s="9" t="s">
        <v>883</v>
      </c>
      <c r="N263" s="9"/>
      <c r="O263" s="9"/>
      <c r="P263" s="9" t="s">
        <v>8320</v>
      </c>
      <c r="Q263" s="9" t="s">
        <v>7372</v>
      </c>
      <c r="R263" s="10">
        <v>2.9568057E7</v>
      </c>
      <c r="S263" s="9" t="s">
        <v>8321</v>
      </c>
      <c r="T263">
        <f t="shared" si="2"/>
        <v>35</v>
      </c>
      <c r="U263" t="str">
        <f t="shared" si="3"/>
        <v>Excluded</v>
      </c>
      <c r="V263">
        <f t="shared" si="4"/>
        <v>57</v>
      </c>
      <c r="W263" t="str">
        <f t="shared" si="5"/>
        <v>Excluded</v>
      </c>
      <c r="X263" t="str">
        <f t="shared" ref="X263:Z263" si="271">IFERROR(IF(SEARCH(X$1,$Q263),"sim","não"),)</f>
        <v>sim</v>
      </c>
      <c r="Y263" t="str">
        <f t="shared" si="271"/>
        <v/>
      </c>
      <c r="Z263" t="str">
        <f t="shared" si="271"/>
        <v/>
      </c>
      <c r="AA263">
        <f t="shared" si="7"/>
        <v>1</v>
      </c>
      <c r="AB263" t="str">
        <f t="shared" si="8"/>
        <v/>
      </c>
      <c r="AF263" t="str">
        <f t="shared" si="9"/>
        <v>1 - Type of study</v>
      </c>
      <c r="AG263" t="str">
        <f t="shared" si="10"/>
        <v>1 - Type of study</v>
      </c>
      <c r="AH263" t="str">
        <f t="shared" si="11"/>
        <v/>
      </c>
    </row>
    <row r="264">
      <c r="A264" s="9" t="s">
        <v>8322</v>
      </c>
      <c r="B264" s="9" t="s">
        <v>8323</v>
      </c>
      <c r="C264" s="10">
        <v>2018.0</v>
      </c>
      <c r="D264" s="10">
        <v>4.0</v>
      </c>
      <c r="E264" s="10">
        <v>15.0</v>
      </c>
      <c r="F264" s="9" t="s">
        <v>2416</v>
      </c>
      <c r="G264" s="9" t="s">
        <v>2417</v>
      </c>
      <c r="H264" s="10">
        <v>71.0</v>
      </c>
      <c r="I264" s="9"/>
      <c r="J264" s="9" t="s">
        <v>8324</v>
      </c>
      <c r="K264" s="9" t="s">
        <v>8325</v>
      </c>
      <c r="L264" s="15" t="s">
        <v>8326</v>
      </c>
      <c r="M264" s="9" t="s">
        <v>883</v>
      </c>
      <c r="N264" s="9"/>
      <c r="O264" s="9" t="s">
        <v>884</v>
      </c>
      <c r="P264" s="9" t="s">
        <v>8327</v>
      </c>
      <c r="Q264" s="9" t="s">
        <v>8328</v>
      </c>
      <c r="R264" s="10">
        <v>2.9545193E7</v>
      </c>
      <c r="S264" s="9"/>
      <c r="T264">
        <f t="shared" si="2"/>
        <v>35</v>
      </c>
      <c r="U264" t="str">
        <f t="shared" si="3"/>
        <v>Maybe</v>
      </c>
      <c r="V264">
        <f t="shared" si="4"/>
        <v>54</v>
      </c>
      <c r="W264" t="str">
        <f t="shared" si="5"/>
        <v>Excluded</v>
      </c>
      <c r="X264" t="str">
        <f t="shared" ref="X264:Z264" si="272">IFERROR(IF(SEARCH(X$1,$Q264),"sim","não"),)</f>
        <v/>
      </c>
      <c r="Y264" t="str">
        <f t="shared" si="272"/>
        <v>sim</v>
      </c>
      <c r="Z264" t="str">
        <f t="shared" si="272"/>
        <v/>
      </c>
      <c r="AA264">
        <f t="shared" si="7"/>
        <v>1</v>
      </c>
      <c r="AB264" t="str">
        <f t="shared" si="8"/>
        <v>sim</v>
      </c>
      <c r="AF264" t="str">
        <f t="shared" si="9"/>
        <v>2 - Population</v>
      </c>
      <c r="AG264" t="str">
        <f t="shared" si="10"/>
        <v/>
      </c>
      <c r="AH264" t="str">
        <f t="shared" si="11"/>
        <v/>
      </c>
    </row>
    <row r="265">
      <c r="A265" s="9" t="s">
        <v>8329</v>
      </c>
      <c r="B265" s="9" t="s">
        <v>8330</v>
      </c>
      <c r="C265" s="10">
        <v>2018.0</v>
      </c>
      <c r="D265" s="10">
        <v>3.0</v>
      </c>
      <c r="E265" s="10">
        <v>12.0</v>
      </c>
      <c r="F265" s="9" t="s">
        <v>1690</v>
      </c>
      <c r="G265" s="9" t="s">
        <v>1691</v>
      </c>
      <c r="H265" s="10">
        <v>8.0</v>
      </c>
      <c r="I265" s="10">
        <v>3.0</v>
      </c>
      <c r="J265" s="9"/>
      <c r="K265" s="9" t="s">
        <v>8331</v>
      </c>
      <c r="L265" s="15" t="s">
        <v>8332</v>
      </c>
      <c r="M265" s="9" t="s">
        <v>883</v>
      </c>
      <c r="N265" s="9"/>
      <c r="O265" s="9"/>
      <c r="P265" s="9" t="s">
        <v>8333</v>
      </c>
      <c r="Q265" s="9" t="s">
        <v>7372</v>
      </c>
      <c r="R265" s="10">
        <v>2.9534544E7</v>
      </c>
      <c r="S265" s="9" t="s">
        <v>8334</v>
      </c>
      <c r="T265">
        <f t="shared" si="2"/>
        <v>35</v>
      </c>
      <c r="U265" t="str">
        <f t="shared" si="3"/>
        <v>Excluded</v>
      </c>
      <c r="V265">
        <f t="shared" si="4"/>
        <v>57</v>
      </c>
      <c r="W265" t="str">
        <f t="shared" si="5"/>
        <v>Excluded</v>
      </c>
      <c r="X265" t="str">
        <f t="shared" ref="X265:Z265" si="273">IFERROR(IF(SEARCH(X$1,$Q265),"sim","não"),)</f>
        <v>sim</v>
      </c>
      <c r="Y265" t="str">
        <f t="shared" si="273"/>
        <v/>
      </c>
      <c r="Z265" t="str">
        <f t="shared" si="273"/>
        <v/>
      </c>
      <c r="AA265">
        <f t="shared" si="7"/>
        <v>1</v>
      </c>
      <c r="AB265" t="str">
        <f t="shared" si="8"/>
        <v/>
      </c>
      <c r="AF265" t="str">
        <f t="shared" si="9"/>
        <v>1 - Type of study</v>
      </c>
      <c r="AG265" t="str">
        <f t="shared" si="10"/>
        <v>1 - Type of study</v>
      </c>
      <c r="AH265" t="str">
        <f t="shared" si="11"/>
        <v/>
      </c>
    </row>
    <row r="266">
      <c r="A266" s="9" t="s">
        <v>8335</v>
      </c>
      <c r="B266" s="9" t="s">
        <v>8336</v>
      </c>
      <c r="C266" s="10">
        <v>2018.0</v>
      </c>
      <c r="D266" s="10">
        <v>5.0</v>
      </c>
      <c r="E266" s="10">
        <v>1.0</v>
      </c>
      <c r="F266" s="9" t="s">
        <v>4713</v>
      </c>
      <c r="G266" s="9" t="s">
        <v>4714</v>
      </c>
      <c r="H266" s="10">
        <v>118.0</v>
      </c>
      <c r="I266" s="9"/>
      <c r="J266" s="9" t="s">
        <v>8337</v>
      </c>
      <c r="K266" s="9" t="s">
        <v>8338</v>
      </c>
      <c r="L266" s="15" t="s">
        <v>8339</v>
      </c>
      <c r="M266" s="9" t="s">
        <v>883</v>
      </c>
      <c r="N266" s="9"/>
      <c r="O266" s="9" t="s">
        <v>884</v>
      </c>
      <c r="P266" s="9" t="s">
        <v>8340</v>
      </c>
      <c r="Q266" s="9" t="s">
        <v>7383</v>
      </c>
      <c r="R266" s="10">
        <v>2.9530804E7</v>
      </c>
      <c r="S266" s="9"/>
      <c r="T266">
        <f t="shared" si="2"/>
        <v>35</v>
      </c>
      <c r="U266" t="str">
        <f t="shared" si="3"/>
        <v>Excluded</v>
      </c>
      <c r="V266">
        <f t="shared" si="4"/>
        <v>57</v>
      </c>
      <c r="W266" t="str">
        <f t="shared" si="5"/>
        <v>Excluded</v>
      </c>
      <c r="X266" t="str">
        <f t="shared" ref="X266:Z266" si="274">IFERROR(IF(SEARCH(X$1,$Q266),"sim","não"),)</f>
        <v>sim</v>
      </c>
      <c r="Y266" t="str">
        <f t="shared" si="274"/>
        <v/>
      </c>
      <c r="Z266" t="str">
        <f t="shared" si="274"/>
        <v/>
      </c>
      <c r="AA266">
        <f t="shared" si="7"/>
        <v>1</v>
      </c>
      <c r="AB266" t="str">
        <f t="shared" si="8"/>
        <v/>
      </c>
      <c r="AF266" t="str">
        <f t="shared" si="9"/>
        <v>1 - Type of study</v>
      </c>
      <c r="AG266" t="str">
        <f t="shared" si="10"/>
        <v>1 - Type of study</v>
      </c>
      <c r="AH266" t="str">
        <f t="shared" si="11"/>
        <v/>
      </c>
    </row>
    <row r="267">
      <c r="A267" s="9" t="s">
        <v>8341</v>
      </c>
      <c r="B267" s="9" t="s">
        <v>8342</v>
      </c>
      <c r="C267" s="10">
        <v>2018.0</v>
      </c>
      <c r="D267" s="10">
        <v>7.0</v>
      </c>
      <c r="E267" s="10">
        <v>1.0</v>
      </c>
      <c r="F267" s="9" t="s">
        <v>927</v>
      </c>
      <c r="G267" s="9" t="s">
        <v>928</v>
      </c>
      <c r="H267" s="10">
        <v>238.0</v>
      </c>
      <c r="I267" s="9"/>
      <c r="J267" s="13">
        <v>44440.0</v>
      </c>
      <c r="K267" s="9" t="s">
        <v>8343</v>
      </c>
      <c r="L267" s="15" t="s">
        <v>8344</v>
      </c>
      <c r="M267" s="9" t="s">
        <v>883</v>
      </c>
      <c r="N267" s="9"/>
      <c r="O267" s="9" t="s">
        <v>884</v>
      </c>
      <c r="P267" s="9" t="s">
        <v>8345</v>
      </c>
      <c r="Q267" s="9" t="s">
        <v>7445</v>
      </c>
      <c r="R267" s="10">
        <v>2.9529477E7</v>
      </c>
      <c r="S267" s="9"/>
      <c r="T267">
        <f t="shared" si="2"/>
        <v>35</v>
      </c>
      <c r="U267" t="str">
        <f t="shared" si="3"/>
        <v>Maybe</v>
      </c>
      <c r="V267">
        <f t="shared" si="4"/>
        <v>54</v>
      </c>
      <c r="W267" t="str">
        <f t="shared" si="5"/>
        <v>Maybe</v>
      </c>
      <c r="X267" t="str">
        <f t="shared" ref="X267:Z267" si="275">IFERROR(IF(SEARCH(X$1,$Q267),"sim","não"),)</f>
        <v/>
      </c>
      <c r="Y267" t="str">
        <f t="shared" si="275"/>
        <v/>
      </c>
      <c r="Z267" t="str">
        <f t="shared" si="275"/>
        <v/>
      </c>
      <c r="AA267">
        <f t="shared" si="7"/>
        <v>0</v>
      </c>
      <c r="AB267" t="str">
        <f t="shared" si="8"/>
        <v>sim</v>
      </c>
      <c r="AF267" t="str">
        <f t="shared" si="9"/>
        <v/>
      </c>
      <c r="AG267" t="str">
        <f t="shared" si="10"/>
        <v/>
      </c>
      <c r="AH267" t="str">
        <f t="shared" si="11"/>
        <v/>
      </c>
    </row>
    <row r="268">
      <c r="A268" s="9" t="s">
        <v>8346</v>
      </c>
      <c r="B268" s="9" t="s">
        <v>8347</v>
      </c>
      <c r="C268" s="10">
        <v>2018.0</v>
      </c>
      <c r="D268" s="10">
        <v>1.0</v>
      </c>
      <c r="E268" s="10">
        <v>1.0</v>
      </c>
      <c r="F268" s="9" t="s">
        <v>1528</v>
      </c>
      <c r="G268" s="9" t="s">
        <v>1529</v>
      </c>
      <c r="H268" s="10">
        <v>13.0</v>
      </c>
      <c r="I268" s="9"/>
      <c r="J268" s="9" t="s">
        <v>8348</v>
      </c>
      <c r="K268" s="9" t="s">
        <v>8349</v>
      </c>
      <c r="L268" s="15" t="s">
        <v>8350</v>
      </c>
      <c r="M268" s="9" t="s">
        <v>883</v>
      </c>
      <c r="N268" s="9"/>
      <c r="O268" s="9"/>
      <c r="P268" s="9" t="s">
        <v>8351</v>
      </c>
      <c r="Q268" s="9" t="s">
        <v>7391</v>
      </c>
      <c r="R268" s="10">
        <v>2.9440889E7</v>
      </c>
      <c r="S268" s="9" t="s">
        <v>8352</v>
      </c>
      <c r="T268">
        <f t="shared" si="2"/>
        <v>35</v>
      </c>
      <c r="U268" t="str">
        <f t="shared" si="3"/>
        <v>Excluded</v>
      </c>
      <c r="V268">
        <f t="shared" si="4"/>
        <v>57</v>
      </c>
      <c r="W268" t="str">
        <f t="shared" si="5"/>
        <v>Excluded</v>
      </c>
      <c r="X268" t="str">
        <f t="shared" ref="X268:Z268" si="276">IFERROR(IF(SEARCH(X$1,$Q268),"sim","não"),)</f>
        <v/>
      </c>
      <c r="Y268" t="str">
        <f t="shared" si="276"/>
        <v>sim</v>
      </c>
      <c r="Z268" t="str">
        <f t="shared" si="276"/>
        <v/>
      </c>
      <c r="AA268">
        <f t="shared" si="7"/>
        <v>1</v>
      </c>
      <c r="AB268" t="str">
        <f t="shared" si="8"/>
        <v/>
      </c>
      <c r="AF268" t="str">
        <f t="shared" si="9"/>
        <v>2 - Population</v>
      </c>
      <c r="AG268" t="str">
        <f t="shared" si="10"/>
        <v>2 - Population</v>
      </c>
      <c r="AH268" t="str">
        <f t="shared" si="11"/>
        <v/>
      </c>
    </row>
    <row r="269">
      <c r="A269" s="9" t="s">
        <v>8353</v>
      </c>
      <c r="B269" s="9" t="s">
        <v>8354</v>
      </c>
      <c r="C269" s="10">
        <v>2018.0</v>
      </c>
      <c r="D269" s="10">
        <v>4.0</v>
      </c>
      <c r="E269" s="10">
        <v>1.0</v>
      </c>
      <c r="F269" s="9" t="s">
        <v>1743</v>
      </c>
      <c r="G269" s="9" t="s">
        <v>1744</v>
      </c>
      <c r="H269" s="10">
        <v>33.0</v>
      </c>
      <c r="I269" s="10">
        <v>4.0</v>
      </c>
      <c r="J269" s="9" t="s">
        <v>8355</v>
      </c>
      <c r="K269" s="9" t="s">
        <v>8356</v>
      </c>
      <c r="L269" s="15" t="s">
        <v>8357</v>
      </c>
      <c r="M269" s="9" t="s">
        <v>883</v>
      </c>
      <c r="N269" s="9"/>
      <c r="O269" s="9" t="s">
        <v>884</v>
      </c>
      <c r="P269" s="9" t="s">
        <v>8358</v>
      </c>
      <c r="Q269" s="9" t="s">
        <v>7372</v>
      </c>
      <c r="R269" s="10">
        <v>2.9422348E7</v>
      </c>
      <c r="S269" s="9"/>
      <c r="T269">
        <f t="shared" si="2"/>
        <v>35</v>
      </c>
      <c r="U269" t="str">
        <f t="shared" si="3"/>
        <v>Excluded</v>
      </c>
      <c r="V269">
        <f t="shared" si="4"/>
        <v>57</v>
      </c>
      <c r="W269" t="str">
        <f t="shared" si="5"/>
        <v>Excluded</v>
      </c>
      <c r="X269" t="str">
        <f t="shared" ref="X269:Z269" si="277">IFERROR(IF(SEARCH(X$1,$Q269),"sim","não"),)</f>
        <v>sim</v>
      </c>
      <c r="Y269" t="str">
        <f t="shared" si="277"/>
        <v/>
      </c>
      <c r="Z269" t="str">
        <f t="shared" si="277"/>
        <v/>
      </c>
      <c r="AA269">
        <f t="shared" si="7"/>
        <v>1</v>
      </c>
      <c r="AB269" t="str">
        <f t="shared" si="8"/>
        <v/>
      </c>
      <c r="AF269" t="str">
        <f t="shared" si="9"/>
        <v>1 - Type of study</v>
      </c>
      <c r="AG269" t="str">
        <f t="shared" si="10"/>
        <v>1 - Type of study</v>
      </c>
      <c r="AH269" t="str">
        <f t="shared" si="11"/>
        <v/>
      </c>
    </row>
    <row r="270">
      <c r="A270" s="9" t="s">
        <v>8359</v>
      </c>
      <c r="B270" s="9" t="s">
        <v>8360</v>
      </c>
      <c r="C270" s="10">
        <v>2018.0</v>
      </c>
      <c r="D270" s="10">
        <v>3.0</v>
      </c>
      <c r="E270" s="10">
        <v>5.0</v>
      </c>
      <c r="F270" s="9" t="s">
        <v>1699</v>
      </c>
      <c r="G270" s="9" t="s">
        <v>1700</v>
      </c>
      <c r="H270" s="10">
        <v>15.0</v>
      </c>
      <c r="I270" s="10">
        <v>3.0</v>
      </c>
      <c r="J270" s="9" t="s">
        <v>8361</v>
      </c>
      <c r="K270" s="9" t="s">
        <v>8362</v>
      </c>
      <c r="L270" s="15" t="s">
        <v>8363</v>
      </c>
      <c r="M270" s="9" t="s">
        <v>883</v>
      </c>
      <c r="N270" s="9"/>
      <c r="O270" s="9" t="s">
        <v>1022</v>
      </c>
      <c r="P270" s="9" t="s">
        <v>8364</v>
      </c>
      <c r="Q270" s="9" t="s">
        <v>7691</v>
      </c>
      <c r="R270" s="10">
        <v>2.9397733E7</v>
      </c>
      <c r="S270" s="9"/>
      <c r="T270">
        <f t="shared" si="2"/>
        <v>35</v>
      </c>
      <c r="U270" t="str">
        <f t="shared" si="3"/>
        <v>Excluded</v>
      </c>
      <c r="V270">
        <f t="shared" si="4"/>
        <v>57</v>
      </c>
      <c r="W270" t="str">
        <f t="shared" si="5"/>
        <v>Excluded</v>
      </c>
      <c r="X270" t="str">
        <f t="shared" ref="X270:Z270" si="278">IFERROR(IF(SEARCH(X$1,$Q270),"sim","não"),)</f>
        <v>sim</v>
      </c>
      <c r="Y270" t="str">
        <f t="shared" si="278"/>
        <v>sim</v>
      </c>
      <c r="Z270" t="str">
        <f t="shared" si="278"/>
        <v/>
      </c>
      <c r="AA270">
        <f t="shared" si="7"/>
        <v>2</v>
      </c>
      <c r="AB270" t="str">
        <f t="shared" si="8"/>
        <v/>
      </c>
      <c r="AF270" t="str">
        <f t="shared" si="9"/>
        <v>2 - Population,1 - Type of study</v>
      </c>
      <c r="AG270" t="str">
        <f t="shared" si="10"/>
        <v>2 - Population</v>
      </c>
      <c r="AH270" t="str">
        <f t="shared" si="11"/>
        <v>1 - Type of study</v>
      </c>
    </row>
    <row r="271">
      <c r="A271" s="9" t="s">
        <v>8365</v>
      </c>
      <c r="B271" s="9" t="s">
        <v>8366</v>
      </c>
      <c r="C271" s="10">
        <v>2018.0</v>
      </c>
      <c r="D271" s="10">
        <v>2.0</v>
      </c>
      <c r="E271" s="10">
        <v>1.0</v>
      </c>
      <c r="F271" s="9" t="s">
        <v>8367</v>
      </c>
      <c r="G271" s="9" t="s">
        <v>8368</v>
      </c>
      <c r="H271" s="10">
        <v>17.0</v>
      </c>
      <c r="I271" s="10">
        <v>2.0</v>
      </c>
      <c r="J271" s="9" t="s">
        <v>8369</v>
      </c>
      <c r="K271" s="9" t="s">
        <v>8370</v>
      </c>
      <c r="L271" s="15" t="s">
        <v>8371</v>
      </c>
      <c r="M271" s="9" t="s">
        <v>883</v>
      </c>
      <c r="N271" s="9"/>
      <c r="O271" s="9" t="s">
        <v>884</v>
      </c>
      <c r="P271" s="9" t="s">
        <v>8372</v>
      </c>
      <c r="Q271" s="9" t="s">
        <v>7391</v>
      </c>
      <c r="R271" s="10">
        <v>2.9251725E7</v>
      </c>
      <c r="S271" s="9"/>
      <c r="T271">
        <f t="shared" si="2"/>
        <v>35</v>
      </c>
      <c r="U271" t="str">
        <f t="shared" si="3"/>
        <v>Excluded</v>
      </c>
      <c r="V271">
        <f t="shared" si="4"/>
        <v>57</v>
      </c>
      <c r="W271" t="str">
        <f t="shared" si="5"/>
        <v>Excluded</v>
      </c>
      <c r="X271" t="str">
        <f t="shared" ref="X271:Z271" si="279">IFERROR(IF(SEARCH(X$1,$Q271),"sim","não"),)</f>
        <v/>
      </c>
      <c r="Y271" t="str">
        <f t="shared" si="279"/>
        <v>sim</v>
      </c>
      <c r="Z271" t="str">
        <f t="shared" si="279"/>
        <v/>
      </c>
      <c r="AA271">
        <f t="shared" si="7"/>
        <v>1</v>
      </c>
      <c r="AB271" t="str">
        <f t="shared" si="8"/>
        <v/>
      </c>
      <c r="AF271" t="str">
        <f t="shared" si="9"/>
        <v>2 - Population</v>
      </c>
      <c r="AG271" t="str">
        <f t="shared" si="10"/>
        <v>2 - Population</v>
      </c>
      <c r="AH271" t="str">
        <f t="shared" si="11"/>
        <v/>
      </c>
    </row>
    <row r="272">
      <c r="A272" s="9" t="s">
        <v>8373</v>
      </c>
      <c r="B272" s="9" t="s">
        <v>8374</v>
      </c>
      <c r="C272" s="10">
        <v>2018.0</v>
      </c>
      <c r="D272" s="10">
        <v>3.0</v>
      </c>
      <c r="E272" s="10">
        <v>1.0</v>
      </c>
      <c r="F272" s="9" t="s">
        <v>1674</v>
      </c>
      <c r="G272" s="9" t="s">
        <v>1675</v>
      </c>
      <c r="H272" s="10">
        <v>48.0</v>
      </c>
      <c r="I272" s="10">
        <v>3.0</v>
      </c>
      <c r="J272" s="9" t="s">
        <v>8375</v>
      </c>
      <c r="K272" s="9" t="s">
        <v>8376</v>
      </c>
      <c r="L272" s="15" t="s">
        <v>8377</v>
      </c>
      <c r="M272" s="9" t="s">
        <v>883</v>
      </c>
      <c r="N272" s="9"/>
      <c r="O272" s="9" t="s">
        <v>884</v>
      </c>
      <c r="P272" s="9" t="s">
        <v>8378</v>
      </c>
      <c r="Q272" s="9" t="s">
        <v>7383</v>
      </c>
      <c r="R272" s="10">
        <v>2.9239234E7</v>
      </c>
      <c r="S272" s="9"/>
      <c r="T272">
        <f t="shared" si="2"/>
        <v>35</v>
      </c>
      <c r="U272" t="str">
        <f t="shared" si="3"/>
        <v>Excluded</v>
      </c>
      <c r="V272">
        <f t="shared" si="4"/>
        <v>57</v>
      </c>
      <c r="W272" t="str">
        <f t="shared" si="5"/>
        <v>Excluded</v>
      </c>
      <c r="X272" t="str">
        <f t="shared" ref="X272:Z272" si="280">IFERROR(IF(SEARCH(X$1,$Q272),"sim","não"),)</f>
        <v>sim</v>
      </c>
      <c r="Y272" t="str">
        <f t="shared" si="280"/>
        <v/>
      </c>
      <c r="Z272" t="str">
        <f t="shared" si="280"/>
        <v/>
      </c>
      <c r="AA272">
        <f t="shared" si="7"/>
        <v>1</v>
      </c>
      <c r="AB272" t="str">
        <f t="shared" si="8"/>
        <v/>
      </c>
      <c r="AF272" t="str">
        <f t="shared" si="9"/>
        <v>1 - Type of study</v>
      </c>
      <c r="AG272" t="str">
        <f t="shared" si="10"/>
        <v>1 - Type of study</v>
      </c>
      <c r="AH272" t="str">
        <f t="shared" si="11"/>
        <v/>
      </c>
    </row>
    <row r="273">
      <c r="A273" s="9" t="s">
        <v>8379</v>
      </c>
      <c r="B273" s="9" t="s">
        <v>8380</v>
      </c>
      <c r="C273" s="10">
        <v>2018.0</v>
      </c>
      <c r="D273" s="10">
        <v>1.0</v>
      </c>
      <c r="E273" s="10">
        <v>1.0</v>
      </c>
      <c r="F273" s="9" t="s">
        <v>909</v>
      </c>
      <c r="G273" s="9" t="s">
        <v>910</v>
      </c>
      <c r="H273" s="10">
        <v>194.0</v>
      </c>
      <c r="I273" s="9"/>
      <c r="J273" s="9" t="s">
        <v>8381</v>
      </c>
      <c r="K273" s="9" t="s">
        <v>8382</v>
      </c>
      <c r="L273" s="15" t="s">
        <v>8383</v>
      </c>
      <c r="M273" s="9" t="s">
        <v>883</v>
      </c>
      <c r="N273" s="9"/>
      <c r="O273" s="9"/>
      <c r="P273" s="9" t="s">
        <v>8384</v>
      </c>
      <c r="Q273" s="9" t="s">
        <v>7445</v>
      </c>
      <c r="R273" s="10">
        <v>2.9197232E7</v>
      </c>
      <c r="S273" s="9" t="s">
        <v>8385</v>
      </c>
      <c r="T273">
        <f t="shared" si="2"/>
        <v>35</v>
      </c>
      <c r="U273" t="str">
        <f t="shared" si="3"/>
        <v>Maybe</v>
      </c>
      <c r="V273">
        <f t="shared" si="4"/>
        <v>54</v>
      </c>
      <c r="W273" t="str">
        <f t="shared" si="5"/>
        <v>Maybe</v>
      </c>
      <c r="X273" t="str">
        <f t="shared" ref="X273:Z273" si="281">IFERROR(IF(SEARCH(X$1,$Q273),"sim","não"),)</f>
        <v/>
      </c>
      <c r="Y273" t="str">
        <f t="shared" si="281"/>
        <v/>
      </c>
      <c r="Z273" t="str">
        <f t="shared" si="281"/>
        <v/>
      </c>
      <c r="AA273">
        <f t="shared" si="7"/>
        <v>0</v>
      </c>
      <c r="AB273" t="str">
        <f t="shared" si="8"/>
        <v>sim</v>
      </c>
      <c r="AF273" t="str">
        <f t="shared" si="9"/>
        <v/>
      </c>
      <c r="AG273" t="str">
        <f t="shared" si="10"/>
        <v/>
      </c>
      <c r="AH273" t="str">
        <f t="shared" si="11"/>
        <v/>
      </c>
    </row>
    <row r="274">
      <c r="A274" s="9" t="s">
        <v>8386</v>
      </c>
      <c r="B274" s="9" t="s">
        <v>8387</v>
      </c>
      <c r="C274" s="10">
        <v>2018.0</v>
      </c>
      <c r="D274" s="10">
        <v>4.0</v>
      </c>
      <c r="E274" s="10">
        <v>1.0</v>
      </c>
      <c r="F274" s="9" t="s">
        <v>948</v>
      </c>
      <c r="G274" s="9" t="s">
        <v>949</v>
      </c>
      <c r="H274" s="10">
        <v>619.0</v>
      </c>
      <c r="I274" s="9"/>
      <c r="J274" s="13">
        <v>44409.0</v>
      </c>
      <c r="K274" s="9" t="s">
        <v>8388</v>
      </c>
      <c r="L274" s="15" t="s">
        <v>8389</v>
      </c>
      <c r="M274" s="9" t="s">
        <v>883</v>
      </c>
      <c r="N274" s="9"/>
      <c r="O274" s="9" t="s">
        <v>913</v>
      </c>
      <c r="P274" s="9" t="s">
        <v>8390</v>
      </c>
      <c r="Q274" s="9" t="s">
        <v>7445</v>
      </c>
      <c r="R274" s="10">
        <v>2.913653E7</v>
      </c>
      <c r="S274" s="9"/>
      <c r="T274">
        <f t="shared" si="2"/>
        <v>35</v>
      </c>
      <c r="U274" t="str">
        <f t="shared" si="3"/>
        <v>Maybe</v>
      </c>
      <c r="V274">
        <f t="shared" si="4"/>
        <v>54</v>
      </c>
      <c r="W274" t="str">
        <f t="shared" si="5"/>
        <v>Maybe</v>
      </c>
      <c r="X274" t="str">
        <f t="shared" ref="X274:Z274" si="282">IFERROR(IF(SEARCH(X$1,$Q274),"sim","não"),)</f>
        <v/>
      </c>
      <c r="Y274" t="str">
        <f t="shared" si="282"/>
        <v/>
      </c>
      <c r="Z274" t="str">
        <f t="shared" si="282"/>
        <v/>
      </c>
      <c r="AA274">
        <f t="shared" si="7"/>
        <v>0</v>
      </c>
      <c r="AB274" t="str">
        <f t="shared" si="8"/>
        <v>sim</v>
      </c>
      <c r="AF274" t="str">
        <f t="shared" si="9"/>
        <v/>
      </c>
      <c r="AG274" t="str">
        <f t="shared" si="10"/>
        <v/>
      </c>
      <c r="AH274" t="str">
        <f t="shared" si="11"/>
        <v/>
      </c>
    </row>
    <row r="275">
      <c r="A275" s="9" t="s">
        <v>8391</v>
      </c>
      <c r="B275" s="9" t="s">
        <v>8392</v>
      </c>
      <c r="C275" s="10">
        <v>2017.0</v>
      </c>
      <c r="D275" s="10">
        <v>10.0</v>
      </c>
      <c r="E275" s="10">
        <v>1.0</v>
      </c>
      <c r="F275" s="9" t="s">
        <v>2436</v>
      </c>
      <c r="G275" s="9" t="s">
        <v>2437</v>
      </c>
      <c r="H275" s="10">
        <v>11.0</v>
      </c>
      <c r="I275" s="10">
        <v>8.0</v>
      </c>
      <c r="J275" s="9" t="s">
        <v>8393</v>
      </c>
      <c r="K275" s="9" t="s">
        <v>8394</v>
      </c>
      <c r="L275" s="15" t="s">
        <v>8395</v>
      </c>
      <c r="M275" s="9" t="s">
        <v>883</v>
      </c>
      <c r="N275" s="9"/>
      <c r="O275" s="9" t="s">
        <v>884</v>
      </c>
      <c r="P275" s="9" t="s">
        <v>8396</v>
      </c>
      <c r="Q275" s="9" t="s">
        <v>7947</v>
      </c>
      <c r="R275" s="10">
        <v>2.9081249E7</v>
      </c>
      <c r="S275" s="9"/>
      <c r="T275">
        <f t="shared" si="2"/>
        <v>35</v>
      </c>
      <c r="U275" t="str">
        <f t="shared" si="3"/>
        <v>Excluded</v>
      </c>
      <c r="V275">
        <f t="shared" si="4"/>
        <v>57</v>
      </c>
      <c r="W275" t="str">
        <f t="shared" si="5"/>
        <v>Excluded</v>
      </c>
      <c r="X275" t="str">
        <f t="shared" ref="X275:Z275" si="283">IFERROR(IF(SEARCH(X$1,$Q275),"sim","não"),)</f>
        <v/>
      </c>
      <c r="Y275" t="str">
        <f t="shared" si="283"/>
        <v/>
      </c>
      <c r="Z275" t="str">
        <f t="shared" si="283"/>
        <v>sim</v>
      </c>
      <c r="AA275">
        <f t="shared" si="7"/>
        <v>1</v>
      </c>
      <c r="AB275" t="str">
        <f t="shared" si="8"/>
        <v/>
      </c>
      <c r="AF275" t="str">
        <f t="shared" si="9"/>
        <v>3 - Intervention</v>
      </c>
      <c r="AG275" t="str">
        <f t="shared" si="10"/>
        <v>3 - Intervention</v>
      </c>
      <c r="AH275" t="str">
        <f t="shared" si="11"/>
        <v/>
      </c>
    </row>
    <row r="276">
      <c r="A276" s="9" t="s">
        <v>8397</v>
      </c>
      <c r="B276" s="9" t="s">
        <v>8398</v>
      </c>
      <c r="C276" s="10">
        <v>2018.0</v>
      </c>
      <c r="D276" s="10">
        <v>1.0</v>
      </c>
      <c r="E276" s="10">
        <v>1.0</v>
      </c>
      <c r="F276" s="9" t="s">
        <v>2133</v>
      </c>
      <c r="G276" s="9" t="s">
        <v>2134</v>
      </c>
      <c r="H276" s="10">
        <v>161.0</v>
      </c>
      <c r="I276" s="10">
        <v>1.0</v>
      </c>
      <c r="J276" s="9" t="s">
        <v>8399</v>
      </c>
      <c r="K276" s="9" t="s">
        <v>8400</v>
      </c>
      <c r="L276" s="15" t="s">
        <v>8401</v>
      </c>
      <c r="M276" s="9" t="s">
        <v>883</v>
      </c>
      <c r="N276" s="9"/>
      <c r="O276" s="9" t="s">
        <v>1022</v>
      </c>
      <c r="P276" s="9" t="s">
        <v>8402</v>
      </c>
      <c r="Q276" s="9" t="s">
        <v>7947</v>
      </c>
      <c r="R276" s="10">
        <v>2.9029321E7</v>
      </c>
      <c r="S276" s="9"/>
      <c r="T276">
        <f t="shared" si="2"/>
        <v>35</v>
      </c>
      <c r="U276" t="str">
        <f t="shared" si="3"/>
        <v>Excluded</v>
      </c>
      <c r="V276">
        <f t="shared" si="4"/>
        <v>57</v>
      </c>
      <c r="W276" t="str">
        <f t="shared" si="5"/>
        <v>Excluded</v>
      </c>
      <c r="X276" t="str">
        <f t="shared" ref="X276:Z276" si="284">IFERROR(IF(SEARCH(X$1,$Q276),"sim","não"),)</f>
        <v/>
      </c>
      <c r="Y276" t="str">
        <f t="shared" si="284"/>
        <v/>
      </c>
      <c r="Z276" t="str">
        <f t="shared" si="284"/>
        <v>sim</v>
      </c>
      <c r="AA276">
        <f t="shared" si="7"/>
        <v>1</v>
      </c>
      <c r="AB276" t="str">
        <f t="shared" si="8"/>
        <v/>
      </c>
      <c r="AF276" t="str">
        <f t="shared" si="9"/>
        <v>3 - Intervention</v>
      </c>
      <c r="AG276" t="str">
        <f t="shared" si="10"/>
        <v>3 - Intervention</v>
      </c>
      <c r="AH276" t="str">
        <f t="shared" si="11"/>
        <v/>
      </c>
    </row>
    <row r="277">
      <c r="A277" s="9" t="s">
        <v>8403</v>
      </c>
      <c r="B277" s="9" t="s">
        <v>8404</v>
      </c>
      <c r="C277" s="10">
        <v>2018.0</v>
      </c>
      <c r="D277" s="10">
        <v>4.0</v>
      </c>
      <c r="E277" s="10">
        <v>1.0</v>
      </c>
      <c r="F277" s="9" t="s">
        <v>1046</v>
      </c>
      <c r="G277" s="9" t="s">
        <v>1047</v>
      </c>
      <c r="H277" s="10">
        <v>25.0</v>
      </c>
      <c r="I277" s="10">
        <v>11.0</v>
      </c>
      <c r="J277" s="9" t="s">
        <v>8405</v>
      </c>
      <c r="K277" s="9" t="s">
        <v>8406</v>
      </c>
      <c r="L277" s="15" t="s">
        <v>8407</v>
      </c>
      <c r="M277" s="9" t="s">
        <v>883</v>
      </c>
      <c r="N277" s="9"/>
      <c r="O277" s="9" t="s">
        <v>1051</v>
      </c>
      <c r="P277" s="9" t="s">
        <v>8408</v>
      </c>
      <c r="Q277" s="9" t="s">
        <v>7947</v>
      </c>
      <c r="R277" s="10">
        <v>2.8988379E7</v>
      </c>
      <c r="S277" s="9"/>
      <c r="T277">
        <f t="shared" si="2"/>
        <v>35</v>
      </c>
      <c r="U277" t="str">
        <f t="shared" si="3"/>
        <v>Excluded</v>
      </c>
      <c r="V277">
        <f t="shared" si="4"/>
        <v>57</v>
      </c>
      <c r="W277" t="str">
        <f t="shared" si="5"/>
        <v>Excluded</v>
      </c>
      <c r="X277" t="str">
        <f t="shared" ref="X277:Z277" si="285">IFERROR(IF(SEARCH(X$1,$Q277),"sim","não"),)</f>
        <v/>
      </c>
      <c r="Y277" t="str">
        <f t="shared" si="285"/>
        <v/>
      </c>
      <c r="Z277" t="str">
        <f t="shared" si="285"/>
        <v>sim</v>
      </c>
      <c r="AA277">
        <f t="shared" si="7"/>
        <v>1</v>
      </c>
      <c r="AB277" t="str">
        <f t="shared" si="8"/>
        <v/>
      </c>
      <c r="AF277" t="str">
        <f t="shared" si="9"/>
        <v>3 - Intervention</v>
      </c>
      <c r="AG277" t="str">
        <f t="shared" si="10"/>
        <v>3 - Intervention</v>
      </c>
      <c r="AH277" t="str">
        <f t="shared" si="11"/>
        <v/>
      </c>
    </row>
    <row r="278">
      <c r="A278" s="9" t="s">
        <v>8409</v>
      </c>
      <c r="B278" s="9" t="s">
        <v>8410</v>
      </c>
      <c r="C278" s="10">
        <v>2017.0</v>
      </c>
      <c r="D278" s="10">
        <v>10.0</v>
      </c>
      <c r="E278" s="10">
        <v>1.0</v>
      </c>
      <c r="F278" s="9" t="s">
        <v>927</v>
      </c>
      <c r="G278" s="9" t="s">
        <v>928</v>
      </c>
      <c r="H278" s="10">
        <v>229.0</v>
      </c>
      <c r="I278" s="9"/>
      <c r="J278" s="9" t="s">
        <v>8411</v>
      </c>
      <c r="K278" s="9" t="s">
        <v>8412</v>
      </c>
      <c r="L278" s="15" t="s">
        <v>8413</v>
      </c>
      <c r="M278" s="9" t="s">
        <v>883</v>
      </c>
      <c r="N278" s="9"/>
      <c r="O278" s="9" t="s">
        <v>884</v>
      </c>
      <c r="P278" s="9" t="s">
        <v>8414</v>
      </c>
      <c r="Q278" s="9" t="s">
        <v>7994</v>
      </c>
      <c r="R278" s="10">
        <v>2.8768577E7</v>
      </c>
      <c r="S278" s="9"/>
      <c r="T278">
        <f t="shared" si="2"/>
        <v>35</v>
      </c>
      <c r="U278" t="str">
        <f t="shared" si="3"/>
        <v>Excluded</v>
      </c>
      <c r="V278">
        <f t="shared" si="4"/>
        <v>57</v>
      </c>
      <c r="W278" t="str">
        <f t="shared" si="5"/>
        <v>Excluded</v>
      </c>
      <c r="X278" t="str">
        <f t="shared" ref="X278:Z278" si="286">IFERROR(IF(SEARCH(X$1,$Q278),"sim","não"),)</f>
        <v>sim</v>
      </c>
      <c r="Y278" t="str">
        <f t="shared" si="286"/>
        <v/>
      </c>
      <c r="Z278" t="str">
        <f t="shared" si="286"/>
        <v/>
      </c>
      <c r="AA278">
        <f t="shared" si="7"/>
        <v>1</v>
      </c>
      <c r="AB278" t="str">
        <f t="shared" si="8"/>
        <v/>
      </c>
      <c r="AF278" t="str">
        <f t="shared" si="9"/>
        <v>1 - Type of study</v>
      </c>
      <c r="AG278" t="str">
        <f t="shared" si="10"/>
        <v>1 - Type of study</v>
      </c>
      <c r="AH278" t="str">
        <f t="shared" si="11"/>
        <v/>
      </c>
    </row>
    <row r="279">
      <c r="A279" s="9" t="s">
        <v>8415</v>
      </c>
      <c r="B279" s="9" t="s">
        <v>8416</v>
      </c>
      <c r="C279" s="10">
        <v>2017.0</v>
      </c>
      <c r="D279" s="10">
        <v>11.0</v>
      </c>
      <c r="E279" s="10">
        <v>1.0</v>
      </c>
      <c r="F279" s="9" t="s">
        <v>8417</v>
      </c>
      <c r="G279" s="9" t="s">
        <v>8418</v>
      </c>
      <c r="H279" s="10">
        <v>144.0</v>
      </c>
      <c r="I279" s="10">
        <v>13.0</v>
      </c>
      <c r="J279" s="9" t="s">
        <v>8419</v>
      </c>
      <c r="K279" s="9" t="s">
        <v>8420</v>
      </c>
      <c r="L279" s="15" t="s">
        <v>8421</v>
      </c>
      <c r="M279" s="9" t="s">
        <v>883</v>
      </c>
      <c r="N279" s="9"/>
      <c r="O279" s="9" t="s">
        <v>884</v>
      </c>
      <c r="P279" s="9" t="s">
        <v>8422</v>
      </c>
      <c r="Q279" s="9" t="s">
        <v>7691</v>
      </c>
      <c r="R279" s="10">
        <v>2.8697814E7</v>
      </c>
      <c r="S279" s="9"/>
      <c r="T279">
        <f t="shared" si="2"/>
        <v>35</v>
      </c>
      <c r="U279" t="str">
        <f t="shared" si="3"/>
        <v>Excluded</v>
      </c>
      <c r="V279">
        <f t="shared" si="4"/>
        <v>57</v>
      </c>
      <c r="W279" t="str">
        <f t="shared" si="5"/>
        <v>Excluded</v>
      </c>
      <c r="X279" t="str">
        <f t="shared" ref="X279:Z279" si="287">IFERROR(IF(SEARCH(X$1,$Q279),"sim","não"),)</f>
        <v>sim</v>
      </c>
      <c r="Y279" t="str">
        <f t="shared" si="287"/>
        <v>sim</v>
      </c>
      <c r="Z279" t="str">
        <f t="shared" si="287"/>
        <v/>
      </c>
      <c r="AA279">
        <f t="shared" si="7"/>
        <v>2</v>
      </c>
      <c r="AB279" t="str">
        <f t="shared" si="8"/>
        <v/>
      </c>
      <c r="AF279" t="str">
        <f t="shared" si="9"/>
        <v>2 - Population,1 - Type of study</v>
      </c>
      <c r="AG279" t="str">
        <f t="shared" si="10"/>
        <v>2 - Population</v>
      </c>
      <c r="AH279" t="str">
        <f t="shared" si="11"/>
        <v>1 - Type of study</v>
      </c>
    </row>
    <row r="280">
      <c r="A280" s="9" t="s">
        <v>8423</v>
      </c>
      <c r="B280" s="9" t="s">
        <v>8424</v>
      </c>
      <c r="C280" s="10">
        <v>2017.0</v>
      </c>
      <c r="D280" s="10">
        <v>9.0</v>
      </c>
      <c r="E280" s="10">
        <v>1.0</v>
      </c>
      <c r="F280" s="9" t="s">
        <v>1520</v>
      </c>
      <c r="G280" s="9" t="s">
        <v>1521</v>
      </c>
      <c r="H280" s="10">
        <v>68.0</v>
      </c>
      <c r="I280" s="9"/>
      <c r="J280" s="9" t="s">
        <v>8425</v>
      </c>
      <c r="K280" s="9" t="s">
        <v>8426</v>
      </c>
      <c r="L280" s="15" t="s">
        <v>8427</v>
      </c>
      <c r="M280" s="9" t="s">
        <v>883</v>
      </c>
      <c r="N280" s="9"/>
      <c r="O280" s="9" t="s">
        <v>884</v>
      </c>
      <c r="P280" s="9" t="s">
        <v>8428</v>
      </c>
      <c r="Q280" s="9" t="s">
        <v>7445</v>
      </c>
      <c r="R280" s="10">
        <v>2.8684324E7</v>
      </c>
      <c r="S280" s="9"/>
      <c r="T280">
        <f t="shared" si="2"/>
        <v>35</v>
      </c>
      <c r="U280" t="str">
        <f t="shared" si="3"/>
        <v>Maybe</v>
      </c>
      <c r="V280">
        <f t="shared" si="4"/>
        <v>54</v>
      </c>
      <c r="W280" t="str">
        <f t="shared" si="5"/>
        <v>Maybe</v>
      </c>
      <c r="X280" t="str">
        <f t="shared" ref="X280:Z280" si="288">IFERROR(IF(SEARCH(X$1,$Q280),"sim","não"),)</f>
        <v/>
      </c>
      <c r="Y280" t="str">
        <f t="shared" si="288"/>
        <v/>
      </c>
      <c r="Z280" t="str">
        <f t="shared" si="288"/>
        <v/>
      </c>
      <c r="AA280">
        <f t="shared" si="7"/>
        <v>0</v>
      </c>
      <c r="AB280" t="str">
        <f t="shared" si="8"/>
        <v>sim</v>
      </c>
      <c r="AF280" t="str">
        <f t="shared" si="9"/>
        <v/>
      </c>
      <c r="AG280" t="str">
        <f t="shared" si="10"/>
        <v/>
      </c>
      <c r="AH280" t="str">
        <f t="shared" si="11"/>
        <v/>
      </c>
    </row>
    <row r="281">
      <c r="A281" s="9" t="s">
        <v>8429</v>
      </c>
      <c r="B281" s="9" t="s">
        <v>8430</v>
      </c>
      <c r="C281" s="10">
        <v>2017.0</v>
      </c>
      <c r="D281" s="10">
        <v>10.0</v>
      </c>
      <c r="E281" s="10">
        <v>1.0</v>
      </c>
      <c r="F281" s="9" t="s">
        <v>1121</v>
      </c>
      <c r="G281" s="9" t="s">
        <v>1122</v>
      </c>
      <c r="H281" s="10">
        <v>184.0</v>
      </c>
      <c r="I281" s="9"/>
      <c r="J281" s="9" t="s">
        <v>8431</v>
      </c>
      <c r="K281" s="9" t="s">
        <v>8432</v>
      </c>
      <c r="L281" s="15" t="s">
        <v>8433</v>
      </c>
      <c r="M281" s="9" t="s">
        <v>883</v>
      </c>
      <c r="N281" s="9"/>
      <c r="O281" s="9" t="s">
        <v>884</v>
      </c>
      <c r="P281" s="9" t="s">
        <v>8434</v>
      </c>
      <c r="Q281" s="9" t="s">
        <v>7947</v>
      </c>
      <c r="R281" s="10">
        <v>2.867915E7</v>
      </c>
      <c r="S281" s="9"/>
      <c r="T281">
        <f t="shared" si="2"/>
        <v>35</v>
      </c>
      <c r="U281" t="str">
        <f t="shared" si="3"/>
        <v>Excluded</v>
      </c>
      <c r="V281">
        <f t="shared" si="4"/>
        <v>57</v>
      </c>
      <c r="W281" t="str">
        <f t="shared" si="5"/>
        <v>Excluded</v>
      </c>
      <c r="X281" t="str">
        <f t="shared" ref="X281:Z281" si="289">IFERROR(IF(SEARCH(X$1,$Q281),"sim","não"),)</f>
        <v/>
      </c>
      <c r="Y281" t="str">
        <f t="shared" si="289"/>
        <v/>
      </c>
      <c r="Z281" t="str">
        <f t="shared" si="289"/>
        <v>sim</v>
      </c>
      <c r="AA281">
        <f t="shared" si="7"/>
        <v>1</v>
      </c>
      <c r="AB281" t="str">
        <f t="shared" si="8"/>
        <v/>
      </c>
      <c r="AF281" t="str">
        <f t="shared" si="9"/>
        <v>3 - Intervention</v>
      </c>
      <c r="AG281" t="str">
        <f t="shared" si="10"/>
        <v>3 - Intervention</v>
      </c>
      <c r="AH281" t="str">
        <f t="shared" si="11"/>
        <v/>
      </c>
    </row>
    <row r="282">
      <c r="A282" s="9" t="s">
        <v>8435</v>
      </c>
      <c r="B282" s="9" t="s">
        <v>8436</v>
      </c>
      <c r="C282" s="10">
        <v>2017.0</v>
      </c>
      <c r="D282" s="10">
        <v>7.0</v>
      </c>
      <c r="E282" s="10">
        <v>6.0</v>
      </c>
      <c r="F282" s="9" t="s">
        <v>422</v>
      </c>
      <c r="G282" s="9" t="s">
        <v>1829</v>
      </c>
      <c r="H282" s="10">
        <v>9.0</v>
      </c>
      <c r="I282" s="10">
        <v>26.0</v>
      </c>
      <c r="J282" s="9" t="s">
        <v>8437</v>
      </c>
      <c r="K282" s="9" t="s">
        <v>8438</v>
      </c>
      <c r="L282" s="15" t="s">
        <v>8439</v>
      </c>
      <c r="M282" s="9" t="s">
        <v>883</v>
      </c>
      <c r="N282" s="9"/>
      <c r="O282" s="9" t="s">
        <v>884</v>
      </c>
      <c r="P282" s="9" t="s">
        <v>8440</v>
      </c>
      <c r="Q282" s="9" t="s">
        <v>8036</v>
      </c>
      <c r="R282" s="10">
        <v>2.8650486E7</v>
      </c>
      <c r="S282" s="9"/>
      <c r="T282">
        <f t="shared" si="2"/>
        <v>35</v>
      </c>
      <c r="U282" t="str">
        <f t="shared" si="3"/>
        <v>Maybe</v>
      </c>
      <c r="V282">
        <f t="shared" si="4"/>
        <v>54</v>
      </c>
      <c r="W282" t="str">
        <f t="shared" si="5"/>
        <v>Excluded</v>
      </c>
      <c r="X282" t="str">
        <f t="shared" ref="X282:Z282" si="290">IFERROR(IF(SEARCH(X$1,$Q282),"sim","não"),)</f>
        <v/>
      </c>
      <c r="Y282" t="str">
        <f t="shared" si="290"/>
        <v/>
      </c>
      <c r="Z282" t="str">
        <f t="shared" si="290"/>
        <v>sim</v>
      </c>
      <c r="AA282">
        <f t="shared" si="7"/>
        <v>1</v>
      </c>
      <c r="AB282" t="str">
        <f t="shared" si="8"/>
        <v>sim</v>
      </c>
      <c r="AF282" t="str">
        <f t="shared" si="9"/>
        <v>3 - Intervention</v>
      </c>
      <c r="AG282" t="str">
        <f t="shared" si="10"/>
        <v/>
      </c>
      <c r="AH282" t="str">
        <f t="shared" si="11"/>
        <v/>
      </c>
    </row>
    <row r="283">
      <c r="A283" s="9" t="s">
        <v>8441</v>
      </c>
      <c r="B283" s="9" t="s">
        <v>8442</v>
      </c>
      <c r="C283" s="10">
        <v>2017.0</v>
      </c>
      <c r="D283" s="10">
        <v>7.0</v>
      </c>
      <c r="E283" s="10">
        <v>12.0</v>
      </c>
      <c r="F283" s="9" t="s">
        <v>1682</v>
      </c>
      <c r="G283" s="9" t="s">
        <v>1683</v>
      </c>
      <c r="H283" s="10">
        <v>9.0</v>
      </c>
      <c r="I283" s="10">
        <v>27.0</v>
      </c>
      <c r="J283" s="9" t="s">
        <v>8443</v>
      </c>
      <c r="K283" s="9" t="s">
        <v>8444</v>
      </c>
      <c r="L283" s="15" t="s">
        <v>8445</v>
      </c>
      <c r="M283" s="9" t="s">
        <v>883</v>
      </c>
      <c r="N283" s="9"/>
      <c r="O283" s="9" t="s">
        <v>1022</v>
      </c>
      <c r="P283" s="9" t="s">
        <v>8446</v>
      </c>
      <c r="Q283" s="9" t="s">
        <v>7391</v>
      </c>
      <c r="R283" s="10">
        <v>2.8608677E7</v>
      </c>
      <c r="S283" s="9"/>
      <c r="T283">
        <f t="shared" si="2"/>
        <v>35</v>
      </c>
      <c r="U283" t="str">
        <f t="shared" si="3"/>
        <v>Excluded</v>
      </c>
      <c r="V283">
        <f t="shared" si="4"/>
        <v>57</v>
      </c>
      <c r="W283" t="str">
        <f t="shared" si="5"/>
        <v>Excluded</v>
      </c>
      <c r="X283" t="str">
        <f t="shared" ref="X283:Z283" si="291">IFERROR(IF(SEARCH(X$1,$Q283),"sim","não"),)</f>
        <v/>
      </c>
      <c r="Y283" t="str">
        <f t="shared" si="291"/>
        <v>sim</v>
      </c>
      <c r="Z283" t="str">
        <f t="shared" si="291"/>
        <v/>
      </c>
      <c r="AA283">
        <f t="shared" si="7"/>
        <v>1</v>
      </c>
      <c r="AB283" t="str">
        <f t="shared" si="8"/>
        <v/>
      </c>
      <c r="AF283" t="str">
        <f t="shared" si="9"/>
        <v>2 - Population</v>
      </c>
      <c r="AG283" t="str">
        <f t="shared" si="10"/>
        <v>2 - Population</v>
      </c>
      <c r="AH283" t="str">
        <f t="shared" si="11"/>
        <v/>
      </c>
    </row>
    <row r="284">
      <c r="A284" s="9" t="s">
        <v>8447</v>
      </c>
      <c r="B284" s="9" t="s">
        <v>8448</v>
      </c>
      <c r="C284" s="10">
        <v>2017.0</v>
      </c>
      <c r="D284" s="10">
        <v>7.0</v>
      </c>
      <c r="E284" s="10">
        <v>1.0</v>
      </c>
      <c r="F284" s="9" t="s">
        <v>4713</v>
      </c>
      <c r="G284" s="9" t="s">
        <v>4714</v>
      </c>
      <c r="H284" s="10">
        <v>108.0</v>
      </c>
      <c r="I284" s="9"/>
      <c r="J284" s="9" t="s">
        <v>8337</v>
      </c>
      <c r="K284" s="9" t="s">
        <v>8449</v>
      </c>
      <c r="L284" s="15" t="s">
        <v>8450</v>
      </c>
      <c r="M284" s="9" t="s">
        <v>883</v>
      </c>
      <c r="N284" s="9"/>
      <c r="O284" s="9" t="s">
        <v>884</v>
      </c>
      <c r="P284" s="9" t="s">
        <v>8451</v>
      </c>
      <c r="Q284" s="9" t="s">
        <v>8452</v>
      </c>
      <c r="R284" s="10">
        <v>2.8487227E7</v>
      </c>
      <c r="S284" s="9"/>
      <c r="T284">
        <f t="shared" si="2"/>
        <v>35</v>
      </c>
      <c r="U284" t="str">
        <f t="shared" si="3"/>
        <v>Excluded</v>
      </c>
      <c r="V284">
        <f t="shared" si="4"/>
        <v>57</v>
      </c>
      <c r="W284" t="str">
        <f t="shared" si="5"/>
        <v>Excluded</v>
      </c>
      <c r="X284" t="str">
        <f t="shared" ref="X284:Z284" si="292">IFERROR(IF(SEARCH(X$1,$Q284),"sim","não"),)</f>
        <v/>
      </c>
      <c r="Y284" t="str">
        <f t="shared" si="292"/>
        <v>sim</v>
      </c>
      <c r="Z284" t="str">
        <f t="shared" si="292"/>
        <v>sim</v>
      </c>
      <c r="AA284">
        <f t="shared" si="7"/>
        <v>2</v>
      </c>
      <c r="AB284" t="str">
        <f t="shared" si="8"/>
        <v/>
      </c>
      <c r="AF284" t="str">
        <f t="shared" si="9"/>
        <v>2 - Population,3 - Intervention</v>
      </c>
      <c r="AG284" t="str">
        <f t="shared" si="10"/>
        <v>2 - Population</v>
      </c>
      <c r="AH284" t="str">
        <f t="shared" si="11"/>
        <v>3 - Intervention</v>
      </c>
    </row>
    <row r="285">
      <c r="A285" s="9" t="s">
        <v>8453</v>
      </c>
      <c r="B285" s="9" t="s">
        <v>8454</v>
      </c>
      <c r="C285" s="10">
        <v>2017.0</v>
      </c>
      <c r="D285" s="10">
        <v>8.0</v>
      </c>
      <c r="E285" s="10">
        <v>1.0</v>
      </c>
      <c r="F285" s="9" t="s">
        <v>927</v>
      </c>
      <c r="G285" s="9" t="s">
        <v>928</v>
      </c>
      <c r="H285" s="10">
        <v>227.0</v>
      </c>
      <c r="I285" s="9"/>
      <c r="J285" s="9" t="s">
        <v>8455</v>
      </c>
      <c r="K285" s="9" t="s">
        <v>8456</v>
      </c>
      <c r="L285" s="15" t="s">
        <v>8457</v>
      </c>
      <c r="M285" s="9" t="s">
        <v>883</v>
      </c>
      <c r="N285" s="9"/>
      <c r="O285" s="9" t="s">
        <v>884</v>
      </c>
      <c r="P285" s="9" t="s">
        <v>8458</v>
      </c>
      <c r="Q285" s="9" t="s">
        <v>7372</v>
      </c>
      <c r="R285" s="10">
        <v>2.8460238E7</v>
      </c>
      <c r="S285" s="9"/>
      <c r="T285">
        <f t="shared" si="2"/>
        <v>35</v>
      </c>
      <c r="U285" t="str">
        <f t="shared" si="3"/>
        <v>Excluded</v>
      </c>
      <c r="V285">
        <f t="shared" si="4"/>
        <v>57</v>
      </c>
      <c r="W285" t="str">
        <f t="shared" si="5"/>
        <v>Excluded</v>
      </c>
      <c r="X285" t="str">
        <f t="shared" ref="X285:Z285" si="293">IFERROR(IF(SEARCH(X$1,$Q285),"sim","não"),)</f>
        <v>sim</v>
      </c>
      <c r="Y285" t="str">
        <f t="shared" si="293"/>
        <v/>
      </c>
      <c r="Z285" t="str">
        <f t="shared" si="293"/>
        <v/>
      </c>
      <c r="AA285">
        <f t="shared" si="7"/>
        <v>1</v>
      </c>
      <c r="AB285" t="str">
        <f t="shared" si="8"/>
        <v/>
      </c>
      <c r="AF285" t="str">
        <f t="shared" si="9"/>
        <v>1 - Type of study</v>
      </c>
      <c r="AG285" t="str">
        <f t="shared" si="10"/>
        <v>1 - Type of study</v>
      </c>
      <c r="AH285" t="str">
        <f t="shared" si="11"/>
        <v/>
      </c>
    </row>
    <row r="286">
      <c r="A286" s="9" t="s">
        <v>8459</v>
      </c>
      <c r="B286" s="9" t="s">
        <v>8460</v>
      </c>
      <c r="C286" s="10">
        <v>2017.0</v>
      </c>
      <c r="D286" s="10">
        <v>7.0</v>
      </c>
      <c r="E286" s="10">
        <v>1.0</v>
      </c>
      <c r="F286" s="9" t="s">
        <v>927</v>
      </c>
      <c r="G286" s="9" t="s">
        <v>928</v>
      </c>
      <c r="H286" s="10">
        <v>226.0</v>
      </c>
      <c r="I286" s="9"/>
      <c r="J286" s="9" t="s">
        <v>8461</v>
      </c>
      <c r="K286" s="9" t="s">
        <v>8462</v>
      </c>
      <c r="L286" s="15" t="s">
        <v>8463</v>
      </c>
      <c r="M286" s="9" t="s">
        <v>883</v>
      </c>
      <c r="N286" s="9"/>
      <c r="O286" s="9" t="s">
        <v>884</v>
      </c>
      <c r="P286" s="9" t="s">
        <v>8464</v>
      </c>
      <c r="Q286" s="9" t="s">
        <v>7372</v>
      </c>
      <c r="R286" s="10">
        <v>2.8408185E7</v>
      </c>
      <c r="S286" s="9"/>
      <c r="T286">
        <f t="shared" si="2"/>
        <v>35</v>
      </c>
      <c r="U286" t="str">
        <f t="shared" si="3"/>
        <v>Excluded</v>
      </c>
      <c r="V286">
        <f t="shared" si="4"/>
        <v>57</v>
      </c>
      <c r="W286" t="str">
        <f t="shared" si="5"/>
        <v>Excluded</v>
      </c>
      <c r="X286" t="str">
        <f t="shared" ref="X286:Z286" si="294">IFERROR(IF(SEARCH(X$1,$Q286),"sim","não"),)</f>
        <v>sim</v>
      </c>
      <c r="Y286" t="str">
        <f t="shared" si="294"/>
        <v/>
      </c>
      <c r="Z286" t="str">
        <f t="shared" si="294"/>
        <v/>
      </c>
      <c r="AA286">
        <f t="shared" si="7"/>
        <v>1</v>
      </c>
      <c r="AB286" t="str">
        <f t="shared" si="8"/>
        <v/>
      </c>
      <c r="AF286" t="str">
        <f t="shared" si="9"/>
        <v>1 - Type of study</v>
      </c>
      <c r="AG286" t="str">
        <f t="shared" si="10"/>
        <v>1 - Type of study</v>
      </c>
      <c r="AH286" t="str">
        <f t="shared" si="11"/>
        <v/>
      </c>
    </row>
    <row r="287">
      <c r="A287" s="9" t="s">
        <v>8465</v>
      </c>
      <c r="B287" s="9" t="s">
        <v>8466</v>
      </c>
      <c r="C287" s="10">
        <v>2017.0</v>
      </c>
      <c r="D287" s="10">
        <v>7.0</v>
      </c>
      <c r="E287" s="10">
        <v>1.0</v>
      </c>
      <c r="F287" s="9" t="s">
        <v>1121</v>
      </c>
      <c r="G287" s="9" t="s">
        <v>1122</v>
      </c>
      <c r="H287" s="10">
        <v>178.0</v>
      </c>
      <c r="I287" s="9"/>
      <c r="J287" s="9" t="s">
        <v>8467</v>
      </c>
      <c r="K287" s="9" t="s">
        <v>8468</v>
      </c>
      <c r="L287" s="15" t="s">
        <v>8469</v>
      </c>
      <c r="M287" s="9" t="s">
        <v>883</v>
      </c>
      <c r="N287" s="9"/>
      <c r="O287" s="9" t="s">
        <v>884</v>
      </c>
      <c r="P287" s="9" t="s">
        <v>8470</v>
      </c>
      <c r="Q287" s="9" t="s">
        <v>7947</v>
      </c>
      <c r="R287" s="10">
        <v>2.8342993E7</v>
      </c>
      <c r="S287" s="9"/>
      <c r="T287">
        <f t="shared" si="2"/>
        <v>35</v>
      </c>
      <c r="U287" t="str">
        <f t="shared" si="3"/>
        <v>Excluded</v>
      </c>
      <c r="V287">
        <f t="shared" si="4"/>
        <v>57</v>
      </c>
      <c r="W287" t="str">
        <f t="shared" si="5"/>
        <v>Excluded</v>
      </c>
      <c r="X287" t="str">
        <f t="shared" ref="X287:Z287" si="295">IFERROR(IF(SEARCH(X$1,$Q287),"sim","não"),)</f>
        <v/>
      </c>
      <c r="Y287" t="str">
        <f t="shared" si="295"/>
        <v/>
      </c>
      <c r="Z287" t="str">
        <f t="shared" si="295"/>
        <v>sim</v>
      </c>
      <c r="AA287">
        <f t="shared" si="7"/>
        <v>1</v>
      </c>
      <c r="AB287" t="str">
        <f t="shared" si="8"/>
        <v/>
      </c>
      <c r="AF287" t="str">
        <f t="shared" si="9"/>
        <v>3 - Intervention</v>
      </c>
      <c r="AG287" t="str">
        <f t="shared" si="10"/>
        <v>3 - Intervention</v>
      </c>
      <c r="AH287" t="str">
        <f t="shared" si="11"/>
        <v/>
      </c>
    </row>
    <row r="288">
      <c r="A288" s="9" t="s">
        <v>8471</v>
      </c>
      <c r="B288" s="9" t="s">
        <v>8472</v>
      </c>
      <c r="C288" s="10">
        <v>2017.0</v>
      </c>
      <c r="D288" s="10">
        <v>4.0</v>
      </c>
      <c r="E288" s="10">
        <v>4.0</v>
      </c>
      <c r="F288" s="9" t="s">
        <v>1017</v>
      </c>
      <c r="G288" s="9" t="s">
        <v>1018</v>
      </c>
      <c r="H288" s="10">
        <v>51.0</v>
      </c>
      <c r="I288" s="10">
        <v>7.0</v>
      </c>
      <c r="J288" s="9" t="s">
        <v>8473</v>
      </c>
      <c r="K288" s="9" t="s">
        <v>8474</v>
      </c>
      <c r="L288" s="15" t="s">
        <v>8475</v>
      </c>
      <c r="M288" s="9" t="s">
        <v>883</v>
      </c>
      <c r="N288" s="9"/>
      <c r="O288" s="9" t="s">
        <v>1022</v>
      </c>
      <c r="P288" s="9" t="s">
        <v>8476</v>
      </c>
      <c r="Q288" s="9" t="s">
        <v>7372</v>
      </c>
      <c r="R288" s="10">
        <v>2.8298079E7</v>
      </c>
      <c r="S288" s="9"/>
      <c r="T288">
        <f t="shared" si="2"/>
        <v>35</v>
      </c>
      <c r="U288" t="str">
        <f t="shared" si="3"/>
        <v>Excluded</v>
      </c>
      <c r="V288">
        <f t="shared" si="4"/>
        <v>57</v>
      </c>
      <c r="W288" t="str">
        <f t="shared" si="5"/>
        <v>Excluded</v>
      </c>
      <c r="X288" t="str">
        <f t="shared" ref="X288:Z288" si="296">IFERROR(IF(SEARCH(X$1,$Q288),"sim","não"),)</f>
        <v>sim</v>
      </c>
      <c r="Y288" t="str">
        <f t="shared" si="296"/>
        <v/>
      </c>
      <c r="Z288" t="str">
        <f t="shared" si="296"/>
        <v/>
      </c>
      <c r="AA288">
        <f t="shared" si="7"/>
        <v>1</v>
      </c>
      <c r="AB288" t="str">
        <f t="shared" si="8"/>
        <v/>
      </c>
      <c r="AF288" t="str">
        <f t="shared" si="9"/>
        <v>1 - Type of study</v>
      </c>
      <c r="AG288" t="str">
        <f t="shared" si="10"/>
        <v>1 - Type of study</v>
      </c>
      <c r="AH288" t="str">
        <f t="shared" si="11"/>
        <v/>
      </c>
    </row>
    <row r="289">
      <c r="A289" s="9" t="s">
        <v>8477</v>
      </c>
      <c r="B289" s="9" t="s">
        <v>8478</v>
      </c>
      <c r="C289" s="10">
        <v>2017.0</v>
      </c>
      <c r="D289" s="10">
        <v>2.0</v>
      </c>
      <c r="E289" s="10">
        <v>27.0</v>
      </c>
      <c r="F289" s="9" t="s">
        <v>1004</v>
      </c>
      <c r="G289" s="9" t="s">
        <v>1005</v>
      </c>
      <c r="H289" s="10">
        <v>7.0</v>
      </c>
      <c r="I289" s="9"/>
      <c r="J289" s="10">
        <v>43501.0</v>
      </c>
      <c r="K289" s="9" t="s">
        <v>8479</v>
      </c>
      <c r="L289" s="15" t="s">
        <v>8480</v>
      </c>
      <c r="M289" s="9" t="s">
        <v>883</v>
      </c>
      <c r="N289" s="9"/>
      <c r="O289" s="9"/>
      <c r="P289" s="9" t="s">
        <v>8481</v>
      </c>
      <c r="Q289" s="9" t="s">
        <v>8482</v>
      </c>
      <c r="R289" s="10">
        <v>2.8240249E7</v>
      </c>
      <c r="S289" s="9" t="s">
        <v>8483</v>
      </c>
      <c r="T289">
        <f t="shared" si="2"/>
        <v>35</v>
      </c>
      <c r="U289" t="str">
        <f t="shared" si="3"/>
        <v>Maybe</v>
      </c>
      <c r="V289">
        <f t="shared" si="4"/>
        <v>54</v>
      </c>
      <c r="W289" t="str">
        <f t="shared" si="5"/>
        <v>Excluded</v>
      </c>
      <c r="X289" t="str">
        <f t="shared" ref="X289:Z289" si="297">IFERROR(IF(SEARCH(X$1,$Q289),"sim","não"),)</f>
        <v/>
      </c>
      <c r="Y289" t="str">
        <f t="shared" si="297"/>
        <v/>
      </c>
      <c r="Z289" t="str">
        <f t="shared" si="297"/>
        <v/>
      </c>
      <c r="AA289">
        <f t="shared" si="7"/>
        <v>0</v>
      </c>
      <c r="AB289" t="str">
        <f t="shared" si="8"/>
        <v>sim</v>
      </c>
      <c r="AF289" t="str">
        <f t="shared" si="9"/>
        <v/>
      </c>
      <c r="AG289" t="str">
        <f t="shared" si="10"/>
        <v/>
      </c>
      <c r="AH289" t="str">
        <f t="shared" si="11"/>
        <v/>
      </c>
    </row>
    <row r="290">
      <c r="A290" s="9" t="s">
        <v>8484</v>
      </c>
      <c r="B290" s="9" t="s">
        <v>8485</v>
      </c>
      <c r="C290" s="10">
        <v>2017.0</v>
      </c>
      <c r="D290" s="10">
        <v>4.0</v>
      </c>
      <c r="E290" s="10">
        <v>15.0</v>
      </c>
      <c r="F290" s="9" t="s">
        <v>948</v>
      </c>
      <c r="G290" s="9" t="s">
        <v>949</v>
      </c>
      <c r="H290" s="10">
        <v>584.0</v>
      </c>
      <c r="I290" s="9"/>
      <c r="J290" s="9" t="s">
        <v>8486</v>
      </c>
      <c r="K290" s="9" t="s">
        <v>8487</v>
      </c>
      <c r="L290" s="15" t="s">
        <v>8488</v>
      </c>
      <c r="M290" s="9" t="s">
        <v>883</v>
      </c>
      <c r="N290" s="9"/>
      <c r="O290" s="9" t="s">
        <v>913</v>
      </c>
      <c r="P290" s="9" t="s">
        <v>8489</v>
      </c>
      <c r="Q290" s="9" t="s">
        <v>7445</v>
      </c>
      <c r="R290" s="10">
        <v>2.8185727E7</v>
      </c>
      <c r="S290" s="9"/>
      <c r="T290">
        <f t="shared" si="2"/>
        <v>35</v>
      </c>
      <c r="U290" t="str">
        <f t="shared" si="3"/>
        <v>Maybe</v>
      </c>
      <c r="V290">
        <f t="shared" si="4"/>
        <v>54</v>
      </c>
      <c r="W290" t="str">
        <f t="shared" si="5"/>
        <v>Maybe</v>
      </c>
      <c r="X290" t="str">
        <f t="shared" ref="X290:Z290" si="298">IFERROR(IF(SEARCH(X$1,$Q290),"sim","não"),)</f>
        <v/>
      </c>
      <c r="Y290" t="str">
        <f t="shared" si="298"/>
        <v/>
      </c>
      <c r="Z290" t="str">
        <f t="shared" si="298"/>
        <v/>
      </c>
      <c r="AA290">
        <f t="shared" si="7"/>
        <v>0</v>
      </c>
      <c r="AB290" t="str">
        <f t="shared" si="8"/>
        <v>sim</v>
      </c>
      <c r="AF290" t="str">
        <f t="shared" si="9"/>
        <v/>
      </c>
      <c r="AG290" t="str">
        <f t="shared" si="10"/>
        <v/>
      </c>
      <c r="AH290" t="str">
        <f t="shared" si="11"/>
        <v/>
      </c>
    </row>
    <row r="291">
      <c r="A291" s="9" t="s">
        <v>8490</v>
      </c>
      <c r="B291" s="9" t="s">
        <v>8491</v>
      </c>
      <c r="C291" s="10">
        <v>2017.0</v>
      </c>
      <c r="D291" s="10">
        <v>4.0</v>
      </c>
      <c r="E291" s="10">
        <v>1.0</v>
      </c>
      <c r="F291" s="9" t="s">
        <v>5582</v>
      </c>
      <c r="G291" s="9" t="s">
        <v>5583</v>
      </c>
      <c r="H291" s="10">
        <v>73.0</v>
      </c>
      <c r="I291" s="9"/>
      <c r="J291" s="9" t="s">
        <v>8492</v>
      </c>
      <c r="K291" s="9" t="s">
        <v>8493</v>
      </c>
      <c r="L291" s="15" t="s">
        <v>8494</v>
      </c>
      <c r="M291" s="9" t="s">
        <v>883</v>
      </c>
      <c r="N291" s="9"/>
      <c r="O291" s="9" t="s">
        <v>913</v>
      </c>
      <c r="P291" s="9" t="s">
        <v>8495</v>
      </c>
      <c r="Q291" s="9" t="s">
        <v>7947</v>
      </c>
      <c r="R291" s="10">
        <v>2.818366E7</v>
      </c>
      <c r="S291" s="9"/>
      <c r="T291">
        <f t="shared" si="2"/>
        <v>35</v>
      </c>
      <c r="U291" t="str">
        <f t="shared" si="3"/>
        <v>Excluded</v>
      </c>
      <c r="V291">
        <f t="shared" si="4"/>
        <v>57</v>
      </c>
      <c r="W291" t="str">
        <f t="shared" si="5"/>
        <v>Excluded</v>
      </c>
      <c r="X291" t="str">
        <f t="shared" ref="X291:Z291" si="299">IFERROR(IF(SEARCH(X$1,$Q291),"sim","não"),)</f>
        <v/>
      </c>
      <c r="Y291" t="str">
        <f t="shared" si="299"/>
        <v/>
      </c>
      <c r="Z291" t="str">
        <f t="shared" si="299"/>
        <v>sim</v>
      </c>
      <c r="AA291">
        <f t="shared" si="7"/>
        <v>1</v>
      </c>
      <c r="AB291" t="str">
        <f t="shared" si="8"/>
        <v/>
      </c>
      <c r="AF291" t="str">
        <f t="shared" si="9"/>
        <v>3 - Intervention</v>
      </c>
      <c r="AG291" t="str">
        <f t="shared" si="10"/>
        <v>3 - Intervention</v>
      </c>
      <c r="AH291" t="str">
        <f t="shared" si="11"/>
        <v/>
      </c>
    </row>
    <row r="292">
      <c r="A292" s="9" t="s">
        <v>8496</v>
      </c>
      <c r="B292" s="9" t="s">
        <v>8497</v>
      </c>
      <c r="C292" s="10">
        <v>2017.0</v>
      </c>
      <c r="D292" s="10">
        <v>5.0</v>
      </c>
      <c r="E292" s="10">
        <v>1.0</v>
      </c>
      <c r="F292" s="9" t="s">
        <v>2077</v>
      </c>
      <c r="G292" s="9" t="s">
        <v>2078</v>
      </c>
      <c r="H292" s="10">
        <v>114.0</v>
      </c>
      <c r="I292" s="9"/>
      <c r="J292" s="13">
        <v>44470.0</v>
      </c>
      <c r="K292" s="9" t="s">
        <v>8498</v>
      </c>
      <c r="L292" s="15" t="s">
        <v>8499</v>
      </c>
      <c r="M292" s="9" t="s">
        <v>883</v>
      </c>
      <c r="N292" s="9"/>
      <c r="O292" s="9" t="s">
        <v>913</v>
      </c>
      <c r="P292" s="9" t="s">
        <v>8500</v>
      </c>
      <c r="Q292" s="9" t="s">
        <v>7399</v>
      </c>
      <c r="R292" s="10">
        <v>2.8088004E7</v>
      </c>
      <c r="S292" s="9"/>
      <c r="T292">
        <f t="shared" si="2"/>
        <v>35</v>
      </c>
      <c r="U292" t="str">
        <f t="shared" si="3"/>
        <v>Excluded</v>
      </c>
      <c r="V292">
        <f t="shared" si="4"/>
        <v>57</v>
      </c>
      <c r="W292" t="str">
        <f t="shared" si="5"/>
        <v>Excluded</v>
      </c>
      <c r="X292" t="str">
        <f t="shared" ref="X292:Z292" si="300">IFERROR(IF(SEARCH(X$1,$Q292),"sim","não"),)</f>
        <v/>
      </c>
      <c r="Y292" t="str">
        <f t="shared" si="300"/>
        <v/>
      </c>
      <c r="Z292" t="str">
        <f t="shared" si="300"/>
        <v>sim</v>
      </c>
      <c r="AA292">
        <f t="shared" si="7"/>
        <v>1</v>
      </c>
      <c r="AB292" t="str">
        <f t="shared" si="8"/>
        <v/>
      </c>
      <c r="AF292" t="str">
        <f t="shared" si="9"/>
        <v>3 - Intervention</v>
      </c>
      <c r="AG292" t="str">
        <f t="shared" si="10"/>
        <v>3 - Intervention</v>
      </c>
      <c r="AH292" t="str">
        <f t="shared" si="11"/>
        <v/>
      </c>
    </row>
    <row r="293">
      <c r="A293" s="9" t="s">
        <v>8501</v>
      </c>
      <c r="B293" s="9" t="s">
        <v>8502</v>
      </c>
      <c r="C293" s="10">
        <v>2017.0</v>
      </c>
      <c r="D293" s="10">
        <v>3.0</v>
      </c>
      <c r="E293" s="10">
        <v>1.0</v>
      </c>
      <c r="F293" s="9" t="s">
        <v>927</v>
      </c>
      <c r="G293" s="9" t="s">
        <v>928</v>
      </c>
      <c r="H293" s="10">
        <v>222.0</v>
      </c>
      <c r="I293" s="9"/>
      <c r="J293" s="9" t="s">
        <v>8503</v>
      </c>
      <c r="K293" s="9" t="s">
        <v>8504</v>
      </c>
      <c r="L293" s="15" t="s">
        <v>8505</v>
      </c>
      <c r="M293" s="9" t="s">
        <v>883</v>
      </c>
      <c r="N293" s="9"/>
      <c r="O293" s="9" t="s">
        <v>884</v>
      </c>
      <c r="P293" s="9" t="s">
        <v>8506</v>
      </c>
      <c r="Q293" s="9" t="s">
        <v>7372</v>
      </c>
      <c r="R293" s="10">
        <v>2.8041839E7</v>
      </c>
      <c r="S293" s="9"/>
      <c r="T293">
        <f t="shared" si="2"/>
        <v>35</v>
      </c>
      <c r="U293" t="str">
        <f t="shared" si="3"/>
        <v>Excluded</v>
      </c>
      <c r="V293">
        <f t="shared" si="4"/>
        <v>57</v>
      </c>
      <c r="W293" t="str">
        <f t="shared" si="5"/>
        <v>Excluded</v>
      </c>
      <c r="X293" t="str">
        <f t="shared" ref="X293:Z293" si="301">IFERROR(IF(SEARCH(X$1,$Q293),"sim","não"),)</f>
        <v>sim</v>
      </c>
      <c r="Y293" t="str">
        <f t="shared" si="301"/>
        <v/>
      </c>
      <c r="Z293" t="str">
        <f t="shared" si="301"/>
        <v/>
      </c>
      <c r="AA293">
        <f t="shared" si="7"/>
        <v>1</v>
      </c>
      <c r="AB293" t="str">
        <f t="shared" si="8"/>
        <v/>
      </c>
      <c r="AF293" t="str">
        <f t="shared" si="9"/>
        <v>1 - Type of study</v>
      </c>
      <c r="AG293" t="str">
        <f t="shared" si="10"/>
        <v>1 - Type of study</v>
      </c>
      <c r="AH293" t="str">
        <f t="shared" si="11"/>
        <v/>
      </c>
    </row>
    <row r="294">
      <c r="A294" s="9" t="s">
        <v>8507</v>
      </c>
      <c r="B294" s="9" t="s">
        <v>8508</v>
      </c>
      <c r="C294" s="10">
        <v>2017.0</v>
      </c>
      <c r="D294" s="10">
        <v>1.0</v>
      </c>
      <c r="E294" s="10">
        <v>30.0</v>
      </c>
      <c r="F294" s="9" t="s">
        <v>879</v>
      </c>
      <c r="G294" s="9" t="s">
        <v>880</v>
      </c>
      <c r="H294" s="10">
        <v>114.0</v>
      </c>
      <c r="I294" s="10">
        <v>2.0</v>
      </c>
      <c r="J294" s="9" t="s">
        <v>8509</v>
      </c>
      <c r="K294" s="9" t="s">
        <v>8510</v>
      </c>
      <c r="L294" s="15" t="s">
        <v>8511</v>
      </c>
      <c r="M294" s="9" t="s">
        <v>883</v>
      </c>
      <c r="N294" s="9"/>
      <c r="O294" s="9" t="s">
        <v>884</v>
      </c>
      <c r="P294" s="9" t="s">
        <v>8512</v>
      </c>
      <c r="Q294" s="9" t="s">
        <v>7372</v>
      </c>
      <c r="R294" s="10">
        <v>2.7863879E7</v>
      </c>
      <c r="S294" s="9"/>
      <c r="T294">
        <f t="shared" si="2"/>
        <v>35</v>
      </c>
      <c r="U294" t="str">
        <f t="shared" si="3"/>
        <v>Excluded</v>
      </c>
      <c r="V294">
        <f t="shared" si="4"/>
        <v>57</v>
      </c>
      <c r="W294" t="str">
        <f t="shared" si="5"/>
        <v>Excluded</v>
      </c>
      <c r="X294" t="str">
        <f t="shared" ref="X294:Z294" si="302">IFERROR(IF(SEARCH(X$1,$Q294),"sim","não"),)</f>
        <v>sim</v>
      </c>
      <c r="Y294" t="str">
        <f t="shared" si="302"/>
        <v/>
      </c>
      <c r="Z294" t="str">
        <f t="shared" si="302"/>
        <v/>
      </c>
      <c r="AA294">
        <f t="shared" si="7"/>
        <v>1</v>
      </c>
      <c r="AB294" t="str">
        <f t="shared" si="8"/>
        <v/>
      </c>
      <c r="AF294" t="str">
        <f t="shared" si="9"/>
        <v>1 - Type of study</v>
      </c>
      <c r="AG294" t="str">
        <f t="shared" si="10"/>
        <v>1 - Type of study</v>
      </c>
      <c r="AH294" t="str">
        <f t="shared" si="11"/>
        <v/>
      </c>
    </row>
    <row r="295">
      <c r="A295" s="9" t="s">
        <v>8513</v>
      </c>
      <c r="B295" s="9" t="s">
        <v>8514</v>
      </c>
      <c r="C295" s="10">
        <v>2016.0</v>
      </c>
      <c r="D295" s="10">
        <v>11.0</v>
      </c>
      <c r="E295" s="10">
        <v>15.0</v>
      </c>
      <c r="F295" s="9" t="s">
        <v>1017</v>
      </c>
      <c r="G295" s="9" t="s">
        <v>1018</v>
      </c>
      <c r="H295" s="10">
        <v>50.0</v>
      </c>
      <c r="I295" s="10">
        <v>22.0</v>
      </c>
      <c r="J295" s="9" t="s">
        <v>8515</v>
      </c>
      <c r="K295" s="9" t="s">
        <v>8516</v>
      </c>
      <c r="L295" s="15" t="s">
        <v>8517</v>
      </c>
      <c r="M295" s="9" t="s">
        <v>883</v>
      </c>
      <c r="N295" s="9"/>
      <c r="O295" s="9" t="s">
        <v>1022</v>
      </c>
      <c r="P295" s="9"/>
      <c r="Q295" s="9" t="s">
        <v>8518</v>
      </c>
      <c r="R295" s="10">
        <v>2.7808505E7</v>
      </c>
      <c r="S295" s="9"/>
      <c r="T295">
        <f t="shared" si="2"/>
        <v>35</v>
      </c>
      <c r="U295" t="str">
        <f t="shared" si="3"/>
        <v>Excluded</v>
      </c>
      <c r="V295">
        <f t="shared" si="4"/>
        <v>57</v>
      </c>
      <c r="W295" t="str">
        <f t="shared" si="5"/>
        <v>Excluded</v>
      </c>
      <c r="X295" t="str">
        <f t="shared" ref="X295:Z295" si="303">IFERROR(IF(SEARCH(X$1,$Q295),"sim","não"),)</f>
        <v>sim</v>
      </c>
      <c r="Y295" t="str">
        <f t="shared" si="303"/>
        <v/>
      </c>
      <c r="Z295" t="str">
        <f t="shared" si="303"/>
        <v/>
      </c>
      <c r="AA295">
        <f t="shared" si="7"/>
        <v>1</v>
      </c>
      <c r="AB295" t="str">
        <f t="shared" si="8"/>
        <v/>
      </c>
      <c r="AF295" t="str">
        <f t="shared" si="9"/>
        <v>1 - Type of study</v>
      </c>
      <c r="AG295" t="str">
        <f t="shared" si="10"/>
        <v>1 - Type of study</v>
      </c>
      <c r="AH295" t="str">
        <f t="shared" si="11"/>
        <v/>
      </c>
    </row>
    <row r="296">
      <c r="A296" s="9" t="s">
        <v>8519</v>
      </c>
      <c r="B296" s="9" t="s">
        <v>8520</v>
      </c>
      <c r="C296" s="10">
        <v>2017.0</v>
      </c>
      <c r="D296" s="10">
        <v>1.0</v>
      </c>
      <c r="E296" s="10">
        <v>1.0</v>
      </c>
      <c r="F296" s="9" t="s">
        <v>8521</v>
      </c>
      <c r="G296" s="9" t="s">
        <v>8522</v>
      </c>
      <c r="H296" s="10">
        <v>32.0</v>
      </c>
      <c r="I296" s="10">
        <v>1.0</v>
      </c>
      <c r="J296" s="9" t="s">
        <v>8523</v>
      </c>
      <c r="K296" s="9" t="s">
        <v>8524</v>
      </c>
      <c r="L296" s="15" t="s">
        <v>8525</v>
      </c>
      <c r="M296" s="9" t="s">
        <v>883</v>
      </c>
      <c r="N296" s="9"/>
      <c r="O296" s="9"/>
      <c r="P296" s="9" t="s">
        <v>8526</v>
      </c>
      <c r="Q296" s="9" t="s">
        <v>7947</v>
      </c>
      <c r="R296" s="10">
        <v>2.7798195E7</v>
      </c>
      <c r="S296" s="9" t="s">
        <v>8527</v>
      </c>
      <c r="T296">
        <f t="shared" si="2"/>
        <v>35</v>
      </c>
      <c r="U296" t="str">
        <f t="shared" si="3"/>
        <v>Excluded</v>
      </c>
      <c r="V296">
        <f t="shared" si="4"/>
        <v>57</v>
      </c>
      <c r="W296" t="str">
        <f t="shared" si="5"/>
        <v>Excluded</v>
      </c>
      <c r="X296" t="str">
        <f t="shared" ref="X296:Z296" si="304">IFERROR(IF(SEARCH(X$1,$Q296),"sim","não"),)</f>
        <v/>
      </c>
      <c r="Y296" t="str">
        <f t="shared" si="304"/>
        <v/>
      </c>
      <c r="Z296" t="str">
        <f t="shared" si="304"/>
        <v>sim</v>
      </c>
      <c r="AA296">
        <f t="shared" si="7"/>
        <v>1</v>
      </c>
      <c r="AB296" t="str">
        <f t="shared" si="8"/>
        <v/>
      </c>
      <c r="AF296" t="str">
        <f t="shared" si="9"/>
        <v>3 - Intervention</v>
      </c>
      <c r="AG296" t="str">
        <f t="shared" si="10"/>
        <v>3 - Intervention</v>
      </c>
      <c r="AH296" t="str">
        <f t="shared" si="11"/>
        <v/>
      </c>
    </row>
    <row r="297">
      <c r="A297" s="9" t="s">
        <v>8528</v>
      </c>
      <c r="B297" s="9" t="s">
        <v>8529</v>
      </c>
      <c r="C297" s="10">
        <v>2016.0</v>
      </c>
      <c r="D297" s="10">
        <v>11.0</v>
      </c>
      <c r="E297" s="10">
        <v>1.0</v>
      </c>
      <c r="F297" s="9" t="s">
        <v>1147</v>
      </c>
      <c r="G297" s="9" t="s">
        <v>1148</v>
      </c>
      <c r="H297" s="10">
        <v>151.0</v>
      </c>
      <c r="I297" s="9"/>
      <c r="J297" s="9" t="s">
        <v>8530</v>
      </c>
      <c r="K297" s="9" t="s">
        <v>8531</v>
      </c>
      <c r="L297" s="15" t="s">
        <v>8532</v>
      </c>
      <c r="M297" s="9" t="s">
        <v>883</v>
      </c>
      <c r="N297" s="9"/>
      <c r="O297" s="9" t="s">
        <v>913</v>
      </c>
      <c r="P297" s="9" t="s">
        <v>8533</v>
      </c>
      <c r="Q297" s="9" t="s">
        <v>7445</v>
      </c>
      <c r="R297" s="10">
        <v>2.7451E7</v>
      </c>
      <c r="S297" s="9"/>
      <c r="T297">
        <f t="shared" si="2"/>
        <v>35</v>
      </c>
      <c r="U297" t="str">
        <f t="shared" si="3"/>
        <v>Maybe</v>
      </c>
      <c r="V297">
        <f t="shared" si="4"/>
        <v>54</v>
      </c>
      <c r="W297" t="str">
        <f t="shared" si="5"/>
        <v>Maybe</v>
      </c>
      <c r="X297" t="str">
        <f t="shared" ref="X297:Z297" si="305">IFERROR(IF(SEARCH(X$1,$Q297),"sim","não"),)</f>
        <v/>
      </c>
      <c r="Y297" t="str">
        <f t="shared" si="305"/>
        <v/>
      </c>
      <c r="Z297" t="str">
        <f t="shared" si="305"/>
        <v/>
      </c>
      <c r="AA297">
        <f t="shared" si="7"/>
        <v>0</v>
      </c>
      <c r="AB297" t="str">
        <f t="shared" si="8"/>
        <v>sim</v>
      </c>
      <c r="AF297" t="str">
        <f t="shared" si="9"/>
        <v/>
      </c>
      <c r="AG297" t="str">
        <f t="shared" si="10"/>
        <v/>
      </c>
      <c r="AH297" t="str">
        <f t="shared" si="11"/>
        <v/>
      </c>
    </row>
    <row r="298">
      <c r="A298" s="9" t="s">
        <v>8534</v>
      </c>
      <c r="B298" s="9" t="s">
        <v>8535</v>
      </c>
      <c r="C298" s="10">
        <v>2016.0</v>
      </c>
      <c r="D298" s="10">
        <v>10.0</v>
      </c>
      <c r="E298" s="10">
        <v>5.0</v>
      </c>
      <c r="F298" s="9" t="s">
        <v>1682</v>
      </c>
      <c r="G298" s="9" t="s">
        <v>1683</v>
      </c>
      <c r="H298" s="10">
        <v>8.0</v>
      </c>
      <c r="I298" s="10">
        <v>39.0</v>
      </c>
      <c r="J298" s="9" t="s">
        <v>8536</v>
      </c>
      <c r="K298" s="9" t="s">
        <v>8537</v>
      </c>
      <c r="L298" s="15" t="s">
        <v>8538</v>
      </c>
      <c r="M298" s="9" t="s">
        <v>883</v>
      </c>
      <c r="N298" s="9"/>
      <c r="O298" s="9" t="s">
        <v>1022</v>
      </c>
      <c r="P298" s="9" t="s">
        <v>8539</v>
      </c>
      <c r="Q298" s="9" t="s">
        <v>7929</v>
      </c>
      <c r="R298" s="10">
        <v>2.7615739E7</v>
      </c>
      <c r="S298" s="9"/>
      <c r="T298">
        <f t="shared" si="2"/>
        <v>35</v>
      </c>
      <c r="U298" t="str">
        <f t="shared" si="3"/>
        <v>Maybe</v>
      </c>
      <c r="V298">
        <f t="shared" si="4"/>
        <v>54</v>
      </c>
      <c r="W298" t="str">
        <f t="shared" si="5"/>
        <v>Excluded</v>
      </c>
      <c r="X298" t="str">
        <f t="shared" ref="X298:Z298" si="306">IFERROR(IF(SEARCH(X$1,$Q298),"sim","não"),)</f>
        <v/>
      </c>
      <c r="Y298" t="str">
        <f t="shared" si="306"/>
        <v/>
      </c>
      <c r="Z298" t="str">
        <f t="shared" si="306"/>
        <v>sim</v>
      </c>
      <c r="AA298">
        <f t="shared" si="7"/>
        <v>1</v>
      </c>
      <c r="AB298" t="str">
        <f t="shared" si="8"/>
        <v>sim</v>
      </c>
      <c r="AF298" t="str">
        <f t="shared" si="9"/>
        <v>3 - Intervention</v>
      </c>
      <c r="AG298" t="str">
        <f t="shared" si="10"/>
        <v/>
      </c>
      <c r="AH298" t="str">
        <f t="shared" si="11"/>
        <v/>
      </c>
    </row>
    <row r="299">
      <c r="A299" s="9" t="s">
        <v>8540</v>
      </c>
      <c r="B299" s="9" t="s">
        <v>8541</v>
      </c>
      <c r="C299" s="10">
        <v>2016.0</v>
      </c>
      <c r="D299" s="10">
        <v>11.0</v>
      </c>
      <c r="E299" s="10">
        <v>15.0</v>
      </c>
      <c r="F299" s="9" t="s">
        <v>879</v>
      </c>
      <c r="G299" s="9" t="s">
        <v>880</v>
      </c>
      <c r="H299" s="10">
        <v>112.0</v>
      </c>
      <c r="I299" s="10">
        <v>1.0</v>
      </c>
      <c r="J299" s="9" t="s">
        <v>8542</v>
      </c>
      <c r="K299" s="9" t="s">
        <v>8543</v>
      </c>
      <c r="L299" s="15" t="s">
        <v>8544</v>
      </c>
      <c r="M299" s="9" t="s">
        <v>883</v>
      </c>
      <c r="N299" s="9"/>
      <c r="O299" s="9" t="s">
        <v>884</v>
      </c>
      <c r="P299" s="9" t="s">
        <v>8545</v>
      </c>
      <c r="Q299" s="9" t="s">
        <v>7372</v>
      </c>
      <c r="R299" s="10">
        <v>2.7539631E7</v>
      </c>
      <c r="S299" s="9"/>
      <c r="T299">
        <f t="shared" si="2"/>
        <v>35</v>
      </c>
      <c r="U299" t="str">
        <f t="shared" si="3"/>
        <v>Excluded</v>
      </c>
      <c r="V299">
        <f t="shared" si="4"/>
        <v>57</v>
      </c>
      <c r="W299" t="str">
        <f t="shared" si="5"/>
        <v>Excluded</v>
      </c>
      <c r="X299" t="str">
        <f t="shared" ref="X299:Z299" si="307">IFERROR(IF(SEARCH(X$1,$Q299),"sim","não"),)</f>
        <v>sim</v>
      </c>
      <c r="Y299" t="str">
        <f t="shared" si="307"/>
        <v/>
      </c>
      <c r="Z299" t="str">
        <f t="shared" si="307"/>
        <v/>
      </c>
      <c r="AA299">
        <f t="shared" si="7"/>
        <v>1</v>
      </c>
      <c r="AB299" t="str">
        <f t="shared" si="8"/>
        <v/>
      </c>
      <c r="AF299" t="str">
        <f t="shared" si="9"/>
        <v>1 - Type of study</v>
      </c>
      <c r="AG299" t="str">
        <f t="shared" si="10"/>
        <v>1 - Type of study</v>
      </c>
      <c r="AH299" t="str">
        <f t="shared" si="11"/>
        <v/>
      </c>
    </row>
    <row r="300">
      <c r="A300" s="9" t="s">
        <v>8546</v>
      </c>
      <c r="B300" s="9" t="s">
        <v>8547</v>
      </c>
      <c r="C300" s="10">
        <v>2016.0</v>
      </c>
      <c r="D300" s="10">
        <v>12.0</v>
      </c>
      <c r="E300" s="10">
        <v>28.0</v>
      </c>
      <c r="F300" s="9" t="s">
        <v>2149</v>
      </c>
      <c r="G300" s="9" t="s">
        <v>2150</v>
      </c>
      <c r="H300" s="10">
        <v>244.0</v>
      </c>
      <c r="I300" s="9"/>
      <c r="J300" s="9" t="s">
        <v>8548</v>
      </c>
      <c r="K300" s="9" t="s">
        <v>8549</v>
      </c>
      <c r="L300" s="15" t="s">
        <v>8550</v>
      </c>
      <c r="M300" s="9" t="s">
        <v>883</v>
      </c>
      <c r="N300" s="9"/>
      <c r="O300" s="9" t="s">
        <v>913</v>
      </c>
      <c r="P300" s="9" t="s">
        <v>8551</v>
      </c>
      <c r="Q300" s="9" t="s">
        <v>8036</v>
      </c>
      <c r="R300" s="10">
        <v>2.7435681E7</v>
      </c>
      <c r="S300" s="9"/>
      <c r="T300">
        <f t="shared" si="2"/>
        <v>35</v>
      </c>
      <c r="U300" t="str">
        <f t="shared" si="3"/>
        <v>Maybe</v>
      </c>
      <c r="V300">
        <f t="shared" si="4"/>
        <v>54</v>
      </c>
      <c r="W300" t="str">
        <f t="shared" si="5"/>
        <v>Excluded</v>
      </c>
      <c r="X300" t="str">
        <f t="shared" ref="X300:Z300" si="308">IFERROR(IF(SEARCH(X$1,$Q300),"sim","não"),)</f>
        <v/>
      </c>
      <c r="Y300" t="str">
        <f t="shared" si="308"/>
        <v/>
      </c>
      <c r="Z300" t="str">
        <f t="shared" si="308"/>
        <v>sim</v>
      </c>
      <c r="AA300">
        <f t="shared" si="7"/>
        <v>1</v>
      </c>
      <c r="AB300" t="str">
        <f t="shared" si="8"/>
        <v>sim</v>
      </c>
      <c r="AF300" t="str">
        <f t="shared" si="9"/>
        <v>3 - Intervention</v>
      </c>
      <c r="AG300" t="str">
        <f t="shared" si="10"/>
        <v/>
      </c>
      <c r="AH300" t="str">
        <f t="shared" si="11"/>
        <v/>
      </c>
    </row>
    <row r="301">
      <c r="A301" s="9" t="s">
        <v>8552</v>
      </c>
      <c r="B301" s="9" t="s">
        <v>8553</v>
      </c>
      <c r="C301" s="10">
        <v>2015.0</v>
      </c>
      <c r="D301" s="10">
        <v>11.0</v>
      </c>
      <c r="E301" s="10">
        <v>1.0</v>
      </c>
      <c r="F301" s="9" t="s">
        <v>8554</v>
      </c>
      <c r="G301" s="9" t="s">
        <v>8555</v>
      </c>
      <c r="H301" s="10">
        <v>73.0</v>
      </c>
      <c r="I301" s="10">
        <v>2.0</v>
      </c>
      <c r="J301" s="9" t="s">
        <v>8556</v>
      </c>
      <c r="K301" s="9" t="s">
        <v>8557</v>
      </c>
      <c r="L301" s="15" t="s">
        <v>8558</v>
      </c>
      <c r="M301" s="9" t="s">
        <v>883</v>
      </c>
      <c r="N301" s="9"/>
      <c r="O301" s="9" t="s">
        <v>1022</v>
      </c>
      <c r="P301" s="9" t="s">
        <v>8559</v>
      </c>
      <c r="Q301" s="9" t="s">
        <v>7391</v>
      </c>
      <c r="R301" s="10">
        <v>2.7352319E7</v>
      </c>
      <c r="S301" s="9"/>
      <c r="T301">
        <f t="shared" si="2"/>
        <v>35</v>
      </c>
      <c r="U301" t="str">
        <f t="shared" si="3"/>
        <v>Excluded</v>
      </c>
      <c r="V301">
        <f t="shared" si="4"/>
        <v>57</v>
      </c>
      <c r="W301" t="str">
        <f t="shared" si="5"/>
        <v>Excluded</v>
      </c>
      <c r="X301" t="str">
        <f t="shared" ref="X301:Z301" si="309">IFERROR(IF(SEARCH(X$1,$Q301),"sim","não"),)</f>
        <v/>
      </c>
      <c r="Y301" t="str">
        <f t="shared" si="309"/>
        <v>sim</v>
      </c>
      <c r="Z301" t="str">
        <f t="shared" si="309"/>
        <v/>
      </c>
      <c r="AA301">
        <f t="shared" si="7"/>
        <v>1</v>
      </c>
      <c r="AB301" t="str">
        <f t="shared" si="8"/>
        <v/>
      </c>
      <c r="AF301" t="str">
        <f t="shared" si="9"/>
        <v>2 - Population</v>
      </c>
      <c r="AG301" t="str">
        <f t="shared" si="10"/>
        <v>2 - Population</v>
      </c>
      <c r="AH301" t="str">
        <f t="shared" si="11"/>
        <v/>
      </c>
    </row>
    <row r="302">
      <c r="A302" s="9" t="s">
        <v>8560</v>
      </c>
      <c r="B302" s="9" t="s">
        <v>8561</v>
      </c>
      <c r="C302" s="10">
        <v>2016.0</v>
      </c>
      <c r="D302" s="10">
        <v>8.0</v>
      </c>
      <c r="E302" s="10">
        <v>15.0</v>
      </c>
      <c r="F302" s="9" t="s">
        <v>879</v>
      </c>
      <c r="G302" s="9" t="s">
        <v>880</v>
      </c>
      <c r="H302" s="10">
        <v>109.0</v>
      </c>
      <c r="I302" s="10">
        <v>1.0</v>
      </c>
      <c r="J302" s="9" t="s">
        <v>8562</v>
      </c>
      <c r="K302" s="9" t="s">
        <v>8563</v>
      </c>
      <c r="L302" s="15" t="s">
        <v>8564</v>
      </c>
      <c r="M302" s="9" t="s">
        <v>883</v>
      </c>
      <c r="N302" s="9"/>
      <c r="O302" s="9" t="s">
        <v>884</v>
      </c>
      <c r="P302" s="9" t="s">
        <v>8565</v>
      </c>
      <c r="Q302" s="9" t="s">
        <v>7372</v>
      </c>
      <c r="R302" s="10">
        <v>2.7289284E7</v>
      </c>
      <c r="S302" s="9"/>
      <c r="T302">
        <f t="shared" si="2"/>
        <v>35</v>
      </c>
      <c r="U302" t="str">
        <f t="shared" si="3"/>
        <v>Excluded</v>
      </c>
      <c r="V302">
        <f t="shared" si="4"/>
        <v>57</v>
      </c>
      <c r="W302" t="str">
        <f t="shared" si="5"/>
        <v>Excluded</v>
      </c>
      <c r="X302" t="str">
        <f t="shared" ref="X302:Z302" si="310">IFERROR(IF(SEARCH(X$1,$Q302),"sim","não"),)</f>
        <v>sim</v>
      </c>
      <c r="Y302" t="str">
        <f t="shared" si="310"/>
        <v/>
      </c>
      <c r="Z302" t="str">
        <f t="shared" si="310"/>
        <v/>
      </c>
      <c r="AA302">
        <f t="shared" si="7"/>
        <v>1</v>
      </c>
      <c r="AB302" t="str">
        <f t="shared" si="8"/>
        <v/>
      </c>
      <c r="AF302" t="str">
        <f t="shared" si="9"/>
        <v>1 - Type of study</v>
      </c>
      <c r="AG302" t="str">
        <f t="shared" si="10"/>
        <v>1 - Type of study</v>
      </c>
      <c r="AH302" t="str">
        <f t="shared" si="11"/>
        <v/>
      </c>
    </row>
    <row r="303">
      <c r="A303" s="9" t="s">
        <v>8566</v>
      </c>
      <c r="B303" s="9" t="s">
        <v>8567</v>
      </c>
      <c r="C303" s="10">
        <v>2016.0</v>
      </c>
      <c r="D303" s="10">
        <v>6.0</v>
      </c>
      <c r="E303" s="10">
        <v>3.0</v>
      </c>
      <c r="F303" s="9" t="s">
        <v>8305</v>
      </c>
      <c r="G303" s="9" t="s">
        <v>8306</v>
      </c>
      <c r="H303" s="10">
        <v>352.0</v>
      </c>
      <c r="I303" s="10">
        <v>6290.0</v>
      </c>
      <c r="J303" s="20" t="s">
        <v>8568</v>
      </c>
      <c r="K303" s="9" t="s">
        <v>8569</v>
      </c>
      <c r="L303" s="15" t="s">
        <v>8570</v>
      </c>
      <c r="M303" s="9" t="s">
        <v>883</v>
      </c>
      <c r="N303" s="9"/>
      <c r="O303" s="9" t="s">
        <v>1022</v>
      </c>
      <c r="P303" s="9" t="s">
        <v>8571</v>
      </c>
      <c r="Q303" s="9" t="s">
        <v>7445</v>
      </c>
      <c r="R303" s="10">
        <v>2.7257256E7</v>
      </c>
      <c r="S303" s="9"/>
      <c r="T303">
        <f t="shared" si="2"/>
        <v>35</v>
      </c>
      <c r="U303" t="str">
        <f t="shared" si="3"/>
        <v>Maybe</v>
      </c>
      <c r="V303">
        <f t="shared" si="4"/>
        <v>54</v>
      </c>
      <c r="W303" t="str">
        <f t="shared" si="5"/>
        <v>Maybe</v>
      </c>
      <c r="X303" t="str">
        <f t="shared" ref="X303:Z303" si="311">IFERROR(IF(SEARCH(X$1,$Q303),"sim","não"),)</f>
        <v/>
      </c>
      <c r="Y303" t="str">
        <f t="shared" si="311"/>
        <v/>
      </c>
      <c r="Z303" t="str">
        <f t="shared" si="311"/>
        <v/>
      </c>
      <c r="AA303">
        <f t="shared" si="7"/>
        <v>0</v>
      </c>
      <c r="AB303" t="str">
        <f t="shared" si="8"/>
        <v>sim</v>
      </c>
      <c r="AF303" t="str">
        <f t="shared" si="9"/>
        <v/>
      </c>
      <c r="AG303" t="str">
        <f t="shared" si="10"/>
        <v/>
      </c>
      <c r="AH303" t="str">
        <f t="shared" si="11"/>
        <v/>
      </c>
    </row>
    <row r="304">
      <c r="A304" s="9" t="s">
        <v>8572</v>
      </c>
      <c r="B304" s="9" t="s">
        <v>8573</v>
      </c>
      <c r="C304" s="10">
        <v>2016.0</v>
      </c>
      <c r="D304" s="10">
        <v>4.0</v>
      </c>
      <c r="E304" s="10">
        <v>29.0</v>
      </c>
      <c r="F304" s="9" t="s">
        <v>8574</v>
      </c>
      <c r="G304" s="9" t="s">
        <v>8575</v>
      </c>
      <c r="H304" s="10">
        <v>118.0</v>
      </c>
      <c r="I304" s="10">
        <v>9.0</v>
      </c>
      <c r="J304" s="9" t="s">
        <v>8576</v>
      </c>
      <c r="K304" s="9" t="s">
        <v>8577</v>
      </c>
      <c r="L304" s="15" t="s">
        <v>8578</v>
      </c>
      <c r="M304" s="9" t="s">
        <v>883</v>
      </c>
      <c r="N304" s="9"/>
      <c r="O304" s="9" t="s">
        <v>1022</v>
      </c>
      <c r="P304" s="9" t="s">
        <v>8579</v>
      </c>
      <c r="Q304" s="9" t="s">
        <v>7383</v>
      </c>
      <c r="R304" s="10">
        <v>2.7126647E7</v>
      </c>
      <c r="S304" s="9"/>
      <c r="T304">
        <f t="shared" si="2"/>
        <v>35</v>
      </c>
      <c r="U304" t="str">
        <f t="shared" si="3"/>
        <v>Excluded</v>
      </c>
      <c r="V304">
        <f t="shared" si="4"/>
        <v>57</v>
      </c>
      <c r="W304" t="str">
        <f t="shared" si="5"/>
        <v>Excluded</v>
      </c>
      <c r="X304" t="str">
        <f t="shared" ref="X304:Z304" si="312">IFERROR(IF(SEARCH(X$1,$Q304),"sim","não"),)</f>
        <v>sim</v>
      </c>
      <c r="Y304" t="str">
        <f t="shared" si="312"/>
        <v/>
      </c>
      <c r="Z304" t="str">
        <f t="shared" si="312"/>
        <v/>
      </c>
      <c r="AA304">
        <f t="shared" si="7"/>
        <v>1</v>
      </c>
      <c r="AB304" t="str">
        <f t="shared" si="8"/>
        <v/>
      </c>
      <c r="AF304" t="str">
        <f t="shared" si="9"/>
        <v>1 - Type of study</v>
      </c>
      <c r="AG304" t="str">
        <f t="shared" si="10"/>
        <v>1 - Type of study</v>
      </c>
      <c r="AH304" t="str">
        <f t="shared" si="11"/>
        <v/>
      </c>
    </row>
    <row r="305">
      <c r="A305" s="9" t="s">
        <v>8580</v>
      </c>
      <c r="B305" s="9" t="s">
        <v>8581</v>
      </c>
      <c r="C305" s="10">
        <v>2016.0</v>
      </c>
      <c r="D305" s="10">
        <v>6.0</v>
      </c>
      <c r="E305" s="10">
        <v>1.0</v>
      </c>
      <c r="F305" s="9" t="s">
        <v>8582</v>
      </c>
      <c r="G305" s="9" t="s">
        <v>8583</v>
      </c>
      <c r="H305" s="10">
        <v>35.0</v>
      </c>
      <c r="I305" s="10">
        <v>6.0</v>
      </c>
      <c r="J305" s="20">
        <v>621066.0</v>
      </c>
      <c r="K305" s="9" t="s">
        <v>8584</v>
      </c>
      <c r="L305" s="15" t="s">
        <v>8585</v>
      </c>
      <c r="M305" s="9" t="s">
        <v>883</v>
      </c>
      <c r="N305" s="9"/>
      <c r="O305" s="9" t="s">
        <v>8586</v>
      </c>
      <c r="P305" s="9" t="s">
        <v>8587</v>
      </c>
      <c r="Q305" s="9" t="s">
        <v>7391</v>
      </c>
      <c r="R305" s="10">
        <v>2.7109195E7</v>
      </c>
      <c r="S305" s="9"/>
      <c r="T305">
        <f t="shared" si="2"/>
        <v>35</v>
      </c>
      <c r="U305" t="str">
        <f t="shared" si="3"/>
        <v>Excluded</v>
      </c>
      <c r="V305">
        <f t="shared" si="4"/>
        <v>57</v>
      </c>
      <c r="W305" t="str">
        <f t="shared" si="5"/>
        <v>Excluded</v>
      </c>
      <c r="X305" t="str">
        <f t="shared" ref="X305:Z305" si="313">IFERROR(IF(SEARCH(X$1,$Q305),"sim","não"),)</f>
        <v/>
      </c>
      <c r="Y305" t="str">
        <f t="shared" si="313"/>
        <v>sim</v>
      </c>
      <c r="Z305" t="str">
        <f t="shared" si="313"/>
        <v/>
      </c>
      <c r="AA305">
        <f t="shared" si="7"/>
        <v>1</v>
      </c>
      <c r="AB305" t="str">
        <f t="shared" si="8"/>
        <v/>
      </c>
      <c r="AF305" t="str">
        <f t="shared" si="9"/>
        <v>2 - Population</v>
      </c>
      <c r="AG305" t="str">
        <f t="shared" si="10"/>
        <v>2 - Population</v>
      </c>
      <c r="AH305" t="str">
        <f t="shared" si="11"/>
        <v/>
      </c>
    </row>
    <row r="306">
      <c r="A306" s="9" t="s">
        <v>8588</v>
      </c>
      <c r="B306" s="9" t="s">
        <v>8589</v>
      </c>
      <c r="C306" s="10">
        <v>2016.0</v>
      </c>
      <c r="D306" s="10">
        <v>6.0</v>
      </c>
      <c r="E306" s="10">
        <v>1.0</v>
      </c>
      <c r="F306" s="9" t="s">
        <v>5582</v>
      </c>
      <c r="G306" s="9" t="s">
        <v>5583</v>
      </c>
      <c r="H306" s="10">
        <v>63.0</v>
      </c>
      <c r="I306" s="9"/>
      <c r="J306" s="9" t="s">
        <v>8590</v>
      </c>
      <c r="K306" s="9" t="s">
        <v>8591</v>
      </c>
      <c r="L306" s="15" t="s">
        <v>8592</v>
      </c>
      <c r="M306" s="9" t="s">
        <v>883</v>
      </c>
      <c r="N306" s="9"/>
      <c r="O306" s="9" t="s">
        <v>913</v>
      </c>
      <c r="P306" s="9" t="s">
        <v>8593</v>
      </c>
      <c r="Q306" s="9" t="s">
        <v>7607</v>
      </c>
      <c r="R306" s="10">
        <v>2.7040226E7</v>
      </c>
      <c r="S306" s="9"/>
      <c r="T306">
        <f t="shared" si="2"/>
        <v>35</v>
      </c>
      <c r="U306" t="str">
        <f t="shared" si="3"/>
        <v>Excluded</v>
      </c>
      <c r="V306">
        <f t="shared" si="4"/>
        <v>57</v>
      </c>
      <c r="W306" t="str">
        <f t="shared" si="5"/>
        <v>Excluded</v>
      </c>
      <c r="X306" t="str">
        <f t="shared" ref="X306:Z306" si="314">IFERROR(IF(SEARCH(X$1,$Q306),"sim","não"),)</f>
        <v>sim</v>
      </c>
      <c r="Y306" t="str">
        <f t="shared" si="314"/>
        <v>sim</v>
      </c>
      <c r="Z306" t="str">
        <f t="shared" si="314"/>
        <v/>
      </c>
      <c r="AA306">
        <f t="shared" si="7"/>
        <v>2</v>
      </c>
      <c r="AB306" t="str">
        <f t="shared" si="8"/>
        <v/>
      </c>
      <c r="AF306" t="str">
        <f t="shared" si="9"/>
        <v>2 - Population,1 - Type of study</v>
      </c>
      <c r="AG306" t="str">
        <f t="shared" si="10"/>
        <v>2 - Population</v>
      </c>
      <c r="AH306" t="str">
        <f t="shared" si="11"/>
        <v>1 - Type of study</v>
      </c>
    </row>
    <row r="307">
      <c r="A307" s="9" t="s">
        <v>8594</v>
      </c>
      <c r="B307" s="9" t="s">
        <v>8595</v>
      </c>
      <c r="C307" s="10">
        <v>2016.0</v>
      </c>
      <c r="D307" s="10">
        <v>4.0</v>
      </c>
      <c r="E307" s="10">
        <v>5.0</v>
      </c>
      <c r="F307" s="9" t="s">
        <v>1017</v>
      </c>
      <c r="G307" s="9" t="s">
        <v>1018</v>
      </c>
      <c r="H307" s="10">
        <v>50.0</v>
      </c>
      <c r="I307" s="10">
        <v>7.0</v>
      </c>
      <c r="J307" s="9" t="s">
        <v>8596</v>
      </c>
      <c r="K307" s="9" t="s">
        <v>8597</v>
      </c>
      <c r="L307" s="15" t="s">
        <v>8598</v>
      </c>
      <c r="M307" s="9" t="s">
        <v>883</v>
      </c>
      <c r="N307" s="9"/>
      <c r="O307" s="9" t="s">
        <v>1022</v>
      </c>
      <c r="P307" s="9" t="s">
        <v>8599</v>
      </c>
      <c r="Q307" s="9" t="s">
        <v>7445</v>
      </c>
      <c r="R307" s="10">
        <v>2.6963589E7</v>
      </c>
      <c r="S307" s="9"/>
      <c r="T307">
        <f t="shared" si="2"/>
        <v>35</v>
      </c>
      <c r="U307" t="str">
        <f t="shared" si="3"/>
        <v>Maybe</v>
      </c>
      <c r="V307">
        <f t="shared" si="4"/>
        <v>54</v>
      </c>
      <c r="W307" t="str">
        <f t="shared" si="5"/>
        <v>Maybe</v>
      </c>
      <c r="X307" t="str">
        <f t="shared" ref="X307:Z307" si="315">IFERROR(IF(SEARCH(X$1,$Q307),"sim","não"),)</f>
        <v/>
      </c>
      <c r="Y307" t="str">
        <f t="shared" si="315"/>
        <v/>
      </c>
      <c r="Z307" t="str">
        <f t="shared" si="315"/>
        <v/>
      </c>
      <c r="AA307">
        <f t="shared" si="7"/>
        <v>0</v>
      </c>
      <c r="AB307" t="str">
        <f t="shared" si="8"/>
        <v>sim</v>
      </c>
      <c r="AF307" t="str">
        <f t="shared" si="9"/>
        <v/>
      </c>
      <c r="AG307" t="str">
        <f t="shared" si="10"/>
        <v/>
      </c>
      <c r="AH307" t="str">
        <f t="shared" si="11"/>
        <v/>
      </c>
    </row>
    <row r="308">
      <c r="A308" s="9" t="s">
        <v>8600</v>
      </c>
      <c r="B308" s="9" t="s">
        <v>8601</v>
      </c>
      <c r="C308" s="10">
        <v>2016.0</v>
      </c>
      <c r="D308" s="10">
        <v>4.0</v>
      </c>
      <c r="E308" s="10">
        <v>1.0</v>
      </c>
      <c r="F308" s="9" t="s">
        <v>1046</v>
      </c>
      <c r="G308" s="9" t="s">
        <v>1047</v>
      </c>
      <c r="H308" s="10">
        <v>23.0</v>
      </c>
      <c r="I308" s="10">
        <v>8.0</v>
      </c>
      <c r="J308" s="9" t="s">
        <v>8602</v>
      </c>
      <c r="K308" s="9" t="s">
        <v>8603</v>
      </c>
      <c r="L308" s="15" t="s">
        <v>8604</v>
      </c>
      <c r="M308" s="9" t="s">
        <v>883</v>
      </c>
      <c r="N308" s="9"/>
      <c r="O308" s="9" t="s">
        <v>1051</v>
      </c>
      <c r="P308" s="9" t="s">
        <v>8605</v>
      </c>
      <c r="Q308" s="9" t="s">
        <v>8278</v>
      </c>
      <c r="R308" s="10">
        <v>2.6732702E7</v>
      </c>
      <c r="S308" s="9"/>
      <c r="T308">
        <f t="shared" si="2"/>
        <v>35</v>
      </c>
      <c r="U308" t="str">
        <f t="shared" si="3"/>
        <v>Excluded</v>
      </c>
      <c r="V308">
        <f t="shared" si="4"/>
        <v>57</v>
      </c>
      <c r="W308" t="str">
        <f t="shared" si="5"/>
        <v>Excluded</v>
      </c>
      <c r="X308" t="str">
        <f t="shared" ref="X308:Z308" si="316">IFERROR(IF(SEARCH(X$1,$Q308),"sim","não"),)</f>
        <v/>
      </c>
      <c r="Y308" t="str">
        <f t="shared" si="316"/>
        <v>sim</v>
      </c>
      <c r="Z308" t="str">
        <f t="shared" si="316"/>
        <v>sim</v>
      </c>
      <c r="AA308">
        <f t="shared" si="7"/>
        <v>2</v>
      </c>
      <c r="AB308" t="str">
        <f t="shared" si="8"/>
        <v/>
      </c>
      <c r="AF308" t="str">
        <f t="shared" si="9"/>
        <v>2 - Population,3 - Intervention</v>
      </c>
      <c r="AG308" t="str">
        <f t="shared" si="10"/>
        <v>2 - Population</v>
      </c>
      <c r="AH308" t="str">
        <f t="shared" si="11"/>
        <v>3 - Intervention</v>
      </c>
    </row>
    <row r="309">
      <c r="A309" s="9" t="s">
        <v>8606</v>
      </c>
      <c r="B309" s="9" t="s">
        <v>8607</v>
      </c>
      <c r="C309" s="10">
        <v>2016.0</v>
      </c>
      <c r="D309" s="10">
        <v>4.0</v>
      </c>
      <c r="E309" s="10">
        <v>1.0</v>
      </c>
      <c r="F309" s="9" t="s">
        <v>8608</v>
      </c>
      <c r="G309" s="9" t="s">
        <v>8609</v>
      </c>
      <c r="H309" s="10">
        <v>123.0</v>
      </c>
      <c r="I309" s="9"/>
      <c r="J309" s="9" t="s">
        <v>8610</v>
      </c>
      <c r="K309" s="9" t="s">
        <v>8611</v>
      </c>
      <c r="L309" s="15" t="s">
        <v>8612</v>
      </c>
      <c r="M309" s="9" t="s">
        <v>883</v>
      </c>
      <c r="N309" s="9"/>
      <c r="O309" s="9" t="s">
        <v>913</v>
      </c>
      <c r="P309" s="9" t="s">
        <v>8613</v>
      </c>
      <c r="Q309" s="9" t="s">
        <v>7372</v>
      </c>
      <c r="R309" s="10">
        <v>2.6658854E7</v>
      </c>
      <c r="S309" s="9"/>
      <c r="T309">
        <f t="shared" si="2"/>
        <v>35</v>
      </c>
      <c r="U309" t="str">
        <f t="shared" si="3"/>
        <v>Excluded</v>
      </c>
      <c r="V309">
        <f t="shared" si="4"/>
        <v>57</v>
      </c>
      <c r="W309" t="str">
        <f t="shared" si="5"/>
        <v>Excluded</v>
      </c>
      <c r="X309" t="str">
        <f t="shared" ref="X309:Z309" si="317">IFERROR(IF(SEARCH(X$1,$Q309),"sim","não"),)</f>
        <v>sim</v>
      </c>
      <c r="Y309" t="str">
        <f t="shared" si="317"/>
        <v/>
      </c>
      <c r="Z309" t="str">
        <f t="shared" si="317"/>
        <v/>
      </c>
      <c r="AA309">
        <f t="shared" si="7"/>
        <v>1</v>
      </c>
      <c r="AB309" t="str">
        <f t="shared" si="8"/>
        <v/>
      </c>
      <c r="AF309" t="str">
        <f t="shared" si="9"/>
        <v>1 - Type of study</v>
      </c>
      <c r="AG309" t="str">
        <f t="shared" si="10"/>
        <v>1 - Type of study</v>
      </c>
      <c r="AH309" t="str">
        <f t="shared" si="11"/>
        <v/>
      </c>
    </row>
    <row r="310">
      <c r="A310" s="9" t="s">
        <v>8614</v>
      </c>
      <c r="B310" s="9" t="s">
        <v>8615</v>
      </c>
      <c r="C310" s="10">
        <v>2016.0</v>
      </c>
      <c r="D310" s="10">
        <v>1.0</v>
      </c>
      <c r="E310" s="10">
        <v>15.0</v>
      </c>
      <c r="F310" s="9" t="s">
        <v>879</v>
      </c>
      <c r="G310" s="9" t="s">
        <v>880</v>
      </c>
      <c r="H310" s="10">
        <v>102.0</v>
      </c>
      <c r="I310" s="10">
        <v>1.0</v>
      </c>
      <c r="J310" s="9" t="s">
        <v>8616</v>
      </c>
      <c r="K310" s="9" t="s">
        <v>8617</v>
      </c>
      <c r="L310" s="15" t="s">
        <v>8618</v>
      </c>
      <c r="M310" s="9" t="s">
        <v>883</v>
      </c>
      <c r="N310" s="9"/>
      <c r="O310" s="9" t="s">
        <v>884</v>
      </c>
      <c r="P310" s="9" t="s">
        <v>8619</v>
      </c>
      <c r="Q310" s="9" t="s">
        <v>7372</v>
      </c>
      <c r="R310" s="10">
        <v>2.6621577E7</v>
      </c>
      <c r="S310" s="9"/>
      <c r="T310">
        <f t="shared" si="2"/>
        <v>35</v>
      </c>
      <c r="U310" t="str">
        <f t="shared" si="3"/>
        <v>Excluded</v>
      </c>
      <c r="V310">
        <f t="shared" si="4"/>
        <v>57</v>
      </c>
      <c r="W310" t="str">
        <f t="shared" si="5"/>
        <v>Excluded</v>
      </c>
      <c r="X310" t="str">
        <f t="shared" ref="X310:Z310" si="318">IFERROR(IF(SEARCH(X$1,$Q310),"sim","não"),)</f>
        <v>sim</v>
      </c>
      <c r="Y310" t="str">
        <f t="shared" si="318"/>
        <v/>
      </c>
      <c r="Z310" t="str">
        <f t="shared" si="318"/>
        <v/>
      </c>
      <c r="AA310">
        <f t="shared" si="7"/>
        <v>1</v>
      </c>
      <c r="AB310" t="str">
        <f t="shared" si="8"/>
        <v/>
      </c>
      <c r="AF310" t="str">
        <f t="shared" si="9"/>
        <v>1 - Type of study</v>
      </c>
      <c r="AG310" t="str">
        <f t="shared" si="10"/>
        <v>1 - Type of study</v>
      </c>
      <c r="AH310" t="str">
        <f t="shared" si="11"/>
        <v/>
      </c>
    </row>
    <row r="311">
      <c r="A311" s="9" t="s">
        <v>8620</v>
      </c>
      <c r="B311" s="9" t="s">
        <v>8621</v>
      </c>
      <c r="C311" s="10">
        <v>2015.0</v>
      </c>
      <c r="D311" s="10">
        <v>12.0</v>
      </c>
      <c r="E311" s="10">
        <v>15.0</v>
      </c>
      <c r="F311" s="9" t="s">
        <v>879</v>
      </c>
      <c r="G311" s="9" t="s">
        <v>880</v>
      </c>
      <c r="H311" s="10">
        <v>101.0</v>
      </c>
      <c r="I311" s="10">
        <v>1.0</v>
      </c>
      <c r="J311" s="9" t="s">
        <v>8622</v>
      </c>
      <c r="K311" s="9" t="s">
        <v>8623</v>
      </c>
      <c r="L311" s="15" t="s">
        <v>8624</v>
      </c>
      <c r="M311" s="9" t="s">
        <v>883</v>
      </c>
      <c r="N311" s="9"/>
      <c r="O311" s="9" t="s">
        <v>884</v>
      </c>
      <c r="P311" s="9" t="s">
        <v>8625</v>
      </c>
      <c r="Q311" s="9" t="s">
        <v>7372</v>
      </c>
      <c r="R311" s="10">
        <v>2.6608506E7</v>
      </c>
      <c r="S311" s="9"/>
      <c r="T311">
        <f t="shared" si="2"/>
        <v>35</v>
      </c>
      <c r="U311" t="str">
        <f t="shared" si="3"/>
        <v>Excluded</v>
      </c>
      <c r="V311">
        <f t="shared" si="4"/>
        <v>57</v>
      </c>
      <c r="W311" t="str">
        <f t="shared" si="5"/>
        <v>Excluded</v>
      </c>
      <c r="X311" t="str">
        <f t="shared" ref="X311:Z311" si="319">IFERROR(IF(SEARCH(X$1,$Q311),"sim","não"),)</f>
        <v>sim</v>
      </c>
      <c r="Y311" t="str">
        <f t="shared" si="319"/>
        <v/>
      </c>
      <c r="Z311" t="str">
        <f t="shared" si="319"/>
        <v/>
      </c>
      <c r="AA311">
        <f t="shared" si="7"/>
        <v>1</v>
      </c>
      <c r="AB311" t="str">
        <f t="shared" si="8"/>
        <v/>
      </c>
      <c r="AF311" t="str">
        <f t="shared" si="9"/>
        <v>1 - Type of study</v>
      </c>
      <c r="AG311" t="str">
        <f t="shared" si="10"/>
        <v>1 - Type of study</v>
      </c>
      <c r="AH311" t="str">
        <f t="shared" si="11"/>
        <v/>
      </c>
    </row>
    <row r="312">
      <c r="A312" s="9" t="s">
        <v>8626</v>
      </c>
      <c r="B312" s="9" t="s">
        <v>8627</v>
      </c>
      <c r="C312" s="10">
        <v>2015.0</v>
      </c>
      <c r="D312" s="10">
        <v>12.0</v>
      </c>
      <c r="E312" s="10">
        <v>28.0</v>
      </c>
      <c r="F312" s="9" t="s">
        <v>422</v>
      </c>
      <c r="G312" s="9" t="s">
        <v>1829</v>
      </c>
      <c r="H312" s="10">
        <v>7.0</v>
      </c>
      <c r="I312" s="10">
        <v>48.0</v>
      </c>
      <c r="J312" s="9" t="s">
        <v>8628</v>
      </c>
      <c r="K312" s="9" t="s">
        <v>8629</v>
      </c>
      <c r="L312" s="15" t="s">
        <v>8630</v>
      </c>
      <c r="M312" s="9" t="s">
        <v>883</v>
      </c>
      <c r="N312" s="9"/>
      <c r="O312" s="9" t="s">
        <v>884</v>
      </c>
      <c r="P312" s="9" t="s">
        <v>8631</v>
      </c>
      <c r="Q312" s="9" t="s">
        <v>7445</v>
      </c>
      <c r="R312" s="10">
        <v>2.6602242E7</v>
      </c>
      <c r="S312" s="9"/>
      <c r="T312">
        <f t="shared" si="2"/>
        <v>35</v>
      </c>
      <c r="U312" t="str">
        <f t="shared" si="3"/>
        <v>Maybe</v>
      </c>
      <c r="V312">
        <f t="shared" si="4"/>
        <v>54</v>
      </c>
      <c r="W312" t="str">
        <f t="shared" si="5"/>
        <v>Maybe</v>
      </c>
      <c r="X312" t="str">
        <f t="shared" ref="X312:Z312" si="320">IFERROR(IF(SEARCH(X$1,$Q312),"sim","não"),)</f>
        <v/>
      </c>
      <c r="Y312" t="str">
        <f t="shared" si="320"/>
        <v/>
      </c>
      <c r="Z312" t="str">
        <f t="shared" si="320"/>
        <v/>
      </c>
      <c r="AA312">
        <f t="shared" si="7"/>
        <v>0</v>
      </c>
      <c r="AB312" t="str">
        <f t="shared" si="8"/>
        <v>sim</v>
      </c>
      <c r="AF312" t="str">
        <f t="shared" si="9"/>
        <v/>
      </c>
      <c r="AG312" t="str">
        <f t="shared" si="10"/>
        <v/>
      </c>
      <c r="AH312" t="str">
        <f t="shared" si="11"/>
        <v/>
      </c>
    </row>
    <row r="313">
      <c r="A313" s="9" t="s">
        <v>8632</v>
      </c>
      <c r="B313" s="9" t="s">
        <v>8633</v>
      </c>
      <c r="C313" s="10">
        <v>2016.0</v>
      </c>
      <c r="D313" s="10">
        <v>3.0</v>
      </c>
      <c r="E313" s="10">
        <v>1.0</v>
      </c>
      <c r="F313" s="9" t="s">
        <v>8634</v>
      </c>
      <c r="G313" s="9" t="s">
        <v>8635</v>
      </c>
      <c r="H313" s="10">
        <v>41.0</v>
      </c>
      <c r="I313" s="10">
        <v>6.0</v>
      </c>
      <c r="J313" s="9" t="s">
        <v>8636</v>
      </c>
      <c r="K313" s="9" t="s">
        <v>8637</v>
      </c>
      <c r="L313" s="15" t="s">
        <v>8638</v>
      </c>
      <c r="M313" s="9" t="s">
        <v>883</v>
      </c>
      <c r="N313" s="9"/>
      <c r="O313" s="9" t="s">
        <v>1022</v>
      </c>
      <c r="P313" s="9" t="s">
        <v>8639</v>
      </c>
      <c r="Q313" s="9" t="s">
        <v>7405</v>
      </c>
      <c r="R313" s="10">
        <v>2.657117E7</v>
      </c>
      <c r="S313" s="9"/>
      <c r="T313">
        <f t="shared" si="2"/>
        <v>35</v>
      </c>
      <c r="U313" t="str">
        <f t="shared" si="3"/>
        <v>Excluded</v>
      </c>
      <c r="V313">
        <f t="shared" si="4"/>
        <v>57</v>
      </c>
      <c r="W313" t="str">
        <f t="shared" si="5"/>
        <v>Excluded</v>
      </c>
      <c r="X313" t="str">
        <f t="shared" ref="X313:Z313" si="321">IFERROR(IF(SEARCH(X$1,$Q313),"sim","não"),)</f>
        <v/>
      </c>
      <c r="Y313" t="str">
        <f t="shared" si="321"/>
        <v>sim</v>
      </c>
      <c r="Z313" t="str">
        <f t="shared" si="321"/>
        <v/>
      </c>
      <c r="AA313">
        <f t="shared" si="7"/>
        <v>1</v>
      </c>
      <c r="AB313" t="str">
        <f t="shared" si="8"/>
        <v/>
      </c>
      <c r="AF313" t="str">
        <f t="shared" si="9"/>
        <v>2 - Population</v>
      </c>
      <c r="AG313" t="str">
        <f t="shared" si="10"/>
        <v>2 - Population</v>
      </c>
      <c r="AH313" t="str">
        <f t="shared" si="11"/>
        <v/>
      </c>
    </row>
    <row r="314">
      <c r="A314" s="9" t="s">
        <v>8640</v>
      </c>
      <c r="B314" s="9" t="s">
        <v>8641</v>
      </c>
      <c r="C314" s="10">
        <v>2016.0</v>
      </c>
      <c r="D314" s="10">
        <v>6.0</v>
      </c>
      <c r="E314" s="10">
        <v>1.0</v>
      </c>
      <c r="F314" s="9" t="s">
        <v>8642</v>
      </c>
      <c r="G314" s="9" t="s">
        <v>8643</v>
      </c>
      <c r="H314" s="10">
        <v>231.0</v>
      </c>
      <c r="I314" s="10">
        <v>6.0</v>
      </c>
      <c r="J314" s="9" t="s">
        <v>8644</v>
      </c>
      <c r="K314" s="9" t="s">
        <v>8645</v>
      </c>
      <c r="L314" s="15" t="s">
        <v>8646</v>
      </c>
      <c r="M314" s="9" t="s">
        <v>883</v>
      </c>
      <c r="N314" s="9"/>
      <c r="O314" s="9"/>
      <c r="P314" s="9" t="s">
        <v>8647</v>
      </c>
      <c r="Q314" s="9" t="s">
        <v>7607</v>
      </c>
      <c r="R314" s="10">
        <v>2.6517849E7</v>
      </c>
      <c r="S314" s="9" t="s">
        <v>8648</v>
      </c>
      <c r="T314">
        <f t="shared" si="2"/>
        <v>35</v>
      </c>
      <c r="U314" t="str">
        <f t="shared" si="3"/>
        <v>Excluded</v>
      </c>
      <c r="V314">
        <f t="shared" si="4"/>
        <v>57</v>
      </c>
      <c r="W314" t="str">
        <f t="shared" si="5"/>
        <v>Excluded</v>
      </c>
      <c r="X314" t="str">
        <f t="shared" ref="X314:Z314" si="322">IFERROR(IF(SEARCH(X$1,$Q314),"sim","não"),)</f>
        <v>sim</v>
      </c>
      <c r="Y314" t="str">
        <f t="shared" si="322"/>
        <v>sim</v>
      </c>
      <c r="Z314" t="str">
        <f t="shared" si="322"/>
        <v/>
      </c>
      <c r="AA314">
        <f t="shared" si="7"/>
        <v>2</v>
      </c>
      <c r="AB314" t="str">
        <f t="shared" si="8"/>
        <v/>
      </c>
      <c r="AF314" t="str">
        <f t="shared" si="9"/>
        <v>2 - Population,1 - Type of study</v>
      </c>
      <c r="AG314" t="str">
        <f t="shared" si="10"/>
        <v>2 - Population</v>
      </c>
      <c r="AH314" t="str">
        <f t="shared" si="11"/>
        <v>1 - Type of study</v>
      </c>
    </row>
    <row r="315">
      <c r="A315" s="9" t="s">
        <v>8649</v>
      </c>
      <c r="B315" s="9" t="s">
        <v>8650</v>
      </c>
      <c r="C315" s="10">
        <v>2015.0</v>
      </c>
      <c r="D315" s="10">
        <v>10.0</v>
      </c>
      <c r="E315" s="10">
        <v>1.0</v>
      </c>
      <c r="F315" s="9" t="s">
        <v>5227</v>
      </c>
      <c r="G315" s="9" t="s">
        <v>5228</v>
      </c>
      <c r="H315" s="10">
        <v>32.0</v>
      </c>
      <c r="I315" s="9"/>
      <c r="J315" s="9" t="s">
        <v>8651</v>
      </c>
      <c r="K315" s="9" t="s">
        <v>5644</v>
      </c>
      <c r="L315" s="15" t="s">
        <v>8652</v>
      </c>
      <c r="M315" s="9" t="s">
        <v>883</v>
      </c>
      <c r="N315" s="9"/>
      <c r="O315" s="9" t="s">
        <v>1051</v>
      </c>
      <c r="P315" s="9" t="s">
        <v>8653</v>
      </c>
      <c r="Q315" s="9" t="s">
        <v>7947</v>
      </c>
      <c r="R315" s="10">
        <v>2.6302921E7</v>
      </c>
      <c r="S315" s="9"/>
      <c r="T315">
        <f t="shared" si="2"/>
        <v>35</v>
      </c>
      <c r="U315" t="str">
        <f t="shared" si="3"/>
        <v>Excluded</v>
      </c>
      <c r="V315">
        <f t="shared" si="4"/>
        <v>57</v>
      </c>
      <c r="W315" t="str">
        <f t="shared" si="5"/>
        <v>Excluded</v>
      </c>
      <c r="X315" t="str">
        <f t="shared" ref="X315:Z315" si="323">IFERROR(IF(SEARCH(X$1,$Q315),"sim","não"),)</f>
        <v/>
      </c>
      <c r="Y315" t="str">
        <f t="shared" si="323"/>
        <v/>
      </c>
      <c r="Z315" t="str">
        <f t="shared" si="323"/>
        <v>sim</v>
      </c>
      <c r="AA315">
        <f t="shared" si="7"/>
        <v>1</v>
      </c>
      <c r="AB315" t="str">
        <f t="shared" si="8"/>
        <v/>
      </c>
      <c r="AF315" t="str">
        <f t="shared" si="9"/>
        <v>3 - Intervention</v>
      </c>
      <c r="AG315" t="str">
        <f t="shared" si="10"/>
        <v>3 - Intervention</v>
      </c>
      <c r="AH315" t="str">
        <f t="shared" si="11"/>
        <v/>
      </c>
    </row>
    <row r="316">
      <c r="A316" s="9" t="s">
        <v>8654</v>
      </c>
      <c r="B316" s="9" t="s">
        <v>8655</v>
      </c>
      <c r="C316" s="10">
        <v>2015.0</v>
      </c>
      <c r="D316" s="10">
        <v>10.0</v>
      </c>
      <c r="E316" s="10">
        <v>1.0</v>
      </c>
      <c r="F316" s="9" t="s">
        <v>8656</v>
      </c>
      <c r="G316" s="9" t="s">
        <v>8657</v>
      </c>
      <c r="H316" s="10">
        <v>69.0</v>
      </c>
      <c r="I316" s="10">
        <v>3.0</v>
      </c>
      <c r="J316" s="9" t="s">
        <v>8658</v>
      </c>
      <c r="K316" s="9" t="s">
        <v>8659</v>
      </c>
      <c r="L316" s="15" t="s">
        <v>8660</v>
      </c>
      <c r="M316" s="9" t="s">
        <v>883</v>
      </c>
      <c r="N316" s="9"/>
      <c r="O316" s="9" t="s">
        <v>1022</v>
      </c>
      <c r="P316" s="9" t="s">
        <v>8661</v>
      </c>
      <c r="Q316" s="9" t="s">
        <v>7372</v>
      </c>
      <c r="R316" s="10">
        <v>2.6289815E7</v>
      </c>
      <c r="S316" s="9"/>
      <c r="T316">
        <f t="shared" si="2"/>
        <v>35</v>
      </c>
      <c r="U316" t="str">
        <f t="shared" si="3"/>
        <v>Excluded</v>
      </c>
      <c r="V316">
        <f t="shared" si="4"/>
        <v>57</v>
      </c>
      <c r="W316" t="str">
        <f t="shared" si="5"/>
        <v>Excluded</v>
      </c>
      <c r="X316" t="str">
        <f t="shared" ref="X316:Z316" si="324">IFERROR(IF(SEARCH(X$1,$Q316),"sim","não"),)</f>
        <v>sim</v>
      </c>
      <c r="Y316" t="str">
        <f t="shared" si="324"/>
        <v/>
      </c>
      <c r="Z316" t="str">
        <f t="shared" si="324"/>
        <v/>
      </c>
      <c r="AA316">
        <f t="shared" si="7"/>
        <v>1</v>
      </c>
      <c r="AB316" t="str">
        <f t="shared" si="8"/>
        <v/>
      </c>
      <c r="AF316" t="str">
        <f t="shared" si="9"/>
        <v>1 - Type of study</v>
      </c>
      <c r="AG316" t="str">
        <f t="shared" si="10"/>
        <v>1 - Type of study</v>
      </c>
      <c r="AH316" t="str">
        <f t="shared" si="11"/>
        <v/>
      </c>
    </row>
    <row r="317">
      <c r="A317" s="9" t="s">
        <v>8662</v>
      </c>
      <c r="B317" s="9" t="s">
        <v>8663</v>
      </c>
      <c r="C317" s="10">
        <v>2015.0</v>
      </c>
      <c r="D317" s="10">
        <v>11.0</v>
      </c>
      <c r="E317" s="10">
        <v>1.0</v>
      </c>
      <c r="F317" s="9" t="s">
        <v>1147</v>
      </c>
      <c r="G317" s="9" t="s">
        <v>1148</v>
      </c>
      <c r="H317" s="10">
        <v>143.0</v>
      </c>
      <c r="I317" s="9"/>
      <c r="J317" s="9" t="s">
        <v>8664</v>
      </c>
      <c r="K317" s="9" t="s">
        <v>8665</v>
      </c>
      <c r="L317" s="15" t="s">
        <v>8666</v>
      </c>
      <c r="M317" s="9" t="s">
        <v>883</v>
      </c>
      <c r="N317" s="9"/>
      <c r="O317" s="9" t="s">
        <v>913</v>
      </c>
      <c r="P317" s="9" t="s">
        <v>8667</v>
      </c>
      <c r="Q317" s="9" t="s">
        <v>7372</v>
      </c>
      <c r="R317" s="10">
        <v>2.6249746E7</v>
      </c>
      <c r="S317" s="9"/>
      <c r="T317">
        <f t="shared" si="2"/>
        <v>35</v>
      </c>
      <c r="U317" t="str">
        <f t="shared" si="3"/>
        <v>Excluded</v>
      </c>
      <c r="V317">
        <f t="shared" si="4"/>
        <v>57</v>
      </c>
      <c r="W317" t="str">
        <f t="shared" si="5"/>
        <v>Excluded</v>
      </c>
      <c r="X317" t="str">
        <f t="shared" ref="X317:Z317" si="325">IFERROR(IF(SEARCH(X$1,$Q317),"sim","não"),)</f>
        <v>sim</v>
      </c>
      <c r="Y317" t="str">
        <f t="shared" si="325"/>
        <v/>
      </c>
      <c r="Z317" t="str">
        <f t="shared" si="325"/>
        <v/>
      </c>
      <c r="AA317">
        <f t="shared" si="7"/>
        <v>1</v>
      </c>
      <c r="AB317" t="str">
        <f t="shared" si="8"/>
        <v/>
      </c>
      <c r="AF317" t="str">
        <f t="shared" si="9"/>
        <v>1 - Type of study</v>
      </c>
      <c r="AG317" t="str">
        <f t="shared" si="10"/>
        <v>1 - Type of study</v>
      </c>
      <c r="AH317" t="str">
        <f t="shared" si="11"/>
        <v/>
      </c>
    </row>
    <row r="318">
      <c r="A318" s="9" t="s">
        <v>8668</v>
      </c>
      <c r="B318" s="9" t="s">
        <v>8669</v>
      </c>
      <c r="C318" s="10">
        <v>2015.0</v>
      </c>
      <c r="D318" s="10">
        <v>4.0</v>
      </c>
      <c r="E318" s="10">
        <v>1.0</v>
      </c>
      <c r="F318" s="9" t="s">
        <v>7923</v>
      </c>
      <c r="G318" s="9" t="s">
        <v>7924</v>
      </c>
      <c r="H318" s="10">
        <v>3.0</v>
      </c>
      <c r="I318" s="10">
        <v>4.0</v>
      </c>
      <c r="J318" s="9" t="s">
        <v>8670</v>
      </c>
      <c r="K318" s="9" t="s">
        <v>8671</v>
      </c>
      <c r="L318" s="15" t="s">
        <v>8672</v>
      </c>
      <c r="M318" s="9" t="s">
        <v>883</v>
      </c>
      <c r="N318" s="9"/>
      <c r="O318" s="9"/>
      <c r="P318" s="9" t="s">
        <v>8673</v>
      </c>
      <c r="Q318" s="9" t="s">
        <v>7383</v>
      </c>
      <c r="R318" s="10">
        <v>2.6146548E7</v>
      </c>
      <c r="S318" s="9" t="s">
        <v>8674</v>
      </c>
      <c r="T318">
        <f t="shared" si="2"/>
        <v>35</v>
      </c>
      <c r="U318" t="str">
        <f t="shared" si="3"/>
        <v>Excluded</v>
      </c>
      <c r="V318">
        <f t="shared" si="4"/>
        <v>57</v>
      </c>
      <c r="W318" t="str">
        <f t="shared" si="5"/>
        <v>Excluded</v>
      </c>
      <c r="X318" t="str">
        <f t="shared" ref="X318:Z318" si="326">IFERROR(IF(SEARCH(X$1,$Q318),"sim","não"),)</f>
        <v>sim</v>
      </c>
      <c r="Y318" t="str">
        <f t="shared" si="326"/>
        <v/>
      </c>
      <c r="Z318" t="str">
        <f t="shared" si="326"/>
        <v/>
      </c>
      <c r="AA318">
        <f t="shared" si="7"/>
        <v>1</v>
      </c>
      <c r="AB318" t="str">
        <f t="shared" si="8"/>
        <v/>
      </c>
      <c r="AF318" t="str">
        <f t="shared" si="9"/>
        <v>1 - Type of study</v>
      </c>
      <c r="AG318" t="str">
        <f t="shared" si="10"/>
        <v>1 - Type of study</v>
      </c>
      <c r="AH318" t="str">
        <f t="shared" si="11"/>
        <v/>
      </c>
    </row>
    <row r="319">
      <c r="A319" s="9" t="s">
        <v>8675</v>
      </c>
      <c r="B319" s="9" t="s">
        <v>8676</v>
      </c>
      <c r="C319" s="10">
        <v>2015.0</v>
      </c>
      <c r="D319" s="10">
        <v>11.0</v>
      </c>
      <c r="E319" s="10">
        <v>1.0</v>
      </c>
      <c r="F319" s="9" t="s">
        <v>927</v>
      </c>
      <c r="G319" s="9" t="s">
        <v>928</v>
      </c>
      <c r="H319" s="10">
        <v>206.0</v>
      </c>
      <c r="I319" s="9"/>
      <c r="J319" s="9" t="s">
        <v>8677</v>
      </c>
      <c r="K319" s="9" t="s">
        <v>8678</v>
      </c>
      <c r="L319" s="15" t="s">
        <v>8679</v>
      </c>
      <c r="M319" s="9" t="s">
        <v>883</v>
      </c>
      <c r="N319" s="9"/>
      <c r="O319" s="9" t="s">
        <v>884</v>
      </c>
      <c r="P319" s="9" t="s">
        <v>8680</v>
      </c>
      <c r="Q319" s="9" t="s">
        <v>7445</v>
      </c>
      <c r="R319" s="10">
        <v>2.6142753E7</v>
      </c>
      <c r="S319" s="9"/>
      <c r="T319">
        <f t="shared" si="2"/>
        <v>35</v>
      </c>
      <c r="U319" t="str">
        <f t="shared" si="3"/>
        <v>Maybe</v>
      </c>
      <c r="V319">
        <f t="shared" si="4"/>
        <v>54</v>
      </c>
      <c r="W319" t="str">
        <f t="shared" si="5"/>
        <v>Maybe</v>
      </c>
      <c r="X319" t="str">
        <f t="shared" ref="X319:Z319" si="327">IFERROR(IF(SEARCH(X$1,$Q319),"sim","não"),)</f>
        <v/>
      </c>
      <c r="Y319" t="str">
        <f t="shared" si="327"/>
        <v/>
      </c>
      <c r="Z319" t="str">
        <f t="shared" si="327"/>
        <v/>
      </c>
      <c r="AA319">
        <f t="shared" si="7"/>
        <v>0</v>
      </c>
      <c r="AB319" t="str">
        <f t="shared" si="8"/>
        <v>sim</v>
      </c>
      <c r="AF319" t="str">
        <f t="shared" si="9"/>
        <v/>
      </c>
      <c r="AG319" t="str">
        <f t="shared" si="10"/>
        <v/>
      </c>
      <c r="AH319" t="str">
        <f t="shared" si="11"/>
        <v/>
      </c>
    </row>
    <row r="320">
      <c r="A320" s="9" t="s">
        <v>8681</v>
      </c>
      <c r="B320" s="9" t="s">
        <v>8682</v>
      </c>
      <c r="C320" s="10">
        <v>2015.0</v>
      </c>
      <c r="D320" s="10">
        <v>3.0</v>
      </c>
      <c r="E320" s="10">
        <v>24.0</v>
      </c>
      <c r="F320" s="9" t="s">
        <v>8683</v>
      </c>
      <c r="G320" s="9" t="s">
        <v>8684</v>
      </c>
      <c r="H320" s="10">
        <v>95.0</v>
      </c>
      <c r="I320" s="10">
        <v>11.0</v>
      </c>
      <c r="J320" s="9" t="s">
        <v>8685</v>
      </c>
      <c r="K320" s="9" t="s">
        <v>8686</v>
      </c>
      <c r="L320" s="15" t="s">
        <v>8687</v>
      </c>
      <c r="M320" s="9" t="s">
        <v>2475</v>
      </c>
      <c r="N320" s="9"/>
      <c r="O320" s="9" t="s">
        <v>2476</v>
      </c>
      <c r="P320" s="9" t="s">
        <v>8688</v>
      </c>
      <c r="Q320" s="9" t="s">
        <v>7391</v>
      </c>
      <c r="R320" s="10">
        <v>2.6080923E7</v>
      </c>
      <c r="S320" s="9"/>
      <c r="T320">
        <f t="shared" si="2"/>
        <v>35</v>
      </c>
      <c r="U320" t="str">
        <f t="shared" si="3"/>
        <v>Excluded</v>
      </c>
      <c r="V320">
        <f t="shared" si="4"/>
        <v>57</v>
      </c>
      <c r="W320" t="str">
        <f t="shared" si="5"/>
        <v>Excluded</v>
      </c>
      <c r="X320" t="str">
        <f t="shared" ref="X320:Z320" si="328">IFERROR(IF(SEARCH(X$1,$Q320),"sim","não"),)</f>
        <v/>
      </c>
      <c r="Y320" t="str">
        <f t="shared" si="328"/>
        <v>sim</v>
      </c>
      <c r="Z320" t="str">
        <f t="shared" si="328"/>
        <v/>
      </c>
      <c r="AA320">
        <f t="shared" si="7"/>
        <v>1</v>
      </c>
      <c r="AB320" t="str">
        <f t="shared" si="8"/>
        <v/>
      </c>
      <c r="AF320" t="str">
        <f t="shared" si="9"/>
        <v>2 - Population</v>
      </c>
      <c r="AG320" t="str">
        <f t="shared" si="10"/>
        <v>2 - Population</v>
      </c>
      <c r="AH320" t="str">
        <f t="shared" si="11"/>
        <v/>
      </c>
    </row>
    <row r="321">
      <c r="A321" s="9" t="s">
        <v>8689</v>
      </c>
      <c r="B321" s="9" t="s">
        <v>8690</v>
      </c>
      <c r="C321" s="10">
        <v>2015.0</v>
      </c>
      <c r="D321" s="10">
        <v>1.0</v>
      </c>
      <c r="E321" s="10">
        <v>1.0</v>
      </c>
      <c r="F321" s="9" t="s">
        <v>1374</v>
      </c>
      <c r="G321" s="9" t="s">
        <v>1375</v>
      </c>
      <c r="H321" s="10">
        <v>10.0</v>
      </c>
      <c r="I321" s="10">
        <v>5.0</v>
      </c>
      <c r="J321" s="9" t="s">
        <v>8691</v>
      </c>
      <c r="K321" s="9" t="s">
        <v>8692</v>
      </c>
      <c r="L321" s="15" t="s">
        <v>8693</v>
      </c>
      <c r="M321" s="9" t="s">
        <v>883</v>
      </c>
      <c r="N321" s="9"/>
      <c r="O321" s="9"/>
      <c r="P321" s="9" t="s">
        <v>8694</v>
      </c>
      <c r="Q321" s="9" t="s">
        <v>7405</v>
      </c>
      <c r="R321" s="10">
        <v>2.5973795E7</v>
      </c>
      <c r="S321" s="9" t="s">
        <v>8695</v>
      </c>
      <c r="T321">
        <f t="shared" si="2"/>
        <v>35</v>
      </c>
      <c r="U321" t="str">
        <f t="shared" si="3"/>
        <v>Excluded</v>
      </c>
      <c r="V321">
        <f t="shared" si="4"/>
        <v>57</v>
      </c>
      <c r="W321" t="str">
        <f t="shared" si="5"/>
        <v>Excluded</v>
      </c>
      <c r="X321" t="str">
        <f t="shared" ref="X321:Z321" si="329">IFERROR(IF(SEARCH(X$1,$Q321),"sim","não"),)</f>
        <v/>
      </c>
      <c r="Y321" t="str">
        <f t="shared" si="329"/>
        <v>sim</v>
      </c>
      <c r="Z321" t="str">
        <f t="shared" si="329"/>
        <v/>
      </c>
      <c r="AA321">
        <f t="shared" si="7"/>
        <v>1</v>
      </c>
      <c r="AB321" t="str">
        <f t="shared" si="8"/>
        <v/>
      </c>
      <c r="AF321" t="str">
        <f t="shared" si="9"/>
        <v>2 - Population</v>
      </c>
      <c r="AG321" t="str">
        <f t="shared" si="10"/>
        <v>2 - Population</v>
      </c>
      <c r="AH321" t="str">
        <f t="shared" si="11"/>
        <v/>
      </c>
    </row>
    <row r="322">
      <c r="A322" s="9" t="s">
        <v>8696</v>
      </c>
      <c r="B322" s="9" t="s">
        <v>8697</v>
      </c>
      <c r="C322" s="10">
        <v>2015.0</v>
      </c>
      <c r="D322" s="10">
        <v>5.0</v>
      </c>
      <c r="E322" s="10">
        <v>22.0</v>
      </c>
      <c r="F322" s="9" t="s">
        <v>8698</v>
      </c>
      <c r="G322" s="9" t="s">
        <v>8699</v>
      </c>
      <c r="H322" s="10">
        <v>282.0</v>
      </c>
      <c r="I322" s="10">
        <v>1807.0</v>
      </c>
      <c r="J322" s="10">
        <v>2.0142929E7</v>
      </c>
      <c r="K322" s="9" t="s">
        <v>8700</v>
      </c>
      <c r="L322" s="15" t="s">
        <v>8701</v>
      </c>
      <c r="M322" s="9" t="s">
        <v>883</v>
      </c>
      <c r="N322" s="9"/>
      <c r="O322" s="9"/>
      <c r="P322" s="9" t="s">
        <v>8702</v>
      </c>
      <c r="Q322" s="9" t="s">
        <v>7372</v>
      </c>
      <c r="R322" s="10">
        <v>2.5904661E7</v>
      </c>
      <c r="S322" s="9" t="s">
        <v>8703</v>
      </c>
      <c r="T322">
        <f t="shared" si="2"/>
        <v>35</v>
      </c>
      <c r="U322" t="str">
        <f t="shared" si="3"/>
        <v>Excluded</v>
      </c>
      <c r="V322">
        <f t="shared" si="4"/>
        <v>57</v>
      </c>
      <c r="W322" t="str">
        <f t="shared" si="5"/>
        <v>Excluded</v>
      </c>
      <c r="X322" t="str">
        <f t="shared" ref="X322:Z322" si="330">IFERROR(IF(SEARCH(X$1,$Q322),"sim","não"),)</f>
        <v>sim</v>
      </c>
      <c r="Y322" t="str">
        <f t="shared" si="330"/>
        <v/>
      </c>
      <c r="Z322" t="str">
        <f t="shared" si="330"/>
        <v/>
      </c>
      <c r="AA322">
        <f t="shared" si="7"/>
        <v>1</v>
      </c>
      <c r="AB322" t="str">
        <f t="shared" si="8"/>
        <v/>
      </c>
      <c r="AF322" t="str">
        <f t="shared" si="9"/>
        <v>1 - Type of study</v>
      </c>
      <c r="AG322" t="str">
        <f t="shared" si="10"/>
        <v>1 - Type of study</v>
      </c>
      <c r="AH322" t="str">
        <f t="shared" si="11"/>
        <v/>
      </c>
    </row>
    <row r="323">
      <c r="A323" s="9" t="s">
        <v>8704</v>
      </c>
      <c r="B323" s="9" t="s">
        <v>8705</v>
      </c>
      <c r="C323" s="10">
        <v>2015.0</v>
      </c>
      <c r="D323" s="10">
        <v>4.0</v>
      </c>
      <c r="E323" s="10">
        <v>21.0</v>
      </c>
      <c r="F323" s="9" t="s">
        <v>422</v>
      </c>
      <c r="G323" s="9" t="s">
        <v>1829</v>
      </c>
      <c r="H323" s="10">
        <v>7.0</v>
      </c>
      <c r="I323" s="10">
        <v>15.0</v>
      </c>
      <c r="J323" s="9" t="s">
        <v>8706</v>
      </c>
      <c r="K323" s="9" t="s">
        <v>8707</v>
      </c>
      <c r="L323" s="15" t="s">
        <v>8708</v>
      </c>
      <c r="M323" s="9" t="s">
        <v>883</v>
      </c>
      <c r="N323" s="9"/>
      <c r="O323" s="9" t="s">
        <v>884</v>
      </c>
      <c r="P323" s="9" t="s">
        <v>8709</v>
      </c>
      <c r="Q323" s="9" t="s">
        <v>7399</v>
      </c>
      <c r="R323" s="10">
        <v>2.5804371E7</v>
      </c>
      <c r="S323" s="9"/>
      <c r="T323">
        <f t="shared" si="2"/>
        <v>35</v>
      </c>
      <c r="U323" t="str">
        <f t="shared" si="3"/>
        <v>Excluded</v>
      </c>
      <c r="V323">
        <f t="shared" si="4"/>
        <v>57</v>
      </c>
      <c r="W323" t="str">
        <f t="shared" si="5"/>
        <v>Excluded</v>
      </c>
      <c r="X323" t="str">
        <f t="shared" ref="X323:Z323" si="331">IFERROR(IF(SEARCH(X$1,$Q323),"sim","não"),)</f>
        <v/>
      </c>
      <c r="Y323" t="str">
        <f t="shared" si="331"/>
        <v/>
      </c>
      <c r="Z323" t="str">
        <f t="shared" si="331"/>
        <v>sim</v>
      </c>
      <c r="AA323">
        <f t="shared" si="7"/>
        <v>1</v>
      </c>
      <c r="AB323" t="str">
        <f t="shared" si="8"/>
        <v/>
      </c>
      <c r="AF323" t="str">
        <f t="shared" si="9"/>
        <v>3 - Intervention</v>
      </c>
      <c r="AG323" t="str">
        <f t="shared" si="10"/>
        <v>3 - Intervention</v>
      </c>
      <c r="AH323" t="str">
        <f t="shared" si="11"/>
        <v/>
      </c>
    </row>
    <row r="324">
      <c r="A324" s="9" t="s">
        <v>8710</v>
      </c>
      <c r="B324" s="9" t="s">
        <v>8711</v>
      </c>
      <c r="C324" s="10">
        <v>2014.0</v>
      </c>
      <c r="D324" s="10">
        <v>1.0</v>
      </c>
      <c r="E324" s="10">
        <v>1.0</v>
      </c>
      <c r="F324" s="9" t="s">
        <v>1374</v>
      </c>
      <c r="G324" s="9" t="s">
        <v>1375</v>
      </c>
      <c r="H324" s="10">
        <v>9.0</v>
      </c>
      <c r="I324" s="10">
        <v>12.0</v>
      </c>
      <c r="J324" s="9" t="s">
        <v>8712</v>
      </c>
      <c r="K324" s="9" t="s">
        <v>8713</v>
      </c>
      <c r="L324" s="15" t="s">
        <v>8714</v>
      </c>
      <c r="M324" s="9" t="s">
        <v>883</v>
      </c>
      <c r="N324" s="9"/>
      <c r="O324" s="9"/>
      <c r="P324" s="9" t="s">
        <v>8715</v>
      </c>
      <c r="Q324" s="9" t="s">
        <v>7372</v>
      </c>
      <c r="R324" s="10">
        <v>2.5494041E7</v>
      </c>
      <c r="S324" s="9" t="s">
        <v>8716</v>
      </c>
      <c r="T324">
        <f t="shared" si="2"/>
        <v>35</v>
      </c>
      <c r="U324" t="str">
        <f t="shared" si="3"/>
        <v>Excluded</v>
      </c>
      <c r="V324">
        <f t="shared" si="4"/>
        <v>57</v>
      </c>
      <c r="W324" t="str">
        <f t="shared" si="5"/>
        <v>Excluded</v>
      </c>
      <c r="X324" t="str">
        <f t="shared" ref="X324:Z324" si="332">IFERROR(IF(SEARCH(X$1,$Q324),"sim","não"),)</f>
        <v>sim</v>
      </c>
      <c r="Y324" t="str">
        <f t="shared" si="332"/>
        <v/>
      </c>
      <c r="Z324" t="str">
        <f t="shared" si="332"/>
        <v/>
      </c>
      <c r="AA324">
        <f t="shared" si="7"/>
        <v>1</v>
      </c>
      <c r="AB324" t="str">
        <f t="shared" si="8"/>
        <v/>
      </c>
      <c r="AF324" t="str">
        <f t="shared" si="9"/>
        <v>1 - Type of study</v>
      </c>
      <c r="AG324" t="str">
        <f t="shared" si="10"/>
        <v>1 - Type of study</v>
      </c>
      <c r="AH324" t="str">
        <f t="shared" si="11"/>
        <v/>
      </c>
    </row>
    <row r="325">
      <c r="A325" s="9" t="s">
        <v>8717</v>
      </c>
      <c r="B325" s="9" t="s">
        <v>8718</v>
      </c>
      <c r="C325" s="10">
        <v>2014.0</v>
      </c>
      <c r="D325" s="10">
        <v>12.0</v>
      </c>
      <c r="E325" s="10">
        <v>1.0</v>
      </c>
      <c r="F325" s="9" t="s">
        <v>8719</v>
      </c>
      <c r="G325" s="9" t="s">
        <v>8720</v>
      </c>
      <c r="H325" s="10">
        <v>775.0</v>
      </c>
      <c r="I325" s="9"/>
      <c r="J325" s="9" t="s">
        <v>8721</v>
      </c>
      <c r="K325" s="9" t="s">
        <v>8722</v>
      </c>
      <c r="L325" s="15" t="s">
        <v>8723</v>
      </c>
      <c r="M325" s="9" t="s">
        <v>883</v>
      </c>
      <c r="N325" s="9"/>
      <c r="O325" s="9" t="s">
        <v>913</v>
      </c>
      <c r="P325" s="9" t="s">
        <v>8724</v>
      </c>
      <c r="Q325" s="9" t="s">
        <v>7405</v>
      </c>
      <c r="R325" s="10">
        <v>2.5435359E7</v>
      </c>
      <c r="S325" s="9"/>
      <c r="T325">
        <f t="shared" si="2"/>
        <v>35</v>
      </c>
      <c r="U325" t="str">
        <f t="shared" si="3"/>
        <v>Excluded</v>
      </c>
      <c r="V325">
        <f t="shared" si="4"/>
        <v>57</v>
      </c>
      <c r="W325" t="str">
        <f t="shared" si="5"/>
        <v>Excluded</v>
      </c>
      <c r="X325" t="str">
        <f t="shared" ref="X325:Z325" si="333">IFERROR(IF(SEARCH(X$1,$Q325),"sim","não"),)</f>
        <v/>
      </c>
      <c r="Y325" t="str">
        <f t="shared" si="333"/>
        <v>sim</v>
      </c>
      <c r="Z325" t="str">
        <f t="shared" si="333"/>
        <v/>
      </c>
      <c r="AA325">
        <f t="shared" si="7"/>
        <v>1</v>
      </c>
      <c r="AB325" t="str">
        <f t="shared" si="8"/>
        <v/>
      </c>
      <c r="AF325" t="str">
        <f t="shared" si="9"/>
        <v>2 - Population</v>
      </c>
      <c r="AG325" t="str">
        <f t="shared" si="10"/>
        <v>2 - Population</v>
      </c>
      <c r="AH325" t="str">
        <f t="shared" si="11"/>
        <v/>
      </c>
    </row>
    <row r="326">
      <c r="A326" s="9" t="s">
        <v>8725</v>
      </c>
      <c r="B326" s="9" t="s">
        <v>8726</v>
      </c>
      <c r="C326" s="10">
        <v>2014.0</v>
      </c>
      <c r="D326" s="10">
        <v>12.0</v>
      </c>
      <c r="E326" s="10">
        <v>1.0</v>
      </c>
      <c r="F326" s="9" t="s">
        <v>8727</v>
      </c>
      <c r="G326" s="9" t="s">
        <v>8728</v>
      </c>
      <c r="H326" s="10">
        <v>186.0</v>
      </c>
      <c r="I326" s="10">
        <v>12.0</v>
      </c>
      <c r="J326" s="20" t="s">
        <v>8729</v>
      </c>
      <c r="K326" s="9" t="s">
        <v>8730</v>
      </c>
      <c r="L326" s="15" t="s">
        <v>8731</v>
      </c>
      <c r="M326" s="9" t="s">
        <v>8732</v>
      </c>
      <c r="N326" s="9"/>
      <c r="O326" s="9" t="s">
        <v>1051</v>
      </c>
      <c r="P326" s="9" t="s">
        <v>8733</v>
      </c>
      <c r="Q326" s="9" t="s">
        <v>7607</v>
      </c>
      <c r="R326" s="10">
        <v>2.5423102E7</v>
      </c>
      <c r="S326" s="9"/>
      <c r="T326">
        <f t="shared" si="2"/>
        <v>35</v>
      </c>
      <c r="U326" t="str">
        <f t="shared" si="3"/>
        <v>Excluded</v>
      </c>
      <c r="V326">
        <f t="shared" si="4"/>
        <v>57</v>
      </c>
      <c r="W326" t="str">
        <f t="shared" si="5"/>
        <v>Excluded</v>
      </c>
      <c r="X326" t="str">
        <f t="shared" ref="X326:Z326" si="334">IFERROR(IF(SEARCH(X$1,$Q326),"sim","não"),)</f>
        <v>sim</v>
      </c>
      <c r="Y326" t="str">
        <f t="shared" si="334"/>
        <v>sim</v>
      </c>
      <c r="Z326" t="str">
        <f t="shared" si="334"/>
        <v/>
      </c>
      <c r="AA326">
        <f t="shared" si="7"/>
        <v>2</v>
      </c>
      <c r="AB326" t="str">
        <f t="shared" si="8"/>
        <v/>
      </c>
      <c r="AF326" t="str">
        <f t="shared" si="9"/>
        <v>2 - Population,1 - Type of study</v>
      </c>
      <c r="AG326" t="str">
        <f t="shared" si="10"/>
        <v>2 - Population</v>
      </c>
      <c r="AH326" t="str">
        <f t="shared" si="11"/>
        <v>1 - Type of study</v>
      </c>
    </row>
    <row r="327">
      <c r="A327" s="9" t="s">
        <v>8734</v>
      </c>
      <c r="B327" s="9" t="s">
        <v>8735</v>
      </c>
      <c r="C327" s="10">
        <v>2015.0</v>
      </c>
      <c r="D327" s="10">
        <v>1.0</v>
      </c>
      <c r="E327" s="10">
        <v>1.0</v>
      </c>
      <c r="F327" s="9" t="s">
        <v>2436</v>
      </c>
      <c r="G327" s="9" t="s">
        <v>2437</v>
      </c>
      <c r="H327" s="10">
        <v>9.0</v>
      </c>
      <c r="I327" s="10">
        <v>7.0</v>
      </c>
      <c r="J327" s="9" t="s">
        <v>8736</v>
      </c>
      <c r="K327" s="9" t="s">
        <v>8737</v>
      </c>
      <c r="L327" s="15" t="s">
        <v>8738</v>
      </c>
      <c r="M327" s="9" t="s">
        <v>883</v>
      </c>
      <c r="N327" s="9"/>
      <c r="O327" s="9" t="s">
        <v>884</v>
      </c>
      <c r="P327" s="9" t="s">
        <v>8739</v>
      </c>
      <c r="Q327" s="9" t="s">
        <v>7947</v>
      </c>
      <c r="R327" s="10">
        <v>2.5405263E7</v>
      </c>
      <c r="S327" s="9"/>
      <c r="T327">
        <f t="shared" si="2"/>
        <v>35</v>
      </c>
      <c r="U327" t="str">
        <f t="shared" si="3"/>
        <v>Excluded</v>
      </c>
      <c r="V327">
        <f t="shared" si="4"/>
        <v>57</v>
      </c>
      <c r="W327" t="str">
        <f t="shared" si="5"/>
        <v>Excluded</v>
      </c>
      <c r="X327" t="str">
        <f t="shared" ref="X327:Z327" si="335">IFERROR(IF(SEARCH(X$1,$Q327),"sim","não"),)</f>
        <v/>
      </c>
      <c r="Y327" t="str">
        <f t="shared" si="335"/>
        <v/>
      </c>
      <c r="Z327" t="str">
        <f t="shared" si="335"/>
        <v>sim</v>
      </c>
      <c r="AA327">
        <f t="shared" si="7"/>
        <v>1</v>
      </c>
      <c r="AB327" t="str">
        <f t="shared" si="8"/>
        <v/>
      </c>
      <c r="AF327" t="str">
        <f t="shared" si="9"/>
        <v>3 - Intervention</v>
      </c>
      <c r="AG327" t="str">
        <f t="shared" si="10"/>
        <v>3 - Intervention</v>
      </c>
      <c r="AH327" t="str">
        <f t="shared" si="11"/>
        <v/>
      </c>
    </row>
    <row r="328">
      <c r="A328" s="9" t="s">
        <v>8740</v>
      </c>
      <c r="B328" s="9" t="s">
        <v>8741</v>
      </c>
      <c r="C328" s="10">
        <v>2015.0</v>
      </c>
      <c r="D328" s="10">
        <v>5.0</v>
      </c>
      <c r="E328" s="10">
        <v>1.0</v>
      </c>
      <c r="F328" s="9" t="s">
        <v>8742</v>
      </c>
      <c r="G328" s="9" t="s">
        <v>8743</v>
      </c>
      <c r="H328" s="10">
        <v>23.0</v>
      </c>
      <c r="I328" s="10">
        <v>5.0</v>
      </c>
      <c r="J328" s="9" t="s">
        <v>8744</v>
      </c>
      <c r="K328" s="9" t="s">
        <v>8745</v>
      </c>
      <c r="L328" s="15" t="s">
        <v>8746</v>
      </c>
      <c r="M328" s="9" t="s">
        <v>883</v>
      </c>
      <c r="N328" s="9"/>
      <c r="O328" s="9" t="s">
        <v>1022</v>
      </c>
      <c r="P328" s="9" t="s">
        <v>8747</v>
      </c>
      <c r="Q328" s="9" t="s">
        <v>7372</v>
      </c>
      <c r="R328" s="10">
        <v>2.5265431E7</v>
      </c>
      <c r="S328" s="9"/>
      <c r="T328">
        <f t="shared" si="2"/>
        <v>35</v>
      </c>
      <c r="U328" t="str">
        <f t="shared" si="3"/>
        <v>Excluded</v>
      </c>
      <c r="V328">
        <f t="shared" si="4"/>
        <v>57</v>
      </c>
      <c r="W328" t="str">
        <f t="shared" si="5"/>
        <v>Excluded</v>
      </c>
      <c r="X328" t="str">
        <f t="shared" ref="X328:Z328" si="336">IFERROR(IF(SEARCH(X$1,$Q328),"sim","não"),)</f>
        <v>sim</v>
      </c>
      <c r="Y328" t="str">
        <f t="shared" si="336"/>
        <v/>
      </c>
      <c r="Z328" t="str">
        <f t="shared" si="336"/>
        <v/>
      </c>
      <c r="AA328">
        <f t="shared" si="7"/>
        <v>1</v>
      </c>
      <c r="AB328" t="str">
        <f t="shared" si="8"/>
        <v/>
      </c>
      <c r="AF328" t="str">
        <f t="shared" si="9"/>
        <v>1 - Type of study</v>
      </c>
      <c r="AG328" t="str">
        <f t="shared" si="10"/>
        <v>1 - Type of study</v>
      </c>
      <c r="AH328" t="str">
        <f t="shared" si="11"/>
        <v/>
      </c>
    </row>
    <row r="329">
      <c r="A329" s="9" t="s">
        <v>8748</v>
      </c>
      <c r="B329" s="9" t="s">
        <v>8749</v>
      </c>
      <c r="C329" s="10">
        <v>2014.0</v>
      </c>
      <c r="D329" s="10">
        <v>11.0</v>
      </c>
      <c r="E329" s="10">
        <v>7.0</v>
      </c>
      <c r="F329" s="9" t="s">
        <v>422</v>
      </c>
      <c r="G329" s="9" t="s">
        <v>1829</v>
      </c>
      <c r="H329" s="10">
        <v>6.0</v>
      </c>
      <c r="I329" s="10">
        <v>21.0</v>
      </c>
      <c r="J329" s="9" t="s">
        <v>8750</v>
      </c>
      <c r="K329" s="9" t="s">
        <v>8751</v>
      </c>
      <c r="L329" s="15" t="s">
        <v>8752</v>
      </c>
      <c r="M329" s="9" t="s">
        <v>883</v>
      </c>
      <c r="N329" s="9"/>
      <c r="O329" s="9" t="s">
        <v>884</v>
      </c>
      <c r="P329" s="9" t="s">
        <v>8753</v>
      </c>
      <c r="Q329" s="9" t="s">
        <v>7607</v>
      </c>
      <c r="R329" s="10">
        <v>2.525506E7</v>
      </c>
      <c r="S329" s="9"/>
      <c r="T329">
        <f t="shared" si="2"/>
        <v>35</v>
      </c>
      <c r="U329" t="str">
        <f t="shared" si="3"/>
        <v>Excluded</v>
      </c>
      <c r="V329">
        <f t="shared" si="4"/>
        <v>57</v>
      </c>
      <c r="W329" t="str">
        <f t="shared" si="5"/>
        <v>Excluded</v>
      </c>
      <c r="X329" t="str">
        <f t="shared" ref="X329:Z329" si="337">IFERROR(IF(SEARCH(X$1,$Q329),"sim","não"),)</f>
        <v>sim</v>
      </c>
      <c r="Y329" t="str">
        <f t="shared" si="337"/>
        <v>sim</v>
      </c>
      <c r="Z329" t="str">
        <f t="shared" si="337"/>
        <v/>
      </c>
      <c r="AA329">
        <f t="shared" si="7"/>
        <v>2</v>
      </c>
      <c r="AB329" t="str">
        <f t="shared" si="8"/>
        <v/>
      </c>
      <c r="AF329" t="str">
        <f t="shared" si="9"/>
        <v>2 - Population,1 - Type of study</v>
      </c>
      <c r="AG329" t="str">
        <f t="shared" si="10"/>
        <v>2 - Population</v>
      </c>
      <c r="AH329" t="str">
        <f t="shared" si="11"/>
        <v>1 - Type of study</v>
      </c>
    </row>
    <row r="330">
      <c r="A330" s="9" t="s">
        <v>8754</v>
      </c>
      <c r="B330" s="9" t="s">
        <v>8755</v>
      </c>
      <c r="C330" s="10">
        <v>2014.0</v>
      </c>
      <c r="D330" s="10">
        <v>11.0</v>
      </c>
      <c r="E330" s="10">
        <v>20.0</v>
      </c>
      <c r="F330" s="9" t="s">
        <v>1410</v>
      </c>
      <c r="G330" s="9" t="s">
        <v>1411</v>
      </c>
      <c r="H330" s="10">
        <v>475.0</v>
      </c>
      <c r="I330" s="10">
        <v>1.0</v>
      </c>
      <c r="J330" s="9" t="s">
        <v>8756</v>
      </c>
      <c r="K330" s="9" t="s">
        <v>8757</v>
      </c>
      <c r="L330" s="15" t="s">
        <v>8758</v>
      </c>
      <c r="M330" s="9" t="s">
        <v>883</v>
      </c>
      <c r="N330" s="9"/>
      <c r="O330" s="9" t="s">
        <v>913</v>
      </c>
      <c r="P330" s="9" t="s">
        <v>8759</v>
      </c>
      <c r="Q330" s="9" t="s">
        <v>8036</v>
      </c>
      <c r="R330" s="10">
        <v>2.5152167E7</v>
      </c>
      <c r="S330" s="9"/>
      <c r="T330">
        <f t="shared" si="2"/>
        <v>35</v>
      </c>
      <c r="U330" t="str">
        <f t="shared" si="3"/>
        <v>Maybe</v>
      </c>
      <c r="V330">
        <f t="shared" si="4"/>
        <v>54</v>
      </c>
      <c r="W330" t="str">
        <f t="shared" si="5"/>
        <v>Excluded</v>
      </c>
      <c r="X330" t="str">
        <f t="shared" ref="X330:Z330" si="338">IFERROR(IF(SEARCH(X$1,$Q330),"sim","não"),)</f>
        <v/>
      </c>
      <c r="Y330" t="str">
        <f t="shared" si="338"/>
        <v/>
      </c>
      <c r="Z330" t="str">
        <f t="shared" si="338"/>
        <v>sim</v>
      </c>
      <c r="AA330">
        <f t="shared" si="7"/>
        <v>1</v>
      </c>
      <c r="AB330" t="str">
        <f t="shared" si="8"/>
        <v>sim</v>
      </c>
      <c r="AF330" t="str">
        <f t="shared" si="9"/>
        <v>3 - Intervention</v>
      </c>
      <c r="AG330" t="str">
        <f t="shared" si="10"/>
        <v/>
      </c>
      <c r="AH330" t="str">
        <f t="shared" si="11"/>
        <v/>
      </c>
    </row>
    <row r="331">
      <c r="A331" s="9" t="s">
        <v>8760</v>
      </c>
      <c r="B331" s="9" t="s">
        <v>8761</v>
      </c>
      <c r="C331" s="10">
        <v>2014.0</v>
      </c>
      <c r="D331" s="10">
        <v>7.0</v>
      </c>
      <c r="E331" s="10">
        <v>15.0</v>
      </c>
      <c r="F331" s="9" t="s">
        <v>8762</v>
      </c>
      <c r="G331" s="9" t="s">
        <v>8763</v>
      </c>
      <c r="H331" s="10">
        <v>30.0</v>
      </c>
      <c r="I331" s="10">
        <v>27.0</v>
      </c>
      <c r="J331" s="9" t="s">
        <v>8764</v>
      </c>
      <c r="K331" s="9" t="s">
        <v>8765</v>
      </c>
      <c r="L331" s="15" t="s">
        <v>8766</v>
      </c>
      <c r="M331" s="9" t="s">
        <v>883</v>
      </c>
      <c r="N331" s="9"/>
      <c r="O331" s="9" t="s">
        <v>1022</v>
      </c>
      <c r="P331" s="9" t="s">
        <v>8767</v>
      </c>
      <c r="Q331" s="9" t="s">
        <v>7391</v>
      </c>
      <c r="R331" s="10">
        <v>2.4945823E7</v>
      </c>
      <c r="S331" s="9"/>
      <c r="T331">
        <f t="shared" si="2"/>
        <v>35</v>
      </c>
      <c r="U331" t="str">
        <f t="shared" si="3"/>
        <v>Excluded</v>
      </c>
      <c r="V331">
        <f t="shared" si="4"/>
        <v>57</v>
      </c>
      <c r="W331" t="str">
        <f t="shared" si="5"/>
        <v>Excluded</v>
      </c>
      <c r="X331" t="str">
        <f t="shared" ref="X331:Z331" si="339">IFERROR(IF(SEARCH(X$1,$Q331),"sim","não"),)</f>
        <v/>
      </c>
      <c r="Y331" t="str">
        <f t="shared" si="339"/>
        <v>sim</v>
      </c>
      <c r="Z331" t="str">
        <f t="shared" si="339"/>
        <v/>
      </c>
      <c r="AA331">
        <f t="shared" si="7"/>
        <v>1</v>
      </c>
      <c r="AB331" t="str">
        <f t="shared" si="8"/>
        <v/>
      </c>
      <c r="AF331" t="str">
        <f t="shared" si="9"/>
        <v>2 - Population</v>
      </c>
      <c r="AG331" t="str">
        <f t="shared" si="10"/>
        <v>2 - Population</v>
      </c>
      <c r="AH331" t="str">
        <f t="shared" si="11"/>
        <v/>
      </c>
    </row>
    <row r="332">
      <c r="A332" s="9" t="s">
        <v>8768</v>
      </c>
      <c r="B332" s="9" t="s">
        <v>8769</v>
      </c>
      <c r="C332" s="10">
        <v>2014.0</v>
      </c>
      <c r="D332" s="10">
        <v>8.0</v>
      </c>
      <c r="E332" s="10">
        <v>1.0</v>
      </c>
      <c r="F332" s="9" t="s">
        <v>8770</v>
      </c>
      <c r="G332" s="9" t="s">
        <v>8771</v>
      </c>
      <c r="H332" s="10">
        <v>137.0</v>
      </c>
      <c r="I332" s="9"/>
      <c r="J332" s="9" t="s">
        <v>8772</v>
      </c>
      <c r="K332" s="9" t="s">
        <v>8773</v>
      </c>
      <c r="L332" s="15" t="s">
        <v>8774</v>
      </c>
      <c r="M332" s="9" t="s">
        <v>883</v>
      </c>
      <c r="N332" s="9"/>
      <c r="O332" s="9" t="s">
        <v>1022</v>
      </c>
      <c r="P332" s="9" t="s">
        <v>8775</v>
      </c>
      <c r="Q332" s="9" t="s">
        <v>7421</v>
      </c>
      <c r="R332" s="10">
        <v>2.4861645E7</v>
      </c>
      <c r="S332" s="9"/>
      <c r="T332">
        <f t="shared" si="2"/>
        <v>35</v>
      </c>
      <c r="U332" t="str">
        <f t="shared" si="3"/>
        <v>Excluded</v>
      </c>
      <c r="V332">
        <f t="shared" si="4"/>
        <v>57</v>
      </c>
      <c r="W332" t="str">
        <f t="shared" si="5"/>
        <v>Excluded</v>
      </c>
      <c r="X332" t="str">
        <f t="shared" ref="X332:Z332" si="340">IFERROR(IF(SEARCH(X$1,$Q332),"sim","não"),)</f>
        <v>sim</v>
      </c>
      <c r="Y332" t="str">
        <f t="shared" si="340"/>
        <v/>
      </c>
      <c r="Z332" t="str">
        <f t="shared" si="340"/>
        <v>sim</v>
      </c>
      <c r="AA332">
        <f t="shared" si="7"/>
        <v>2</v>
      </c>
      <c r="AB332" t="str">
        <f t="shared" si="8"/>
        <v/>
      </c>
      <c r="AF332" t="str">
        <f t="shared" si="9"/>
        <v>3 - Intervention,1 - Type of study</v>
      </c>
      <c r="AG332" t="str">
        <f t="shared" si="10"/>
        <v>3 - Intervention</v>
      </c>
      <c r="AH332" t="str">
        <f t="shared" si="11"/>
        <v>1 - Type of study</v>
      </c>
    </row>
    <row r="333">
      <c r="A333" s="9" t="s">
        <v>8776</v>
      </c>
      <c r="B333" s="9" t="s">
        <v>8777</v>
      </c>
      <c r="C333" s="10">
        <v>2014.0</v>
      </c>
      <c r="D333" s="10">
        <v>4.0</v>
      </c>
      <c r="E333" s="10">
        <v>1.0</v>
      </c>
      <c r="F333" s="9" t="s">
        <v>2315</v>
      </c>
      <c r="G333" s="9" t="s">
        <v>2316</v>
      </c>
      <c r="H333" s="10">
        <v>10.0</v>
      </c>
      <c r="I333" s="10">
        <v>4.0</v>
      </c>
      <c r="J333" s="9" t="s">
        <v>8778</v>
      </c>
      <c r="K333" s="9" t="s">
        <v>8779</v>
      </c>
      <c r="L333" s="15" t="s">
        <v>8780</v>
      </c>
      <c r="M333" s="9" t="s">
        <v>883</v>
      </c>
      <c r="N333" s="9"/>
      <c r="O333" s="9" t="s">
        <v>1022</v>
      </c>
      <c r="P333" s="9" t="s">
        <v>8781</v>
      </c>
      <c r="Q333" s="9" t="s">
        <v>7445</v>
      </c>
      <c r="R333" s="10">
        <v>2.4734515E7</v>
      </c>
      <c r="S333" s="9"/>
      <c r="T333">
        <f t="shared" si="2"/>
        <v>35</v>
      </c>
      <c r="U333" t="str">
        <f t="shared" si="3"/>
        <v>Maybe</v>
      </c>
      <c r="V333">
        <f t="shared" si="4"/>
        <v>54</v>
      </c>
      <c r="W333" t="str">
        <f t="shared" si="5"/>
        <v>Maybe</v>
      </c>
      <c r="X333" t="str">
        <f t="shared" ref="X333:Z333" si="341">IFERROR(IF(SEARCH(X$1,$Q333),"sim","não"),)</f>
        <v/>
      </c>
      <c r="Y333" t="str">
        <f t="shared" si="341"/>
        <v/>
      </c>
      <c r="Z333" t="str">
        <f t="shared" si="341"/>
        <v/>
      </c>
      <c r="AA333">
        <f t="shared" si="7"/>
        <v>0</v>
      </c>
      <c r="AB333" t="str">
        <f t="shared" si="8"/>
        <v>sim</v>
      </c>
      <c r="AF333" t="str">
        <f t="shared" si="9"/>
        <v/>
      </c>
      <c r="AG333" t="str">
        <f t="shared" si="10"/>
        <v/>
      </c>
      <c r="AH333" t="str">
        <f t="shared" si="11"/>
        <v/>
      </c>
    </row>
    <row r="334">
      <c r="A334" s="9" t="s">
        <v>8782</v>
      </c>
      <c r="B334" s="9" t="s">
        <v>8783</v>
      </c>
      <c r="C334" s="10">
        <v>2014.0</v>
      </c>
      <c r="D334" s="10">
        <v>3.0</v>
      </c>
      <c r="E334" s="10">
        <v>12.0</v>
      </c>
      <c r="F334" s="9" t="s">
        <v>1682</v>
      </c>
      <c r="G334" s="9" t="s">
        <v>1683</v>
      </c>
      <c r="H334" s="10">
        <v>6.0</v>
      </c>
      <c r="I334" s="10">
        <v>5.0</v>
      </c>
      <c r="J334" s="9" t="s">
        <v>8784</v>
      </c>
      <c r="K334" s="9" t="s">
        <v>8785</v>
      </c>
      <c r="L334" s="15" t="s">
        <v>8786</v>
      </c>
      <c r="M334" s="9" t="s">
        <v>883</v>
      </c>
      <c r="N334" s="9"/>
      <c r="O334" s="9" t="s">
        <v>1022</v>
      </c>
      <c r="P334" s="9" t="s">
        <v>8787</v>
      </c>
      <c r="Q334" s="9" t="s">
        <v>7372</v>
      </c>
      <c r="R334" s="10">
        <v>2.4533931E7</v>
      </c>
      <c r="S334" s="9"/>
      <c r="T334">
        <f t="shared" si="2"/>
        <v>35</v>
      </c>
      <c r="U334" t="str">
        <f t="shared" si="3"/>
        <v>Excluded</v>
      </c>
      <c r="V334">
        <f t="shared" si="4"/>
        <v>57</v>
      </c>
      <c r="W334" t="str">
        <f t="shared" si="5"/>
        <v>Excluded</v>
      </c>
      <c r="X334" t="str">
        <f t="shared" ref="X334:Z334" si="342">IFERROR(IF(SEARCH(X$1,$Q334),"sim","não"),)</f>
        <v>sim</v>
      </c>
      <c r="Y334" t="str">
        <f t="shared" si="342"/>
        <v/>
      </c>
      <c r="Z334" t="str">
        <f t="shared" si="342"/>
        <v/>
      </c>
      <c r="AA334">
        <f t="shared" si="7"/>
        <v>1</v>
      </c>
      <c r="AB334" t="str">
        <f t="shared" si="8"/>
        <v/>
      </c>
      <c r="AF334" t="str">
        <f t="shared" si="9"/>
        <v>1 - Type of study</v>
      </c>
      <c r="AG334" t="str">
        <f t="shared" si="10"/>
        <v>1 - Type of study</v>
      </c>
      <c r="AH334" t="str">
        <f t="shared" si="11"/>
        <v/>
      </c>
    </row>
    <row r="335">
      <c r="A335" s="9" t="s">
        <v>8788</v>
      </c>
      <c r="B335" s="9" t="s">
        <v>8789</v>
      </c>
      <c r="C335" s="10">
        <v>2014.0</v>
      </c>
      <c r="D335" s="10">
        <v>1.0</v>
      </c>
      <c r="E335" s="10">
        <v>22.0</v>
      </c>
      <c r="F335" s="9" t="s">
        <v>1004</v>
      </c>
      <c r="G335" s="9" t="s">
        <v>1005</v>
      </c>
      <c r="H335" s="10">
        <v>4.0</v>
      </c>
      <c r="I335" s="9"/>
      <c r="J335" s="10">
        <v>3810.0</v>
      </c>
      <c r="K335" s="9" t="s">
        <v>8790</v>
      </c>
      <c r="L335" s="15" t="s">
        <v>8791</v>
      </c>
      <c r="M335" s="9" t="s">
        <v>883</v>
      </c>
      <c r="N335" s="9"/>
      <c r="O335" s="9"/>
      <c r="P335" s="9" t="s">
        <v>8792</v>
      </c>
      <c r="Q335" s="9" t="s">
        <v>7947</v>
      </c>
      <c r="R335" s="10">
        <v>2.4448416E7</v>
      </c>
      <c r="S335" s="9" t="s">
        <v>8793</v>
      </c>
      <c r="T335">
        <f t="shared" si="2"/>
        <v>35</v>
      </c>
      <c r="U335" t="str">
        <f t="shared" si="3"/>
        <v>Excluded</v>
      </c>
      <c r="V335">
        <f t="shared" si="4"/>
        <v>57</v>
      </c>
      <c r="W335" t="str">
        <f t="shared" si="5"/>
        <v>Excluded</v>
      </c>
      <c r="X335" t="str">
        <f t="shared" ref="X335:Z335" si="343">IFERROR(IF(SEARCH(X$1,$Q335),"sim","não"),)</f>
        <v/>
      </c>
      <c r="Y335" t="str">
        <f t="shared" si="343"/>
        <v/>
      </c>
      <c r="Z335" t="str">
        <f t="shared" si="343"/>
        <v>sim</v>
      </c>
      <c r="AA335">
        <f t="shared" si="7"/>
        <v>1</v>
      </c>
      <c r="AB335" t="str">
        <f t="shared" si="8"/>
        <v/>
      </c>
      <c r="AF335" t="str">
        <f t="shared" si="9"/>
        <v>3 - Intervention</v>
      </c>
      <c r="AG335" t="str">
        <f t="shared" si="10"/>
        <v>3 - Intervention</v>
      </c>
      <c r="AH335" t="str">
        <f t="shared" si="11"/>
        <v/>
      </c>
    </row>
    <row r="336">
      <c r="A336" s="9" t="s">
        <v>8794</v>
      </c>
      <c r="B336" s="9" t="s">
        <v>8795</v>
      </c>
      <c r="C336" s="10">
        <v>2014.0</v>
      </c>
      <c r="D336" s="10">
        <v>1.0</v>
      </c>
      <c r="E336" s="10">
        <v>1.0</v>
      </c>
      <c r="F336" s="9" t="s">
        <v>5607</v>
      </c>
      <c r="G336" s="9" t="s">
        <v>5608</v>
      </c>
      <c r="H336" s="10">
        <v>49.0</v>
      </c>
      <c r="I336" s="10">
        <v>3.0</v>
      </c>
      <c r="J336" s="9" t="s">
        <v>8796</v>
      </c>
      <c r="K336" s="9" t="s">
        <v>8797</v>
      </c>
      <c r="L336" s="15" t="s">
        <v>8798</v>
      </c>
      <c r="M336" s="9" t="s">
        <v>883</v>
      </c>
      <c r="N336" s="9"/>
      <c r="O336" s="9" t="s">
        <v>884</v>
      </c>
      <c r="P336" s="9" t="s">
        <v>8799</v>
      </c>
      <c r="Q336" s="9" t="s">
        <v>7947</v>
      </c>
      <c r="R336" s="10">
        <v>2.427962E7</v>
      </c>
      <c r="S336" s="9"/>
      <c r="T336">
        <f t="shared" si="2"/>
        <v>35</v>
      </c>
      <c r="U336" t="str">
        <f t="shared" si="3"/>
        <v>Excluded</v>
      </c>
      <c r="V336">
        <f t="shared" si="4"/>
        <v>57</v>
      </c>
      <c r="W336" t="str">
        <f t="shared" si="5"/>
        <v>Excluded</v>
      </c>
      <c r="X336" t="str">
        <f t="shared" ref="X336:Z336" si="344">IFERROR(IF(SEARCH(X$1,$Q336),"sim","não"),)</f>
        <v/>
      </c>
      <c r="Y336" t="str">
        <f t="shared" si="344"/>
        <v/>
      </c>
      <c r="Z336" t="str">
        <f t="shared" si="344"/>
        <v>sim</v>
      </c>
      <c r="AA336">
        <f t="shared" si="7"/>
        <v>1</v>
      </c>
      <c r="AB336" t="str">
        <f t="shared" si="8"/>
        <v/>
      </c>
      <c r="AF336" t="str">
        <f t="shared" si="9"/>
        <v>3 - Intervention</v>
      </c>
      <c r="AG336" t="str">
        <f t="shared" si="10"/>
        <v>3 - Intervention</v>
      </c>
      <c r="AH336" t="str">
        <f t="shared" si="11"/>
        <v/>
      </c>
    </row>
    <row r="337">
      <c r="A337" s="9" t="s">
        <v>8800</v>
      </c>
      <c r="B337" s="9" t="s">
        <v>8801</v>
      </c>
      <c r="C337" s="10">
        <v>2013.0</v>
      </c>
      <c r="D337" s="10">
        <v>12.0</v>
      </c>
      <c r="E337" s="10">
        <v>15.0</v>
      </c>
      <c r="F337" s="9" t="s">
        <v>879</v>
      </c>
      <c r="G337" s="9" t="s">
        <v>880</v>
      </c>
      <c r="H337" s="10">
        <v>77.0</v>
      </c>
      <c r="I337" s="10">
        <v>1.0</v>
      </c>
      <c r="J337" s="9" t="s">
        <v>8802</v>
      </c>
      <c r="K337" s="9" t="s">
        <v>8803</v>
      </c>
      <c r="L337" s="15" t="s">
        <v>8804</v>
      </c>
      <c r="M337" s="9" t="s">
        <v>883</v>
      </c>
      <c r="N337" s="9"/>
      <c r="O337" s="9" t="s">
        <v>884</v>
      </c>
      <c r="P337" s="9" t="s">
        <v>8805</v>
      </c>
      <c r="Q337" s="9" t="s">
        <v>7372</v>
      </c>
      <c r="R337" s="10">
        <v>2.4210947E7</v>
      </c>
      <c r="S337" s="9"/>
      <c r="T337">
        <f t="shared" si="2"/>
        <v>35</v>
      </c>
      <c r="U337" t="str">
        <f t="shared" si="3"/>
        <v>Excluded</v>
      </c>
      <c r="V337">
        <f t="shared" si="4"/>
        <v>57</v>
      </c>
      <c r="W337" t="str">
        <f t="shared" si="5"/>
        <v>Excluded</v>
      </c>
      <c r="X337" t="str">
        <f t="shared" ref="X337:Z337" si="345">IFERROR(IF(SEARCH(X$1,$Q337),"sim","não"),)</f>
        <v>sim</v>
      </c>
      <c r="Y337" t="str">
        <f t="shared" si="345"/>
        <v/>
      </c>
      <c r="Z337" t="str">
        <f t="shared" si="345"/>
        <v/>
      </c>
      <c r="AA337">
        <f t="shared" si="7"/>
        <v>1</v>
      </c>
      <c r="AB337" t="str">
        <f t="shared" si="8"/>
        <v/>
      </c>
      <c r="AF337" t="str">
        <f t="shared" si="9"/>
        <v>1 - Type of study</v>
      </c>
      <c r="AG337" t="str">
        <f t="shared" si="10"/>
        <v>1 - Type of study</v>
      </c>
      <c r="AH337" t="str">
        <f t="shared" si="11"/>
        <v/>
      </c>
    </row>
    <row r="338">
      <c r="A338" s="9" t="s">
        <v>8806</v>
      </c>
      <c r="B338" s="9" t="s">
        <v>8807</v>
      </c>
      <c r="C338" s="10">
        <v>2013.0</v>
      </c>
      <c r="D338" s="10">
        <v>12.0</v>
      </c>
      <c r="E338" s="10">
        <v>1.0</v>
      </c>
      <c r="F338" s="9" t="s">
        <v>8808</v>
      </c>
      <c r="G338" s="9" t="s">
        <v>8809</v>
      </c>
      <c r="H338" s="10">
        <v>27.0</v>
      </c>
      <c r="I338" s="10">
        <v>6.0</v>
      </c>
      <c r="J338" s="9" t="s">
        <v>8810</v>
      </c>
      <c r="K338" s="9" t="s">
        <v>8811</v>
      </c>
      <c r="L338" s="15" t="s">
        <v>8812</v>
      </c>
      <c r="M338" s="9" t="s">
        <v>883</v>
      </c>
      <c r="N338" s="9"/>
      <c r="O338" s="9" t="s">
        <v>1022</v>
      </c>
      <c r="P338" s="9" t="s">
        <v>8813</v>
      </c>
      <c r="Q338" s="9" t="s">
        <v>7405</v>
      </c>
      <c r="R338" s="10">
        <v>2.4065615E7</v>
      </c>
      <c r="S338" s="9"/>
      <c r="T338">
        <f t="shared" si="2"/>
        <v>35</v>
      </c>
      <c r="U338" t="str">
        <f t="shared" si="3"/>
        <v>Excluded</v>
      </c>
      <c r="V338">
        <f t="shared" si="4"/>
        <v>57</v>
      </c>
      <c r="W338" t="str">
        <f t="shared" si="5"/>
        <v>Excluded</v>
      </c>
      <c r="X338" t="str">
        <f t="shared" ref="X338:Z338" si="346">IFERROR(IF(SEARCH(X$1,$Q338),"sim","não"),)</f>
        <v/>
      </c>
      <c r="Y338" t="str">
        <f t="shared" si="346"/>
        <v>sim</v>
      </c>
      <c r="Z338" t="str">
        <f t="shared" si="346"/>
        <v/>
      </c>
      <c r="AA338">
        <f t="shared" si="7"/>
        <v>1</v>
      </c>
      <c r="AB338" t="str">
        <f t="shared" si="8"/>
        <v/>
      </c>
      <c r="AF338" t="str">
        <f t="shared" si="9"/>
        <v>2 - Population</v>
      </c>
      <c r="AG338" t="str">
        <f t="shared" si="10"/>
        <v>2 - Population</v>
      </c>
      <c r="AH338" t="str">
        <f t="shared" si="11"/>
        <v/>
      </c>
    </row>
    <row r="339">
      <c r="A339" s="9" t="s">
        <v>8814</v>
      </c>
      <c r="B339" s="9" t="s">
        <v>8815</v>
      </c>
      <c r="C339" s="10">
        <v>2013.0</v>
      </c>
      <c r="D339" s="10">
        <v>11.0</v>
      </c>
      <c r="E339" s="10">
        <v>18.0</v>
      </c>
      <c r="F339" s="9" t="s">
        <v>1410</v>
      </c>
      <c r="G339" s="9" t="s">
        <v>1411</v>
      </c>
      <c r="H339" s="10">
        <v>456.0</v>
      </c>
      <c r="I339" s="10">
        <v>2.0</v>
      </c>
      <c r="J339" s="9" t="s">
        <v>8816</v>
      </c>
      <c r="K339" s="9" t="s">
        <v>8817</v>
      </c>
      <c r="L339" s="15" t="s">
        <v>8818</v>
      </c>
      <c r="M339" s="9" t="s">
        <v>883</v>
      </c>
      <c r="N339" s="9"/>
      <c r="O339" s="9" t="s">
        <v>913</v>
      </c>
      <c r="P339" s="9" t="s">
        <v>8819</v>
      </c>
      <c r="Q339" s="9" t="s">
        <v>7391</v>
      </c>
      <c r="R339" s="10">
        <v>2.4004564E7</v>
      </c>
      <c r="S339" s="9"/>
      <c r="T339">
        <f t="shared" si="2"/>
        <v>35</v>
      </c>
      <c r="U339" t="str">
        <f t="shared" si="3"/>
        <v>Excluded</v>
      </c>
      <c r="V339">
        <f t="shared" si="4"/>
        <v>57</v>
      </c>
      <c r="W339" t="str">
        <f t="shared" si="5"/>
        <v>Excluded</v>
      </c>
      <c r="X339" t="str">
        <f t="shared" ref="X339:Z339" si="347">IFERROR(IF(SEARCH(X$1,$Q339),"sim","não"),)</f>
        <v/>
      </c>
      <c r="Y339" t="str">
        <f t="shared" si="347"/>
        <v>sim</v>
      </c>
      <c r="Z339" t="str">
        <f t="shared" si="347"/>
        <v/>
      </c>
      <c r="AA339">
        <f t="shared" si="7"/>
        <v>1</v>
      </c>
      <c r="AB339" t="str">
        <f t="shared" si="8"/>
        <v/>
      </c>
      <c r="AF339" t="str">
        <f t="shared" si="9"/>
        <v>2 - Population</v>
      </c>
      <c r="AG339" t="str">
        <f t="shared" si="10"/>
        <v>2 - Population</v>
      </c>
      <c r="AH339" t="str">
        <f t="shared" si="11"/>
        <v/>
      </c>
    </row>
    <row r="340">
      <c r="A340" s="9" t="s">
        <v>8820</v>
      </c>
      <c r="B340" s="9" t="s">
        <v>8821</v>
      </c>
      <c r="C340" s="10">
        <v>2013.0</v>
      </c>
      <c r="D340" s="10">
        <v>10.0</v>
      </c>
      <c r="E340" s="10">
        <v>15.0</v>
      </c>
      <c r="F340" s="9" t="s">
        <v>879</v>
      </c>
      <c r="G340" s="9" t="s">
        <v>880</v>
      </c>
      <c r="H340" s="10">
        <v>75.0</v>
      </c>
      <c r="I340" s="10">
        <v>1.0</v>
      </c>
      <c r="J340" s="9" t="s">
        <v>8822</v>
      </c>
      <c r="K340" s="9" t="s">
        <v>8823</v>
      </c>
      <c r="L340" s="15" t="s">
        <v>8824</v>
      </c>
      <c r="M340" s="9" t="s">
        <v>883</v>
      </c>
      <c r="N340" s="9"/>
      <c r="O340" s="9" t="s">
        <v>884</v>
      </c>
      <c r="P340" s="9" t="s">
        <v>8825</v>
      </c>
      <c r="Q340" s="9" t="s">
        <v>7372</v>
      </c>
      <c r="R340" s="10">
        <v>2.3953893E7</v>
      </c>
      <c r="S340" s="9"/>
      <c r="T340">
        <f t="shared" si="2"/>
        <v>35</v>
      </c>
      <c r="U340" t="str">
        <f t="shared" si="3"/>
        <v>Excluded</v>
      </c>
      <c r="V340">
        <f t="shared" si="4"/>
        <v>57</v>
      </c>
      <c r="W340" t="str">
        <f t="shared" si="5"/>
        <v>Excluded</v>
      </c>
      <c r="X340" t="str">
        <f t="shared" ref="X340:Z340" si="348">IFERROR(IF(SEARCH(X$1,$Q340),"sim","não"),)</f>
        <v>sim</v>
      </c>
      <c r="Y340" t="str">
        <f t="shared" si="348"/>
        <v/>
      </c>
      <c r="Z340" t="str">
        <f t="shared" si="348"/>
        <v/>
      </c>
      <c r="AA340">
        <f t="shared" si="7"/>
        <v>1</v>
      </c>
      <c r="AB340" t="str">
        <f t="shared" si="8"/>
        <v/>
      </c>
      <c r="AF340" t="str">
        <f t="shared" si="9"/>
        <v>1 - Type of study</v>
      </c>
      <c r="AG340" t="str">
        <f t="shared" si="10"/>
        <v>1 - Type of study</v>
      </c>
      <c r="AH340" t="str">
        <f t="shared" si="11"/>
        <v/>
      </c>
    </row>
    <row r="341">
      <c r="A341" s="9" t="s">
        <v>8826</v>
      </c>
      <c r="B341" s="9" t="s">
        <v>8827</v>
      </c>
      <c r="C341" s="10">
        <v>2014.0</v>
      </c>
      <c r="D341" s="10">
        <v>8.0</v>
      </c>
      <c r="E341" s="10">
        <v>10.0</v>
      </c>
      <c r="F341" s="9" t="s">
        <v>8828</v>
      </c>
      <c r="G341" s="9" t="s">
        <v>8829</v>
      </c>
      <c r="H341" s="10">
        <v>21.0</v>
      </c>
      <c r="I341" s="10">
        <v>5.0</v>
      </c>
      <c r="J341" s="9" t="s">
        <v>8830</v>
      </c>
      <c r="K341" s="9" t="s">
        <v>8831</v>
      </c>
      <c r="L341" s="15" t="s">
        <v>8832</v>
      </c>
      <c r="M341" s="9" t="s">
        <v>883</v>
      </c>
      <c r="N341" s="9"/>
      <c r="O341" s="9" t="s">
        <v>1022</v>
      </c>
      <c r="P341" s="9" t="s">
        <v>8833</v>
      </c>
      <c r="Q341" s="9" t="s">
        <v>7947</v>
      </c>
      <c r="R341" s="10">
        <v>2.3931896E7</v>
      </c>
      <c r="S341" s="9"/>
      <c r="T341">
        <f t="shared" si="2"/>
        <v>35</v>
      </c>
      <c r="U341" t="str">
        <f t="shared" si="3"/>
        <v>Excluded</v>
      </c>
      <c r="V341">
        <f t="shared" si="4"/>
        <v>57</v>
      </c>
      <c r="W341" t="str">
        <f t="shared" si="5"/>
        <v>Excluded</v>
      </c>
      <c r="X341" t="str">
        <f t="shared" ref="X341:Z341" si="349">IFERROR(IF(SEARCH(X$1,$Q341),"sim","não"),)</f>
        <v/>
      </c>
      <c r="Y341" t="str">
        <f t="shared" si="349"/>
        <v/>
      </c>
      <c r="Z341" t="str">
        <f t="shared" si="349"/>
        <v>sim</v>
      </c>
      <c r="AA341">
        <f t="shared" si="7"/>
        <v>1</v>
      </c>
      <c r="AB341" t="str">
        <f t="shared" si="8"/>
        <v/>
      </c>
      <c r="AF341" t="str">
        <f t="shared" si="9"/>
        <v>3 - Intervention</v>
      </c>
      <c r="AG341" t="str">
        <f t="shared" si="10"/>
        <v>3 - Intervention</v>
      </c>
      <c r="AH341" t="str">
        <f t="shared" si="11"/>
        <v/>
      </c>
    </row>
    <row r="342">
      <c r="A342" s="9" t="s">
        <v>8834</v>
      </c>
      <c r="B342" s="9" t="s">
        <v>8835</v>
      </c>
      <c r="C342" s="10">
        <v>2013.0</v>
      </c>
      <c r="D342" s="10">
        <v>10.0</v>
      </c>
      <c r="E342" s="10">
        <v>1.0</v>
      </c>
      <c r="F342" s="9" t="s">
        <v>8836</v>
      </c>
      <c r="G342" s="9" t="s">
        <v>8837</v>
      </c>
      <c r="H342" s="10">
        <v>19.0</v>
      </c>
      <c r="I342" s="10">
        <v>5.0</v>
      </c>
      <c r="J342" s="9" t="s">
        <v>8838</v>
      </c>
      <c r="K342" s="9" t="s">
        <v>8839</v>
      </c>
      <c r="L342" s="15" t="s">
        <v>8840</v>
      </c>
      <c r="M342" s="9" t="s">
        <v>883</v>
      </c>
      <c r="N342" s="9"/>
      <c r="O342" s="9" t="s">
        <v>1022</v>
      </c>
      <c r="P342" s="9" t="s">
        <v>8841</v>
      </c>
      <c r="Q342" s="9" t="s">
        <v>7947</v>
      </c>
      <c r="R342" s="10">
        <v>2.3931156E7</v>
      </c>
      <c r="S342" s="9"/>
      <c r="T342">
        <f t="shared" si="2"/>
        <v>35</v>
      </c>
      <c r="U342" t="str">
        <f t="shared" si="3"/>
        <v>Excluded</v>
      </c>
      <c r="V342">
        <f t="shared" si="4"/>
        <v>57</v>
      </c>
      <c r="W342" t="str">
        <f t="shared" si="5"/>
        <v>Excluded</v>
      </c>
      <c r="X342" t="str">
        <f t="shared" ref="X342:Z342" si="350">IFERROR(IF(SEARCH(X$1,$Q342),"sim","não"),)</f>
        <v/>
      </c>
      <c r="Y342" t="str">
        <f t="shared" si="350"/>
        <v/>
      </c>
      <c r="Z342" t="str">
        <f t="shared" si="350"/>
        <v>sim</v>
      </c>
      <c r="AA342">
        <f t="shared" si="7"/>
        <v>1</v>
      </c>
      <c r="AB342" t="str">
        <f t="shared" si="8"/>
        <v/>
      </c>
      <c r="AF342" t="str">
        <f t="shared" si="9"/>
        <v>3 - Intervention</v>
      </c>
      <c r="AG342" t="str">
        <f t="shared" si="10"/>
        <v>3 - Intervention</v>
      </c>
      <c r="AH342" t="str">
        <f t="shared" si="11"/>
        <v/>
      </c>
    </row>
    <row r="343">
      <c r="A343" s="9" t="s">
        <v>8842</v>
      </c>
      <c r="B343" s="9" t="s">
        <v>8843</v>
      </c>
      <c r="C343" s="10">
        <v>2013.0</v>
      </c>
      <c r="D343" s="10">
        <v>9.0</v>
      </c>
      <c r="E343" s="10">
        <v>1.0</v>
      </c>
      <c r="F343" s="9" t="s">
        <v>1520</v>
      </c>
      <c r="G343" s="9" t="s">
        <v>1521</v>
      </c>
      <c r="H343" s="10">
        <v>35.0</v>
      </c>
      <c r="I343" s="10">
        <v>3.0</v>
      </c>
      <c r="J343" s="9" t="s">
        <v>8844</v>
      </c>
      <c r="K343" s="9" t="s">
        <v>8845</v>
      </c>
      <c r="L343" s="15" t="s">
        <v>8846</v>
      </c>
      <c r="M343" s="9" t="s">
        <v>883</v>
      </c>
      <c r="N343" s="9"/>
      <c r="O343" s="9" t="s">
        <v>884</v>
      </c>
      <c r="P343" s="9" t="s">
        <v>8847</v>
      </c>
      <c r="Q343" s="9" t="s">
        <v>7445</v>
      </c>
      <c r="R343" s="10">
        <v>2.3850547E7</v>
      </c>
      <c r="S343" s="9"/>
      <c r="T343">
        <f t="shared" si="2"/>
        <v>35</v>
      </c>
      <c r="U343" t="str">
        <f t="shared" si="3"/>
        <v>Maybe</v>
      </c>
      <c r="V343">
        <f t="shared" si="4"/>
        <v>54</v>
      </c>
      <c r="W343" t="str">
        <f t="shared" si="5"/>
        <v>Maybe</v>
      </c>
      <c r="X343" t="str">
        <f t="shared" ref="X343:Z343" si="351">IFERROR(IF(SEARCH(X$1,$Q343),"sim","não"),)</f>
        <v/>
      </c>
      <c r="Y343" t="str">
        <f t="shared" si="351"/>
        <v/>
      </c>
      <c r="Z343" t="str">
        <f t="shared" si="351"/>
        <v/>
      </c>
      <c r="AA343">
        <f t="shared" si="7"/>
        <v>0</v>
      </c>
      <c r="AB343" t="str">
        <f t="shared" si="8"/>
        <v>sim</v>
      </c>
      <c r="AF343" t="str">
        <f t="shared" si="9"/>
        <v/>
      </c>
      <c r="AG343" t="str">
        <f t="shared" si="10"/>
        <v/>
      </c>
      <c r="AH343" t="str">
        <f t="shared" si="11"/>
        <v/>
      </c>
    </row>
    <row r="344">
      <c r="A344" s="9" t="s">
        <v>8848</v>
      </c>
      <c r="B344" s="9" t="s">
        <v>8849</v>
      </c>
      <c r="C344" s="10">
        <v>2013.0</v>
      </c>
      <c r="D344" s="10">
        <v>7.0</v>
      </c>
      <c r="E344" s="10">
        <v>1.0</v>
      </c>
      <c r="F344" s="9" t="s">
        <v>2524</v>
      </c>
      <c r="G344" s="9" t="s">
        <v>2525</v>
      </c>
      <c r="H344" s="10">
        <v>34.0</v>
      </c>
      <c r="I344" s="10">
        <v>23.0</v>
      </c>
      <c r="J344" s="9" t="s">
        <v>8850</v>
      </c>
      <c r="K344" s="9" t="s">
        <v>8851</v>
      </c>
      <c r="L344" s="15" t="s">
        <v>8852</v>
      </c>
      <c r="M344" s="9" t="s">
        <v>883</v>
      </c>
      <c r="N344" s="9"/>
      <c r="O344" s="9" t="s">
        <v>913</v>
      </c>
      <c r="P344" s="9" t="s">
        <v>8853</v>
      </c>
      <c r="Q344" s="9" t="s">
        <v>7947</v>
      </c>
      <c r="R344" s="10">
        <v>2.3663927E7</v>
      </c>
      <c r="S344" s="9"/>
      <c r="T344">
        <f t="shared" si="2"/>
        <v>35</v>
      </c>
      <c r="U344" t="str">
        <f t="shared" si="3"/>
        <v>Excluded</v>
      </c>
      <c r="V344">
        <f t="shared" si="4"/>
        <v>57</v>
      </c>
      <c r="W344" t="str">
        <f t="shared" si="5"/>
        <v>Excluded</v>
      </c>
      <c r="X344" t="str">
        <f t="shared" ref="X344:Z344" si="352">IFERROR(IF(SEARCH(X$1,$Q344),"sim","não"),)</f>
        <v/>
      </c>
      <c r="Y344" t="str">
        <f t="shared" si="352"/>
        <v/>
      </c>
      <c r="Z344" t="str">
        <f t="shared" si="352"/>
        <v>sim</v>
      </c>
      <c r="AA344">
        <f t="shared" si="7"/>
        <v>1</v>
      </c>
      <c r="AB344" t="str">
        <f t="shared" si="8"/>
        <v/>
      </c>
      <c r="AF344" t="str">
        <f t="shared" si="9"/>
        <v>3 - Intervention</v>
      </c>
      <c r="AG344" t="str">
        <f t="shared" si="10"/>
        <v>3 - Intervention</v>
      </c>
      <c r="AH344" t="str">
        <f t="shared" si="11"/>
        <v/>
      </c>
    </row>
    <row r="345">
      <c r="A345" s="9" t="s">
        <v>8854</v>
      </c>
      <c r="B345" s="9" t="s">
        <v>8855</v>
      </c>
      <c r="C345" s="10">
        <v>2013.0</v>
      </c>
      <c r="D345" s="10">
        <v>4.0</v>
      </c>
      <c r="E345" s="10">
        <v>10.0</v>
      </c>
      <c r="F345" s="9" t="s">
        <v>1682</v>
      </c>
      <c r="G345" s="9" t="s">
        <v>1683</v>
      </c>
      <c r="H345" s="10">
        <v>5.0</v>
      </c>
      <c r="I345" s="10">
        <v>7.0</v>
      </c>
      <c r="J345" s="9" t="s">
        <v>8856</v>
      </c>
      <c r="K345" s="9" t="s">
        <v>8857</v>
      </c>
      <c r="L345" s="15" t="s">
        <v>8858</v>
      </c>
      <c r="M345" s="9" t="s">
        <v>883</v>
      </c>
      <c r="N345" s="9"/>
      <c r="O345" s="9" t="s">
        <v>1022</v>
      </c>
      <c r="P345" s="9" t="s">
        <v>8859</v>
      </c>
      <c r="Q345" s="9" t="s">
        <v>7372</v>
      </c>
      <c r="R345" s="10">
        <v>2.3480527E7</v>
      </c>
      <c r="S345" s="9"/>
      <c r="T345">
        <f t="shared" si="2"/>
        <v>35</v>
      </c>
      <c r="U345" t="str">
        <f t="shared" si="3"/>
        <v>Excluded</v>
      </c>
      <c r="V345">
        <f t="shared" si="4"/>
        <v>57</v>
      </c>
      <c r="W345" t="str">
        <f t="shared" si="5"/>
        <v>Excluded</v>
      </c>
      <c r="X345" t="str">
        <f t="shared" ref="X345:Z345" si="353">IFERROR(IF(SEARCH(X$1,$Q345),"sim","não"),)</f>
        <v>sim</v>
      </c>
      <c r="Y345" t="str">
        <f t="shared" si="353"/>
        <v/>
      </c>
      <c r="Z345" t="str">
        <f t="shared" si="353"/>
        <v/>
      </c>
      <c r="AA345">
        <f t="shared" si="7"/>
        <v>1</v>
      </c>
      <c r="AB345" t="str">
        <f t="shared" si="8"/>
        <v/>
      </c>
      <c r="AF345" t="str">
        <f t="shared" si="9"/>
        <v>1 - Type of study</v>
      </c>
      <c r="AG345" t="str">
        <f t="shared" si="10"/>
        <v>1 - Type of study</v>
      </c>
      <c r="AH345" t="str">
        <f t="shared" si="11"/>
        <v/>
      </c>
    </row>
    <row r="346">
      <c r="A346" s="9" t="s">
        <v>8860</v>
      </c>
      <c r="B346" s="9" t="s">
        <v>8861</v>
      </c>
      <c r="C346" s="10">
        <v>2013.0</v>
      </c>
      <c r="D346" s="10">
        <v>8.0</v>
      </c>
      <c r="E346" s="10">
        <v>1.0</v>
      </c>
      <c r="F346" s="9" t="s">
        <v>1121</v>
      </c>
      <c r="G346" s="9" t="s">
        <v>1122</v>
      </c>
      <c r="H346" s="10">
        <v>92.0</v>
      </c>
      <c r="I346" s="10">
        <v>9.0</v>
      </c>
      <c r="J346" s="9" t="s">
        <v>8862</v>
      </c>
      <c r="K346" s="9" t="s">
        <v>8863</v>
      </c>
      <c r="L346" s="15" t="s">
        <v>8864</v>
      </c>
      <c r="M346" s="9" t="s">
        <v>883</v>
      </c>
      <c r="N346" s="9"/>
      <c r="O346" s="9" t="s">
        <v>884</v>
      </c>
      <c r="P346" s="9" t="s">
        <v>8865</v>
      </c>
      <c r="Q346" s="9" t="s">
        <v>7502</v>
      </c>
      <c r="R346" s="10">
        <v>2.3473697E7</v>
      </c>
      <c r="S346" s="9"/>
      <c r="T346">
        <f t="shared" si="2"/>
        <v>35</v>
      </c>
      <c r="U346" t="str">
        <f t="shared" si="3"/>
        <v>Excluded</v>
      </c>
      <c r="V346">
        <f t="shared" si="4"/>
        <v>57</v>
      </c>
      <c r="W346" t="str">
        <f t="shared" si="5"/>
        <v>Excluded</v>
      </c>
      <c r="X346" t="str">
        <f t="shared" ref="X346:Z346" si="354">IFERROR(IF(SEARCH(X$1,$Q346),"sim","não"),)</f>
        <v>sim</v>
      </c>
      <c r="Y346" t="str">
        <f t="shared" si="354"/>
        <v/>
      </c>
      <c r="Z346" t="str">
        <f t="shared" si="354"/>
        <v>sim</v>
      </c>
      <c r="AA346">
        <f t="shared" si="7"/>
        <v>2</v>
      </c>
      <c r="AB346" t="str">
        <f t="shared" si="8"/>
        <v/>
      </c>
      <c r="AF346" t="str">
        <f t="shared" si="9"/>
        <v>3 - Intervention,1 - Type of study</v>
      </c>
      <c r="AG346" t="str">
        <f t="shared" si="10"/>
        <v>3 - Intervention</v>
      </c>
      <c r="AH346" t="str">
        <f t="shared" si="11"/>
        <v>1 - Type of study</v>
      </c>
    </row>
    <row r="347">
      <c r="A347" s="9" t="s">
        <v>8866</v>
      </c>
      <c r="B347" s="9" t="s">
        <v>8867</v>
      </c>
      <c r="C347" s="10">
        <v>2014.0</v>
      </c>
      <c r="D347" s="10">
        <v>5.0</v>
      </c>
      <c r="E347" s="10">
        <v>1.0</v>
      </c>
      <c r="F347" s="9" t="s">
        <v>2436</v>
      </c>
      <c r="G347" s="9" t="s">
        <v>2437</v>
      </c>
      <c r="H347" s="10">
        <v>8.0</v>
      </c>
      <c r="I347" s="10">
        <v>3.0</v>
      </c>
      <c r="J347" s="9" t="s">
        <v>8868</v>
      </c>
      <c r="K347" s="9" t="s">
        <v>8869</v>
      </c>
      <c r="L347" s="15" t="s">
        <v>8870</v>
      </c>
      <c r="M347" s="9" t="s">
        <v>883</v>
      </c>
      <c r="N347" s="9"/>
      <c r="O347" s="9" t="s">
        <v>884</v>
      </c>
      <c r="P347" s="9" t="s">
        <v>8871</v>
      </c>
      <c r="Q347" s="9" t="s">
        <v>7399</v>
      </c>
      <c r="R347" s="10">
        <v>2.3421642E7</v>
      </c>
      <c r="S347" s="9"/>
      <c r="T347">
        <f t="shared" si="2"/>
        <v>35</v>
      </c>
      <c r="U347" t="str">
        <f t="shared" si="3"/>
        <v>Excluded</v>
      </c>
      <c r="V347">
        <f t="shared" si="4"/>
        <v>57</v>
      </c>
      <c r="W347" t="str">
        <f t="shared" si="5"/>
        <v>Excluded</v>
      </c>
      <c r="X347" t="str">
        <f t="shared" ref="X347:Z347" si="355">IFERROR(IF(SEARCH(X$1,$Q347),"sim","não"),)</f>
        <v/>
      </c>
      <c r="Y347" t="str">
        <f t="shared" si="355"/>
        <v/>
      </c>
      <c r="Z347" t="str">
        <f t="shared" si="355"/>
        <v>sim</v>
      </c>
      <c r="AA347">
        <f t="shared" si="7"/>
        <v>1</v>
      </c>
      <c r="AB347" t="str">
        <f t="shared" si="8"/>
        <v/>
      </c>
      <c r="AF347" t="str">
        <f t="shared" si="9"/>
        <v>3 - Intervention</v>
      </c>
      <c r="AG347" t="str">
        <f t="shared" si="10"/>
        <v>3 - Intervention</v>
      </c>
      <c r="AH347" t="str">
        <f t="shared" si="11"/>
        <v/>
      </c>
    </row>
    <row r="348">
      <c r="A348" s="9" t="s">
        <v>8872</v>
      </c>
      <c r="B348" s="9" t="s">
        <v>8873</v>
      </c>
      <c r="C348" s="10">
        <v>2013.0</v>
      </c>
      <c r="D348" s="10">
        <v>1.0</v>
      </c>
      <c r="E348" s="10">
        <v>15.0</v>
      </c>
      <c r="F348" s="9" t="s">
        <v>909</v>
      </c>
      <c r="G348" s="9" t="s">
        <v>910</v>
      </c>
      <c r="H348" s="10">
        <v>126.0</v>
      </c>
      <c r="I348" s="9"/>
      <c r="J348" s="9" t="s">
        <v>8874</v>
      </c>
      <c r="K348" s="9" t="s">
        <v>8875</v>
      </c>
      <c r="L348" s="15" t="s">
        <v>8876</v>
      </c>
      <c r="M348" s="9" t="s">
        <v>883</v>
      </c>
      <c r="N348" s="9"/>
      <c r="O348" s="9" t="s">
        <v>913</v>
      </c>
      <c r="P348" s="9" t="s">
        <v>8877</v>
      </c>
      <c r="Q348" s="9" t="s">
        <v>7947</v>
      </c>
      <c r="R348" s="10">
        <v>2.3178178E7</v>
      </c>
      <c r="S348" s="9"/>
      <c r="T348">
        <f t="shared" si="2"/>
        <v>35</v>
      </c>
      <c r="U348" t="str">
        <f t="shared" si="3"/>
        <v>Excluded</v>
      </c>
      <c r="V348">
        <f t="shared" si="4"/>
        <v>57</v>
      </c>
      <c r="W348" t="str">
        <f t="shared" si="5"/>
        <v>Excluded</v>
      </c>
      <c r="X348" t="str">
        <f t="shared" ref="X348:Z348" si="356">IFERROR(IF(SEARCH(X$1,$Q348),"sim","não"),)</f>
        <v/>
      </c>
      <c r="Y348" t="str">
        <f t="shared" si="356"/>
        <v/>
      </c>
      <c r="Z348" t="str">
        <f t="shared" si="356"/>
        <v>sim</v>
      </c>
      <c r="AA348">
        <f t="shared" si="7"/>
        <v>1</v>
      </c>
      <c r="AB348" t="str">
        <f t="shared" si="8"/>
        <v/>
      </c>
      <c r="AF348" t="str">
        <f t="shared" si="9"/>
        <v>3 - Intervention</v>
      </c>
      <c r="AG348" t="str">
        <f t="shared" si="10"/>
        <v>3 - Intervention</v>
      </c>
      <c r="AH348" t="str">
        <f t="shared" si="11"/>
        <v/>
      </c>
    </row>
    <row r="349">
      <c r="A349" s="9" t="s">
        <v>8878</v>
      </c>
      <c r="B349" s="9" t="s">
        <v>8879</v>
      </c>
      <c r="C349" s="10">
        <v>2012.0</v>
      </c>
      <c r="D349" s="10">
        <v>10.0</v>
      </c>
      <c r="E349" s="10">
        <v>21.0</v>
      </c>
      <c r="F349" s="9" t="s">
        <v>422</v>
      </c>
      <c r="G349" s="9" t="s">
        <v>1829</v>
      </c>
      <c r="H349" s="10">
        <v>4.0</v>
      </c>
      <c r="I349" s="10">
        <v>20.0</v>
      </c>
      <c r="J349" s="9" t="s">
        <v>8880</v>
      </c>
      <c r="K349" s="9" t="s">
        <v>8881</v>
      </c>
      <c r="L349" s="15" t="s">
        <v>8882</v>
      </c>
      <c r="M349" s="9" t="s">
        <v>883</v>
      </c>
      <c r="N349" s="9"/>
      <c r="O349" s="9" t="s">
        <v>884</v>
      </c>
      <c r="P349" s="9" t="s">
        <v>8883</v>
      </c>
      <c r="Q349" s="9" t="s">
        <v>7607</v>
      </c>
      <c r="R349" s="10">
        <v>2.2955255E7</v>
      </c>
      <c r="S349" s="9"/>
      <c r="T349">
        <f t="shared" si="2"/>
        <v>35</v>
      </c>
      <c r="U349" t="str">
        <f t="shared" si="3"/>
        <v>Excluded</v>
      </c>
      <c r="V349">
        <f t="shared" si="4"/>
        <v>57</v>
      </c>
      <c r="W349" t="str">
        <f t="shared" si="5"/>
        <v>Excluded</v>
      </c>
      <c r="X349" t="str">
        <f t="shared" ref="X349:Z349" si="357">IFERROR(IF(SEARCH(X$1,$Q349),"sim","não"),)</f>
        <v>sim</v>
      </c>
      <c r="Y349" t="str">
        <f t="shared" si="357"/>
        <v>sim</v>
      </c>
      <c r="Z349" t="str">
        <f t="shared" si="357"/>
        <v/>
      </c>
      <c r="AA349">
        <f t="shared" si="7"/>
        <v>2</v>
      </c>
      <c r="AB349" t="str">
        <f t="shared" si="8"/>
        <v/>
      </c>
      <c r="AF349" t="str">
        <f t="shared" si="9"/>
        <v>2 - Population,1 - Type of study</v>
      </c>
      <c r="AG349" t="str">
        <f t="shared" si="10"/>
        <v>2 - Population</v>
      </c>
      <c r="AH349" t="str">
        <f t="shared" si="11"/>
        <v>1 - Type of study</v>
      </c>
    </row>
    <row r="350">
      <c r="A350" s="9" t="s">
        <v>8884</v>
      </c>
      <c r="B350" s="9" t="s">
        <v>8885</v>
      </c>
      <c r="C350" s="10">
        <v>2012.0</v>
      </c>
      <c r="D350" s="10">
        <v>10.0</v>
      </c>
      <c r="E350" s="10">
        <v>1.0</v>
      </c>
      <c r="F350" s="9" t="s">
        <v>2416</v>
      </c>
      <c r="G350" s="9" t="s">
        <v>2417</v>
      </c>
      <c r="H350" s="10">
        <v>8.0</v>
      </c>
      <c r="I350" s="10">
        <v>10.0</v>
      </c>
      <c r="J350" s="9" t="s">
        <v>8886</v>
      </c>
      <c r="K350" s="9" t="s">
        <v>8887</v>
      </c>
      <c r="L350" s="15" t="s">
        <v>8888</v>
      </c>
      <c r="M350" s="9" t="s">
        <v>883</v>
      </c>
      <c r="N350" s="9"/>
      <c r="O350" s="9" t="s">
        <v>884</v>
      </c>
      <c r="P350" s="9" t="s">
        <v>8889</v>
      </c>
      <c r="Q350" s="9" t="s">
        <v>7607</v>
      </c>
      <c r="R350" s="10">
        <v>2.2728682E7</v>
      </c>
      <c r="S350" s="9"/>
      <c r="T350">
        <f t="shared" si="2"/>
        <v>35</v>
      </c>
      <c r="U350" t="str">
        <f t="shared" si="3"/>
        <v>Excluded</v>
      </c>
      <c r="V350">
        <f t="shared" si="4"/>
        <v>57</v>
      </c>
      <c r="W350" t="str">
        <f t="shared" si="5"/>
        <v>Excluded</v>
      </c>
      <c r="X350" t="str">
        <f t="shared" ref="X350:Z350" si="358">IFERROR(IF(SEARCH(X$1,$Q350),"sim","não"),)</f>
        <v>sim</v>
      </c>
      <c r="Y350" t="str">
        <f t="shared" si="358"/>
        <v>sim</v>
      </c>
      <c r="Z350" t="str">
        <f t="shared" si="358"/>
        <v/>
      </c>
      <c r="AA350">
        <f t="shared" si="7"/>
        <v>2</v>
      </c>
      <c r="AB350" t="str">
        <f t="shared" si="8"/>
        <v/>
      </c>
      <c r="AF350" t="str">
        <f t="shared" si="9"/>
        <v>2 - Population,1 - Type of study</v>
      </c>
      <c r="AG350" t="str">
        <f t="shared" si="10"/>
        <v>2 - Population</v>
      </c>
      <c r="AH350" t="str">
        <f t="shared" si="11"/>
        <v>1 - Type of study</v>
      </c>
    </row>
    <row r="351">
      <c r="A351" s="9" t="s">
        <v>8890</v>
      </c>
      <c r="B351" s="9" t="s">
        <v>8891</v>
      </c>
      <c r="C351" s="10">
        <v>2012.0</v>
      </c>
      <c r="D351" s="10">
        <v>10.0</v>
      </c>
      <c r="E351" s="10">
        <v>1.0</v>
      </c>
      <c r="F351" s="9" t="s">
        <v>8892</v>
      </c>
      <c r="G351" s="9" t="s">
        <v>8893</v>
      </c>
      <c r="H351" s="10">
        <v>34.0</v>
      </c>
      <c r="I351" s="10">
        <v>5.0</v>
      </c>
      <c r="J351" s="9" t="s">
        <v>8894</v>
      </c>
      <c r="K351" s="9" t="s">
        <v>8895</v>
      </c>
      <c r="L351" s="15" t="s">
        <v>8896</v>
      </c>
      <c r="M351" s="9" t="s">
        <v>883</v>
      </c>
      <c r="N351" s="9"/>
      <c r="O351" s="9" t="s">
        <v>884</v>
      </c>
      <c r="P351" s="9" t="s">
        <v>8897</v>
      </c>
      <c r="Q351" s="9" t="s">
        <v>7691</v>
      </c>
      <c r="R351" s="10">
        <v>2.2672327E7</v>
      </c>
      <c r="S351" s="9"/>
      <c r="T351">
        <f t="shared" si="2"/>
        <v>35</v>
      </c>
      <c r="U351" t="str">
        <f t="shared" si="3"/>
        <v>Excluded</v>
      </c>
      <c r="V351">
        <f t="shared" si="4"/>
        <v>57</v>
      </c>
      <c r="W351" t="str">
        <f t="shared" si="5"/>
        <v>Excluded</v>
      </c>
      <c r="X351" t="str">
        <f t="shared" ref="X351:Z351" si="359">IFERROR(IF(SEARCH(X$1,$Q351),"sim","não"),)</f>
        <v>sim</v>
      </c>
      <c r="Y351" t="str">
        <f t="shared" si="359"/>
        <v>sim</v>
      </c>
      <c r="Z351" t="str">
        <f t="shared" si="359"/>
        <v/>
      </c>
      <c r="AA351">
        <f t="shared" si="7"/>
        <v>2</v>
      </c>
      <c r="AB351" t="str">
        <f t="shared" si="8"/>
        <v/>
      </c>
      <c r="AF351" t="str">
        <f t="shared" si="9"/>
        <v>2 - Population,1 - Type of study</v>
      </c>
      <c r="AG351" t="str">
        <f t="shared" si="10"/>
        <v>2 - Population</v>
      </c>
      <c r="AH351" t="str">
        <f t="shared" si="11"/>
        <v>1 - Type of study</v>
      </c>
    </row>
    <row r="352">
      <c r="A352" s="9" t="s">
        <v>8898</v>
      </c>
      <c r="B352" s="9" t="s">
        <v>8899</v>
      </c>
      <c r="C352" s="10">
        <v>2012.0</v>
      </c>
      <c r="D352" s="10">
        <v>11.0</v>
      </c>
      <c r="E352" s="10">
        <v>1.0</v>
      </c>
      <c r="F352" s="9" t="s">
        <v>5267</v>
      </c>
      <c r="G352" s="9" t="s">
        <v>5268</v>
      </c>
      <c r="H352" s="10">
        <v>7.0</v>
      </c>
      <c r="I352" s="10">
        <v>11.0</v>
      </c>
      <c r="J352" s="9" t="s">
        <v>8900</v>
      </c>
      <c r="K352" s="9" t="s">
        <v>8901</v>
      </c>
      <c r="L352" s="15" t="s">
        <v>8902</v>
      </c>
      <c r="M352" s="9" t="s">
        <v>883</v>
      </c>
      <c r="N352" s="9"/>
      <c r="O352" s="9" t="s">
        <v>884</v>
      </c>
      <c r="P352" s="9" t="s">
        <v>8903</v>
      </c>
      <c r="Q352" s="9" t="s">
        <v>7383</v>
      </c>
      <c r="R352" s="10">
        <v>2.2583575E7</v>
      </c>
      <c r="S352" s="9"/>
      <c r="T352">
        <f t="shared" si="2"/>
        <v>35</v>
      </c>
      <c r="U352" t="str">
        <f t="shared" si="3"/>
        <v>Excluded</v>
      </c>
      <c r="V352">
        <f t="shared" si="4"/>
        <v>57</v>
      </c>
      <c r="W352" t="str">
        <f t="shared" si="5"/>
        <v>Excluded</v>
      </c>
      <c r="X352" t="str">
        <f t="shared" ref="X352:Z352" si="360">IFERROR(IF(SEARCH(X$1,$Q352),"sim","não"),)</f>
        <v>sim</v>
      </c>
      <c r="Y352" t="str">
        <f t="shared" si="360"/>
        <v/>
      </c>
      <c r="Z352" t="str">
        <f t="shared" si="360"/>
        <v/>
      </c>
      <c r="AA352">
        <f t="shared" si="7"/>
        <v>1</v>
      </c>
      <c r="AB352" t="str">
        <f t="shared" si="8"/>
        <v/>
      </c>
      <c r="AF352" t="str">
        <f t="shared" si="9"/>
        <v>1 - Type of study</v>
      </c>
      <c r="AG352" t="str">
        <f t="shared" si="10"/>
        <v>1 - Type of study</v>
      </c>
      <c r="AH352" t="str">
        <f t="shared" si="11"/>
        <v/>
      </c>
    </row>
    <row r="353">
      <c r="A353" s="9" t="s">
        <v>8904</v>
      </c>
      <c r="B353" s="9" t="s">
        <v>8905</v>
      </c>
      <c r="C353" s="10">
        <v>2012.0</v>
      </c>
      <c r="D353" s="10">
        <v>1.0</v>
      </c>
      <c r="E353" s="10">
        <v>1.0</v>
      </c>
      <c r="F353" s="9" t="s">
        <v>1374</v>
      </c>
      <c r="G353" s="9" t="s">
        <v>1375</v>
      </c>
      <c r="H353" s="10">
        <v>7.0</v>
      </c>
      <c r="I353" s="10">
        <v>2.0</v>
      </c>
      <c r="J353" s="9" t="s">
        <v>8906</v>
      </c>
      <c r="K353" s="9" t="s">
        <v>8907</v>
      </c>
      <c r="L353" s="15" t="s">
        <v>8908</v>
      </c>
      <c r="M353" s="9" t="s">
        <v>883</v>
      </c>
      <c r="N353" s="9"/>
      <c r="O353" s="9"/>
      <c r="P353" s="9" t="s">
        <v>8909</v>
      </c>
      <c r="Q353" s="9" t="s">
        <v>7445</v>
      </c>
      <c r="R353" s="10">
        <v>2.2384193E7</v>
      </c>
      <c r="S353" s="9" t="s">
        <v>8910</v>
      </c>
      <c r="T353">
        <f t="shared" si="2"/>
        <v>35</v>
      </c>
      <c r="U353" t="str">
        <f t="shared" si="3"/>
        <v>Maybe</v>
      </c>
      <c r="V353">
        <f t="shared" si="4"/>
        <v>54</v>
      </c>
      <c r="W353" t="str">
        <f t="shared" si="5"/>
        <v>Maybe</v>
      </c>
      <c r="X353" t="str">
        <f t="shared" ref="X353:Z353" si="361">IFERROR(IF(SEARCH(X$1,$Q353),"sim","não"),)</f>
        <v/>
      </c>
      <c r="Y353" t="str">
        <f t="shared" si="361"/>
        <v/>
      </c>
      <c r="Z353" t="str">
        <f t="shared" si="361"/>
        <v/>
      </c>
      <c r="AA353">
        <f t="shared" si="7"/>
        <v>0</v>
      </c>
      <c r="AB353" t="str">
        <f t="shared" si="8"/>
        <v>sim</v>
      </c>
      <c r="AF353" t="str">
        <f t="shared" si="9"/>
        <v/>
      </c>
      <c r="AG353" t="str">
        <f t="shared" si="10"/>
        <v/>
      </c>
      <c r="AH353" t="str">
        <f t="shared" si="11"/>
        <v/>
      </c>
    </row>
    <row r="354">
      <c r="A354" s="9" t="s">
        <v>8911</v>
      </c>
      <c r="B354" s="9" t="s">
        <v>8912</v>
      </c>
      <c r="C354" s="10">
        <v>2013.0</v>
      </c>
      <c r="D354" s="10">
        <v>2.0</v>
      </c>
      <c r="E354" s="10">
        <v>1.0</v>
      </c>
      <c r="F354" s="9" t="s">
        <v>2436</v>
      </c>
      <c r="G354" s="9" t="s">
        <v>2437</v>
      </c>
      <c r="H354" s="10">
        <v>7.0</v>
      </c>
      <c r="I354" s="10">
        <v>1.0</v>
      </c>
      <c r="J354" s="9" t="s">
        <v>8913</v>
      </c>
      <c r="K354" s="9" t="s">
        <v>8914</v>
      </c>
      <c r="L354" s="15" t="s">
        <v>8915</v>
      </c>
      <c r="M354" s="9" t="s">
        <v>883</v>
      </c>
      <c r="N354" s="9"/>
      <c r="O354" s="9" t="s">
        <v>884</v>
      </c>
      <c r="P354" s="9" t="s">
        <v>8916</v>
      </c>
      <c r="Q354" s="9" t="s">
        <v>7391</v>
      </c>
      <c r="R354" s="10">
        <v>2.2023156E7</v>
      </c>
      <c r="S354" s="9"/>
      <c r="T354">
        <f t="shared" si="2"/>
        <v>35</v>
      </c>
      <c r="U354" t="str">
        <f t="shared" si="3"/>
        <v>Excluded</v>
      </c>
      <c r="V354">
        <f t="shared" si="4"/>
        <v>57</v>
      </c>
      <c r="W354" t="str">
        <f t="shared" si="5"/>
        <v>Excluded</v>
      </c>
      <c r="X354" t="str">
        <f t="shared" ref="X354:Z354" si="362">IFERROR(IF(SEARCH(X$1,$Q354),"sim","não"),)</f>
        <v/>
      </c>
      <c r="Y354" t="str">
        <f t="shared" si="362"/>
        <v>sim</v>
      </c>
      <c r="Z354" t="str">
        <f t="shared" si="362"/>
        <v/>
      </c>
      <c r="AA354">
        <f t="shared" si="7"/>
        <v>1</v>
      </c>
      <c r="AB354" t="str">
        <f t="shared" si="8"/>
        <v/>
      </c>
      <c r="AF354" t="str">
        <f t="shared" si="9"/>
        <v>2 - Population</v>
      </c>
      <c r="AG354" t="str">
        <f t="shared" si="10"/>
        <v>2 - Population</v>
      </c>
      <c r="AH354" t="str">
        <f t="shared" si="11"/>
        <v/>
      </c>
    </row>
    <row r="355">
      <c r="A355" s="9" t="s">
        <v>8917</v>
      </c>
      <c r="B355" s="9" t="s">
        <v>8918</v>
      </c>
      <c r="C355" s="10">
        <v>2011.0</v>
      </c>
      <c r="D355" s="10">
        <v>10.0</v>
      </c>
      <c r="E355" s="10">
        <v>1.0</v>
      </c>
      <c r="F355" s="9" t="s">
        <v>1765</v>
      </c>
      <c r="G355" s="9" t="s">
        <v>1766</v>
      </c>
      <c r="H355" s="10">
        <v>26.0</v>
      </c>
      <c r="I355" s="10">
        <v>5.0</v>
      </c>
      <c r="J355" s="9" t="s">
        <v>8919</v>
      </c>
      <c r="K355" s="9" t="s">
        <v>8920</v>
      </c>
      <c r="L355" s="15" t="s">
        <v>8921</v>
      </c>
      <c r="M355" s="9" t="s">
        <v>883</v>
      </c>
      <c r="N355" s="9"/>
      <c r="O355" s="9" t="s">
        <v>1022</v>
      </c>
      <c r="P355" s="9" t="s">
        <v>8922</v>
      </c>
      <c r="Q355" s="9" t="s">
        <v>7947</v>
      </c>
      <c r="R355" s="10">
        <v>2.1910207E7</v>
      </c>
      <c r="S355" s="9"/>
      <c r="T355">
        <f t="shared" si="2"/>
        <v>35</v>
      </c>
      <c r="U355" t="str">
        <f t="shared" si="3"/>
        <v>Excluded</v>
      </c>
      <c r="V355">
        <f t="shared" si="4"/>
        <v>57</v>
      </c>
      <c r="W355" t="str">
        <f t="shared" si="5"/>
        <v>Excluded</v>
      </c>
      <c r="X355" t="str">
        <f t="shared" ref="X355:Z355" si="363">IFERROR(IF(SEARCH(X$1,$Q355),"sim","não"),)</f>
        <v/>
      </c>
      <c r="Y355" t="str">
        <f t="shared" si="363"/>
        <v/>
      </c>
      <c r="Z355" t="str">
        <f t="shared" si="363"/>
        <v>sim</v>
      </c>
      <c r="AA355">
        <f t="shared" si="7"/>
        <v>1</v>
      </c>
      <c r="AB355" t="str">
        <f t="shared" si="8"/>
        <v/>
      </c>
      <c r="AF355" t="str">
        <f t="shared" si="9"/>
        <v>3 - Intervention</v>
      </c>
      <c r="AG355" t="str">
        <f t="shared" si="10"/>
        <v>3 - Intervention</v>
      </c>
      <c r="AH355" t="str">
        <f t="shared" si="11"/>
        <v/>
      </c>
    </row>
    <row r="356">
      <c r="A356" s="9" t="s">
        <v>8923</v>
      </c>
      <c r="B356" s="9" t="s">
        <v>8924</v>
      </c>
      <c r="C356" s="10">
        <v>2011.0</v>
      </c>
      <c r="D356" s="10">
        <v>11.0</v>
      </c>
      <c r="E356" s="10">
        <v>1.0</v>
      </c>
      <c r="F356" s="9" t="s">
        <v>1729</v>
      </c>
      <c r="G356" s="9" t="s">
        <v>1730</v>
      </c>
      <c r="H356" s="10">
        <v>33.0</v>
      </c>
      <c r="I356" s="10">
        <v>6.0</v>
      </c>
      <c r="J356" s="9" t="s">
        <v>8925</v>
      </c>
      <c r="K356" s="9" t="s">
        <v>8926</v>
      </c>
      <c r="L356" s="15" t="s">
        <v>8927</v>
      </c>
      <c r="M356" s="9" t="s">
        <v>883</v>
      </c>
      <c r="N356" s="9"/>
      <c r="O356" s="9"/>
      <c r="P356" s="9" t="s">
        <v>8928</v>
      </c>
      <c r="Q356" s="9" t="s">
        <v>7947</v>
      </c>
      <c r="R356" s="10">
        <v>2.1315816E7</v>
      </c>
      <c r="S356" s="9" t="s">
        <v>8929</v>
      </c>
      <c r="T356">
        <f t="shared" si="2"/>
        <v>35</v>
      </c>
      <c r="U356" t="str">
        <f t="shared" si="3"/>
        <v>Excluded</v>
      </c>
      <c r="V356">
        <f t="shared" si="4"/>
        <v>57</v>
      </c>
      <c r="W356" t="str">
        <f t="shared" si="5"/>
        <v>Excluded</v>
      </c>
      <c r="X356" t="str">
        <f t="shared" ref="X356:Z356" si="364">IFERROR(IF(SEARCH(X$1,$Q356),"sim","não"),)</f>
        <v/>
      </c>
      <c r="Y356" t="str">
        <f t="shared" si="364"/>
        <v/>
      </c>
      <c r="Z356" t="str">
        <f t="shared" si="364"/>
        <v>sim</v>
      </c>
      <c r="AA356">
        <f t="shared" si="7"/>
        <v>1</v>
      </c>
      <c r="AB356" t="str">
        <f t="shared" si="8"/>
        <v/>
      </c>
      <c r="AF356" t="str">
        <f t="shared" si="9"/>
        <v>3 - Intervention</v>
      </c>
      <c r="AG356" t="str">
        <f t="shared" si="10"/>
        <v>3 - Intervention</v>
      </c>
      <c r="AH356" t="str">
        <f t="shared" si="11"/>
        <v/>
      </c>
    </row>
    <row r="357">
      <c r="A357" s="9" t="s">
        <v>8930</v>
      </c>
      <c r="B357" s="9" t="s">
        <v>8931</v>
      </c>
      <c r="C357" s="10">
        <v>2010.0</v>
      </c>
      <c r="D357" s="10">
        <v>12.0</v>
      </c>
      <c r="E357" s="10">
        <v>15.0</v>
      </c>
      <c r="F357" s="9" t="s">
        <v>7415</v>
      </c>
      <c r="G357" s="9" t="s">
        <v>7416</v>
      </c>
      <c r="H357" s="10">
        <v>1.0</v>
      </c>
      <c r="I357" s="10">
        <v>12.0</v>
      </c>
      <c r="J357" s="9" t="s">
        <v>8932</v>
      </c>
      <c r="K357" s="9" t="s">
        <v>8933</v>
      </c>
      <c r="L357" s="15" t="s">
        <v>8934</v>
      </c>
      <c r="M357" s="9" t="s">
        <v>883</v>
      </c>
      <c r="N357" s="9"/>
      <c r="O357" s="9"/>
      <c r="P357" s="9" t="s">
        <v>8935</v>
      </c>
      <c r="Q357" s="9" t="s">
        <v>7372</v>
      </c>
      <c r="R357" s="10">
        <v>2.2826746E7</v>
      </c>
      <c r="S357" s="9" t="s">
        <v>8936</v>
      </c>
      <c r="T357">
        <f t="shared" si="2"/>
        <v>35</v>
      </c>
      <c r="U357" t="str">
        <f t="shared" si="3"/>
        <v>Excluded</v>
      </c>
      <c r="V357">
        <f t="shared" si="4"/>
        <v>57</v>
      </c>
      <c r="W357" t="str">
        <f t="shared" si="5"/>
        <v>Excluded</v>
      </c>
      <c r="X357" t="str">
        <f t="shared" ref="X357:Z357" si="365">IFERROR(IF(SEARCH(X$1,$Q357),"sim","não"),)</f>
        <v>sim</v>
      </c>
      <c r="Y357" t="str">
        <f t="shared" si="365"/>
        <v/>
      </c>
      <c r="Z357" t="str">
        <f t="shared" si="365"/>
        <v/>
      </c>
      <c r="AA357">
        <f t="shared" si="7"/>
        <v>1</v>
      </c>
      <c r="AB357" t="str">
        <f t="shared" si="8"/>
        <v/>
      </c>
      <c r="AF357" t="str">
        <f t="shared" si="9"/>
        <v>1 - Type of study</v>
      </c>
      <c r="AG357" t="str">
        <f t="shared" si="10"/>
        <v>1 - Type of study</v>
      </c>
      <c r="AH357" t="str">
        <f t="shared" si="11"/>
        <v/>
      </c>
    </row>
    <row r="358">
      <c r="A358" s="9" t="s">
        <v>8937</v>
      </c>
      <c r="B358" s="9" t="s">
        <v>8938</v>
      </c>
      <c r="C358" s="10">
        <v>2011.0</v>
      </c>
      <c r="D358" s="10">
        <v>3.0</v>
      </c>
      <c r="E358" s="10">
        <v>1.0</v>
      </c>
      <c r="F358" s="9" t="s">
        <v>8939</v>
      </c>
      <c r="G358" s="9" t="s">
        <v>8940</v>
      </c>
      <c r="H358" s="10">
        <v>13.0</v>
      </c>
      <c r="I358" s="10">
        <v>3.0</v>
      </c>
      <c r="J358" s="9" t="s">
        <v>8941</v>
      </c>
      <c r="K358" s="9" t="s">
        <v>8942</v>
      </c>
      <c r="L358" s="15" t="s">
        <v>8943</v>
      </c>
      <c r="M358" s="9" t="s">
        <v>883</v>
      </c>
      <c r="N358" s="9"/>
      <c r="O358" s="9" t="s">
        <v>884</v>
      </c>
      <c r="P358" s="9" t="s">
        <v>8944</v>
      </c>
      <c r="Q358" s="9" t="s">
        <v>7502</v>
      </c>
      <c r="R358" s="10">
        <v>2.1140013E7</v>
      </c>
      <c r="S358" s="9"/>
      <c r="T358">
        <f t="shared" si="2"/>
        <v>35</v>
      </c>
      <c r="U358" t="str">
        <f t="shared" si="3"/>
        <v>Excluded</v>
      </c>
      <c r="V358">
        <f t="shared" si="4"/>
        <v>57</v>
      </c>
      <c r="W358" t="str">
        <f t="shared" si="5"/>
        <v>Excluded</v>
      </c>
      <c r="X358" t="str">
        <f t="shared" ref="X358:Z358" si="366">IFERROR(IF(SEARCH(X$1,$Q358),"sim","não"),)</f>
        <v>sim</v>
      </c>
      <c r="Y358" t="str">
        <f t="shared" si="366"/>
        <v/>
      </c>
      <c r="Z358" t="str">
        <f t="shared" si="366"/>
        <v>sim</v>
      </c>
      <c r="AA358">
        <f t="shared" si="7"/>
        <v>2</v>
      </c>
      <c r="AB358" t="str">
        <f t="shared" si="8"/>
        <v/>
      </c>
      <c r="AF358" t="str">
        <f t="shared" si="9"/>
        <v>3 - Intervention,1 - Type of study</v>
      </c>
      <c r="AG358" t="str">
        <f t="shared" si="10"/>
        <v>3 - Intervention</v>
      </c>
      <c r="AH358" t="str">
        <f t="shared" si="11"/>
        <v>1 - Type of study</v>
      </c>
    </row>
    <row r="359">
      <c r="A359" s="9" t="s">
        <v>8945</v>
      </c>
      <c r="B359" s="9" t="s">
        <v>8946</v>
      </c>
      <c r="C359" s="10">
        <v>2010.0</v>
      </c>
      <c r="D359" s="10">
        <v>12.0</v>
      </c>
      <c r="E359" s="10">
        <v>1.0</v>
      </c>
      <c r="F359" s="9" t="s">
        <v>8947</v>
      </c>
      <c r="G359" s="9" t="s">
        <v>8948</v>
      </c>
      <c r="H359" s="10">
        <v>89.0</v>
      </c>
      <c r="I359" s="10">
        <v>3.0</v>
      </c>
      <c r="J359" s="9" t="s">
        <v>8949</v>
      </c>
      <c r="K359" s="9" t="s">
        <v>8950</v>
      </c>
      <c r="L359" s="15" t="s">
        <v>8951</v>
      </c>
      <c r="M359" s="9" t="s">
        <v>883</v>
      </c>
      <c r="N359" s="9"/>
      <c r="O359" s="9" t="s">
        <v>913</v>
      </c>
      <c r="P359" s="9" t="s">
        <v>8952</v>
      </c>
      <c r="Q359" s="9" t="s">
        <v>7372</v>
      </c>
      <c r="R359" s="10">
        <v>2.0858485E7</v>
      </c>
      <c r="S359" s="9"/>
      <c r="T359">
        <f t="shared" si="2"/>
        <v>35</v>
      </c>
      <c r="U359" t="str">
        <f t="shared" si="3"/>
        <v>Excluded</v>
      </c>
      <c r="V359">
        <f t="shared" si="4"/>
        <v>57</v>
      </c>
      <c r="W359" t="str">
        <f t="shared" si="5"/>
        <v>Excluded</v>
      </c>
      <c r="X359" t="str">
        <f t="shared" ref="X359:Z359" si="367">IFERROR(IF(SEARCH(X$1,$Q359),"sim","não"),)</f>
        <v>sim</v>
      </c>
      <c r="Y359" t="str">
        <f t="shared" si="367"/>
        <v/>
      </c>
      <c r="Z359" t="str">
        <f t="shared" si="367"/>
        <v/>
      </c>
      <c r="AA359">
        <f t="shared" si="7"/>
        <v>1</v>
      </c>
      <c r="AB359" t="str">
        <f t="shared" si="8"/>
        <v/>
      </c>
      <c r="AF359" t="str">
        <f t="shared" si="9"/>
        <v>1 - Type of study</v>
      </c>
      <c r="AG359" t="str">
        <f t="shared" si="10"/>
        <v>1 - Type of study</v>
      </c>
      <c r="AH359" t="str">
        <f t="shared" si="11"/>
        <v/>
      </c>
    </row>
    <row r="360">
      <c r="A360" s="9" t="s">
        <v>8953</v>
      </c>
      <c r="B360" s="9" t="s">
        <v>8954</v>
      </c>
      <c r="C360" s="10">
        <v>2010.0</v>
      </c>
      <c r="D360" s="10">
        <v>8.0</v>
      </c>
      <c r="E360" s="10">
        <v>1.0</v>
      </c>
      <c r="F360" s="9" t="s">
        <v>1183</v>
      </c>
      <c r="G360" s="9" t="s">
        <v>1184</v>
      </c>
      <c r="H360" s="10">
        <v>70.0</v>
      </c>
      <c r="I360" s="10">
        <v>2.0</v>
      </c>
      <c r="J360" s="9" t="s">
        <v>8955</v>
      </c>
      <c r="K360" s="9" t="s">
        <v>8956</v>
      </c>
      <c r="L360" s="15" t="s">
        <v>8957</v>
      </c>
      <c r="M360" s="9" t="s">
        <v>883</v>
      </c>
      <c r="N360" s="9"/>
      <c r="O360" s="9" t="s">
        <v>884</v>
      </c>
      <c r="P360" s="9" t="s">
        <v>8958</v>
      </c>
      <c r="Q360" s="9" t="s">
        <v>7372</v>
      </c>
      <c r="R360" s="10">
        <v>2.0621773E7</v>
      </c>
      <c r="S360" s="9"/>
      <c r="T360">
        <f t="shared" si="2"/>
        <v>35</v>
      </c>
      <c r="U360" t="str">
        <f t="shared" si="3"/>
        <v>Excluded</v>
      </c>
      <c r="V360">
        <f t="shared" si="4"/>
        <v>57</v>
      </c>
      <c r="W360" t="str">
        <f t="shared" si="5"/>
        <v>Excluded</v>
      </c>
      <c r="X360" t="str">
        <f t="shared" ref="X360:Z360" si="368">IFERROR(IF(SEARCH(X$1,$Q360),"sim","não"),)</f>
        <v>sim</v>
      </c>
      <c r="Y360" t="str">
        <f t="shared" si="368"/>
        <v/>
      </c>
      <c r="Z360" t="str">
        <f t="shared" si="368"/>
        <v/>
      </c>
      <c r="AA360">
        <f t="shared" si="7"/>
        <v>1</v>
      </c>
      <c r="AB360" t="str">
        <f t="shared" si="8"/>
        <v/>
      </c>
      <c r="AF360" t="str">
        <f t="shared" si="9"/>
        <v>1 - Type of study</v>
      </c>
      <c r="AG360" t="str">
        <f t="shared" si="10"/>
        <v>1 - Type of study</v>
      </c>
      <c r="AH360" t="str">
        <f t="shared" si="11"/>
        <v/>
      </c>
    </row>
    <row r="361">
      <c r="A361" s="9" t="s">
        <v>8959</v>
      </c>
      <c r="B361" s="9" t="s">
        <v>8960</v>
      </c>
      <c r="C361" s="10">
        <v>2010.0</v>
      </c>
      <c r="D361" s="10">
        <v>5.0</v>
      </c>
      <c r="E361" s="10">
        <v>1.0</v>
      </c>
      <c r="F361" s="9" t="s">
        <v>2592</v>
      </c>
      <c r="G361" s="9" t="s">
        <v>2593</v>
      </c>
      <c r="H361" s="10">
        <v>5.0</v>
      </c>
      <c r="I361" s="10">
        <v>3.0</v>
      </c>
      <c r="J361" s="9" t="s">
        <v>8961</v>
      </c>
      <c r="K361" s="9" t="s">
        <v>8962</v>
      </c>
      <c r="L361" s="15" t="s">
        <v>8963</v>
      </c>
      <c r="M361" s="9" t="s">
        <v>883</v>
      </c>
      <c r="N361" s="9"/>
      <c r="O361" s="9" t="s">
        <v>884</v>
      </c>
      <c r="P361" s="9" t="s">
        <v>8964</v>
      </c>
      <c r="Q361" s="9" t="s">
        <v>7405</v>
      </c>
      <c r="R361" s="10">
        <v>2.0586031E7</v>
      </c>
      <c r="S361" s="9"/>
      <c r="T361">
        <f t="shared" si="2"/>
        <v>35</v>
      </c>
      <c r="U361" t="str">
        <f t="shared" si="3"/>
        <v>Excluded</v>
      </c>
      <c r="V361">
        <f t="shared" si="4"/>
        <v>57</v>
      </c>
      <c r="W361" t="str">
        <f t="shared" si="5"/>
        <v>Excluded</v>
      </c>
      <c r="X361" t="str">
        <f t="shared" ref="X361:Z361" si="369">IFERROR(IF(SEARCH(X$1,$Q361),"sim","não"),)</f>
        <v/>
      </c>
      <c r="Y361" t="str">
        <f t="shared" si="369"/>
        <v>sim</v>
      </c>
      <c r="Z361" t="str">
        <f t="shared" si="369"/>
        <v/>
      </c>
      <c r="AA361">
        <f t="shared" si="7"/>
        <v>1</v>
      </c>
      <c r="AB361" t="str">
        <f t="shared" si="8"/>
        <v/>
      </c>
      <c r="AF361" t="str">
        <f t="shared" si="9"/>
        <v>2 - Population</v>
      </c>
      <c r="AG361" t="str">
        <f t="shared" si="10"/>
        <v>2 - Population</v>
      </c>
      <c r="AH361" t="str">
        <f t="shared" si="11"/>
        <v/>
      </c>
    </row>
    <row r="362">
      <c r="A362" s="9" t="s">
        <v>8965</v>
      </c>
      <c r="B362" s="9" t="s">
        <v>8966</v>
      </c>
      <c r="C362" s="10">
        <v>2010.0</v>
      </c>
      <c r="D362" s="10">
        <v>8.0</v>
      </c>
      <c r="E362" s="10">
        <v>1.0</v>
      </c>
      <c r="F362" s="9" t="s">
        <v>8967</v>
      </c>
      <c r="G362" s="9" t="s">
        <v>8968</v>
      </c>
      <c r="H362" s="10">
        <v>27.0</v>
      </c>
      <c r="I362" s="10">
        <v>5.0</v>
      </c>
      <c r="J362" s="9" t="s">
        <v>8969</v>
      </c>
      <c r="K362" s="9" t="s">
        <v>8970</v>
      </c>
      <c r="L362" s="15" t="s">
        <v>8971</v>
      </c>
      <c r="M362" s="9" t="s">
        <v>883</v>
      </c>
      <c r="N362" s="9"/>
      <c r="O362" s="9" t="s">
        <v>884</v>
      </c>
      <c r="P362" s="9" t="s">
        <v>8972</v>
      </c>
      <c r="Q362" s="9" t="s">
        <v>7372</v>
      </c>
      <c r="R362" s="10">
        <v>2.0510774E7</v>
      </c>
      <c r="S362" s="9"/>
      <c r="T362">
        <f t="shared" si="2"/>
        <v>35</v>
      </c>
      <c r="U362" t="str">
        <f t="shared" si="3"/>
        <v>Excluded</v>
      </c>
      <c r="V362">
        <f t="shared" si="4"/>
        <v>57</v>
      </c>
      <c r="W362" t="str">
        <f t="shared" si="5"/>
        <v>Excluded</v>
      </c>
      <c r="X362" t="str">
        <f t="shared" ref="X362:Z362" si="370">IFERROR(IF(SEARCH(X$1,$Q362),"sim","não"),)</f>
        <v>sim</v>
      </c>
      <c r="Y362" t="str">
        <f t="shared" si="370"/>
        <v/>
      </c>
      <c r="Z362" t="str">
        <f t="shared" si="370"/>
        <v/>
      </c>
      <c r="AA362">
        <f t="shared" si="7"/>
        <v>1</v>
      </c>
      <c r="AB362" t="str">
        <f t="shared" si="8"/>
        <v/>
      </c>
      <c r="AF362" t="str">
        <f t="shared" si="9"/>
        <v>1 - Type of study</v>
      </c>
      <c r="AG362" t="str">
        <f t="shared" si="10"/>
        <v>1 - Type of study</v>
      </c>
      <c r="AH362" t="str">
        <f t="shared" si="11"/>
        <v/>
      </c>
    </row>
    <row r="363">
      <c r="A363" s="9" t="s">
        <v>8973</v>
      </c>
      <c r="B363" s="9" t="s">
        <v>8974</v>
      </c>
      <c r="C363" s="10">
        <v>2010.0</v>
      </c>
      <c r="D363" s="10">
        <v>5.0</v>
      </c>
      <c r="E363" s="10">
        <v>11.0</v>
      </c>
      <c r="F363" s="9" t="s">
        <v>8975</v>
      </c>
      <c r="G363" s="9" t="s">
        <v>8976</v>
      </c>
      <c r="H363" s="10">
        <v>5.0</v>
      </c>
      <c r="I363" s="9"/>
      <c r="J363" s="10">
        <v>34.0</v>
      </c>
      <c r="K363" s="9" t="s">
        <v>8977</v>
      </c>
      <c r="L363" s="15" t="s">
        <v>8978</v>
      </c>
      <c r="M363" s="9" t="s">
        <v>883</v>
      </c>
      <c r="N363" s="9"/>
      <c r="O363" s="9"/>
      <c r="P363" s="9" t="s">
        <v>8979</v>
      </c>
      <c r="Q363" s="9" t="s">
        <v>7391</v>
      </c>
      <c r="R363" s="10">
        <v>2.0459795E7</v>
      </c>
      <c r="S363" s="9" t="s">
        <v>8980</v>
      </c>
      <c r="T363">
        <f t="shared" si="2"/>
        <v>35</v>
      </c>
      <c r="U363" t="str">
        <f t="shared" si="3"/>
        <v>Excluded</v>
      </c>
      <c r="V363">
        <f t="shared" si="4"/>
        <v>57</v>
      </c>
      <c r="W363" t="str">
        <f t="shared" si="5"/>
        <v>Excluded</v>
      </c>
      <c r="X363" t="str">
        <f t="shared" ref="X363:Z363" si="371">IFERROR(IF(SEARCH(X$1,$Q363),"sim","não"),)</f>
        <v/>
      </c>
      <c r="Y363" t="str">
        <f t="shared" si="371"/>
        <v>sim</v>
      </c>
      <c r="Z363" t="str">
        <f t="shared" si="371"/>
        <v/>
      </c>
      <c r="AA363">
        <f t="shared" si="7"/>
        <v>1</v>
      </c>
      <c r="AB363" t="str">
        <f t="shared" si="8"/>
        <v/>
      </c>
      <c r="AF363" t="str">
        <f t="shared" si="9"/>
        <v>2 - Population</v>
      </c>
      <c r="AG363" t="str">
        <f t="shared" si="10"/>
        <v>2 - Population</v>
      </c>
      <c r="AH363" t="str">
        <f t="shared" si="11"/>
        <v/>
      </c>
    </row>
    <row r="364">
      <c r="A364" s="9" t="s">
        <v>8981</v>
      </c>
      <c r="B364" s="9" t="s">
        <v>8982</v>
      </c>
      <c r="C364" s="10">
        <v>2010.0</v>
      </c>
      <c r="D364" s="10">
        <v>8.0</v>
      </c>
      <c r="E364" s="10">
        <v>1.0</v>
      </c>
      <c r="F364" s="9" t="s">
        <v>8983</v>
      </c>
      <c r="G364" s="9" t="s">
        <v>8984</v>
      </c>
      <c r="H364" s="10">
        <v>76.0</v>
      </c>
      <c r="I364" s="10">
        <v>2.0</v>
      </c>
      <c r="J364" s="9" t="s">
        <v>8985</v>
      </c>
      <c r="K364" s="9" t="s">
        <v>8986</v>
      </c>
      <c r="L364" s="15" t="s">
        <v>8987</v>
      </c>
      <c r="M364" s="9" t="s">
        <v>883</v>
      </c>
      <c r="N364" s="9"/>
      <c r="O364" s="9" t="s">
        <v>1022</v>
      </c>
      <c r="P364" s="9" t="s">
        <v>8988</v>
      </c>
      <c r="Q364" s="9" t="s">
        <v>7391</v>
      </c>
      <c r="R364" s="10">
        <v>2.0451965E7</v>
      </c>
      <c r="S364" s="9"/>
      <c r="T364">
        <f t="shared" si="2"/>
        <v>35</v>
      </c>
      <c r="U364" t="str">
        <f t="shared" si="3"/>
        <v>Excluded</v>
      </c>
      <c r="V364">
        <f t="shared" si="4"/>
        <v>57</v>
      </c>
      <c r="W364" t="str">
        <f t="shared" si="5"/>
        <v>Excluded</v>
      </c>
      <c r="X364" t="str">
        <f t="shared" ref="X364:Z364" si="372">IFERROR(IF(SEARCH(X$1,$Q364),"sim","não"),)</f>
        <v/>
      </c>
      <c r="Y364" t="str">
        <f t="shared" si="372"/>
        <v>sim</v>
      </c>
      <c r="Z364" t="str">
        <f t="shared" si="372"/>
        <v/>
      </c>
      <c r="AA364">
        <f t="shared" si="7"/>
        <v>1</v>
      </c>
      <c r="AB364" t="str">
        <f t="shared" si="8"/>
        <v/>
      </c>
      <c r="AF364" t="str">
        <f t="shared" si="9"/>
        <v>2 - Population</v>
      </c>
      <c r="AG364" t="str">
        <f t="shared" si="10"/>
        <v>2 - Population</v>
      </c>
      <c r="AH364" t="str">
        <f t="shared" si="11"/>
        <v/>
      </c>
    </row>
    <row r="365">
      <c r="A365" s="9" t="s">
        <v>8989</v>
      </c>
      <c r="B365" s="9" t="s">
        <v>8990</v>
      </c>
      <c r="C365" s="10">
        <v>2010.0</v>
      </c>
      <c r="D365" s="10">
        <v>6.0</v>
      </c>
      <c r="E365" s="10">
        <v>1.0</v>
      </c>
      <c r="F365" s="9" t="s">
        <v>8991</v>
      </c>
      <c r="G365" s="9" t="s">
        <v>8992</v>
      </c>
      <c r="H365" s="10">
        <v>26.0</v>
      </c>
      <c r="I365" s="10">
        <v>3.0</v>
      </c>
      <c r="J365" s="9" t="s">
        <v>8993</v>
      </c>
      <c r="K365" s="9" t="s">
        <v>8994</v>
      </c>
      <c r="L365" s="15" t="s">
        <v>8995</v>
      </c>
      <c r="M365" s="9" t="s">
        <v>883</v>
      </c>
      <c r="N365" s="9"/>
      <c r="O365" s="9" t="s">
        <v>913</v>
      </c>
      <c r="P365" s="9" t="s">
        <v>8996</v>
      </c>
      <c r="Q365" s="9" t="s">
        <v>8452</v>
      </c>
      <c r="R365" s="10">
        <v>1.9618281E7</v>
      </c>
      <c r="S365" s="9"/>
      <c r="T365">
        <f t="shared" si="2"/>
        <v>35</v>
      </c>
      <c r="U365" t="str">
        <f t="shared" si="3"/>
        <v>Excluded</v>
      </c>
      <c r="V365">
        <f t="shared" si="4"/>
        <v>57</v>
      </c>
      <c r="W365" t="str">
        <f t="shared" si="5"/>
        <v>Excluded</v>
      </c>
      <c r="X365" t="str">
        <f t="shared" ref="X365:Z365" si="373">IFERROR(IF(SEARCH(X$1,$Q365),"sim","não"),)</f>
        <v/>
      </c>
      <c r="Y365" t="str">
        <f t="shared" si="373"/>
        <v>sim</v>
      </c>
      <c r="Z365" t="str">
        <f t="shared" si="373"/>
        <v>sim</v>
      </c>
      <c r="AA365">
        <f t="shared" si="7"/>
        <v>2</v>
      </c>
      <c r="AB365" t="str">
        <f t="shared" si="8"/>
        <v/>
      </c>
      <c r="AF365" t="str">
        <f t="shared" si="9"/>
        <v>2 - Population,3 - Intervention</v>
      </c>
      <c r="AG365" t="str">
        <f t="shared" si="10"/>
        <v>2 - Population</v>
      </c>
      <c r="AH365" t="str">
        <f t="shared" si="11"/>
        <v>3 - Intervention</v>
      </c>
    </row>
    <row r="366">
      <c r="A366" s="9" t="s">
        <v>8997</v>
      </c>
      <c r="B366" s="9" t="s">
        <v>8998</v>
      </c>
      <c r="C366" s="10">
        <v>2009.0</v>
      </c>
      <c r="D366" s="10">
        <v>3.0</v>
      </c>
      <c r="E366" s="10">
        <v>1.0</v>
      </c>
      <c r="F366" s="9" t="s">
        <v>1699</v>
      </c>
      <c r="G366" s="9" t="s">
        <v>8999</v>
      </c>
      <c r="H366" s="10">
        <v>6.0</v>
      </c>
      <c r="I366" s="10">
        <v>2.0</v>
      </c>
      <c r="J366" s="9" t="s">
        <v>9000</v>
      </c>
      <c r="K366" s="9" t="s">
        <v>9001</v>
      </c>
      <c r="L366" s="15" t="s">
        <v>9002</v>
      </c>
      <c r="M366" s="9" t="s">
        <v>883</v>
      </c>
      <c r="N366" s="9"/>
      <c r="O366" s="9" t="s">
        <v>1022</v>
      </c>
      <c r="P366" s="9" t="s">
        <v>9003</v>
      </c>
      <c r="Q366" s="9" t="s">
        <v>7405</v>
      </c>
      <c r="R366" s="10">
        <v>1.9298061E7</v>
      </c>
      <c r="S366" s="9"/>
      <c r="T366">
        <f t="shared" si="2"/>
        <v>35</v>
      </c>
      <c r="U366" t="str">
        <f t="shared" si="3"/>
        <v>Excluded</v>
      </c>
      <c r="V366">
        <f t="shared" si="4"/>
        <v>57</v>
      </c>
      <c r="W366" t="str">
        <f t="shared" si="5"/>
        <v>Excluded</v>
      </c>
      <c r="X366" t="str">
        <f t="shared" ref="X366:Z366" si="374">IFERROR(IF(SEARCH(X$1,$Q366),"sim","não"),)</f>
        <v/>
      </c>
      <c r="Y366" t="str">
        <f t="shared" si="374"/>
        <v>sim</v>
      </c>
      <c r="Z366" t="str">
        <f t="shared" si="374"/>
        <v/>
      </c>
      <c r="AA366">
        <f t="shared" si="7"/>
        <v>1</v>
      </c>
      <c r="AB366" t="str">
        <f t="shared" si="8"/>
        <v/>
      </c>
      <c r="AF366" t="str">
        <f t="shared" si="9"/>
        <v>2 - Population</v>
      </c>
      <c r="AG366" t="str">
        <f t="shared" si="10"/>
        <v>2 - Population</v>
      </c>
      <c r="AH366" t="str">
        <f t="shared" si="11"/>
        <v/>
      </c>
    </row>
    <row r="367">
      <c r="A367" s="9" t="s">
        <v>9004</v>
      </c>
      <c r="B367" s="9" t="s">
        <v>9005</v>
      </c>
      <c r="C367" s="10">
        <v>2008.0</v>
      </c>
      <c r="D367" s="10">
        <v>9.0</v>
      </c>
      <c r="E367" s="10">
        <v>25.0</v>
      </c>
      <c r="F367" s="9" t="s">
        <v>9006</v>
      </c>
      <c r="G367" s="9" t="s">
        <v>9007</v>
      </c>
      <c r="H367" s="10">
        <v>10.0</v>
      </c>
      <c r="I367" s="10">
        <v>1.0</v>
      </c>
      <c r="J367" s="10">
        <v>43.0</v>
      </c>
      <c r="K367" s="9" t="s">
        <v>9008</v>
      </c>
      <c r="L367" s="15" t="s">
        <v>9009</v>
      </c>
      <c r="M367" s="9" t="s">
        <v>883</v>
      </c>
      <c r="N367" s="9"/>
      <c r="O367" s="9"/>
      <c r="P367" s="9" t="s">
        <v>9010</v>
      </c>
      <c r="Q367" s="9" t="s">
        <v>7391</v>
      </c>
      <c r="R367" s="10">
        <v>1.8817557E7</v>
      </c>
      <c r="S367" s="9" t="s">
        <v>9011</v>
      </c>
      <c r="T367">
        <f t="shared" si="2"/>
        <v>35</v>
      </c>
      <c r="U367" t="str">
        <f t="shared" si="3"/>
        <v>Excluded</v>
      </c>
      <c r="V367">
        <f t="shared" si="4"/>
        <v>57</v>
      </c>
      <c r="W367" t="str">
        <f t="shared" si="5"/>
        <v>Excluded</v>
      </c>
      <c r="X367" t="str">
        <f t="shared" ref="X367:Z367" si="375">IFERROR(IF(SEARCH(X$1,$Q367),"sim","não"),)</f>
        <v/>
      </c>
      <c r="Y367" t="str">
        <f t="shared" si="375"/>
        <v>sim</v>
      </c>
      <c r="Z367" t="str">
        <f t="shared" si="375"/>
        <v/>
      </c>
      <c r="AA367">
        <f t="shared" si="7"/>
        <v>1</v>
      </c>
      <c r="AB367" t="str">
        <f t="shared" si="8"/>
        <v/>
      </c>
      <c r="AF367" t="str">
        <f t="shared" si="9"/>
        <v>2 - Population</v>
      </c>
      <c r="AG367" t="str">
        <f t="shared" si="10"/>
        <v>2 - Population</v>
      </c>
      <c r="AH367" t="str">
        <f t="shared" si="11"/>
        <v/>
      </c>
    </row>
    <row r="368">
      <c r="A368" s="9" t="s">
        <v>9012</v>
      </c>
      <c r="B368" s="9" t="s">
        <v>9013</v>
      </c>
      <c r="C368" s="10">
        <v>2008.0</v>
      </c>
      <c r="D368" s="10">
        <v>11.0</v>
      </c>
      <c r="E368" s="10">
        <v>1.0</v>
      </c>
      <c r="F368" s="9" t="s">
        <v>9014</v>
      </c>
      <c r="G368" s="9" t="s">
        <v>9015</v>
      </c>
      <c r="H368" s="10">
        <v>28.0</v>
      </c>
      <c r="I368" s="10">
        <v>11.0</v>
      </c>
      <c r="J368" s="20">
        <v>22068.0</v>
      </c>
      <c r="K368" s="9" t="s">
        <v>9016</v>
      </c>
      <c r="L368" s="15" t="s">
        <v>9017</v>
      </c>
      <c r="M368" s="9" t="s">
        <v>883</v>
      </c>
      <c r="N368" s="9"/>
      <c r="O368" s="9" t="s">
        <v>1022</v>
      </c>
      <c r="P368" s="9" t="s">
        <v>9018</v>
      </c>
      <c r="Q368" s="9" t="s">
        <v>7405</v>
      </c>
      <c r="R368" s="10">
        <v>1.8688017E7</v>
      </c>
      <c r="S368" s="9"/>
      <c r="T368">
        <f t="shared" si="2"/>
        <v>35</v>
      </c>
      <c r="U368" t="str">
        <f t="shared" si="3"/>
        <v>Excluded</v>
      </c>
      <c r="V368">
        <f t="shared" si="4"/>
        <v>57</v>
      </c>
      <c r="W368" t="str">
        <f t="shared" si="5"/>
        <v>Excluded</v>
      </c>
      <c r="X368" t="str">
        <f t="shared" ref="X368:Z368" si="376">IFERROR(IF(SEARCH(X$1,$Q368),"sim","não"),)</f>
        <v/>
      </c>
      <c r="Y368" t="str">
        <f t="shared" si="376"/>
        <v>sim</v>
      </c>
      <c r="Z368" t="str">
        <f t="shared" si="376"/>
        <v/>
      </c>
      <c r="AA368">
        <f t="shared" si="7"/>
        <v>1</v>
      </c>
      <c r="AB368" t="str">
        <f t="shared" si="8"/>
        <v/>
      </c>
      <c r="AF368" t="str">
        <f t="shared" si="9"/>
        <v>2 - Population</v>
      </c>
      <c r="AG368" t="str">
        <f t="shared" si="10"/>
        <v>2 - Population</v>
      </c>
      <c r="AH368" t="str">
        <f t="shared" si="11"/>
        <v/>
      </c>
    </row>
    <row r="369">
      <c r="A369" s="9" t="s">
        <v>9019</v>
      </c>
      <c r="B369" s="9" t="s">
        <v>9020</v>
      </c>
      <c r="C369" s="10">
        <v>2008.0</v>
      </c>
      <c r="D369" s="10">
        <v>10.0</v>
      </c>
      <c r="E369" s="10">
        <v>1.0</v>
      </c>
      <c r="F369" s="9" t="s">
        <v>9021</v>
      </c>
      <c r="G369" s="9" t="s">
        <v>9022</v>
      </c>
      <c r="H369" s="10">
        <v>73.0</v>
      </c>
      <c r="I369" s="10">
        <v>10.0</v>
      </c>
      <c r="J369" s="9" t="s">
        <v>9023</v>
      </c>
      <c r="K369" s="9" t="s">
        <v>9024</v>
      </c>
      <c r="L369" s="15" t="s">
        <v>9025</v>
      </c>
      <c r="M369" s="9" t="s">
        <v>883</v>
      </c>
      <c r="N369" s="9"/>
      <c r="O369" s="9"/>
      <c r="P369" s="9" t="s">
        <v>9026</v>
      </c>
      <c r="Q369" s="9" t="s">
        <v>7405</v>
      </c>
      <c r="R369" s="10">
        <v>1.8677768E7</v>
      </c>
      <c r="S369" s="9" t="s">
        <v>9027</v>
      </c>
      <c r="T369">
        <f t="shared" si="2"/>
        <v>35</v>
      </c>
      <c r="U369" t="str">
        <f t="shared" si="3"/>
        <v>Excluded</v>
      </c>
      <c r="V369">
        <f t="shared" si="4"/>
        <v>57</v>
      </c>
      <c r="W369" t="str">
        <f t="shared" si="5"/>
        <v>Excluded</v>
      </c>
      <c r="X369" t="str">
        <f t="shared" ref="X369:Z369" si="377">IFERROR(IF(SEARCH(X$1,$Q369),"sim","não"),)</f>
        <v/>
      </c>
      <c r="Y369" t="str">
        <f t="shared" si="377"/>
        <v>sim</v>
      </c>
      <c r="Z369" t="str">
        <f t="shared" si="377"/>
        <v/>
      </c>
      <c r="AA369">
        <f t="shared" si="7"/>
        <v>1</v>
      </c>
      <c r="AB369" t="str">
        <f t="shared" si="8"/>
        <v/>
      </c>
      <c r="AF369" t="str">
        <f t="shared" si="9"/>
        <v>2 - Population</v>
      </c>
      <c r="AG369" t="str">
        <f t="shared" si="10"/>
        <v>2 - Population</v>
      </c>
      <c r="AH369" t="str">
        <f t="shared" si="11"/>
        <v/>
      </c>
    </row>
    <row r="370">
      <c r="A370" s="9" t="s">
        <v>9028</v>
      </c>
      <c r="B370" s="9" t="s">
        <v>9029</v>
      </c>
      <c r="C370" s="10">
        <v>2008.0</v>
      </c>
      <c r="D370" s="10">
        <v>7.0</v>
      </c>
      <c r="E370" s="10">
        <v>1.0</v>
      </c>
      <c r="F370" s="9" t="s">
        <v>1183</v>
      </c>
      <c r="G370" s="9" t="s">
        <v>9030</v>
      </c>
      <c r="H370" s="10">
        <v>66.0</v>
      </c>
      <c r="I370" s="10">
        <v>1.0</v>
      </c>
      <c r="J370" s="9" t="s">
        <v>9031</v>
      </c>
      <c r="K370" s="9" t="s">
        <v>9032</v>
      </c>
      <c r="L370" s="15" t="s">
        <v>9033</v>
      </c>
      <c r="M370" s="9" t="s">
        <v>883</v>
      </c>
      <c r="N370" s="9"/>
      <c r="O370" s="9" t="s">
        <v>884</v>
      </c>
      <c r="P370" s="9" t="s">
        <v>9034</v>
      </c>
      <c r="Q370" s="9" t="s">
        <v>7947</v>
      </c>
      <c r="R370" s="10">
        <v>1.8403007E7</v>
      </c>
      <c r="S370" s="9"/>
      <c r="T370">
        <f t="shared" si="2"/>
        <v>35</v>
      </c>
      <c r="U370" t="str">
        <f t="shared" si="3"/>
        <v>Excluded</v>
      </c>
      <c r="V370">
        <f t="shared" si="4"/>
        <v>57</v>
      </c>
      <c r="W370" t="str">
        <f t="shared" si="5"/>
        <v>Excluded</v>
      </c>
      <c r="X370" t="str">
        <f t="shared" ref="X370:Z370" si="378">IFERROR(IF(SEARCH(X$1,$Q370),"sim","não"),)</f>
        <v/>
      </c>
      <c r="Y370" t="str">
        <f t="shared" si="378"/>
        <v/>
      </c>
      <c r="Z370" t="str">
        <f t="shared" si="378"/>
        <v>sim</v>
      </c>
      <c r="AA370">
        <f t="shared" si="7"/>
        <v>1</v>
      </c>
      <c r="AB370" t="str">
        <f t="shared" si="8"/>
        <v/>
      </c>
      <c r="AF370" t="str">
        <f t="shared" si="9"/>
        <v>3 - Intervention</v>
      </c>
      <c r="AG370" t="str">
        <f t="shared" si="10"/>
        <v>3 - Intervention</v>
      </c>
      <c r="AH370" t="str">
        <f t="shared" si="11"/>
        <v/>
      </c>
    </row>
    <row r="371">
      <c r="A371" s="9" t="s">
        <v>9035</v>
      </c>
      <c r="B371" s="9" t="s">
        <v>9036</v>
      </c>
      <c r="C371" s="10">
        <v>2008.0</v>
      </c>
      <c r="D371" s="10">
        <v>7.0</v>
      </c>
      <c r="E371" s="10">
        <v>1.0</v>
      </c>
      <c r="F371" s="9" t="s">
        <v>1183</v>
      </c>
      <c r="G371" s="9" t="s">
        <v>9030</v>
      </c>
      <c r="H371" s="10">
        <v>66.0</v>
      </c>
      <c r="I371" s="10">
        <v>1.0</v>
      </c>
      <c r="J371" s="21">
        <v>44298.0</v>
      </c>
      <c r="K371" s="9" t="s">
        <v>9037</v>
      </c>
      <c r="L371" s="15" t="s">
        <v>9038</v>
      </c>
      <c r="M371" s="9" t="s">
        <v>883</v>
      </c>
      <c r="N371" s="9"/>
      <c r="O371" s="9" t="s">
        <v>884</v>
      </c>
      <c r="P371" s="9" t="s">
        <v>9039</v>
      </c>
      <c r="Q371" s="9" t="s">
        <v>7405</v>
      </c>
      <c r="R371" s="10">
        <v>1.8397804E7</v>
      </c>
      <c r="S371" s="9"/>
      <c r="T371">
        <f t="shared" si="2"/>
        <v>35</v>
      </c>
      <c r="U371" t="str">
        <f t="shared" si="3"/>
        <v>Excluded</v>
      </c>
      <c r="V371">
        <f t="shared" si="4"/>
        <v>57</v>
      </c>
      <c r="W371" t="str">
        <f t="shared" si="5"/>
        <v>Excluded</v>
      </c>
      <c r="X371" t="str">
        <f t="shared" ref="X371:Z371" si="379">IFERROR(IF(SEARCH(X$1,$Q371),"sim","não"),)</f>
        <v/>
      </c>
      <c r="Y371" t="str">
        <f t="shared" si="379"/>
        <v>sim</v>
      </c>
      <c r="Z371" t="str">
        <f t="shared" si="379"/>
        <v/>
      </c>
      <c r="AA371">
        <f t="shared" si="7"/>
        <v>1</v>
      </c>
      <c r="AB371" t="str">
        <f t="shared" si="8"/>
        <v/>
      </c>
      <c r="AF371" t="str">
        <f t="shared" si="9"/>
        <v>2 - Population</v>
      </c>
      <c r="AG371" t="str">
        <f t="shared" si="10"/>
        <v>2 - Population</v>
      </c>
      <c r="AH371" t="str">
        <f t="shared" si="11"/>
        <v/>
      </c>
    </row>
    <row r="372">
      <c r="A372" s="9" t="s">
        <v>9040</v>
      </c>
      <c r="B372" s="9" t="s">
        <v>9041</v>
      </c>
      <c r="C372" s="10">
        <v>2007.0</v>
      </c>
      <c r="D372" s="10">
        <v>12.0</v>
      </c>
      <c r="E372" s="10">
        <v>1.0</v>
      </c>
      <c r="F372" s="9" t="s">
        <v>9042</v>
      </c>
      <c r="G372" s="9" t="s">
        <v>9043</v>
      </c>
      <c r="H372" s="10">
        <v>7.0</v>
      </c>
      <c r="I372" s="10">
        <v>12.0</v>
      </c>
      <c r="J372" s="20">
        <v>860026.0</v>
      </c>
      <c r="K372" s="9" t="s">
        <v>9044</v>
      </c>
      <c r="L372" s="15" t="s">
        <v>9045</v>
      </c>
      <c r="M372" s="9" t="s">
        <v>883</v>
      </c>
      <c r="N372" s="9"/>
      <c r="O372" s="9" t="s">
        <v>1022</v>
      </c>
      <c r="P372" s="9" t="s">
        <v>9046</v>
      </c>
      <c r="Q372" s="9" t="s">
        <v>7372</v>
      </c>
      <c r="R372" s="10">
        <v>1.82838E7</v>
      </c>
      <c r="S372" s="9"/>
      <c r="T372">
        <f t="shared" si="2"/>
        <v>35</v>
      </c>
      <c r="U372" t="str">
        <f t="shared" si="3"/>
        <v>Excluded</v>
      </c>
      <c r="V372">
        <f t="shared" si="4"/>
        <v>57</v>
      </c>
      <c r="W372" t="str">
        <f t="shared" si="5"/>
        <v>Excluded</v>
      </c>
      <c r="X372" t="str">
        <f t="shared" ref="X372:Z372" si="380">IFERROR(IF(SEARCH(X$1,$Q372),"sim","não"),)</f>
        <v>sim</v>
      </c>
      <c r="Y372" t="str">
        <f t="shared" si="380"/>
        <v/>
      </c>
      <c r="Z372" t="str">
        <f t="shared" si="380"/>
        <v/>
      </c>
      <c r="AA372">
        <f t="shared" si="7"/>
        <v>1</v>
      </c>
      <c r="AB372" t="str">
        <f t="shared" si="8"/>
        <v/>
      </c>
      <c r="AF372" t="str">
        <f t="shared" si="9"/>
        <v>1 - Type of study</v>
      </c>
      <c r="AG372" t="str">
        <f t="shared" si="10"/>
        <v>1 - Type of study</v>
      </c>
      <c r="AH372" t="str">
        <f t="shared" si="11"/>
        <v/>
      </c>
    </row>
    <row r="373">
      <c r="A373" s="9" t="s">
        <v>9047</v>
      </c>
      <c r="B373" s="9" t="s">
        <v>9048</v>
      </c>
      <c r="C373" s="10">
        <v>2008.0</v>
      </c>
      <c r="D373" s="10">
        <v>2.0</v>
      </c>
      <c r="E373" s="10">
        <v>15.0</v>
      </c>
      <c r="F373" s="9" t="s">
        <v>948</v>
      </c>
      <c r="G373" s="9" t="s">
        <v>9049</v>
      </c>
      <c r="H373" s="10">
        <v>390.0</v>
      </c>
      <c r="I373" s="10">
        <v>2.0</v>
      </c>
      <c r="J373" s="9" t="s">
        <v>9050</v>
      </c>
      <c r="K373" s="9" t="s">
        <v>9051</v>
      </c>
      <c r="L373" s="15" t="s">
        <v>9052</v>
      </c>
      <c r="M373" s="9" t="s">
        <v>883</v>
      </c>
      <c r="N373" s="9"/>
      <c r="O373" s="9" t="s">
        <v>913</v>
      </c>
      <c r="P373" s="9" t="s">
        <v>9053</v>
      </c>
      <c r="Q373" s="9" t="s">
        <v>7383</v>
      </c>
      <c r="R373" s="10">
        <v>1.8031795E7</v>
      </c>
      <c r="S373" s="9"/>
      <c r="T373">
        <f t="shared" si="2"/>
        <v>35</v>
      </c>
      <c r="U373" t="str">
        <f t="shared" si="3"/>
        <v>Excluded</v>
      </c>
      <c r="V373">
        <f t="shared" si="4"/>
        <v>57</v>
      </c>
      <c r="W373" t="str">
        <f t="shared" si="5"/>
        <v>Excluded</v>
      </c>
      <c r="X373" t="str">
        <f t="shared" ref="X373:Z373" si="381">IFERROR(IF(SEARCH(X$1,$Q373),"sim","não"),)</f>
        <v>sim</v>
      </c>
      <c r="Y373" t="str">
        <f t="shared" si="381"/>
        <v/>
      </c>
      <c r="Z373" t="str">
        <f t="shared" si="381"/>
        <v/>
      </c>
      <c r="AA373">
        <f t="shared" si="7"/>
        <v>1</v>
      </c>
      <c r="AB373" t="str">
        <f t="shared" si="8"/>
        <v/>
      </c>
      <c r="AF373" t="str">
        <f t="shared" si="9"/>
        <v>1 - Type of study</v>
      </c>
      <c r="AG373" t="str">
        <f t="shared" si="10"/>
        <v>1 - Type of study</v>
      </c>
      <c r="AH373" t="str">
        <f t="shared" si="11"/>
        <v/>
      </c>
    </row>
    <row r="374">
      <c r="A374" s="9" t="s">
        <v>9054</v>
      </c>
      <c r="B374" s="9" t="s">
        <v>9055</v>
      </c>
      <c r="C374" s="10">
        <v>2006.0</v>
      </c>
      <c r="D374" s="10">
        <v>12.0</v>
      </c>
      <c r="E374" s="10">
        <v>1.0</v>
      </c>
      <c r="F374" s="9" t="s">
        <v>9056</v>
      </c>
      <c r="G374" s="9" t="s">
        <v>9057</v>
      </c>
      <c r="H374" s="10">
        <v>12.0</v>
      </c>
      <c r="I374" s="10">
        <v>23.0</v>
      </c>
      <c r="J374" s="9" t="s">
        <v>9058</v>
      </c>
      <c r="K374" s="9" t="s">
        <v>9059</v>
      </c>
      <c r="L374" s="15" t="s">
        <v>9060</v>
      </c>
      <c r="M374" s="9" t="s">
        <v>883</v>
      </c>
      <c r="N374" s="9"/>
      <c r="O374" s="9" t="s">
        <v>1022</v>
      </c>
      <c r="P374" s="9" t="s">
        <v>9061</v>
      </c>
      <c r="Q374" s="9" t="s">
        <v>7947</v>
      </c>
      <c r="R374" s="10">
        <v>1.7145832E7</v>
      </c>
      <c r="S374" s="9"/>
      <c r="T374">
        <f t="shared" si="2"/>
        <v>35</v>
      </c>
      <c r="U374" t="str">
        <f t="shared" si="3"/>
        <v>Excluded</v>
      </c>
      <c r="V374">
        <f t="shared" si="4"/>
        <v>57</v>
      </c>
      <c r="W374" t="str">
        <f t="shared" si="5"/>
        <v>Excluded</v>
      </c>
      <c r="X374" t="str">
        <f t="shared" ref="X374:Z374" si="382">IFERROR(IF(SEARCH(X$1,$Q374),"sim","não"),)</f>
        <v/>
      </c>
      <c r="Y374" t="str">
        <f t="shared" si="382"/>
        <v/>
      </c>
      <c r="Z374" t="str">
        <f t="shared" si="382"/>
        <v>sim</v>
      </c>
      <c r="AA374">
        <f t="shared" si="7"/>
        <v>1</v>
      </c>
      <c r="AB374" t="str">
        <f t="shared" si="8"/>
        <v/>
      </c>
      <c r="AF374" t="str">
        <f t="shared" si="9"/>
        <v>3 - Intervention</v>
      </c>
      <c r="AG374" t="str">
        <f t="shared" si="10"/>
        <v>3 - Intervention</v>
      </c>
      <c r="AH374" t="str">
        <f t="shared" si="11"/>
        <v/>
      </c>
    </row>
    <row r="375">
      <c r="A375" s="9" t="s">
        <v>9062</v>
      </c>
      <c r="B375" s="9" t="s">
        <v>9063</v>
      </c>
      <c r="C375" s="10">
        <v>2020.0</v>
      </c>
      <c r="D375" s="10">
        <v>2.0</v>
      </c>
      <c r="E375" s="10">
        <v>16.0</v>
      </c>
      <c r="F375" s="9" t="s">
        <v>9064</v>
      </c>
      <c r="G375" s="9" t="s">
        <v>9065</v>
      </c>
      <c r="H375" s="10">
        <v>83.0</v>
      </c>
      <c r="I375" s="10">
        <v>4.0</v>
      </c>
      <c r="J375" s="9" t="s">
        <v>9066</v>
      </c>
      <c r="K375" s="11" t="s">
        <v>9067</v>
      </c>
      <c r="L375" s="9"/>
      <c r="M375" s="9"/>
      <c r="N375" s="9"/>
      <c r="O375" s="9"/>
      <c r="P375" s="9" t="s">
        <v>9068</v>
      </c>
      <c r="Q375" s="11" t="s">
        <v>7405</v>
      </c>
      <c r="R375" s="9"/>
      <c r="S375" s="9"/>
      <c r="T375">
        <f t="shared" si="2"/>
        <v>35</v>
      </c>
      <c r="U375" t="str">
        <f t="shared" si="3"/>
        <v>Excluded</v>
      </c>
      <c r="V375">
        <f t="shared" si="4"/>
        <v>57</v>
      </c>
      <c r="W375" t="str">
        <f t="shared" si="5"/>
        <v>Excluded</v>
      </c>
      <c r="X375" t="str">
        <f t="shared" ref="X375:Z375" si="383">IFERROR(IF(SEARCH(X$1,$Q375),"sim","não"),)</f>
        <v/>
      </c>
      <c r="Y375" t="str">
        <f t="shared" si="383"/>
        <v>sim</v>
      </c>
      <c r="Z375" t="str">
        <f t="shared" si="383"/>
        <v/>
      </c>
      <c r="AA375">
        <f t="shared" si="7"/>
        <v>1</v>
      </c>
      <c r="AB375" t="str">
        <f t="shared" si="8"/>
        <v/>
      </c>
      <c r="AF375" t="str">
        <f t="shared" si="9"/>
        <v>2 - Population</v>
      </c>
      <c r="AG375" t="str">
        <f t="shared" si="10"/>
        <v>2 - Population</v>
      </c>
      <c r="AH375" t="str">
        <f t="shared" si="11"/>
        <v/>
      </c>
    </row>
    <row r="376">
      <c r="A376" s="9" t="s">
        <v>9069</v>
      </c>
      <c r="B376" s="9" t="s">
        <v>9070</v>
      </c>
      <c r="C376" s="10">
        <v>2016.0</v>
      </c>
      <c r="D376" s="10">
        <v>6.0</v>
      </c>
      <c r="E376" s="10">
        <v>1.0</v>
      </c>
      <c r="F376" s="11" t="s">
        <v>9071</v>
      </c>
      <c r="G376" s="9"/>
      <c r="H376" s="10">
        <v>14.0</v>
      </c>
      <c r="I376" s="10">
        <v>6.0</v>
      </c>
      <c r="J376" s="9"/>
      <c r="K376" s="11" t="s">
        <v>9072</v>
      </c>
      <c r="L376" s="9"/>
      <c r="M376" s="9"/>
      <c r="N376" s="9"/>
      <c r="O376" s="9"/>
      <c r="P376" s="9" t="s">
        <v>9073</v>
      </c>
      <c r="Q376" s="11" t="s">
        <v>7372</v>
      </c>
      <c r="R376" s="9"/>
      <c r="S376" s="9"/>
      <c r="T376">
        <f t="shared" si="2"/>
        <v>35</v>
      </c>
      <c r="U376" t="str">
        <f t="shared" si="3"/>
        <v>Excluded</v>
      </c>
      <c r="V376">
        <f t="shared" si="4"/>
        <v>57</v>
      </c>
      <c r="W376" t="str">
        <f t="shared" si="5"/>
        <v>Excluded</v>
      </c>
      <c r="X376" t="str">
        <f t="shared" ref="X376:Z376" si="384">IFERROR(IF(SEARCH(X$1,$Q376),"sim","não"),)</f>
        <v>sim</v>
      </c>
      <c r="Y376" t="str">
        <f t="shared" si="384"/>
        <v/>
      </c>
      <c r="Z376" t="str">
        <f t="shared" si="384"/>
        <v/>
      </c>
      <c r="AA376">
        <f t="shared" si="7"/>
        <v>1</v>
      </c>
      <c r="AB376" t="str">
        <f t="shared" si="8"/>
        <v/>
      </c>
      <c r="AF376" t="str">
        <f t="shared" si="9"/>
        <v>1 - Type of study</v>
      </c>
      <c r="AG376" t="str">
        <f t="shared" si="10"/>
        <v>1 - Type of study</v>
      </c>
      <c r="AH376" t="str">
        <f t="shared" si="11"/>
        <v/>
      </c>
    </row>
    <row r="377">
      <c r="A377" s="9" t="s">
        <v>9074</v>
      </c>
      <c r="B377" s="9" t="s">
        <v>9075</v>
      </c>
      <c r="C377" s="10">
        <v>2020.0</v>
      </c>
      <c r="D377" s="10">
        <v>5.0</v>
      </c>
      <c r="E377" s="10">
        <v>1.0</v>
      </c>
      <c r="F377" s="9" t="s">
        <v>2731</v>
      </c>
      <c r="G377" s="9" t="s">
        <v>2732</v>
      </c>
      <c r="H377" s="10">
        <v>715.0</v>
      </c>
      <c r="I377" s="9"/>
      <c r="J377" s="9"/>
      <c r="K377" s="11" t="s">
        <v>9076</v>
      </c>
      <c r="L377" s="9"/>
      <c r="M377" s="9"/>
      <c r="N377" s="9"/>
      <c r="O377" s="9"/>
      <c r="P377" s="9" t="s">
        <v>9077</v>
      </c>
      <c r="Q377" s="11" t="s">
        <v>7391</v>
      </c>
      <c r="R377" s="9"/>
      <c r="S377" s="9"/>
      <c r="T377">
        <f t="shared" si="2"/>
        <v>35</v>
      </c>
      <c r="U377" t="str">
        <f t="shared" si="3"/>
        <v>Excluded</v>
      </c>
      <c r="V377">
        <f t="shared" si="4"/>
        <v>57</v>
      </c>
      <c r="W377" t="str">
        <f t="shared" si="5"/>
        <v>Excluded</v>
      </c>
      <c r="X377" t="str">
        <f t="shared" ref="X377:Z377" si="385">IFERROR(IF(SEARCH(X$1,$Q377),"sim","não"),)</f>
        <v/>
      </c>
      <c r="Y377" t="str">
        <f t="shared" si="385"/>
        <v>sim</v>
      </c>
      <c r="Z377" t="str">
        <f t="shared" si="385"/>
        <v/>
      </c>
      <c r="AA377">
        <f t="shared" si="7"/>
        <v>1</v>
      </c>
      <c r="AB377" t="str">
        <f t="shared" si="8"/>
        <v/>
      </c>
      <c r="AF377" t="str">
        <f t="shared" si="9"/>
        <v>2 - Population</v>
      </c>
      <c r="AG377" t="str">
        <f t="shared" si="10"/>
        <v>2 - Population</v>
      </c>
      <c r="AH377" t="str">
        <f t="shared" si="11"/>
        <v/>
      </c>
    </row>
    <row r="378">
      <c r="A378" s="9" t="s">
        <v>9078</v>
      </c>
      <c r="B378" s="9" t="s">
        <v>9079</v>
      </c>
      <c r="C378" s="10">
        <v>2019.0</v>
      </c>
      <c r="D378" s="10">
        <v>2.0</v>
      </c>
      <c r="E378" s="10">
        <v>15.0</v>
      </c>
      <c r="F378" s="9" t="s">
        <v>2973</v>
      </c>
      <c r="G378" s="9" t="s">
        <v>2974</v>
      </c>
      <c r="H378" s="10">
        <v>364.0</v>
      </c>
      <c r="I378" s="9"/>
      <c r="J378" s="9" t="s">
        <v>9080</v>
      </c>
      <c r="K378" s="11" t="s">
        <v>9081</v>
      </c>
      <c r="L378" s="9"/>
      <c r="M378" s="9"/>
      <c r="N378" s="9"/>
      <c r="O378" s="9"/>
      <c r="P378" s="9" t="s">
        <v>9082</v>
      </c>
      <c r="Q378" s="11" t="s">
        <v>7405</v>
      </c>
      <c r="R378" s="9"/>
      <c r="S378" s="9"/>
      <c r="T378">
        <f t="shared" si="2"/>
        <v>35</v>
      </c>
      <c r="U378" t="str">
        <f t="shared" si="3"/>
        <v>Excluded</v>
      </c>
      <c r="V378">
        <f t="shared" si="4"/>
        <v>57</v>
      </c>
      <c r="W378" t="str">
        <f t="shared" si="5"/>
        <v>Excluded</v>
      </c>
      <c r="X378" t="str">
        <f t="shared" ref="X378:Z378" si="386">IFERROR(IF(SEARCH(X$1,$Q378),"sim","não"),)</f>
        <v/>
      </c>
      <c r="Y378" t="str">
        <f t="shared" si="386"/>
        <v>sim</v>
      </c>
      <c r="Z378" t="str">
        <f t="shared" si="386"/>
        <v/>
      </c>
      <c r="AA378">
        <f t="shared" si="7"/>
        <v>1</v>
      </c>
      <c r="AB378" t="str">
        <f t="shared" si="8"/>
        <v/>
      </c>
      <c r="AF378" t="str">
        <f t="shared" si="9"/>
        <v>2 - Population</v>
      </c>
      <c r="AG378" t="str">
        <f t="shared" si="10"/>
        <v>2 - Population</v>
      </c>
      <c r="AH378" t="str">
        <f t="shared" si="11"/>
        <v/>
      </c>
    </row>
    <row r="379">
      <c r="A379" s="9" t="s">
        <v>9083</v>
      </c>
      <c r="B379" s="9" t="s">
        <v>9084</v>
      </c>
      <c r="C379" s="10">
        <v>2019.0</v>
      </c>
      <c r="D379" s="10">
        <v>10.0</v>
      </c>
      <c r="E379" s="10">
        <v>1.0</v>
      </c>
      <c r="F379" s="9" t="s">
        <v>2706</v>
      </c>
      <c r="G379" s="9" t="s">
        <v>2707</v>
      </c>
      <c r="H379" s="10">
        <v>411.0</v>
      </c>
      <c r="I379" s="10">
        <v>26.0</v>
      </c>
      <c r="J379" s="9" t="s">
        <v>9085</v>
      </c>
      <c r="K379" s="11" t="s">
        <v>9086</v>
      </c>
      <c r="L379" s="9"/>
      <c r="M379" s="9"/>
      <c r="N379" s="9"/>
      <c r="O379" s="9"/>
      <c r="P379" s="9" t="s">
        <v>9087</v>
      </c>
      <c r="Q379" s="11" t="s">
        <v>7372</v>
      </c>
      <c r="R379" s="9"/>
      <c r="S379" s="9"/>
      <c r="T379">
        <f t="shared" si="2"/>
        <v>35</v>
      </c>
      <c r="U379" t="str">
        <f t="shared" si="3"/>
        <v>Excluded</v>
      </c>
      <c r="V379">
        <f t="shared" si="4"/>
        <v>57</v>
      </c>
      <c r="W379" t="str">
        <f t="shared" si="5"/>
        <v>Excluded</v>
      </c>
      <c r="X379" t="str">
        <f t="shared" ref="X379:Z379" si="387">IFERROR(IF(SEARCH(X$1,$Q379),"sim","não"),)</f>
        <v>sim</v>
      </c>
      <c r="Y379" t="str">
        <f t="shared" si="387"/>
        <v/>
      </c>
      <c r="Z379" t="str">
        <f t="shared" si="387"/>
        <v/>
      </c>
      <c r="AA379">
        <f t="shared" si="7"/>
        <v>1</v>
      </c>
      <c r="AB379" t="str">
        <f t="shared" si="8"/>
        <v/>
      </c>
      <c r="AF379" t="str">
        <f t="shared" si="9"/>
        <v>1 - Type of study</v>
      </c>
      <c r="AG379" t="str">
        <f t="shared" si="10"/>
        <v>1 - Type of study</v>
      </c>
      <c r="AH379" t="str">
        <f t="shared" si="11"/>
        <v/>
      </c>
    </row>
    <row r="380">
      <c r="A380" s="9" t="s">
        <v>9088</v>
      </c>
      <c r="B380" s="9" t="s">
        <v>9089</v>
      </c>
      <c r="C380" s="10">
        <v>2019.0</v>
      </c>
      <c r="D380" s="10">
        <v>2.0</v>
      </c>
      <c r="E380" s="10">
        <v>1.0</v>
      </c>
      <c r="F380" s="9" t="s">
        <v>2693</v>
      </c>
      <c r="G380" s="9" t="s">
        <v>2694</v>
      </c>
      <c r="H380" s="10">
        <v>139.0</v>
      </c>
      <c r="I380" s="9"/>
      <c r="J380" s="9" t="s">
        <v>9090</v>
      </c>
      <c r="K380" s="11" t="s">
        <v>9091</v>
      </c>
      <c r="L380" s="9"/>
      <c r="M380" s="9"/>
      <c r="N380" s="9"/>
      <c r="O380" s="9"/>
      <c r="P380" s="9" t="s">
        <v>9092</v>
      </c>
      <c r="Q380" s="11" t="s">
        <v>7405</v>
      </c>
      <c r="R380" s="9"/>
      <c r="S380" s="9"/>
      <c r="T380">
        <f t="shared" si="2"/>
        <v>35</v>
      </c>
      <c r="U380" t="str">
        <f t="shared" si="3"/>
        <v>Excluded</v>
      </c>
      <c r="V380">
        <f t="shared" si="4"/>
        <v>57</v>
      </c>
      <c r="W380" t="str">
        <f t="shared" si="5"/>
        <v>Excluded</v>
      </c>
      <c r="X380" t="str">
        <f t="shared" ref="X380:Z380" si="388">IFERROR(IF(SEARCH(X$1,$Q380),"sim","não"),)</f>
        <v/>
      </c>
      <c r="Y380" t="str">
        <f t="shared" si="388"/>
        <v>sim</v>
      </c>
      <c r="Z380" t="str">
        <f t="shared" si="388"/>
        <v/>
      </c>
      <c r="AA380">
        <f t="shared" si="7"/>
        <v>1</v>
      </c>
      <c r="AB380" t="str">
        <f t="shared" si="8"/>
        <v/>
      </c>
      <c r="AF380" t="str">
        <f t="shared" si="9"/>
        <v>2 - Population</v>
      </c>
      <c r="AG380" t="str">
        <f t="shared" si="10"/>
        <v>2 - Population</v>
      </c>
      <c r="AH380" t="str">
        <f t="shared" si="11"/>
        <v/>
      </c>
    </row>
    <row r="381">
      <c r="A381" s="9" t="s">
        <v>9093</v>
      </c>
      <c r="B381" s="9" t="s">
        <v>9094</v>
      </c>
      <c r="C381" s="10">
        <v>2019.0</v>
      </c>
      <c r="D381" s="10">
        <v>3.0</v>
      </c>
      <c r="E381" s="10">
        <v>1.0</v>
      </c>
      <c r="F381" s="9" t="s">
        <v>9095</v>
      </c>
      <c r="G381" s="9" t="s">
        <v>9096</v>
      </c>
      <c r="H381" s="10">
        <v>169.0</v>
      </c>
      <c r="I381" s="9"/>
      <c r="J381" s="9" t="s">
        <v>9097</v>
      </c>
      <c r="K381" s="11" t="s">
        <v>9098</v>
      </c>
      <c r="L381" s="9"/>
      <c r="M381" s="9"/>
      <c r="N381" s="9"/>
      <c r="O381" s="9"/>
      <c r="P381" s="9" t="s">
        <v>9099</v>
      </c>
      <c r="Q381" s="11" t="s">
        <v>7372</v>
      </c>
      <c r="R381" s="9"/>
      <c r="S381" s="9"/>
      <c r="T381">
        <f t="shared" si="2"/>
        <v>35</v>
      </c>
      <c r="U381" t="str">
        <f t="shared" si="3"/>
        <v>Excluded</v>
      </c>
      <c r="V381">
        <f t="shared" si="4"/>
        <v>57</v>
      </c>
      <c r="W381" t="str">
        <f t="shared" si="5"/>
        <v>Excluded</v>
      </c>
      <c r="X381" t="str">
        <f t="shared" ref="X381:Z381" si="389">IFERROR(IF(SEARCH(X$1,$Q381),"sim","não"),)</f>
        <v>sim</v>
      </c>
      <c r="Y381" t="str">
        <f t="shared" si="389"/>
        <v/>
      </c>
      <c r="Z381" t="str">
        <f t="shared" si="389"/>
        <v/>
      </c>
      <c r="AA381">
        <f t="shared" si="7"/>
        <v>1</v>
      </c>
      <c r="AB381" t="str">
        <f t="shared" si="8"/>
        <v/>
      </c>
      <c r="AF381" t="str">
        <f t="shared" si="9"/>
        <v>1 - Type of study</v>
      </c>
      <c r="AG381" t="str">
        <f t="shared" si="10"/>
        <v>1 - Type of study</v>
      </c>
      <c r="AH381" t="str">
        <f t="shared" si="11"/>
        <v/>
      </c>
    </row>
    <row r="382">
      <c r="A382" s="9" t="s">
        <v>9100</v>
      </c>
      <c r="B382" s="9" t="s">
        <v>9101</v>
      </c>
      <c r="C382" s="10">
        <v>2020.0</v>
      </c>
      <c r="D382" s="10">
        <v>12.0</v>
      </c>
      <c r="E382" s="10">
        <v>1.0</v>
      </c>
      <c r="F382" s="9" t="s">
        <v>2720</v>
      </c>
      <c r="G382" s="9" t="s">
        <v>2721</v>
      </c>
      <c r="H382" s="10">
        <v>27.0</v>
      </c>
      <c r="I382" s="10">
        <v>36.0</v>
      </c>
      <c r="J382" s="9" t="s">
        <v>9102</v>
      </c>
      <c r="K382" s="11" t="s">
        <v>9103</v>
      </c>
      <c r="L382" s="9"/>
      <c r="M382" s="9"/>
      <c r="N382" s="9"/>
      <c r="O382" s="9"/>
      <c r="P382" s="9" t="s">
        <v>9104</v>
      </c>
      <c r="Q382" s="11" t="s">
        <v>7372</v>
      </c>
      <c r="R382" s="9"/>
      <c r="S382" s="9"/>
      <c r="T382">
        <f t="shared" si="2"/>
        <v>35</v>
      </c>
      <c r="U382" t="str">
        <f t="shared" si="3"/>
        <v>Excluded</v>
      </c>
      <c r="V382">
        <f t="shared" si="4"/>
        <v>57</v>
      </c>
      <c r="W382" t="str">
        <f t="shared" si="5"/>
        <v>Excluded</v>
      </c>
      <c r="X382" t="str">
        <f t="shared" ref="X382:Z382" si="390">IFERROR(IF(SEARCH(X$1,$Q382),"sim","não"),)</f>
        <v>sim</v>
      </c>
      <c r="Y382" t="str">
        <f t="shared" si="390"/>
        <v/>
      </c>
      <c r="Z382" t="str">
        <f t="shared" si="390"/>
        <v/>
      </c>
      <c r="AA382">
        <f t="shared" si="7"/>
        <v>1</v>
      </c>
      <c r="AB382" t="str">
        <f t="shared" si="8"/>
        <v/>
      </c>
      <c r="AF382" t="str">
        <f t="shared" si="9"/>
        <v>1 - Type of study</v>
      </c>
      <c r="AG382" t="str">
        <f t="shared" si="10"/>
        <v>1 - Type of study</v>
      </c>
      <c r="AH382" t="str">
        <f t="shared" si="11"/>
        <v/>
      </c>
    </row>
    <row r="383">
      <c r="A383" s="9" t="s">
        <v>9105</v>
      </c>
      <c r="B383" s="9" t="s">
        <v>9106</v>
      </c>
      <c r="C383" s="10">
        <v>2018.0</v>
      </c>
      <c r="D383" s="10">
        <v>7.0</v>
      </c>
      <c r="E383" s="10">
        <v>1.0</v>
      </c>
      <c r="F383" s="9" t="s">
        <v>2986</v>
      </c>
      <c r="G383" s="9" t="s">
        <v>2987</v>
      </c>
      <c r="H383" s="10">
        <v>200.0</v>
      </c>
      <c r="I383" s="9"/>
      <c r="J383" s="9" t="s">
        <v>9107</v>
      </c>
      <c r="K383" s="11" t="s">
        <v>9108</v>
      </c>
      <c r="L383" s="9"/>
      <c r="M383" s="9"/>
      <c r="N383" s="9"/>
      <c r="O383" s="9"/>
      <c r="P383" s="9" t="s">
        <v>9109</v>
      </c>
      <c r="Q383" s="11" t="s">
        <v>7405</v>
      </c>
      <c r="R383" s="9"/>
      <c r="S383" s="9"/>
      <c r="T383">
        <f t="shared" si="2"/>
        <v>35</v>
      </c>
      <c r="U383" t="str">
        <f t="shared" si="3"/>
        <v>Excluded</v>
      </c>
      <c r="V383">
        <f t="shared" si="4"/>
        <v>57</v>
      </c>
      <c r="W383" t="str">
        <f t="shared" si="5"/>
        <v>Excluded</v>
      </c>
      <c r="X383" t="str">
        <f t="shared" ref="X383:Z383" si="391">IFERROR(IF(SEARCH(X$1,$Q383),"sim","não"),)</f>
        <v/>
      </c>
      <c r="Y383" t="str">
        <f t="shared" si="391"/>
        <v>sim</v>
      </c>
      <c r="Z383" t="str">
        <f t="shared" si="391"/>
        <v/>
      </c>
      <c r="AA383">
        <f t="shared" si="7"/>
        <v>1</v>
      </c>
      <c r="AB383" t="str">
        <f t="shared" si="8"/>
        <v/>
      </c>
      <c r="AF383" t="str">
        <f t="shared" si="9"/>
        <v>2 - Population</v>
      </c>
      <c r="AG383" t="str">
        <f t="shared" si="10"/>
        <v>2 - Population</v>
      </c>
      <c r="AH383" t="str">
        <f t="shared" si="11"/>
        <v/>
      </c>
    </row>
    <row r="384">
      <c r="A384" s="9" t="s">
        <v>9110</v>
      </c>
      <c r="B384" s="9" t="s">
        <v>9111</v>
      </c>
      <c r="C384" s="10">
        <v>2020.0</v>
      </c>
      <c r="D384" s="10">
        <v>12.0</v>
      </c>
      <c r="E384" s="10">
        <v>1.0</v>
      </c>
      <c r="F384" s="9" t="s">
        <v>9112</v>
      </c>
      <c r="G384" s="9" t="s">
        <v>9113</v>
      </c>
      <c r="H384" s="10">
        <v>30.0</v>
      </c>
      <c r="I384" s="10">
        <v>4.0</v>
      </c>
      <c r="J384" s="9" t="s">
        <v>9114</v>
      </c>
      <c r="K384" s="11" t="s">
        <v>9115</v>
      </c>
      <c r="L384" s="9"/>
      <c r="M384" s="9"/>
      <c r="N384" s="9"/>
      <c r="O384" s="9"/>
      <c r="P384" s="9" t="s">
        <v>9116</v>
      </c>
      <c r="Q384" s="11" t="s">
        <v>7372</v>
      </c>
      <c r="R384" s="9"/>
      <c r="S384" s="9"/>
      <c r="T384">
        <f t="shared" si="2"/>
        <v>35</v>
      </c>
      <c r="U384" t="str">
        <f t="shared" si="3"/>
        <v>Excluded</v>
      </c>
      <c r="V384">
        <f t="shared" si="4"/>
        <v>57</v>
      </c>
      <c r="W384" t="str">
        <f t="shared" si="5"/>
        <v>Excluded</v>
      </c>
      <c r="X384" t="str">
        <f t="shared" ref="X384:Z384" si="392">IFERROR(IF(SEARCH(X$1,$Q384),"sim","não"),)</f>
        <v>sim</v>
      </c>
      <c r="Y384" t="str">
        <f t="shared" si="392"/>
        <v/>
      </c>
      <c r="Z384" t="str">
        <f t="shared" si="392"/>
        <v/>
      </c>
      <c r="AA384">
        <f t="shared" si="7"/>
        <v>1</v>
      </c>
      <c r="AB384" t="str">
        <f t="shared" si="8"/>
        <v/>
      </c>
      <c r="AF384" t="str">
        <f t="shared" si="9"/>
        <v>1 - Type of study</v>
      </c>
      <c r="AG384" t="str">
        <f t="shared" si="10"/>
        <v>1 - Type of study</v>
      </c>
      <c r="AH384" t="str">
        <f t="shared" si="11"/>
        <v/>
      </c>
    </row>
    <row r="385">
      <c r="A385" s="9" t="s">
        <v>9117</v>
      </c>
      <c r="B385" s="9" t="s">
        <v>9118</v>
      </c>
      <c r="C385" s="10">
        <v>2016.0</v>
      </c>
      <c r="D385" s="10">
        <v>11.0</v>
      </c>
      <c r="E385" s="10">
        <v>1.0</v>
      </c>
      <c r="F385" s="9" t="s">
        <v>2738</v>
      </c>
      <c r="G385" s="9" t="s">
        <v>2739</v>
      </c>
      <c r="H385" s="10">
        <v>218.0</v>
      </c>
      <c r="I385" s="9"/>
      <c r="J385" s="9" t="s">
        <v>9119</v>
      </c>
      <c r="K385" s="11" t="s">
        <v>9120</v>
      </c>
      <c r="L385" s="9"/>
      <c r="M385" s="9"/>
      <c r="N385" s="9"/>
      <c r="O385" s="9"/>
      <c r="P385" s="9" t="s">
        <v>9121</v>
      </c>
      <c r="Q385" s="11" t="s">
        <v>7372</v>
      </c>
      <c r="R385" s="9"/>
      <c r="S385" s="9"/>
      <c r="T385">
        <f t="shared" si="2"/>
        <v>35</v>
      </c>
      <c r="U385" t="str">
        <f t="shared" si="3"/>
        <v>Excluded</v>
      </c>
      <c r="V385">
        <f t="shared" si="4"/>
        <v>57</v>
      </c>
      <c r="W385" t="str">
        <f t="shared" si="5"/>
        <v>Excluded</v>
      </c>
      <c r="X385" t="str">
        <f t="shared" ref="X385:Z385" si="393">IFERROR(IF(SEARCH(X$1,$Q385),"sim","não"),)</f>
        <v>sim</v>
      </c>
      <c r="Y385" t="str">
        <f t="shared" si="393"/>
        <v/>
      </c>
      <c r="Z385" t="str">
        <f t="shared" si="393"/>
        <v/>
      </c>
      <c r="AA385">
        <f t="shared" si="7"/>
        <v>1</v>
      </c>
      <c r="AB385" t="str">
        <f t="shared" si="8"/>
        <v/>
      </c>
      <c r="AF385" t="str">
        <f t="shared" si="9"/>
        <v>1 - Type of study</v>
      </c>
      <c r="AG385" t="str">
        <f t="shared" si="10"/>
        <v>1 - Type of study</v>
      </c>
      <c r="AH385" t="str">
        <f t="shared" si="11"/>
        <v/>
      </c>
    </row>
    <row r="386">
      <c r="A386" s="9" t="s">
        <v>9122</v>
      </c>
      <c r="B386" s="9" t="s">
        <v>9123</v>
      </c>
      <c r="C386" s="10">
        <v>2019.0</v>
      </c>
      <c r="D386" s="10">
        <v>7.0</v>
      </c>
      <c r="E386" s="10">
        <v>1.0</v>
      </c>
      <c r="F386" s="9" t="s">
        <v>2706</v>
      </c>
      <c r="G386" s="9" t="s">
        <v>2707</v>
      </c>
      <c r="H386" s="10">
        <v>411.0</v>
      </c>
      <c r="I386" s="10">
        <v>17.0</v>
      </c>
      <c r="J386" s="9" t="s">
        <v>9124</v>
      </c>
      <c r="K386" s="11" t="s">
        <v>9125</v>
      </c>
      <c r="L386" s="9"/>
      <c r="M386" s="9"/>
      <c r="N386" s="9"/>
      <c r="O386" s="9"/>
      <c r="P386" s="9" t="s">
        <v>9126</v>
      </c>
      <c r="Q386" s="11" t="s">
        <v>7372</v>
      </c>
      <c r="R386" s="9"/>
      <c r="S386" s="9"/>
      <c r="T386">
        <f t="shared" si="2"/>
        <v>35</v>
      </c>
      <c r="U386" t="str">
        <f t="shared" si="3"/>
        <v>Excluded</v>
      </c>
      <c r="V386">
        <f t="shared" si="4"/>
        <v>57</v>
      </c>
      <c r="W386" t="str">
        <f t="shared" si="5"/>
        <v>Excluded</v>
      </c>
      <c r="X386" t="str">
        <f t="shared" ref="X386:Z386" si="394">IFERROR(IF(SEARCH(X$1,$Q386),"sim","não"),)</f>
        <v>sim</v>
      </c>
      <c r="Y386" t="str">
        <f t="shared" si="394"/>
        <v/>
      </c>
      <c r="Z386" t="str">
        <f t="shared" si="394"/>
        <v/>
      </c>
      <c r="AA386">
        <f t="shared" si="7"/>
        <v>1</v>
      </c>
      <c r="AB386" t="str">
        <f t="shared" si="8"/>
        <v/>
      </c>
      <c r="AF386" t="str">
        <f t="shared" si="9"/>
        <v>1 - Type of study</v>
      </c>
      <c r="AG386" t="str">
        <f t="shared" si="10"/>
        <v>1 - Type of study</v>
      </c>
      <c r="AH386" t="str">
        <f t="shared" si="11"/>
        <v/>
      </c>
    </row>
    <row r="387">
      <c r="A387" s="9" t="s">
        <v>9127</v>
      </c>
      <c r="B387" s="9" t="s">
        <v>9128</v>
      </c>
      <c r="C387" s="10">
        <v>2020.0</v>
      </c>
      <c r="D387" s="10">
        <v>5.0</v>
      </c>
      <c r="E387" s="10">
        <v>1.0</v>
      </c>
      <c r="F387" s="11" t="s">
        <v>9129</v>
      </c>
      <c r="G387" s="9"/>
      <c r="H387" s="10">
        <v>10.0</v>
      </c>
      <c r="I387" s="10">
        <v>10.0</v>
      </c>
      <c r="J387" s="9"/>
      <c r="K387" s="11" t="s">
        <v>9130</v>
      </c>
      <c r="L387" s="9"/>
      <c r="M387" s="9"/>
      <c r="N387" s="9"/>
      <c r="O387" s="9"/>
      <c r="P387" s="9" t="s">
        <v>9131</v>
      </c>
      <c r="Q387" s="11" t="s">
        <v>7372</v>
      </c>
      <c r="R387" s="9"/>
      <c r="S387" s="9"/>
      <c r="T387">
        <f t="shared" si="2"/>
        <v>35</v>
      </c>
      <c r="U387" t="str">
        <f t="shared" si="3"/>
        <v>Excluded</v>
      </c>
      <c r="V387">
        <f t="shared" si="4"/>
        <v>57</v>
      </c>
      <c r="W387" t="str">
        <f t="shared" si="5"/>
        <v>Excluded</v>
      </c>
      <c r="X387" t="str">
        <f t="shared" ref="X387:Z387" si="395">IFERROR(IF(SEARCH(X$1,$Q387),"sim","não"),)</f>
        <v>sim</v>
      </c>
      <c r="Y387" t="str">
        <f t="shared" si="395"/>
        <v/>
      </c>
      <c r="Z387" t="str">
        <f t="shared" si="395"/>
        <v/>
      </c>
      <c r="AA387">
        <f t="shared" si="7"/>
        <v>1</v>
      </c>
      <c r="AB387" t="str">
        <f t="shared" si="8"/>
        <v/>
      </c>
      <c r="AF387" t="str">
        <f t="shared" si="9"/>
        <v>1 - Type of study</v>
      </c>
      <c r="AG387" t="str">
        <f t="shared" si="10"/>
        <v>1 - Type of study</v>
      </c>
      <c r="AH387" t="str">
        <f t="shared" si="11"/>
        <v/>
      </c>
    </row>
    <row r="388">
      <c r="A388" s="9" t="s">
        <v>9132</v>
      </c>
      <c r="B388" s="9" t="s">
        <v>9133</v>
      </c>
      <c r="C388" s="10">
        <v>2018.0</v>
      </c>
      <c r="D388" s="10">
        <v>9.0</v>
      </c>
      <c r="E388" s="10">
        <v>5.0</v>
      </c>
      <c r="F388" s="9" t="s">
        <v>2973</v>
      </c>
      <c r="G388" s="9" t="s">
        <v>2974</v>
      </c>
      <c r="H388" s="10">
        <v>357.0</v>
      </c>
      <c r="I388" s="9"/>
      <c r="J388" s="9" t="s">
        <v>9134</v>
      </c>
      <c r="K388" s="11" t="s">
        <v>9135</v>
      </c>
      <c r="L388" s="9"/>
      <c r="M388" s="9"/>
      <c r="N388" s="9"/>
      <c r="O388" s="9"/>
      <c r="P388" s="9" t="s">
        <v>9136</v>
      </c>
      <c r="Q388" s="11" t="s">
        <v>7405</v>
      </c>
      <c r="R388" s="9"/>
      <c r="S388" s="9"/>
      <c r="T388">
        <f t="shared" si="2"/>
        <v>35</v>
      </c>
      <c r="U388" t="str">
        <f t="shared" si="3"/>
        <v>Excluded</v>
      </c>
      <c r="V388">
        <f t="shared" si="4"/>
        <v>57</v>
      </c>
      <c r="W388" t="str">
        <f t="shared" si="5"/>
        <v>Excluded</v>
      </c>
      <c r="X388" t="str">
        <f t="shared" ref="X388:Z388" si="396">IFERROR(IF(SEARCH(X$1,$Q388),"sim","não"),)</f>
        <v/>
      </c>
      <c r="Y388" t="str">
        <f t="shared" si="396"/>
        <v>sim</v>
      </c>
      <c r="Z388" t="str">
        <f t="shared" si="396"/>
        <v/>
      </c>
      <c r="AA388">
        <f t="shared" si="7"/>
        <v>1</v>
      </c>
      <c r="AB388" t="str">
        <f t="shared" si="8"/>
        <v/>
      </c>
      <c r="AF388" t="str">
        <f t="shared" si="9"/>
        <v>2 - Population</v>
      </c>
      <c r="AG388" t="str">
        <f t="shared" si="10"/>
        <v>2 - Population</v>
      </c>
      <c r="AH388" t="str">
        <f t="shared" si="11"/>
        <v/>
      </c>
    </row>
    <row r="389">
      <c r="A389" s="9" t="s">
        <v>9137</v>
      </c>
      <c r="B389" s="9" t="s">
        <v>9138</v>
      </c>
      <c r="C389" s="10">
        <v>2020.0</v>
      </c>
      <c r="D389" s="10">
        <v>6.0</v>
      </c>
      <c r="E389" s="10">
        <v>1.0</v>
      </c>
      <c r="F389" s="9" t="s">
        <v>2720</v>
      </c>
      <c r="G389" s="9" t="s">
        <v>2721</v>
      </c>
      <c r="H389" s="10">
        <v>27.0</v>
      </c>
      <c r="I389" s="10">
        <v>18.0</v>
      </c>
      <c r="J389" s="9" t="s">
        <v>9139</v>
      </c>
      <c r="K389" s="11" t="s">
        <v>9140</v>
      </c>
      <c r="L389" s="9"/>
      <c r="M389" s="9"/>
      <c r="N389" s="9"/>
      <c r="O389" s="9"/>
      <c r="P389" s="9" t="s">
        <v>9141</v>
      </c>
      <c r="Q389" s="11" t="s">
        <v>7372</v>
      </c>
      <c r="R389" s="9"/>
      <c r="S389" s="9"/>
      <c r="T389">
        <f t="shared" si="2"/>
        <v>35</v>
      </c>
      <c r="U389" t="str">
        <f t="shared" si="3"/>
        <v>Excluded</v>
      </c>
      <c r="V389">
        <f t="shared" si="4"/>
        <v>57</v>
      </c>
      <c r="W389" t="str">
        <f t="shared" si="5"/>
        <v>Excluded</v>
      </c>
      <c r="X389" t="str">
        <f t="shared" ref="X389:Z389" si="397">IFERROR(IF(SEARCH(X$1,$Q389),"sim","não"),)</f>
        <v>sim</v>
      </c>
      <c r="Y389" t="str">
        <f t="shared" si="397"/>
        <v/>
      </c>
      <c r="Z389" t="str">
        <f t="shared" si="397"/>
        <v/>
      </c>
      <c r="AA389">
        <f t="shared" si="7"/>
        <v>1</v>
      </c>
      <c r="AB389" t="str">
        <f t="shared" si="8"/>
        <v/>
      </c>
      <c r="AF389" t="str">
        <f t="shared" si="9"/>
        <v>1 - Type of study</v>
      </c>
      <c r="AG389" t="str">
        <f t="shared" si="10"/>
        <v>1 - Type of study</v>
      </c>
      <c r="AH389" t="str">
        <f t="shared" si="11"/>
        <v/>
      </c>
    </row>
    <row r="390">
      <c r="A390" s="9" t="s">
        <v>9142</v>
      </c>
      <c r="B390" s="9" t="s">
        <v>9143</v>
      </c>
      <c r="C390" s="10">
        <v>2019.0</v>
      </c>
      <c r="D390" s="10">
        <v>7.0</v>
      </c>
      <c r="E390" s="10">
        <v>1.0</v>
      </c>
      <c r="F390" s="9" t="s">
        <v>2738</v>
      </c>
      <c r="G390" s="9" t="s">
        <v>2739</v>
      </c>
      <c r="H390" s="10">
        <v>250.0</v>
      </c>
      <c r="I390" s="9"/>
      <c r="J390" s="9" t="s">
        <v>9144</v>
      </c>
      <c r="K390" s="11" t="s">
        <v>9145</v>
      </c>
      <c r="L390" s="9"/>
      <c r="M390" s="9"/>
      <c r="N390" s="9"/>
      <c r="O390" s="9"/>
      <c r="P390" s="9" t="s">
        <v>9146</v>
      </c>
      <c r="Q390" s="11" t="s">
        <v>7405</v>
      </c>
      <c r="R390" s="9"/>
      <c r="S390" s="9"/>
      <c r="T390">
        <f t="shared" si="2"/>
        <v>35</v>
      </c>
      <c r="U390" t="str">
        <f t="shared" si="3"/>
        <v>Excluded</v>
      </c>
      <c r="V390">
        <f t="shared" si="4"/>
        <v>57</v>
      </c>
      <c r="W390" t="str">
        <f t="shared" si="5"/>
        <v>Excluded</v>
      </c>
      <c r="X390" t="str">
        <f t="shared" ref="X390:Z390" si="398">IFERROR(IF(SEARCH(X$1,$Q390),"sim","não"),)</f>
        <v/>
      </c>
      <c r="Y390" t="str">
        <f t="shared" si="398"/>
        <v>sim</v>
      </c>
      <c r="Z390" t="str">
        <f t="shared" si="398"/>
        <v/>
      </c>
      <c r="AA390">
        <f t="shared" si="7"/>
        <v>1</v>
      </c>
      <c r="AB390" t="str">
        <f t="shared" si="8"/>
        <v/>
      </c>
      <c r="AF390" t="str">
        <f t="shared" si="9"/>
        <v>2 - Population</v>
      </c>
      <c r="AG390" t="str">
        <f t="shared" si="10"/>
        <v>2 - Population</v>
      </c>
      <c r="AH390" t="str">
        <f t="shared" si="11"/>
        <v/>
      </c>
    </row>
    <row r="391">
      <c r="A391" s="9" t="s">
        <v>9147</v>
      </c>
      <c r="B391" s="9" t="s">
        <v>9148</v>
      </c>
      <c r="C391" s="10">
        <v>2020.0</v>
      </c>
      <c r="D391" s="10">
        <v>1.0</v>
      </c>
      <c r="E391" s="10">
        <v>1.0</v>
      </c>
      <c r="F391" s="9" t="s">
        <v>2693</v>
      </c>
      <c r="G391" s="9" t="s">
        <v>2694</v>
      </c>
      <c r="H391" s="10">
        <v>150.0</v>
      </c>
      <c r="I391" s="9"/>
      <c r="J391" s="9"/>
      <c r="K391" s="11" t="s">
        <v>9149</v>
      </c>
      <c r="L391" s="9"/>
      <c r="M391" s="9"/>
      <c r="N391" s="9"/>
      <c r="O391" s="9"/>
      <c r="P391" s="9" t="s">
        <v>9150</v>
      </c>
      <c r="Q391" s="11" t="s">
        <v>7372</v>
      </c>
      <c r="R391" s="9"/>
      <c r="S391" s="9"/>
      <c r="T391">
        <f t="shared" si="2"/>
        <v>35</v>
      </c>
      <c r="U391" t="str">
        <f t="shared" si="3"/>
        <v>Excluded</v>
      </c>
      <c r="V391">
        <f t="shared" si="4"/>
        <v>57</v>
      </c>
      <c r="W391" t="str">
        <f t="shared" si="5"/>
        <v>Excluded</v>
      </c>
      <c r="X391" t="str">
        <f t="shared" ref="X391:Z391" si="399">IFERROR(IF(SEARCH(X$1,$Q391),"sim","não"),)</f>
        <v>sim</v>
      </c>
      <c r="Y391" t="str">
        <f t="shared" si="399"/>
        <v/>
      </c>
      <c r="Z391" t="str">
        <f t="shared" si="399"/>
        <v/>
      </c>
      <c r="AA391">
        <f t="shared" si="7"/>
        <v>1</v>
      </c>
      <c r="AB391" t="str">
        <f t="shared" si="8"/>
        <v/>
      </c>
      <c r="AF391" t="str">
        <f t="shared" si="9"/>
        <v>1 - Type of study</v>
      </c>
      <c r="AG391" t="str">
        <f t="shared" si="10"/>
        <v>1 - Type of study</v>
      </c>
      <c r="AH391" t="str">
        <f t="shared" si="11"/>
        <v/>
      </c>
    </row>
    <row r="392">
      <c r="A392" s="9" t="s">
        <v>9151</v>
      </c>
      <c r="B392" s="9" t="s">
        <v>9152</v>
      </c>
      <c r="C392" s="10">
        <v>2020.0</v>
      </c>
      <c r="D392" s="10">
        <v>8.0</v>
      </c>
      <c r="E392" s="10">
        <v>1.0</v>
      </c>
      <c r="F392" s="9" t="s">
        <v>9153</v>
      </c>
      <c r="G392" s="9" t="s">
        <v>9154</v>
      </c>
      <c r="H392" s="10">
        <v>12.0</v>
      </c>
      <c r="I392" s="10">
        <v>2.0</v>
      </c>
      <c r="J392" s="9" t="s">
        <v>9155</v>
      </c>
      <c r="K392" s="11" t="s">
        <v>9156</v>
      </c>
      <c r="L392" s="9"/>
      <c r="M392" s="9"/>
      <c r="N392" s="9"/>
      <c r="O392" s="9"/>
      <c r="P392" s="9" t="s">
        <v>9157</v>
      </c>
      <c r="Q392" s="11" t="s">
        <v>7372</v>
      </c>
      <c r="R392" s="9"/>
      <c r="S392" s="9"/>
      <c r="T392">
        <f t="shared" si="2"/>
        <v>35</v>
      </c>
      <c r="U392" t="str">
        <f t="shared" si="3"/>
        <v>Excluded</v>
      </c>
      <c r="V392">
        <f t="shared" si="4"/>
        <v>57</v>
      </c>
      <c r="W392" t="str">
        <f t="shared" si="5"/>
        <v>Excluded</v>
      </c>
      <c r="X392" t="str">
        <f t="shared" ref="X392:Z392" si="400">IFERROR(IF(SEARCH(X$1,$Q392),"sim","não"),)</f>
        <v>sim</v>
      </c>
      <c r="Y392" t="str">
        <f t="shared" si="400"/>
        <v/>
      </c>
      <c r="Z392" t="str">
        <f t="shared" si="400"/>
        <v/>
      </c>
      <c r="AA392">
        <f t="shared" si="7"/>
        <v>1</v>
      </c>
      <c r="AB392" t="str">
        <f t="shared" si="8"/>
        <v/>
      </c>
      <c r="AF392" t="str">
        <f t="shared" si="9"/>
        <v>1 - Type of study</v>
      </c>
      <c r="AG392" t="str">
        <f t="shared" si="10"/>
        <v>1 - Type of study</v>
      </c>
      <c r="AH392" t="str">
        <f t="shared" si="11"/>
        <v/>
      </c>
    </row>
    <row r="393">
      <c r="A393" s="9" t="s">
        <v>9158</v>
      </c>
      <c r="B393" s="9" t="s">
        <v>9159</v>
      </c>
      <c r="C393" s="10">
        <v>2020.0</v>
      </c>
      <c r="D393" s="10">
        <v>3.0</v>
      </c>
      <c r="E393" s="10">
        <v>10.0</v>
      </c>
      <c r="F393" s="9" t="s">
        <v>2731</v>
      </c>
      <c r="G393" s="9" t="s">
        <v>2732</v>
      </c>
      <c r="H393" s="10">
        <v>707.0</v>
      </c>
      <c r="I393" s="9"/>
      <c r="J393" s="9"/>
      <c r="K393" s="11" t="s">
        <v>9160</v>
      </c>
      <c r="L393" s="9"/>
      <c r="M393" s="9"/>
      <c r="N393" s="9"/>
      <c r="O393" s="9"/>
      <c r="P393" s="9" t="s">
        <v>9161</v>
      </c>
      <c r="Q393" s="11" t="s">
        <v>7372</v>
      </c>
      <c r="R393" s="9"/>
      <c r="S393" s="9"/>
      <c r="T393">
        <f t="shared" si="2"/>
        <v>35</v>
      </c>
      <c r="U393" t="str">
        <f t="shared" si="3"/>
        <v>Excluded</v>
      </c>
      <c r="V393">
        <f t="shared" si="4"/>
        <v>57</v>
      </c>
      <c r="W393" t="str">
        <f t="shared" si="5"/>
        <v>Excluded</v>
      </c>
      <c r="X393" t="str">
        <f t="shared" ref="X393:Z393" si="401">IFERROR(IF(SEARCH(X$1,$Q393),"sim","não"),)</f>
        <v>sim</v>
      </c>
      <c r="Y393" t="str">
        <f t="shared" si="401"/>
        <v/>
      </c>
      <c r="Z393" t="str">
        <f t="shared" si="401"/>
        <v/>
      </c>
      <c r="AA393">
        <f t="shared" si="7"/>
        <v>1</v>
      </c>
      <c r="AB393" t="str">
        <f t="shared" si="8"/>
        <v/>
      </c>
      <c r="AF393" t="str">
        <f t="shared" si="9"/>
        <v>1 - Type of study</v>
      </c>
      <c r="AG393" t="str">
        <f t="shared" si="10"/>
        <v>1 - Type of study</v>
      </c>
      <c r="AH393" t="str">
        <f t="shared" si="11"/>
        <v/>
      </c>
    </row>
    <row r="394">
      <c r="A394" s="9" t="s">
        <v>9162</v>
      </c>
      <c r="B394" s="9" t="s">
        <v>9163</v>
      </c>
      <c r="C394" s="10">
        <v>2020.0</v>
      </c>
      <c r="D394" s="10">
        <v>11.0</v>
      </c>
      <c r="E394" s="10">
        <v>1.0</v>
      </c>
      <c r="F394" s="11" t="s">
        <v>3439</v>
      </c>
      <c r="G394" s="9"/>
      <c r="H394" s="10">
        <v>12.0</v>
      </c>
      <c r="I394" s="10">
        <v>22.0</v>
      </c>
      <c r="J394" s="9"/>
      <c r="K394" s="11" t="s">
        <v>9164</v>
      </c>
      <c r="L394" s="9"/>
      <c r="M394" s="9"/>
      <c r="N394" s="9"/>
      <c r="O394" s="9"/>
      <c r="P394" s="9" t="s">
        <v>9165</v>
      </c>
      <c r="Q394" s="11" t="s">
        <v>7372</v>
      </c>
      <c r="R394" s="9"/>
      <c r="S394" s="9"/>
      <c r="T394">
        <f t="shared" si="2"/>
        <v>35</v>
      </c>
      <c r="U394" t="str">
        <f t="shared" si="3"/>
        <v>Excluded</v>
      </c>
      <c r="V394">
        <f t="shared" si="4"/>
        <v>57</v>
      </c>
      <c r="W394" t="str">
        <f t="shared" si="5"/>
        <v>Excluded</v>
      </c>
      <c r="X394" t="str">
        <f t="shared" ref="X394:Z394" si="402">IFERROR(IF(SEARCH(X$1,$Q394),"sim","não"),)</f>
        <v>sim</v>
      </c>
      <c r="Y394" t="str">
        <f t="shared" si="402"/>
        <v/>
      </c>
      <c r="Z394" t="str">
        <f t="shared" si="402"/>
        <v/>
      </c>
      <c r="AA394">
        <f t="shared" si="7"/>
        <v>1</v>
      </c>
      <c r="AB394" t="str">
        <f t="shared" si="8"/>
        <v/>
      </c>
      <c r="AF394" t="str">
        <f t="shared" si="9"/>
        <v>1 - Type of study</v>
      </c>
      <c r="AG394" t="str">
        <f t="shared" si="10"/>
        <v>1 - Type of study</v>
      </c>
      <c r="AH394" t="str">
        <f t="shared" si="11"/>
        <v/>
      </c>
    </row>
    <row r="395">
      <c r="A395" s="9" t="s">
        <v>9166</v>
      </c>
      <c r="B395" s="9" t="s">
        <v>9167</v>
      </c>
      <c r="C395" s="10">
        <v>2019.0</v>
      </c>
      <c r="D395" s="10">
        <v>4.0</v>
      </c>
      <c r="E395" s="10">
        <v>1.0</v>
      </c>
      <c r="F395" s="9" t="s">
        <v>6155</v>
      </c>
      <c r="G395" s="9" t="s">
        <v>6156</v>
      </c>
      <c r="H395" s="10">
        <v>113.0</v>
      </c>
      <c r="I395" s="9"/>
      <c r="J395" s="9" t="s">
        <v>9168</v>
      </c>
      <c r="K395" s="11" t="s">
        <v>9169</v>
      </c>
      <c r="L395" s="9"/>
      <c r="M395" s="9"/>
      <c r="N395" s="9"/>
      <c r="O395" s="9"/>
      <c r="P395" s="9" t="s">
        <v>9170</v>
      </c>
      <c r="Q395" s="11" t="s">
        <v>7372</v>
      </c>
      <c r="R395" s="9"/>
      <c r="S395" s="9"/>
      <c r="T395">
        <f t="shared" si="2"/>
        <v>35</v>
      </c>
      <c r="U395" t="str">
        <f t="shared" si="3"/>
        <v>Excluded</v>
      </c>
      <c r="V395">
        <f t="shared" si="4"/>
        <v>57</v>
      </c>
      <c r="W395" t="str">
        <f t="shared" si="5"/>
        <v>Excluded</v>
      </c>
      <c r="X395" t="str">
        <f t="shared" ref="X395:Z395" si="403">IFERROR(IF(SEARCH(X$1,$Q395),"sim","não"),)</f>
        <v>sim</v>
      </c>
      <c r="Y395" t="str">
        <f t="shared" si="403"/>
        <v/>
      </c>
      <c r="Z395" t="str">
        <f t="shared" si="403"/>
        <v/>
      </c>
      <c r="AA395">
        <f t="shared" si="7"/>
        <v>1</v>
      </c>
      <c r="AB395" t="str">
        <f t="shared" si="8"/>
        <v/>
      </c>
      <c r="AF395" t="str">
        <f t="shared" si="9"/>
        <v>1 - Type of study</v>
      </c>
      <c r="AG395" t="str">
        <f t="shared" si="10"/>
        <v>1 - Type of study</v>
      </c>
      <c r="AH395" t="str">
        <f t="shared" si="11"/>
        <v/>
      </c>
    </row>
    <row r="396">
      <c r="A396" s="9" t="s">
        <v>9171</v>
      </c>
      <c r="B396" s="9" t="s">
        <v>9172</v>
      </c>
      <c r="C396" s="10">
        <v>2015.0</v>
      </c>
      <c r="D396" s="10">
        <v>10.0</v>
      </c>
      <c r="E396" s="10">
        <v>1.0</v>
      </c>
      <c r="F396" s="9" t="s">
        <v>2871</v>
      </c>
      <c r="G396" s="9" t="s">
        <v>2872</v>
      </c>
      <c r="H396" s="10">
        <v>69.0</v>
      </c>
      <c r="I396" s="10">
        <v>3.0</v>
      </c>
      <c r="J396" s="9" t="s">
        <v>9173</v>
      </c>
      <c r="K396" s="11" t="s">
        <v>9174</v>
      </c>
      <c r="L396" s="9"/>
      <c r="M396" s="9"/>
      <c r="N396" s="9"/>
      <c r="O396" s="9"/>
      <c r="P396" s="9" t="s">
        <v>9175</v>
      </c>
      <c r="Q396" s="11" t="s">
        <v>7372</v>
      </c>
      <c r="R396" s="9"/>
      <c r="S396" s="9"/>
      <c r="T396">
        <f t="shared" si="2"/>
        <v>35</v>
      </c>
      <c r="U396" t="str">
        <f t="shared" si="3"/>
        <v>Excluded</v>
      </c>
      <c r="V396">
        <f t="shared" si="4"/>
        <v>57</v>
      </c>
      <c r="W396" t="str">
        <f t="shared" si="5"/>
        <v>Excluded</v>
      </c>
      <c r="X396" t="str">
        <f t="shared" ref="X396:Z396" si="404">IFERROR(IF(SEARCH(X$1,$Q396),"sim","não"),)</f>
        <v>sim</v>
      </c>
      <c r="Y396" t="str">
        <f t="shared" si="404"/>
        <v/>
      </c>
      <c r="Z396" t="str">
        <f t="shared" si="404"/>
        <v/>
      </c>
      <c r="AA396">
        <f t="shared" si="7"/>
        <v>1</v>
      </c>
      <c r="AB396" t="str">
        <f t="shared" si="8"/>
        <v/>
      </c>
      <c r="AF396" t="str">
        <f t="shared" si="9"/>
        <v>1 - Type of study</v>
      </c>
      <c r="AG396" t="str">
        <f t="shared" si="10"/>
        <v>1 - Type of study</v>
      </c>
      <c r="AH396" t="str">
        <f t="shared" si="11"/>
        <v/>
      </c>
    </row>
    <row r="397">
      <c r="A397" s="9" t="s">
        <v>9176</v>
      </c>
      <c r="B397" s="9" t="s">
        <v>9177</v>
      </c>
      <c r="C397" s="10">
        <v>2020.0</v>
      </c>
      <c r="D397" s="10">
        <v>6.0</v>
      </c>
      <c r="E397" s="10">
        <v>25.0</v>
      </c>
      <c r="F397" s="9" t="s">
        <v>2731</v>
      </c>
      <c r="G397" s="9" t="s">
        <v>2732</v>
      </c>
      <c r="H397" s="10">
        <v>723.0</v>
      </c>
      <c r="I397" s="9"/>
      <c r="J397" s="9"/>
      <c r="K397" s="11" t="s">
        <v>9178</v>
      </c>
      <c r="L397" s="9"/>
      <c r="M397" s="9"/>
      <c r="N397" s="9"/>
      <c r="O397" s="9"/>
      <c r="P397" s="9" t="s">
        <v>9179</v>
      </c>
      <c r="Q397" s="11" t="s">
        <v>7372</v>
      </c>
      <c r="R397" s="9"/>
      <c r="S397" s="9"/>
      <c r="T397">
        <f t="shared" si="2"/>
        <v>35</v>
      </c>
      <c r="U397" t="str">
        <f t="shared" si="3"/>
        <v>Excluded</v>
      </c>
      <c r="V397">
        <f t="shared" si="4"/>
        <v>57</v>
      </c>
      <c r="W397" t="str">
        <f t="shared" si="5"/>
        <v>Excluded</v>
      </c>
      <c r="X397" t="str">
        <f t="shared" ref="X397:Z397" si="405">IFERROR(IF(SEARCH(X$1,$Q397),"sim","não"),)</f>
        <v>sim</v>
      </c>
      <c r="Y397" t="str">
        <f t="shared" si="405"/>
        <v/>
      </c>
      <c r="Z397" t="str">
        <f t="shared" si="405"/>
        <v/>
      </c>
      <c r="AA397">
        <f t="shared" si="7"/>
        <v>1</v>
      </c>
      <c r="AB397" t="str">
        <f t="shared" si="8"/>
        <v/>
      </c>
      <c r="AF397" t="str">
        <f t="shared" si="9"/>
        <v>1 - Type of study</v>
      </c>
      <c r="AG397" t="str">
        <f t="shared" si="10"/>
        <v>1 - Type of study</v>
      </c>
      <c r="AH397" t="str">
        <f t="shared" si="11"/>
        <v/>
      </c>
    </row>
    <row r="398">
      <c r="A398" s="9" t="s">
        <v>9180</v>
      </c>
      <c r="B398" s="9" t="s">
        <v>9181</v>
      </c>
      <c r="C398" s="10">
        <v>2020.0</v>
      </c>
      <c r="D398" s="10">
        <v>5.0</v>
      </c>
      <c r="E398" s="10">
        <v>13.0</v>
      </c>
      <c r="F398" s="9" t="s">
        <v>9182</v>
      </c>
      <c r="G398" s="9" t="s">
        <v>9183</v>
      </c>
      <c r="H398" s="10">
        <v>68.0</v>
      </c>
      <c r="I398" s="10">
        <v>19.0</v>
      </c>
      <c r="J398" s="9" t="s">
        <v>9184</v>
      </c>
      <c r="K398" s="11" t="s">
        <v>9185</v>
      </c>
      <c r="L398" s="9"/>
      <c r="M398" s="9"/>
      <c r="N398" s="9"/>
      <c r="O398" s="9"/>
      <c r="P398" s="9" t="s">
        <v>9186</v>
      </c>
      <c r="Q398" s="11" t="s">
        <v>7372</v>
      </c>
      <c r="R398" s="9"/>
      <c r="S398" s="9"/>
      <c r="T398">
        <f t="shared" si="2"/>
        <v>35</v>
      </c>
      <c r="U398" t="str">
        <f t="shared" si="3"/>
        <v>Excluded</v>
      </c>
      <c r="V398">
        <f t="shared" si="4"/>
        <v>57</v>
      </c>
      <c r="W398" t="str">
        <f t="shared" si="5"/>
        <v>Excluded</v>
      </c>
      <c r="X398" t="str">
        <f t="shared" ref="X398:Z398" si="406">IFERROR(IF(SEARCH(X$1,$Q398),"sim","não"),)</f>
        <v>sim</v>
      </c>
      <c r="Y398" t="str">
        <f t="shared" si="406"/>
        <v/>
      </c>
      <c r="Z398" t="str">
        <f t="shared" si="406"/>
        <v/>
      </c>
      <c r="AA398">
        <f t="shared" si="7"/>
        <v>1</v>
      </c>
      <c r="AB398" t="str">
        <f t="shared" si="8"/>
        <v/>
      </c>
      <c r="AF398" t="str">
        <f t="shared" si="9"/>
        <v>1 - Type of study</v>
      </c>
      <c r="AG398" t="str">
        <f t="shared" si="10"/>
        <v>1 - Type of study</v>
      </c>
      <c r="AH398" t="str">
        <f t="shared" si="11"/>
        <v/>
      </c>
    </row>
    <row r="399">
      <c r="A399" s="9" t="s">
        <v>9187</v>
      </c>
      <c r="B399" s="9" t="s">
        <v>9188</v>
      </c>
      <c r="C399" s="10">
        <v>2018.0</v>
      </c>
      <c r="D399" s="10">
        <v>1.0</v>
      </c>
      <c r="E399" s="10">
        <v>1.0</v>
      </c>
      <c r="F399" s="9" t="s">
        <v>9189</v>
      </c>
      <c r="G399" s="9" t="s">
        <v>9190</v>
      </c>
      <c r="H399" s="10">
        <v>59.0</v>
      </c>
      <c r="I399" s="10">
        <v>5.0</v>
      </c>
      <c r="J399" s="9" t="s">
        <v>9191</v>
      </c>
      <c r="K399" s="11" t="s">
        <v>9192</v>
      </c>
      <c r="L399" s="9"/>
      <c r="M399" s="9"/>
      <c r="N399" s="9"/>
      <c r="O399" s="9"/>
      <c r="P399" s="9" t="s">
        <v>9193</v>
      </c>
      <c r="Q399" s="11" t="s">
        <v>7372</v>
      </c>
      <c r="R399" s="9"/>
      <c r="S399" s="9"/>
      <c r="T399">
        <f t="shared" si="2"/>
        <v>35</v>
      </c>
      <c r="U399" t="str">
        <f t="shared" si="3"/>
        <v>Excluded</v>
      </c>
      <c r="V399">
        <f t="shared" si="4"/>
        <v>57</v>
      </c>
      <c r="W399" t="str">
        <f t="shared" si="5"/>
        <v>Excluded</v>
      </c>
      <c r="X399" t="str">
        <f t="shared" ref="X399:Z399" si="407">IFERROR(IF(SEARCH(X$1,$Q399),"sim","não"),)</f>
        <v>sim</v>
      </c>
      <c r="Y399" t="str">
        <f t="shared" si="407"/>
        <v/>
      </c>
      <c r="Z399" t="str">
        <f t="shared" si="407"/>
        <v/>
      </c>
      <c r="AA399">
        <f t="shared" si="7"/>
        <v>1</v>
      </c>
      <c r="AB399" t="str">
        <f t="shared" si="8"/>
        <v/>
      </c>
      <c r="AF399" t="str">
        <f t="shared" si="9"/>
        <v>1 - Type of study</v>
      </c>
      <c r="AG399" t="str">
        <f t="shared" si="10"/>
        <v>1 - Type of study</v>
      </c>
      <c r="AH399" t="str">
        <f t="shared" si="11"/>
        <v/>
      </c>
    </row>
    <row r="400">
      <c r="A400" s="9" t="s">
        <v>9194</v>
      </c>
      <c r="B400" s="9" t="s">
        <v>9195</v>
      </c>
      <c r="C400" s="10">
        <v>2018.0</v>
      </c>
      <c r="D400" s="10">
        <v>1.0</v>
      </c>
      <c r="E400" s="10">
        <v>1.0</v>
      </c>
      <c r="F400" s="9" t="s">
        <v>2693</v>
      </c>
      <c r="G400" s="9" t="s">
        <v>2694</v>
      </c>
      <c r="H400" s="10">
        <v>126.0</v>
      </c>
      <c r="I400" s="9"/>
      <c r="J400" s="9" t="s">
        <v>9196</v>
      </c>
      <c r="K400" s="11" t="s">
        <v>9197</v>
      </c>
      <c r="L400" s="9"/>
      <c r="M400" s="9"/>
      <c r="N400" s="9"/>
      <c r="O400" s="9"/>
      <c r="P400" s="9" t="s">
        <v>9198</v>
      </c>
      <c r="Q400" s="11" t="s">
        <v>7372</v>
      </c>
      <c r="R400" s="9"/>
      <c r="S400" s="9"/>
      <c r="T400">
        <f t="shared" si="2"/>
        <v>35</v>
      </c>
      <c r="U400" t="str">
        <f t="shared" si="3"/>
        <v>Excluded</v>
      </c>
      <c r="V400">
        <f t="shared" si="4"/>
        <v>57</v>
      </c>
      <c r="W400" t="str">
        <f t="shared" si="5"/>
        <v>Excluded</v>
      </c>
      <c r="X400" t="str">
        <f t="shared" ref="X400:Z400" si="408">IFERROR(IF(SEARCH(X$1,$Q400),"sim","não"),)</f>
        <v>sim</v>
      </c>
      <c r="Y400" t="str">
        <f t="shared" si="408"/>
        <v/>
      </c>
      <c r="Z400" t="str">
        <f t="shared" si="408"/>
        <v/>
      </c>
      <c r="AA400">
        <f t="shared" si="7"/>
        <v>1</v>
      </c>
      <c r="AB400" t="str">
        <f t="shared" si="8"/>
        <v/>
      </c>
      <c r="AF400" t="str">
        <f t="shared" si="9"/>
        <v>1 - Type of study</v>
      </c>
      <c r="AG400" t="str">
        <f t="shared" si="10"/>
        <v>1 - Type of study</v>
      </c>
      <c r="AH400" t="str">
        <f t="shared" si="11"/>
        <v/>
      </c>
    </row>
    <row r="401">
      <c r="A401" s="9" t="s">
        <v>9199</v>
      </c>
      <c r="B401" s="9" t="s">
        <v>9200</v>
      </c>
      <c r="C401" s="10">
        <v>2021.0</v>
      </c>
      <c r="D401" s="10">
        <v>5.0</v>
      </c>
      <c r="E401" s="10">
        <v>1.0</v>
      </c>
      <c r="F401" s="9" t="s">
        <v>9201</v>
      </c>
      <c r="G401" s="9" t="s">
        <v>9202</v>
      </c>
      <c r="H401" s="10">
        <v>21.0</v>
      </c>
      <c r="I401" s="10">
        <v>5.0</v>
      </c>
      <c r="J401" s="9" t="s">
        <v>9203</v>
      </c>
      <c r="K401" s="11" t="s">
        <v>9204</v>
      </c>
      <c r="L401" s="9"/>
      <c r="M401" s="9"/>
      <c r="N401" s="9"/>
      <c r="O401" s="9"/>
      <c r="P401" s="9" t="s">
        <v>9205</v>
      </c>
      <c r="Q401" s="11" t="s">
        <v>7372</v>
      </c>
      <c r="R401" s="9"/>
      <c r="S401" s="9"/>
      <c r="T401">
        <f t="shared" si="2"/>
        <v>35</v>
      </c>
      <c r="U401" t="str">
        <f t="shared" si="3"/>
        <v>Excluded</v>
      </c>
      <c r="V401">
        <f t="shared" si="4"/>
        <v>57</v>
      </c>
      <c r="W401" t="str">
        <f t="shared" si="5"/>
        <v>Excluded</v>
      </c>
      <c r="X401" t="str">
        <f t="shared" ref="X401:Z401" si="409">IFERROR(IF(SEARCH(X$1,$Q401),"sim","não"),)</f>
        <v>sim</v>
      </c>
      <c r="Y401" t="str">
        <f t="shared" si="409"/>
        <v/>
      </c>
      <c r="Z401" t="str">
        <f t="shared" si="409"/>
        <v/>
      </c>
      <c r="AA401">
        <f t="shared" si="7"/>
        <v>1</v>
      </c>
      <c r="AB401" t="str">
        <f t="shared" si="8"/>
        <v/>
      </c>
      <c r="AF401" t="str">
        <f t="shared" si="9"/>
        <v>1 - Type of study</v>
      </c>
      <c r="AG401" t="str">
        <f t="shared" si="10"/>
        <v>1 - Type of study</v>
      </c>
      <c r="AH401" t="str">
        <f t="shared" si="11"/>
        <v/>
      </c>
    </row>
    <row r="402">
      <c r="A402" s="9" t="s">
        <v>9206</v>
      </c>
      <c r="B402" s="9" t="s">
        <v>9207</v>
      </c>
      <c r="C402" s="10">
        <v>2020.0</v>
      </c>
      <c r="D402" s="10">
        <v>2.0</v>
      </c>
      <c r="E402" s="10">
        <v>1.0</v>
      </c>
      <c r="F402" s="11" t="s">
        <v>2865</v>
      </c>
      <c r="G402" s="9"/>
      <c r="H402" s="10">
        <v>5.0</v>
      </c>
      <c r="I402" s="10">
        <v>1.0</v>
      </c>
      <c r="J402" s="9" t="s">
        <v>9208</v>
      </c>
      <c r="K402" s="11" t="s">
        <v>9209</v>
      </c>
      <c r="L402" s="9"/>
      <c r="M402" s="9"/>
      <c r="N402" s="9"/>
      <c r="O402" s="9"/>
      <c r="P402" s="9" t="s">
        <v>9210</v>
      </c>
      <c r="Q402" s="11" t="s">
        <v>7372</v>
      </c>
      <c r="R402" s="9"/>
      <c r="S402" s="9"/>
      <c r="T402">
        <f t="shared" si="2"/>
        <v>35</v>
      </c>
      <c r="U402" t="str">
        <f t="shared" si="3"/>
        <v>Excluded</v>
      </c>
      <c r="V402">
        <f t="shared" si="4"/>
        <v>57</v>
      </c>
      <c r="W402" t="str">
        <f t="shared" si="5"/>
        <v>Excluded</v>
      </c>
      <c r="X402" t="str">
        <f t="shared" ref="X402:Z402" si="410">IFERROR(IF(SEARCH(X$1,$Q402),"sim","não"),)</f>
        <v>sim</v>
      </c>
      <c r="Y402" t="str">
        <f t="shared" si="410"/>
        <v/>
      </c>
      <c r="Z402" t="str">
        <f t="shared" si="410"/>
        <v/>
      </c>
      <c r="AA402">
        <f t="shared" si="7"/>
        <v>1</v>
      </c>
      <c r="AB402" t="str">
        <f t="shared" si="8"/>
        <v/>
      </c>
      <c r="AF402" t="str">
        <f t="shared" si="9"/>
        <v>1 - Type of study</v>
      </c>
      <c r="AG402" t="str">
        <f t="shared" si="10"/>
        <v>1 - Type of study</v>
      </c>
      <c r="AH402" t="str">
        <f t="shared" si="11"/>
        <v/>
      </c>
    </row>
    <row r="403">
      <c r="A403" s="9" t="s">
        <v>9211</v>
      </c>
      <c r="B403" s="9" t="s">
        <v>9212</v>
      </c>
      <c r="C403" s="10">
        <v>2019.0</v>
      </c>
      <c r="D403" s="10">
        <v>4.0</v>
      </c>
      <c r="E403" s="10">
        <v>30.0</v>
      </c>
      <c r="F403" s="11" t="s">
        <v>9213</v>
      </c>
      <c r="G403" s="9"/>
      <c r="H403" s="10">
        <v>7.0</v>
      </c>
      <c r="I403" s="9"/>
      <c r="J403" s="9"/>
      <c r="K403" s="11" t="s">
        <v>9214</v>
      </c>
      <c r="L403" s="9"/>
      <c r="M403" s="9"/>
      <c r="N403" s="9"/>
      <c r="O403" s="9"/>
      <c r="P403" s="9" t="s">
        <v>9215</v>
      </c>
      <c r="Q403" s="11" t="s">
        <v>7372</v>
      </c>
      <c r="R403" s="9"/>
      <c r="S403" s="9"/>
      <c r="T403">
        <f t="shared" si="2"/>
        <v>35</v>
      </c>
      <c r="U403" t="str">
        <f t="shared" si="3"/>
        <v>Excluded</v>
      </c>
      <c r="V403">
        <f t="shared" si="4"/>
        <v>57</v>
      </c>
      <c r="W403" t="str">
        <f t="shared" si="5"/>
        <v>Excluded</v>
      </c>
      <c r="X403" t="str">
        <f t="shared" ref="X403:Z403" si="411">IFERROR(IF(SEARCH(X$1,$Q403),"sim","não"),)</f>
        <v>sim</v>
      </c>
      <c r="Y403" t="str">
        <f t="shared" si="411"/>
        <v/>
      </c>
      <c r="Z403" t="str">
        <f t="shared" si="411"/>
        <v/>
      </c>
      <c r="AA403">
        <f t="shared" si="7"/>
        <v>1</v>
      </c>
      <c r="AB403" t="str">
        <f t="shared" si="8"/>
        <v/>
      </c>
      <c r="AF403" t="str">
        <f t="shared" si="9"/>
        <v>1 - Type of study</v>
      </c>
      <c r="AG403" t="str">
        <f t="shared" si="10"/>
        <v>1 - Type of study</v>
      </c>
      <c r="AH403" t="str">
        <f t="shared" si="11"/>
        <v/>
      </c>
    </row>
    <row r="404">
      <c r="A404" s="9" t="s">
        <v>9216</v>
      </c>
      <c r="B404" s="9" t="s">
        <v>9217</v>
      </c>
      <c r="C404" s="10">
        <v>2018.0</v>
      </c>
      <c r="D404" s="10">
        <v>10.0</v>
      </c>
      <c r="E404" s="10">
        <v>1.0</v>
      </c>
      <c r="F404" s="9" t="s">
        <v>2693</v>
      </c>
      <c r="G404" s="9" t="s">
        <v>2694</v>
      </c>
      <c r="H404" s="10">
        <v>135.0</v>
      </c>
      <c r="I404" s="9"/>
      <c r="J404" s="9" t="s">
        <v>9218</v>
      </c>
      <c r="K404" s="11" t="s">
        <v>9219</v>
      </c>
      <c r="L404" s="9"/>
      <c r="M404" s="9"/>
      <c r="N404" s="9"/>
      <c r="O404" s="9"/>
      <c r="P404" s="9" t="s">
        <v>9220</v>
      </c>
      <c r="Q404" s="11" t="s">
        <v>7372</v>
      </c>
      <c r="R404" s="9"/>
      <c r="S404" s="9"/>
      <c r="T404">
        <f t="shared" si="2"/>
        <v>35</v>
      </c>
      <c r="U404" t="str">
        <f t="shared" si="3"/>
        <v>Excluded</v>
      </c>
      <c r="V404">
        <f t="shared" si="4"/>
        <v>57</v>
      </c>
      <c r="W404" t="str">
        <f t="shared" si="5"/>
        <v>Excluded</v>
      </c>
      <c r="X404" t="str">
        <f t="shared" ref="X404:Z404" si="412">IFERROR(IF(SEARCH(X$1,$Q404),"sim","não"),)</f>
        <v>sim</v>
      </c>
      <c r="Y404" t="str">
        <f t="shared" si="412"/>
        <v/>
      </c>
      <c r="Z404" t="str">
        <f t="shared" si="412"/>
        <v/>
      </c>
      <c r="AA404">
        <f t="shared" si="7"/>
        <v>1</v>
      </c>
      <c r="AB404" t="str">
        <f t="shared" si="8"/>
        <v/>
      </c>
      <c r="AF404" t="str">
        <f t="shared" si="9"/>
        <v>1 - Type of study</v>
      </c>
      <c r="AG404" t="str">
        <f t="shared" si="10"/>
        <v>1 - Type of study</v>
      </c>
      <c r="AH404" t="str">
        <f t="shared" si="11"/>
        <v/>
      </c>
    </row>
    <row r="405">
      <c r="A405" s="9" t="s">
        <v>9221</v>
      </c>
      <c r="B405" s="9" t="s">
        <v>9222</v>
      </c>
      <c r="C405" s="10">
        <v>2019.0</v>
      </c>
      <c r="D405" s="10">
        <v>5.0</v>
      </c>
      <c r="E405" s="10">
        <v>10.0</v>
      </c>
      <c r="F405" s="9" t="s">
        <v>2731</v>
      </c>
      <c r="G405" s="9" t="s">
        <v>2732</v>
      </c>
      <c r="H405" s="10">
        <v>664.0</v>
      </c>
      <c r="I405" s="9"/>
      <c r="J405" s="9" t="s">
        <v>9223</v>
      </c>
      <c r="K405" s="11" t="s">
        <v>9224</v>
      </c>
      <c r="L405" s="9"/>
      <c r="M405" s="9"/>
      <c r="N405" s="9"/>
      <c r="O405" s="9"/>
      <c r="P405" s="9" t="s">
        <v>9225</v>
      </c>
      <c r="Q405" s="11" t="s">
        <v>7372</v>
      </c>
      <c r="R405" s="9"/>
      <c r="S405" s="9"/>
      <c r="T405">
        <f t="shared" si="2"/>
        <v>35</v>
      </c>
      <c r="U405" t="str">
        <f t="shared" si="3"/>
        <v>Excluded</v>
      </c>
      <c r="V405">
        <f t="shared" si="4"/>
        <v>57</v>
      </c>
      <c r="W405" t="str">
        <f t="shared" si="5"/>
        <v>Excluded</v>
      </c>
      <c r="X405" t="str">
        <f t="shared" ref="X405:Z405" si="413">IFERROR(IF(SEARCH(X$1,$Q405),"sim","não"),)</f>
        <v>sim</v>
      </c>
      <c r="Y405" t="str">
        <f t="shared" si="413"/>
        <v/>
      </c>
      <c r="Z405" t="str">
        <f t="shared" si="413"/>
        <v/>
      </c>
      <c r="AA405">
        <f t="shared" si="7"/>
        <v>1</v>
      </c>
      <c r="AB405" t="str">
        <f t="shared" si="8"/>
        <v/>
      </c>
      <c r="AF405" t="str">
        <f t="shared" si="9"/>
        <v>1 - Type of study</v>
      </c>
      <c r="AG405" t="str">
        <f t="shared" si="10"/>
        <v>1 - Type of study</v>
      </c>
      <c r="AH405" t="str">
        <f t="shared" si="11"/>
        <v/>
      </c>
    </row>
    <row r="406">
      <c r="A406" s="9" t="s">
        <v>9226</v>
      </c>
      <c r="B406" s="9" t="s">
        <v>9227</v>
      </c>
      <c r="C406" s="10">
        <v>2018.0</v>
      </c>
      <c r="D406" s="10">
        <v>12.0</v>
      </c>
      <c r="E406" s="10">
        <v>1.0</v>
      </c>
      <c r="F406" s="9" t="s">
        <v>2693</v>
      </c>
      <c r="G406" s="9" t="s">
        <v>2694</v>
      </c>
      <c r="H406" s="10">
        <v>137.0</v>
      </c>
      <c r="I406" s="9"/>
      <c r="J406" s="9" t="s">
        <v>9228</v>
      </c>
      <c r="K406" s="11" t="s">
        <v>9229</v>
      </c>
      <c r="L406" s="9"/>
      <c r="M406" s="9"/>
      <c r="N406" s="9"/>
      <c r="O406" s="9"/>
      <c r="P406" s="9" t="s">
        <v>9230</v>
      </c>
      <c r="Q406" s="11" t="s">
        <v>7372</v>
      </c>
      <c r="R406" s="9"/>
      <c r="S406" s="9"/>
      <c r="T406">
        <f t="shared" si="2"/>
        <v>35</v>
      </c>
      <c r="U406" t="str">
        <f t="shared" si="3"/>
        <v>Excluded</v>
      </c>
      <c r="V406">
        <f t="shared" si="4"/>
        <v>57</v>
      </c>
      <c r="W406" t="str">
        <f t="shared" si="5"/>
        <v>Excluded</v>
      </c>
      <c r="X406" t="str">
        <f t="shared" ref="X406:Z406" si="414">IFERROR(IF(SEARCH(X$1,$Q406),"sim","não"),)</f>
        <v>sim</v>
      </c>
      <c r="Y406" t="str">
        <f t="shared" si="414"/>
        <v/>
      </c>
      <c r="Z406" t="str">
        <f t="shared" si="414"/>
        <v/>
      </c>
      <c r="AA406">
        <f t="shared" si="7"/>
        <v>1</v>
      </c>
      <c r="AB406" t="str">
        <f t="shared" si="8"/>
        <v/>
      </c>
      <c r="AF406" t="str">
        <f t="shared" si="9"/>
        <v>1 - Type of study</v>
      </c>
      <c r="AG406" t="str">
        <f t="shared" si="10"/>
        <v>1 - Type of study</v>
      </c>
      <c r="AH406" t="str">
        <f t="shared" si="11"/>
        <v/>
      </c>
    </row>
    <row r="407">
      <c r="A407" s="9" t="s">
        <v>9231</v>
      </c>
      <c r="B407" s="9" t="s">
        <v>9232</v>
      </c>
      <c r="C407" s="10">
        <v>2020.0</v>
      </c>
      <c r="D407" s="10">
        <v>11.0</v>
      </c>
      <c r="E407" s="10">
        <v>1.0</v>
      </c>
      <c r="F407" s="9" t="s">
        <v>2693</v>
      </c>
      <c r="G407" s="9" t="s">
        <v>2694</v>
      </c>
      <c r="H407" s="10">
        <v>160.0</v>
      </c>
      <c r="I407" s="9"/>
      <c r="J407" s="9"/>
      <c r="K407" s="11" t="s">
        <v>9233</v>
      </c>
      <c r="L407" s="9"/>
      <c r="M407" s="9"/>
      <c r="N407" s="9"/>
      <c r="O407" s="9"/>
      <c r="P407" s="9" t="s">
        <v>9234</v>
      </c>
      <c r="Q407" s="11" t="s">
        <v>7372</v>
      </c>
      <c r="R407" s="9"/>
      <c r="S407" s="9"/>
      <c r="T407">
        <f t="shared" si="2"/>
        <v>35</v>
      </c>
      <c r="U407" t="str">
        <f t="shared" si="3"/>
        <v>Excluded</v>
      </c>
      <c r="V407">
        <f t="shared" si="4"/>
        <v>57</v>
      </c>
      <c r="W407" t="str">
        <f t="shared" si="5"/>
        <v>Excluded</v>
      </c>
      <c r="X407" t="str">
        <f t="shared" ref="X407:Z407" si="415">IFERROR(IF(SEARCH(X$1,$Q407),"sim","não"),)</f>
        <v>sim</v>
      </c>
      <c r="Y407" t="str">
        <f t="shared" si="415"/>
        <v/>
      </c>
      <c r="Z407" t="str">
        <f t="shared" si="415"/>
        <v/>
      </c>
      <c r="AA407">
        <f t="shared" si="7"/>
        <v>1</v>
      </c>
      <c r="AB407" t="str">
        <f t="shared" si="8"/>
        <v/>
      </c>
      <c r="AF407" t="str">
        <f t="shared" si="9"/>
        <v>1 - Type of study</v>
      </c>
      <c r="AG407" t="str">
        <f t="shared" si="10"/>
        <v>1 - Type of study</v>
      </c>
      <c r="AH407" t="str">
        <f t="shared" si="11"/>
        <v/>
      </c>
    </row>
    <row r="408">
      <c r="A408" s="9" t="s">
        <v>9235</v>
      </c>
      <c r="B408" s="9" t="s">
        <v>9236</v>
      </c>
      <c r="C408" s="10">
        <v>2020.0</v>
      </c>
      <c r="D408" s="10">
        <v>5.0</v>
      </c>
      <c r="E408" s="10">
        <v>5.0</v>
      </c>
      <c r="F408" s="9" t="s">
        <v>2878</v>
      </c>
      <c r="G408" s="9" t="s">
        <v>2879</v>
      </c>
      <c r="H408" s="10">
        <v>54.0</v>
      </c>
      <c r="I408" s="10">
        <v>9.0</v>
      </c>
      <c r="J408" s="9" t="s">
        <v>9237</v>
      </c>
      <c r="K408" s="11" t="s">
        <v>9238</v>
      </c>
      <c r="L408" s="9"/>
      <c r="M408" s="9"/>
      <c r="N408" s="9"/>
      <c r="O408" s="9"/>
      <c r="P408" s="9" t="s">
        <v>9239</v>
      </c>
      <c r="Q408" s="11" t="s">
        <v>7372</v>
      </c>
      <c r="R408" s="9"/>
      <c r="S408" s="9"/>
      <c r="T408">
        <f t="shared" si="2"/>
        <v>35</v>
      </c>
      <c r="U408" t="str">
        <f t="shared" si="3"/>
        <v>Excluded</v>
      </c>
      <c r="V408">
        <f t="shared" si="4"/>
        <v>57</v>
      </c>
      <c r="W408" t="str">
        <f t="shared" si="5"/>
        <v>Excluded</v>
      </c>
      <c r="X408" t="str">
        <f t="shared" ref="X408:Z408" si="416">IFERROR(IF(SEARCH(X$1,$Q408),"sim","não"),)</f>
        <v>sim</v>
      </c>
      <c r="Y408" t="str">
        <f t="shared" si="416"/>
        <v/>
      </c>
      <c r="Z408" t="str">
        <f t="shared" si="416"/>
        <v/>
      </c>
      <c r="AA408">
        <f t="shared" si="7"/>
        <v>1</v>
      </c>
      <c r="AB408" t="str">
        <f t="shared" si="8"/>
        <v/>
      </c>
      <c r="AF408" t="str">
        <f t="shared" si="9"/>
        <v>1 - Type of study</v>
      </c>
      <c r="AG408" t="str">
        <f t="shared" si="10"/>
        <v>1 - Type of study</v>
      </c>
      <c r="AH408" t="str">
        <f t="shared" si="11"/>
        <v/>
      </c>
    </row>
    <row r="409">
      <c r="A409" s="9" t="s">
        <v>9240</v>
      </c>
      <c r="B409" s="9" t="s">
        <v>9241</v>
      </c>
      <c r="C409" s="10">
        <v>2020.0</v>
      </c>
      <c r="D409" s="10">
        <v>4.0</v>
      </c>
      <c r="E409" s="10">
        <v>1.0</v>
      </c>
      <c r="F409" s="9" t="s">
        <v>2738</v>
      </c>
      <c r="G409" s="9" t="s">
        <v>2739</v>
      </c>
      <c r="H409" s="10">
        <v>259.0</v>
      </c>
      <c r="I409" s="9"/>
      <c r="J409" s="9"/>
      <c r="K409" s="11" t="s">
        <v>9242</v>
      </c>
      <c r="L409" s="9"/>
      <c r="M409" s="9"/>
      <c r="N409" s="9"/>
      <c r="O409" s="9"/>
      <c r="P409" s="9" t="s">
        <v>9243</v>
      </c>
      <c r="Q409" s="11" t="s">
        <v>7372</v>
      </c>
      <c r="R409" s="9"/>
      <c r="S409" s="9"/>
      <c r="T409">
        <f t="shared" si="2"/>
        <v>35</v>
      </c>
      <c r="U409" t="str">
        <f t="shared" si="3"/>
        <v>Excluded</v>
      </c>
      <c r="V409">
        <f t="shared" si="4"/>
        <v>57</v>
      </c>
      <c r="W409" t="str">
        <f t="shared" si="5"/>
        <v>Excluded</v>
      </c>
      <c r="X409" t="str">
        <f t="shared" ref="X409:Z409" si="417">IFERROR(IF(SEARCH(X$1,$Q409),"sim","não"),)</f>
        <v>sim</v>
      </c>
      <c r="Y409" t="str">
        <f t="shared" si="417"/>
        <v/>
      </c>
      <c r="Z409" t="str">
        <f t="shared" si="417"/>
        <v/>
      </c>
      <c r="AA409">
        <f t="shared" si="7"/>
        <v>1</v>
      </c>
      <c r="AB409" t="str">
        <f t="shared" si="8"/>
        <v/>
      </c>
      <c r="AF409" t="str">
        <f t="shared" si="9"/>
        <v>1 - Type of study</v>
      </c>
      <c r="AG409" t="str">
        <f t="shared" si="10"/>
        <v>1 - Type of study</v>
      </c>
      <c r="AH409" t="str">
        <f t="shared" si="11"/>
        <v/>
      </c>
    </row>
    <row r="410">
      <c r="A410" s="9" t="s">
        <v>9244</v>
      </c>
      <c r="B410" s="9" t="s">
        <v>9245</v>
      </c>
      <c r="C410" s="10">
        <v>2020.0</v>
      </c>
      <c r="D410" s="10">
        <v>11.0</v>
      </c>
      <c r="E410" s="10">
        <v>1.0</v>
      </c>
      <c r="F410" s="9" t="s">
        <v>9246</v>
      </c>
      <c r="G410" s="9" t="s">
        <v>9247</v>
      </c>
      <c r="H410" s="10">
        <v>40.0</v>
      </c>
      <c r="I410" s="9"/>
      <c r="J410" s="9"/>
      <c r="K410" s="11" t="s">
        <v>9248</v>
      </c>
      <c r="L410" s="9"/>
      <c r="M410" s="9"/>
      <c r="N410" s="9"/>
      <c r="O410" s="9"/>
      <c r="P410" s="9" t="s">
        <v>9249</v>
      </c>
      <c r="Q410" s="11" t="s">
        <v>7372</v>
      </c>
      <c r="R410" s="9"/>
      <c r="S410" s="9"/>
      <c r="T410">
        <f t="shared" si="2"/>
        <v>35</v>
      </c>
      <c r="U410" t="str">
        <f t="shared" si="3"/>
        <v>Excluded</v>
      </c>
      <c r="V410">
        <f t="shared" si="4"/>
        <v>57</v>
      </c>
      <c r="W410" t="str">
        <f t="shared" si="5"/>
        <v>Excluded</v>
      </c>
      <c r="X410" t="str">
        <f t="shared" ref="X410:Z410" si="418">IFERROR(IF(SEARCH(X$1,$Q410),"sim","não"),)</f>
        <v>sim</v>
      </c>
      <c r="Y410" t="str">
        <f t="shared" si="418"/>
        <v/>
      </c>
      <c r="Z410" t="str">
        <f t="shared" si="418"/>
        <v/>
      </c>
      <c r="AA410">
        <f t="shared" si="7"/>
        <v>1</v>
      </c>
      <c r="AB410" t="str">
        <f t="shared" si="8"/>
        <v/>
      </c>
      <c r="AF410" t="str">
        <f t="shared" si="9"/>
        <v>1 - Type of study</v>
      </c>
      <c r="AG410" t="str">
        <f t="shared" si="10"/>
        <v>1 - Type of study</v>
      </c>
      <c r="AH410" t="str">
        <f t="shared" si="11"/>
        <v/>
      </c>
    </row>
    <row r="411">
      <c r="A411" s="9" t="s">
        <v>9250</v>
      </c>
      <c r="B411" s="9" t="s">
        <v>9251</v>
      </c>
      <c r="C411" s="10">
        <v>2018.0</v>
      </c>
      <c r="D411" s="10">
        <v>2.0</v>
      </c>
      <c r="E411" s="10">
        <v>1.0</v>
      </c>
      <c r="F411" s="9" t="s">
        <v>2693</v>
      </c>
      <c r="G411" s="9" t="s">
        <v>2694</v>
      </c>
      <c r="H411" s="10">
        <v>127.0</v>
      </c>
      <c r="I411" s="9"/>
      <c r="J411" s="9" t="s">
        <v>9252</v>
      </c>
      <c r="K411" s="11" t="s">
        <v>9253</v>
      </c>
      <c r="L411" s="9"/>
      <c r="M411" s="9"/>
      <c r="N411" s="9"/>
      <c r="O411" s="9"/>
      <c r="P411" s="9" t="s">
        <v>9254</v>
      </c>
      <c r="Q411" s="11" t="s">
        <v>7372</v>
      </c>
      <c r="R411" s="9"/>
      <c r="S411" s="9"/>
      <c r="T411">
        <f t="shared" si="2"/>
        <v>35</v>
      </c>
      <c r="U411" t="str">
        <f t="shared" si="3"/>
        <v>Excluded</v>
      </c>
      <c r="V411">
        <f t="shared" si="4"/>
        <v>57</v>
      </c>
      <c r="W411" t="str">
        <f t="shared" si="5"/>
        <v>Excluded</v>
      </c>
      <c r="X411" t="str">
        <f t="shared" ref="X411:Z411" si="419">IFERROR(IF(SEARCH(X$1,$Q411),"sim","não"),)</f>
        <v>sim</v>
      </c>
      <c r="Y411" t="str">
        <f t="shared" si="419"/>
        <v/>
      </c>
      <c r="Z411" t="str">
        <f t="shared" si="419"/>
        <v/>
      </c>
      <c r="AA411">
        <f t="shared" si="7"/>
        <v>1</v>
      </c>
      <c r="AB411" t="str">
        <f t="shared" si="8"/>
        <v/>
      </c>
      <c r="AF411" t="str">
        <f t="shared" si="9"/>
        <v>1 - Type of study</v>
      </c>
      <c r="AG411" t="str">
        <f t="shared" si="10"/>
        <v>1 - Type of study</v>
      </c>
      <c r="AH411" t="str">
        <f t="shared" si="11"/>
        <v/>
      </c>
    </row>
    <row r="412">
      <c r="A412" s="9" t="s">
        <v>9255</v>
      </c>
      <c r="B412" s="9" t="s">
        <v>9256</v>
      </c>
      <c r="C412" s="10">
        <v>2019.0</v>
      </c>
      <c r="D412" s="10">
        <v>5.0</v>
      </c>
      <c r="E412" s="10">
        <v>1.0</v>
      </c>
      <c r="F412" s="9" t="s">
        <v>2693</v>
      </c>
      <c r="G412" s="9" t="s">
        <v>2694</v>
      </c>
      <c r="H412" s="10">
        <v>142.0</v>
      </c>
      <c r="I412" s="9"/>
      <c r="J412" s="9" t="s">
        <v>9257</v>
      </c>
      <c r="K412" s="11" t="s">
        <v>9258</v>
      </c>
      <c r="L412" s="9"/>
      <c r="M412" s="9"/>
      <c r="N412" s="9"/>
      <c r="O412" s="9"/>
      <c r="P412" s="9" t="s">
        <v>9259</v>
      </c>
      <c r="Q412" s="11" t="s">
        <v>7372</v>
      </c>
      <c r="R412" s="9"/>
      <c r="S412" s="9"/>
      <c r="T412">
        <f t="shared" si="2"/>
        <v>35</v>
      </c>
      <c r="U412" t="str">
        <f t="shared" si="3"/>
        <v>Excluded</v>
      </c>
      <c r="V412">
        <f t="shared" si="4"/>
        <v>57</v>
      </c>
      <c r="W412" t="str">
        <f t="shared" si="5"/>
        <v>Excluded</v>
      </c>
      <c r="X412" t="str">
        <f t="shared" ref="X412:Z412" si="420">IFERROR(IF(SEARCH(X$1,$Q412),"sim","não"),)</f>
        <v>sim</v>
      </c>
      <c r="Y412" t="str">
        <f t="shared" si="420"/>
        <v/>
      </c>
      <c r="Z412" t="str">
        <f t="shared" si="420"/>
        <v/>
      </c>
      <c r="AA412">
        <f t="shared" si="7"/>
        <v>1</v>
      </c>
      <c r="AB412" t="str">
        <f t="shared" si="8"/>
        <v/>
      </c>
      <c r="AF412" t="str">
        <f t="shared" si="9"/>
        <v>1 - Type of study</v>
      </c>
      <c r="AG412" t="str">
        <f t="shared" si="10"/>
        <v>1 - Type of study</v>
      </c>
      <c r="AH412" t="str">
        <f t="shared" si="11"/>
        <v/>
      </c>
    </row>
    <row r="413">
      <c r="A413" s="9" t="s">
        <v>9260</v>
      </c>
      <c r="B413" s="9" t="s">
        <v>9261</v>
      </c>
      <c r="C413" s="10">
        <v>2019.0</v>
      </c>
      <c r="D413" s="10">
        <v>12.0</v>
      </c>
      <c r="E413" s="10">
        <v>1.0</v>
      </c>
      <c r="F413" s="9" t="s">
        <v>2693</v>
      </c>
      <c r="G413" s="9" t="s">
        <v>2694</v>
      </c>
      <c r="H413" s="10">
        <v>149.0</v>
      </c>
      <c r="I413" s="9"/>
      <c r="J413" s="9"/>
      <c r="K413" s="11" t="s">
        <v>9262</v>
      </c>
      <c r="L413" s="9"/>
      <c r="M413" s="9"/>
      <c r="N413" s="9"/>
      <c r="O413" s="9"/>
      <c r="P413" s="9" t="s">
        <v>9263</v>
      </c>
      <c r="Q413" s="11" t="s">
        <v>7372</v>
      </c>
      <c r="R413" s="9"/>
      <c r="S413" s="9"/>
      <c r="T413">
        <f t="shared" si="2"/>
        <v>35</v>
      </c>
      <c r="U413" t="str">
        <f t="shared" si="3"/>
        <v>Excluded</v>
      </c>
      <c r="V413">
        <f t="shared" si="4"/>
        <v>57</v>
      </c>
      <c r="W413" t="str">
        <f t="shared" si="5"/>
        <v>Excluded</v>
      </c>
      <c r="X413" t="str">
        <f t="shared" ref="X413:Z413" si="421">IFERROR(IF(SEARCH(X$1,$Q413),"sim","não"),)</f>
        <v>sim</v>
      </c>
      <c r="Y413" t="str">
        <f t="shared" si="421"/>
        <v/>
      </c>
      <c r="Z413" t="str">
        <f t="shared" si="421"/>
        <v/>
      </c>
      <c r="AA413">
        <f t="shared" si="7"/>
        <v>1</v>
      </c>
      <c r="AB413" t="str">
        <f t="shared" si="8"/>
        <v/>
      </c>
      <c r="AF413" t="str">
        <f t="shared" si="9"/>
        <v>1 - Type of study</v>
      </c>
      <c r="AG413" t="str">
        <f t="shared" si="10"/>
        <v>1 - Type of study</v>
      </c>
      <c r="AH413" t="str">
        <f t="shared" si="11"/>
        <v/>
      </c>
    </row>
    <row r="414">
      <c r="A414" s="9" t="s">
        <v>9264</v>
      </c>
      <c r="B414" s="9" t="s">
        <v>9265</v>
      </c>
      <c r="C414" s="10">
        <v>2018.0</v>
      </c>
      <c r="D414" s="10">
        <v>6.0</v>
      </c>
      <c r="E414" s="10">
        <v>1.0</v>
      </c>
      <c r="F414" s="9" t="s">
        <v>9266</v>
      </c>
      <c r="G414" s="9" t="s">
        <v>9267</v>
      </c>
      <c r="H414" s="10">
        <v>92.0</v>
      </c>
      <c r="I414" s="9"/>
      <c r="J414" s="9" t="s">
        <v>9268</v>
      </c>
      <c r="K414" s="11" t="s">
        <v>9269</v>
      </c>
      <c r="L414" s="9"/>
      <c r="M414" s="9"/>
      <c r="N414" s="9"/>
      <c r="O414" s="9"/>
      <c r="P414" s="9" t="s">
        <v>9270</v>
      </c>
      <c r="Q414" s="11" t="s">
        <v>7372</v>
      </c>
      <c r="R414" s="9"/>
      <c r="S414" s="9"/>
      <c r="T414">
        <f t="shared" si="2"/>
        <v>35</v>
      </c>
      <c r="U414" t="str">
        <f t="shared" si="3"/>
        <v>Excluded</v>
      </c>
      <c r="V414">
        <f t="shared" si="4"/>
        <v>57</v>
      </c>
      <c r="W414" t="str">
        <f t="shared" si="5"/>
        <v>Excluded</v>
      </c>
      <c r="X414" t="str">
        <f t="shared" ref="X414:Z414" si="422">IFERROR(IF(SEARCH(X$1,$Q414),"sim","não"),)</f>
        <v>sim</v>
      </c>
      <c r="Y414" t="str">
        <f t="shared" si="422"/>
        <v/>
      </c>
      <c r="Z414" t="str">
        <f t="shared" si="422"/>
        <v/>
      </c>
      <c r="AA414">
        <f t="shared" si="7"/>
        <v>1</v>
      </c>
      <c r="AB414" t="str">
        <f t="shared" si="8"/>
        <v/>
      </c>
      <c r="AF414" t="str">
        <f t="shared" si="9"/>
        <v>1 - Type of study</v>
      </c>
      <c r="AG414" t="str">
        <f t="shared" si="10"/>
        <v>1 - Type of study</v>
      </c>
      <c r="AH414" t="str">
        <f t="shared" si="11"/>
        <v/>
      </c>
    </row>
    <row r="415">
      <c r="A415" s="9" t="s">
        <v>9271</v>
      </c>
      <c r="B415" s="9" t="s">
        <v>9272</v>
      </c>
      <c r="C415" s="10">
        <v>2019.0</v>
      </c>
      <c r="D415" s="10">
        <v>10.0</v>
      </c>
      <c r="E415" s="10">
        <v>15.0</v>
      </c>
      <c r="F415" s="9" t="s">
        <v>3075</v>
      </c>
      <c r="G415" s="9" t="s">
        <v>3076</v>
      </c>
      <c r="H415" s="10">
        <v>181.0</v>
      </c>
      <c r="I415" s="9"/>
      <c r="J415" s="9" t="s">
        <v>9273</v>
      </c>
      <c r="K415" s="11" t="s">
        <v>9274</v>
      </c>
      <c r="L415" s="9"/>
      <c r="M415" s="9"/>
      <c r="N415" s="9"/>
      <c r="O415" s="9"/>
      <c r="P415" s="9" t="s">
        <v>9275</v>
      </c>
      <c r="Q415" s="11" t="s">
        <v>7691</v>
      </c>
      <c r="R415" s="9"/>
      <c r="S415" s="9"/>
      <c r="T415">
        <f t="shared" si="2"/>
        <v>35</v>
      </c>
      <c r="U415" t="str">
        <f t="shared" si="3"/>
        <v>Excluded</v>
      </c>
      <c r="V415">
        <f t="shared" si="4"/>
        <v>57</v>
      </c>
      <c r="W415" t="str">
        <f t="shared" si="5"/>
        <v>Excluded</v>
      </c>
      <c r="X415" t="str">
        <f t="shared" ref="X415:Z415" si="423">IFERROR(IF(SEARCH(X$1,$Q415),"sim","não"),)</f>
        <v>sim</v>
      </c>
      <c r="Y415" t="str">
        <f t="shared" si="423"/>
        <v>sim</v>
      </c>
      <c r="Z415" t="str">
        <f t="shared" si="423"/>
        <v/>
      </c>
      <c r="AA415">
        <f t="shared" si="7"/>
        <v>2</v>
      </c>
      <c r="AB415" t="str">
        <f t="shared" si="8"/>
        <v/>
      </c>
      <c r="AF415" t="str">
        <f t="shared" si="9"/>
        <v>2 - Population,1 - Type of study</v>
      </c>
      <c r="AG415" t="str">
        <f t="shared" si="10"/>
        <v>2 - Population</v>
      </c>
      <c r="AH415" t="str">
        <f t="shared" si="11"/>
        <v>1 - Type of study</v>
      </c>
    </row>
    <row r="416">
      <c r="A416" s="9" t="s">
        <v>9276</v>
      </c>
      <c r="B416" s="9" t="s">
        <v>9277</v>
      </c>
      <c r="C416" s="10">
        <v>2020.0</v>
      </c>
      <c r="D416" s="10">
        <v>1.0</v>
      </c>
      <c r="E416" s="10">
        <v>1.0</v>
      </c>
      <c r="F416" s="11" t="s">
        <v>9278</v>
      </c>
      <c r="G416" s="9"/>
      <c r="H416" s="10">
        <v>3.0</v>
      </c>
      <c r="I416" s="10">
        <v>1.0</v>
      </c>
      <c r="J416" s="9" t="s">
        <v>9279</v>
      </c>
      <c r="K416" s="11" t="s">
        <v>9280</v>
      </c>
      <c r="L416" s="9"/>
      <c r="M416" s="9"/>
      <c r="N416" s="9"/>
      <c r="O416" s="9"/>
      <c r="P416" s="9" t="s">
        <v>9281</v>
      </c>
      <c r="Q416" s="11" t="s">
        <v>7372</v>
      </c>
      <c r="R416" s="9"/>
      <c r="S416" s="9"/>
      <c r="T416">
        <f t="shared" si="2"/>
        <v>35</v>
      </c>
      <c r="U416" t="str">
        <f t="shared" si="3"/>
        <v>Excluded</v>
      </c>
      <c r="V416">
        <f t="shared" si="4"/>
        <v>57</v>
      </c>
      <c r="W416" t="str">
        <f t="shared" si="5"/>
        <v>Excluded</v>
      </c>
      <c r="X416" t="str">
        <f t="shared" ref="X416:Z416" si="424">IFERROR(IF(SEARCH(X$1,$Q416),"sim","não"),)</f>
        <v>sim</v>
      </c>
      <c r="Y416" t="str">
        <f t="shared" si="424"/>
        <v/>
      </c>
      <c r="Z416" t="str">
        <f t="shared" si="424"/>
        <v/>
      </c>
      <c r="AA416">
        <f t="shared" si="7"/>
        <v>1</v>
      </c>
      <c r="AB416" t="str">
        <f t="shared" si="8"/>
        <v/>
      </c>
      <c r="AF416" t="str">
        <f t="shared" si="9"/>
        <v>1 - Type of study</v>
      </c>
      <c r="AG416" t="str">
        <f t="shared" si="10"/>
        <v>1 - Type of study</v>
      </c>
      <c r="AH416" t="str">
        <f t="shared" si="11"/>
        <v/>
      </c>
    </row>
    <row r="417">
      <c r="A417" s="9" t="s">
        <v>9282</v>
      </c>
      <c r="B417" s="9" t="s">
        <v>9283</v>
      </c>
      <c r="C417" s="10">
        <v>2020.0</v>
      </c>
      <c r="D417" s="10">
        <v>6.0</v>
      </c>
      <c r="E417" s="10">
        <v>1.0</v>
      </c>
      <c r="F417" s="9" t="s">
        <v>2756</v>
      </c>
      <c r="G417" s="9" t="s">
        <v>2757</v>
      </c>
      <c r="H417" s="10">
        <v>249.0</v>
      </c>
      <c r="I417" s="9"/>
      <c r="J417" s="9"/>
      <c r="K417" s="11" t="s">
        <v>9284</v>
      </c>
      <c r="L417" s="9"/>
      <c r="M417" s="9"/>
      <c r="N417" s="9"/>
      <c r="O417" s="9"/>
      <c r="P417" s="9" t="s">
        <v>9285</v>
      </c>
      <c r="Q417" s="11" t="s">
        <v>7372</v>
      </c>
      <c r="R417" s="9"/>
      <c r="S417" s="9"/>
      <c r="T417">
        <f t="shared" si="2"/>
        <v>35</v>
      </c>
      <c r="U417" t="str">
        <f t="shared" si="3"/>
        <v>Excluded</v>
      </c>
      <c r="V417">
        <f t="shared" si="4"/>
        <v>57</v>
      </c>
      <c r="W417" t="str">
        <f t="shared" si="5"/>
        <v>Excluded</v>
      </c>
      <c r="X417" t="str">
        <f t="shared" ref="X417:Z417" si="425">IFERROR(IF(SEARCH(X$1,$Q417),"sim","não"),)</f>
        <v>sim</v>
      </c>
      <c r="Y417" t="str">
        <f t="shared" si="425"/>
        <v/>
      </c>
      <c r="Z417" t="str">
        <f t="shared" si="425"/>
        <v/>
      </c>
      <c r="AA417">
        <f t="shared" si="7"/>
        <v>1</v>
      </c>
      <c r="AB417" t="str">
        <f t="shared" si="8"/>
        <v/>
      </c>
      <c r="AF417" t="str">
        <f t="shared" si="9"/>
        <v>1 - Type of study</v>
      </c>
      <c r="AG417" t="str">
        <f t="shared" si="10"/>
        <v>1 - Type of study</v>
      </c>
      <c r="AH417" t="str">
        <f t="shared" si="11"/>
        <v/>
      </c>
    </row>
    <row r="418">
      <c r="A418" s="9" t="s">
        <v>9286</v>
      </c>
      <c r="B418" s="9" t="s">
        <v>9287</v>
      </c>
      <c r="C418" s="10">
        <v>2020.0</v>
      </c>
      <c r="D418" s="10">
        <v>12.0</v>
      </c>
      <c r="E418" s="10">
        <v>1.0</v>
      </c>
      <c r="F418" s="9" t="s">
        <v>2738</v>
      </c>
      <c r="G418" s="9" t="s">
        <v>2739</v>
      </c>
      <c r="H418" s="10">
        <v>267.0</v>
      </c>
      <c r="I418" s="9"/>
      <c r="J418" s="9"/>
      <c r="K418" s="11" t="s">
        <v>9288</v>
      </c>
      <c r="L418" s="9"/>
      <c r="M418" s="9"/>
      <c r="N418" s="9"/>
      <c r="O418" s="9"/>
      <c r="P418" s="9" t="s">
        <v>9289</v>
      </c>
      <c r="Q418" s="11" t="s">
        <v>7372</v>
      </c>
      <c r="R418" s="9"/>
      <c r="S418" s="9"/>
      <c r="T418">
        <f t="shared" si="2"/>
        <v>35</v>
      </c>
      <c r="U418" t="str">
        <f t="shared" si="3"/>
        <v>Excluded</v>
      </c>
      <c r="V418">
        <f t="shared" si="4"/>
        <v>57</v>
      </c>
      <c r="W418" t="str">
        <f t="shared" si="5"/>
        <v>Excluded</v>
      </c>
      <c r="X418" t="str">
        <f t="shared" ref="X418:Z418" si="426">IFERROR(IF(SEARCH(X$1,$Q418),"sim","não"),)</f>
        <v>sim</v>
      </c>
      <c r="Y418" t="str">
        <f t="shared" si="426"/>
        <v/>
      </c>
      <c r="Z418" t="str">
        <f t="shared" si="426"/>
        <v/>
      </c>
      <c r="AA418">
        <f t="shared" si="7"/>
        <v>1</v>
      </c>
      <c r="AB418" t="str">
        <f t="shared" si="8"/>
        <v/>
      </c>
      <c r="AF418" t="str">
        <f t="shared" si="9"/>
        <v>1 - Type of study</v>
      </c>
      <c r="AG418" t="str">
        <f t="shared" si="10"/>
        <v>1 - Type of study</v>
      </c>
      <c r="AH418" t="str">
        <f t="shared" si="11"/>
        <v/>
      </c>
    </row>
    <row r="419">
      <c r="A419" s="9" t="s">
        <v>9290</v>
      </c>
      <c r="B419" s="9" t="s">
        <v>9291</v>
      </c>
      <c r="C419" s="10">
        <v>2018.0</v>
      </c>
      <c r="D419" s="10">
        <v>7.0</v>
      </c>
      <c r="E419" s="10">
        <v>3.0</v>
      </c>
      <c r="F419" s="9" t="s">
        <v>2878</v>
      </c>
      <c r="G419" s="9" t="s">
        <v>2879</v>
      </c>
      <c r="H419" s="10">
        <v>52.0</v>
      </c>
      <c r="I419" s="10">
        <v>13.0</v>
      </c>
      <c r="J419" s="9" t="s">
        <v>9292</v>
      </c>
      <c r="K419" s="11" t="s">
        <v>9293</v>
      </c>
      <c r="L419" s="9"/>
      <c r="M419" s="9"/>
      <c r="N419" s="9"/>
      <c r="O419" s="9"/>
      <c r="P419" s="9" t="s">
        <v>9294</v>
      </c>
      <c r="Q419" s="11" t="s">
        <v>7372</v>
      </c>
      <c r="R419" s="9"/>
      <c r="S419" s="9"/>
      <c r="T419">
        <f t="shared" si="2"/>
        <v>35</v>
      </c>
      <c r="U419" t="str">
        <f t="shared" si="3"/>
        <v>Excluded</v>
      </c>
      <c r="V419">
        <f t="shared" si="4"/>
        <v>57</v>
      </c>
      <c r="W419" t="str">
        <f t="shared" si="5"/>
        <v>Excluded</v>
      </c>
      <c r="X419" t="str">
        <f t="shared" ref="X419:Z419" si="427">IFERROR(IF(SEARCH(X$1,$Q419),"sim","não"),)</f>
        <v>sim</v>
      </c>
      <c r="Y419" t="str">
        <f t="shared" si="427"/>
        <v/>
      </c>
      <c r="Z419" t="str">
        <f t="shared" si="427"/>
        <v/>
      </c>
      <c r="AA419">
        <f t="shared" si="7"/>
        <v>1</v>
      </c>
      <c r="AB419" t="str">
        <f t="shared" si="8"/>
        <v/>
      </c>
      <c r="AF419" t="str">
        <f t="shared" si="9"/>
        <v>1 - Type of study</v>
      </c>
      <c r="AG419" t="str">
        <f t="shared" si="10"/>
        <v>1 - Type of study</v>
      </c>
      <c r="AH419" t="str">
        <f t="shared" si="11"/>
        <v/>
      </c>
    </row>
    <row r="420">
      <c r="A420" s="9" t="s">
        <v>9295</v>
      </c>
      <c r="B420" s="9" t="s">
        <v>9296</v>
      </c>
      <c r="C420" s="10">
        <v>2021.0</v>
      </c>
      <c r="D420" s="10">
        <v>1.0</v>
      </c>
      <c r="E420" s="10">
        <v>1.0</v>
      </c>
      <c r="F420" s="9" t="s">
        <v>9297</v>
      </c>
      <c r="G420" s="9" t="s">
        <v>9298</v>
      </c>
      <c r="H420" s="10">
        <v>5.0</v>
      </c>
      <c r="I420" s="10">
        <v>1.0</v>
      </c>
      <c r="J420" s="9" t="s">
        <v>9299</v>
      </c>
      <c r="K420" s="11" t="s">
        <v>9300</v>
      </c>
      <c r="L420" s="9"/>
      <c r="M420" s="9"/>
      <c r="N420" s="9"/>
      <c r="O420" s="9"/>
      <c r="P420" s="9" t="s">
        <v>9301</v>
      </c>
      <c r="Q420" s="11" t="s">
        <v>7372</v>
      </c>
      <c r="R420" s="9"/>
      <c r="S420" s="9"/>
      <c r="T420">
        <f t="shared" si="2"/>
        <v>35</v>
      </c>
      <c r="U420" t="str">
        <f t="shared" si="3"/>
        <v>Excluded</v>
      </c>
      <c r="V420">
        <f t="shared" si="4"/>
        <v>57</v>
      </c>
      <c r="W420" t="str">
        <f t="shared" si="5"/>
        <v>Excluded</v>
      </c>
      <c r="X420" t="str">
        <f t="shared" ref="X420:Z420" si="428">IFERROR(IF(SEARCH(X$1,$Q420),"sim","não"),)</f>
        <v>sim</v>
      </c>
      <c r="Y420" t="str">
        <f t="shared" si="428"/>
        <v/>
      </c>
      <c r="Z420" t="str">
        <f t="shared" si="428"/>
        <v/>
      </c>
      <c r="AA420">
        <f t="shared" si="7"/>
        <v>1</v>
      </c>
      <c r="AB420" t="str">
        <f t="shared" si="8"/>
        <v/>
      </c>
      <c r="AF420" t="str">
        <f t="shared" si="9"/>
        <v>1 - Type of study</v>
      </c>
      <c r="AG420" t="str">
        <f t="shared" si="10"/>
        <v>1 - Type of study</v>
      </c>
      <c r="AH420" t="str">
        <f t="shared" si="11"/>
        <v/>
      </c>
    </row>
    <row r="421">
      <c r="A421" s="9" t="s">
        <v>9302</v>
      </c>
      <c r="B421" s="9" t="s">
        <v>9303</v>
      </c>
      <c r="C421" s="10">
        <v>2018.0</v>
      </c>
      <c r="D421" s="10">
        <v>5.0</v>
      </c>
      <c r="E421" s="10">
        <v>1.0</v>
      </c>
      <c r="F421" s="9" t="s">
        <v>2720</v>
      </c>
      <c r="G421" s="9" t="s">
        <v>2721</v>
      </c>
      <c r="H421" s="10">
        <v>25.0</v>
      </c>
      <c r="I421" s="10">
        <v>15.0</v>
      </c>
      <c r="J421" s="9" t="s">
        <v>9304</v>
      </c>
      <c r="K421" s="11" t="s">
        <v>9305</v>
      </c>
      <c r="L421" s="9"/>
      <c r="M421" s="9"/>
      <c r="N421" s="9"/>
      <c r="O421" s="9"/>
      <c r="P421" s="9" t="s">
        <v>9306</v>
      </c>
      <c r="Q421" s="11" t="s">
        <v>7372</v>
      </c>
      <c r="R421" s="9"/>
      <c r="S421" s="9"/>
      <c r="T421">
        <f t="shared" si="2"/>
        <v>35</v>
      </c>
      <c r="U421" t="str">
        <f t="shared" si="3"/>
        <v>Excluded</v>
      </c>
      <c r="V421">
        <f t="shared" si="4"/>
        <v>57</v>
      </c>
      <c r="W421" t="str">
        <f t="shared" si="5"/>
        <v>Excluded</v>
      </c>
      <c r="X421" t="str">
        <f t="shared" ref="X421:Z421" si="429">IFERROR(IF(SEARCH(X$1,$Q421),"sim","não"),)</f>
        <v>sim</v>
      </c>
      <c r="Y421" t="str">
        <f t="shared" si="429"/>
        <v/>
      </c>
      <c r="Z421" t="str">
        <f t="shared" si="429"/>
        <v/>
      </c>
      <c r="AA421">
        <f t="shared" si="7"/>
        <v>1</v>
      </c>
      <c r="AB421" t="str">
        <f t="shared" si="8"/>
        <v/>
      </c>
      <c r="AF421" t="str">
        <f t="shared" si="9"/>
        <v>1 - Type of study</v>
      </c>
      <c r="AG421" t="str">
        <f t="shared" si="10"/>
        <v>1 - Type of study</v>
      </c>
      <c r="AH421" t="str">
        <f t="shared" si="11"/>
        <v/>
      </c>
    </row>
    <row r="422">
      <c r="A422" s="9" t="s">
        <v>9307</v>
      </c>
      <c r="B422" s="11" t="s">
        <v>9308</v>
      </c>
      <c r="C422" s="9"/>
      <c r="D422" s="10">
        <v>1.0</v>
      </c>
      <c r="E422" s="10">
        <v>1.0</v>
      </c>
      <c r="F422" s="9" t="s">
        <v>9309</v>
      </c>
      <c r="G422" s="9" t="s">
        <v>9310</v>
      </c>
      <c r="H422" s="9"/>
      <c r="I422" s="9"/>
      <c r="J422" s="9"/>
      <c r="K422" s="11" t="s">
        <v>9311</v>
      </c>
      <c r="L422" s="9"/>
      <c r="M422" s="9"/>
      <c r="N422" s="9"/>
      <c r="O422" s="9"/>
      <c r="P422" s="9" t="s">
        <v>9312</v>
      </c>
      <c r="Q422" s="11" t="s">
        <v>7372</v>
      </c>
      <c r="R422" s="9"/>
      <c r="S422" s="9"/>
      <c r="T422">
        <f t="shared" si="2"/>
        <v>35</v>
      </c>
      <c r="U422" t="str">
        <f t="shared" si="3"/>
        <v>Excluded</v>
      </c>
      <c r="V422">
        <f t="shared" si="4"/>
        <v>57</v>
      </c>
      <c r="W422" t="str">
        <f t="shared" si="5"/>
        <v>Excluded</v>
      </c>
      <c r="X422" t="str">
        <f t="shared" ref="X422:Z422" si="430">IFERROR(IF(SEARCH(X$1,$Q422),"sim","não"),)</f>
        <v>sim</v>
      </c>
      <c r="Y422" t="str">
        <f t="shared" si="430"/>
        <v/>
      </c>
      <c r="Z422" t="str">
        <f t="shared" si="430"/>
        <v/>
      </c>
      <c r="AA422">
        <f t="shared" si="7"/>
        <v>1</v>
      </c>
      <c r="AB422" t="str">
        <f t="shared" si="8"/>
        <v/>
      </c>
      <c r="AF422" t="str">
        <f t="shared" si="9"/>
        <v>1 - Type of study</v>
      </c>
      <c r="AG422" t="str">
        <f t="shared" si="10"/>
        <v>1 - Type of study</v>
      </c>
      <c r="AH422" t="str">
        <f t="shared" si="11"/>
        <v/>
      </c>
    </row>
    <row r="423">
      <c r="A423" s="9" t="s">
        <v>9313</v>
      </c>
      <c r="B423" s="9" t="s">
        <v>9314</v>
      </c>
      <c r="C423" s="10">
        <v>2020.0</v>
      </c>
      <c r="D423" s="10">
        <v>10.0</v>
      </c>
      <c r="E423" s="10">
        <v>1.0</v>
      </c>
      <c r="F423" s="9" t="s">
        <v>2756</v>
      </c>
      <c r="G423" s="9" t="s">
        <v>2757</v>
      </c>
      <c r="H423" s="10">
        <v>256.0</v>
      </c>
      <c r="I423" s="9"/>
      <c r="J423" s="9"/>
      <c r="K423" s="11" t="s">
        <v>9315</v>
      </c>
      <c r="L423" s="9"/>
      <c r="M423" s="9"/>
      <c r="N423" s="9"/>
      <c r="O423" s="9"/>
      <c r="P423" s="9" t="s">
        <v>9316</v>
      </c>
      <c r="Q423" s="11" t="s">
        <v>7405</v>
      </c>
      <c r="R423" s="9"/>
      <c r="S423" s="9"/>
      <c r="T423">
        <f t="shared" si="2"/>
        <v>35</v>
      </c>
      <c r="U423" t="str">
        <f t="shared" si="3"/>
        <v>Excluded</v>
      </c>
      <c r="V423">
        <f t="shared" si="4"/>
        <v>57</v>
      </c>
      <c r="W423" t="str">
        <f t="shared" si="5"/>
        <v>Excluded</v>
      </c>
      <c r="X423" t="str">
        <f t="shared" ref="X423:Z423" si="431">IFERROR(IF(SEARCH(X$1,$Q423),"sim","não"),)</f>
        <v/>
      </c>
      <c r="Y423" t="str">
        <f t="shared" si="431"/>
        <v>sim</v>
      </c>
      <c r="Z423" t="str">
        <f t="shared" si="431"/>
        <v/>
      </c>
      <c r="AA423">
        <f t="shared" si="7"/>
        <v>1</v>
      </c>
      <c r="AB423" t="str">
        <f t="shared" si="8"/>
        <v/>
      </c>
      <c r="AF423" t="str">
        <f t="shared" si="9"/>
        <v>2 - Population</v>
      </c>
      <c r="AG423" t="str">
        <f t="shared" si="10"/>
        <v>2 - Population</v>
      </c>
      <c r="AH423" t="str">
        <f t="shared" si="11"/>
        <v/>
      </c>
    </row>
    <row r="424">
      <c r="A424" s="9" t="s">
        <v>9317</v>
      </c>
      <c r="B424" s="9" t="s">
        <v>9318</v>
      </c>
      <c r="C424" s="10">
        <v>2020.0</v>
      </c>
      <c r="D424" s="10">
        <v>1.0</v>
      </c>
      <c r="E424" s="10">
        <v>1.0</v>
      </c>
      <c r="F424" s="11" t="s">
        <v>9278</v>
      </c>
      <c r="G424" s="9"/>
      <c r="H424" s="10">
        <v>3.0</v>
      </c>
      <c r="I424" s="10">
        <v>1.0</v>
      </c>
      <c r="J424" s="9" t="s">
        <v>9319</v>
      </c>
      <c r="K424" s="11" t="s">
        <v>9320</v>
      </c>
      <c r="L424" s="9"/>
      <c r="M424" s="9"/>
      <c r="N424" s="9"/>
      <c r="O424" s="9"/>
      <c r="P424" s="9" t="s">
        <v>9321</v>
      </c>
      <c r="Q424" s="11" t="s">
        <v>7372</v>
      </c>
      <c r="R424" s="9"/>
      <c r="S424" s="9"/>
      <c r="T424">
        <f t="shared" si="2"/>
        <v>35</v>
      </c>
      <c r="U424" t="str">
        <f t="shared" si="3"/>
        <v>Excluded</v>
      </c>
      <c r="V424">
        <f t="shared" si="4"/>
        <v>57</v>
      </c>
      <c r="W424" t="str">
        <f t="shared" si="5"/>
        <v>Excluded</v>
      </c>
      <c r="X424" t="str">
        <f t="shared" ref="X424:Z424" si="432">IFERROR(IF(SEARCH(X$1,$Q424),"sim","não"),)</f>
        <v>sim</v>
      </c>
      <c r="Y424" t="str">
        <f t="shared" si="432"/>
        <v/>
      </c>
      <c r="Z424" t="str">
        <f t="shared" si="432"/>
        <v/>
      </c>
      <c r="AA424">
        <f t="shared" si="7"/>
        <v>1</v>
      </c>
      <c r="AB424" t="str">
        <f t="shared" si="8"/>
        <v/>
      </c>
      <c r="AF424" t="str">
        <f t="shared" si="9"/>
        <v>1 - Type of study</v>
      </c>
      <c r="AG424" t="str">
        <f t="shared" si="10"/>
        <v>1 - Type of study</v>
      </c>
      <c r="AH424" t="str">
        <f t="shared" si="11"/>
        <v/>
      </c>
    </row>
    <row r="425">
      <c r="A425" s="9" t="s">
        <v>9322</v>
      </c>
      <c r="B425" s="9" t="s">
        <v>9323</v>
      </c>
      <c r="C425" s="10">
        <v>2016.0</v>
      </c>
      <c r="D425" s="10">
        <v>12.0</v>
      </c>
      <c r="E425" s="10">
        <v>1.0</v>
      </c>
      <c r="F425" s="9" t="s">
        <v>2738</v>
      </c>
      <c r="G425" s="9" t="s">
        <v>2739</v>
      </c>
      <c r="H425" s="10">
        <v>219.0</v>
      </c>
      <c r="I425" s="9"/>
      <c r="J425" s="9" t="s">
        <v>9114</v>
      </c>
      <c r="K425" s="11" t="s">
        <v>9324</v>
      </c>
      <c r="L425" s="9"/>
      <c r="M425" s="9"/>
      <c r="N425" s="9"/>
      <c r="O425" s="9"/>
      <c r="P425" s="9" t="s">
        <v>9325</v>
      </c>
      <c r="Q425" s="11" t="s">
        <v>7405</v>
      </c>
      <c r="R425" s="9"/>
      <c r="S425" s="9"/>
      <c r="T425">
        <f t="shared" si="2"/>
        <v>35</v>
      </c>
      <c r="U425" t="str">
        <f t="shared" si="3"/>
        <v>Excluded</v>
      </c>
      <c r="V425">
        <f t="shared" si="4"/>
        <v>57</v>
      </c>
      <c r="W425" t="str">
        <f t="shared" si="5"/>
        <v>Excluded</v>
      </c>
      <c r="X425" t="str">
        <f t="shared" ref="X425:Z425" si="433">IFERROR(IF(SEARCH(X$1,$Q425),"sim","não"),)</f>
        <v/>
      </c>
      <c r="Y425" t="str">
        <f t="shared" si="433"/>
        <v>sim</v>
      </c>
      <c r="Z425" t="str">
        <f t="shared" si="433"/>
        <v/>
      </c>
      <c r="AA425">
        <f t="shared" si="7"/>
        <v>1</v>
      </c>
      <c r="AB425" t="str">
        <f t="shared" si="8"/>
        <v/>
      </c>
      <c r="AF425" t="str">
        <f t="shared" si="9"/>
        <v>2 - Population</v>
      </c>
      <c r="AG425" t="str">
        <f t="shared" si="10"/>
        <v>2 - Population</v>
      </c>
      <c r="AH425" t="str">
        <f t="shared" si="11"/>
        <v/>
      </c>
    </row>
    <row r="426">
      <c r="A426" s="9" t="s">
        <v>9326</v>
      </c>
      <c r="B426" s="9" t="s">
        <v>9327</v>
      </c>
      <c r="C426" s="10">
        <v>2018.0</v>
      </c>
      <c r="D426" s="10">
        <v>6.0</v>
      </c>
      <c r="E426" s="10">
        <v>1.0</v>
      </c>
      <c r="F426" s="9" t="s">
        <v>9328</v>
      </c>
      <c r="G426" s="9" t="s">
        <v>9329</v>
      </c>
      <c r="H426" s="10">
        <v>115.0</v>
      </c>
      <c r="I426" s="9"/>
      <c r="J426" s="9" t="s">
        <v>9330</v>
      </c>
      <c r="K426" s="11" t="s">
        <v>9331</v>
      </c>
      <c r="L426" s="9"/>
      <c r="M426" s="9"/>
      <c r="N426" s="9"/>
      <c r="O426" s="9"/>
      <c r="P426" s="9" t="s">
        <v>9332</v>
      </c>
      <c r="Q426" s="11" t="s">
        <v>7372</v>
      </c>
      <c r="R426" s="9"/>
      <c r="S426" s="9"/>
      <c r="T426">
        <f t="shared" si="2"/>
        <v>35</v>
      </c>
      <c r="U426" t="str">
        <f t="shared" si="3"/>
        <v>Excluded</v>
      </c>
      <c r="V426">
        <f t="shared" si="4"/>
        <v>57</v>
      </c>
      <c r="W426" t="str">
        <f t="shared" si="5"/>
        <v>Excluded</v>
      </c>
      <c r="X426" t="str">
        <f t="shared" ref="X426:Z426" si="434">IFERROR(IF(SEARCH(X$1,$Q426),"sim","não"),)</f>
        <v>sim</v>
      </c>
      <c r="Y426" t="str">
        <f t="shared" si="434"/>
        <v/>
      </c>
      <c r="Z426" t="str">
        <f t="shared" si="434"/>
        <v/>
      </c>
      <c r="AA426">
        <f t="shared" si="7"/>
        <v>1</v>
      </c>
      <c r="AB426" t="str">
        <f t="shared" si="8"/>
        <v/>
      </c>
      <c r="AF426" t="str">
        <f t="shared" si="9"/>
        <v>1 - Type of study</v>
      </c>
      <c r="AG426" t="str">
        <f t="shared" si="10"/>
        <v>1 - Type of study</v>
      </c>
      <c r="AH426" t="str">
        <f t="shared" si="11"/>
        <v/>
      </c>
    </row>
    <row r="427">
      <c r="A427" s="9" t="s">
        <v>9333</v>
      </c>
      <c r="B427" s="9" t="s">
        <v>9334</v>
      </c>
      <c r="C427" s="10">
        <v>2020.0</v>
      </c>
      <c r="D427" s="10">
        <v>12.0</v>
      </c>
      <c r="E427" s="10">
        <v>1.0</v>
      </c>
      <c r="F427" s="11" t="s">
        <v>9335</v>
      </c>
      <c r="G427" s="9"/>
      <c r="H427" s="10">
        <v>17.0</v>
      </c>
      <c r="I427" s="10">
        <v>24.0</v>
      </c>
      <c r="J427" s="9"/>
      <c r="K427" s="11" t="s">
        <v>9336</v>
      </c>
      <c r="L427" s="9"/>
      <c r="M427" s="9"/>
      <c r="N427" s="9"/>
      <c r="O427" s="9"/>
      <c r="P427" s="9" t="s">
        <v>9337</v>
      </c>
      <c r="Q427" s="11" t="s">
        <v>7372</v>
      </c>
      <c r="R427" s="9"/>
      <c r="S427" s="9"/>
      <c r="T427">
        <f t="shared" si="2"/>
        <v>35</v>
      </c>
      <c r="U427" t="str">
        <f t="shared" si="3"/>
        <v>Excluded</v>
      </c>
      <c r="V427">
        <f t="shared" si="4"/>
        <v>57</v>
      </c>
      <c r="W427" t="str">
        <f t="shared" si="5"/>
        <v>Excluded</v>
      </c>
      <c r="X427" t="str">
        <f t="shared" ref="X427:Z427" si="435">IFERROR(IF(SEARCH(X$1,$Q427),"sim","não"),)</f>
        <v>sim</v>
      </c>
      <c r="Y427" t="str">
        <f t="shared" si="435"/>
        <v/>
      </c>
      <c r="Z427" t="str">
        <f t="shared" si="435"/>
        <v/>
      </c>
      <c r="AA427">
        <f t="shared" si="7"/>
        <v>1</v>
      </c>
      <c r="AB427" t="str">
        <f t="shared" si="8"/>
        <v/>
      </c>
      <c r="AF427" t="str">
        <f t="shared" si="9"/>
        <v>1 - Type of study</v>
      </c>
      <c r="AG427" t="str">
        <f t="shared" si="10"/>
        <v>1 - Type of study</v>
      </c>
      <c r="AH427" t="str">
        <f t="shared" si="11"/>
        <v/>
      </c>
    </row>
    <row r="428">
      <c r="A428" s="9" t="s">
        <v>9338</v>
      </c>
      <c r="B428" s="9" t="s">
        <v>9339</v>
      </c>
      <c r="C428" s="10">
        <v>2020.0</v>
      </c>
      <c r="D428" s="10">
        <v>9.0</v>
      </c>
      <c r="E428" s="10">
        <v>1.0</v>
      </c>
      <c r="F428" s="9" t="s">
        <v>6045</v>
      </c>
      <c r="G428" s="9" t="s">
        <v>6046</v>
      </c>
      <c r="H428" s="10">
        <v>74.0</v>
      </c>
      <c r="I428" s="10">
        <v>9.0</v>
      </c>
      <c r="J428" s="9" t="s">
        <v>9340</v>
      </c>
      <c r="K428" s="11" t="s">
        <v>9341</v>
      </c>
      <c r="L428" s="9"/>
      <c r="M428" s="9"/>
      <c r="N428" s="9"/>
      <c r="O428" s="9"/>
      <c r="P428" s="9" t="s">
        <v>9342</v>
      </c>
      <c r="Q428" s="11" t="s">
        <v>7372</v>
      </c>
      <c r="R428" s="9"/>
      <c r="S428" s="9"/>
      <c r="T428">
        <f t="shared" si="2"/>
        <v>35</v>
      </c>
      <c r="U428" t="str">
        <f t="shared" si="3"/>
        <v>Excluded</v>
      </c>
      <c r="V428">
        <f t="shared" si="4"/>
        <v>57</v>
      </c>
      <c r="W428" t="str">
        <f t="shared" si="5"/>
        <v>Excluded</v>
      </c>
      <c r="X428" t="str">
        <f t="shared" ref="X428:Z428" si="436">IFERROR(IF(SEARCH(X$1,$Q428),"sim","não"),)</f>
        <v>sim</v>
      </c>
      <c r="Y428" t="str">
        <f t="shared" si="436"/>
        <v/>
      </c>
      <c r="Z428" t="str">
        <f t="shared" si="436"/>
        <v/>
      </c>
      <c r="AA428">
        <f t="shared" si="7"/>
        <v>1</v>
      </c>
      <c r="AB428" t="str">
        <f t="shared" si="8"/>
        <v/>
      </c>
      <c r="AF428" t="str">
        <f t="shared" si="9"/>
        <v>1 - Type of study</v>
      </c>
      <c r="AG428" t="str">
        <f t="shared" si="10"/>
        <v>1 - Type of study</v>
      </c>
      <c r="AH428" t="str">
        <f t="shared" si="11"/>
        <v/>
      </c>
    </row>
    <row r="429">
      <c r="A429" s="9" t="s">
        <v>9343</v>
      </c>
      <c r="B429" s="9" t="s">
        <v>9344</v>
      </c>
      <c r="C429" s="10">
        <v>2020.0</v>
      </c>
      <c r="D429" s="10">
        <v>12.0</v>
      </c>
      <c r="E429" s="10">
        <v>1.0</v>
      </c>
      <c r="F429" s="9" t="s">
        <v>2720</v>
      </c>
      <c r="G429" s="9" t="s">
        <v>2721</v>
      </c>
      <c r="H429" s="10">
        <v>27.0</v>
      </c>
      <c r="I429" s="10">
        <v>36.0</v>
      </c>
      <c r="J429" s="9" t="s">
        <v>9345</v>
      </c>
      <c r="K429" s="11" t="s">
        <v>9346</v>
      </c>
      <c r="L429" s="9"/>
      <c r="M429" s="9"/>
      <c r="N429" s="9"/>
      <c r="O429" s="9"/>
      <c r="P429" s="9" t="s">
        <v>9347</v>
      </c>
      <c r="Q429" s="11" t="s">
        <v>7372</v>
      </c>
      <c r="R429" s="9"/>
      <c r="S429" s="9"/>
      <c r="T429">
        <f t="shared" si="2"/>
        <v>35</v>
      </c>
      <c r="U429" t="str">
        <f t="shared" si="3"/>
        <v>Excluded</v>
      </c>
      <c r="V429">
        <f t="shared" si="4"/>
        <v>57</v>
      </c>
      <c r="W429" t="str">
        <f t="shared" si="5"/>
        <v>Excluded</v>
      </c>
      <c r="X429" t="str">
        <f t="shared" ref="X429:Z429" si="437">IFERROR(IF(SEARCH(X$1,$Q429),"sim","não"),)</f>
        <v>sim</v>
      </c>
      <c r="Y429" t="str">
        <f t="shared" si="437"/>
        <v/>
      </c>
      <c r="Z429" t="str">
        <f t="shared" si="437"/>
        <v/>
      </c>
      <c r="AA429">
        <f t="shared" si="7"/>
        <v>1</v>
      </c>
      <c r="AB429" t="str">
        <f t="shared" si="8"/>
        <v/>
      </c>
      <c r="AF429" t="str">
        <f t="shared" si="9"/>
        <v>1 - Type of study</v>
      </c>
      <c r="AG429" t="str">
        <f t="shared" si="10"/>
        <v>1 - Type of study</v>
      </c>
      <c r="AH429" t="str">
        <f t="shared" si="11"/>
        <v/>
      </c>
    </row>
    <row r="430">
      <c r="A430" s="9" t="s">
        <v>9348</v>
      </c>
      <c r="B430" s="9" t="s">
        <v>9349</v>
      </c>
      <c r="C430" s="10">
        <v>2019.0</v>
      </c>
      <c r="D430" s="10">
        <v>11.0</v>
      </c>
      <c r="E430" s="10">
        <v>1.0</v>
      </c>
      <c r="F430" s="9" t="s">
        <v>2738</v>
      </c>
      <c r="G430" s="9" t="s">
        <v>2739</v>
      </c>
      <c r="H430" s="10">
        <v>254.0</v>
      </c>
      <c r="I430" s="9"/>
      <c r="J430" s="9"/>
      <c r="K430" s="11" t="s">
        <v>9350</v>
      </c>
      <c r="L430" s="9"/>
      <c r="M430" s="9"/>
      <c r="N430" s="9"/>
      <c r="O430" s="9"/>
      <c r="P430" s="9" t="s">
        <v>9351</v>
      </c>
      <c r="Q430" s="11" t="s">
        <v>7445</v>
      </c>
      <c r="R430" s="9"/>
      <c r="S430" s="9"/>
      <c r="T430">
        <f t="shared" si="2"/>
        <v>35</v>
      </c>
      <c r="U430" t="str">
        <f t="shared" si="3"/>
        <v>Maybe</v>
      </c>
      <c r="V430">
        <f t="shared" si="4"/>
        <v>54</v>
      </c>
      <c r="W430" t="str">
        <f t="shared" si="5"/>
        <v>Maybe</v>
      </c>
      <c r="X430" t="str">
        <f t="shared" ref="X430:Z430" si="438">IFERROR(IF(SEARCH(X$1,$Q430),"sim","não"),)</f>
        <v/>
      </c>
      <c r="Y430" t="str">
        <f t="shared" si="438"/>
        <v/>
      </c>
      <c r="Z430" t="str">
        <f t="shared" si="438"/>
        <v/>
      </c>
      <c r="AA430">
        <f t="shared" si="7"/>
        <v>0</v>
      </c>
      <c r="AB430" t="str">
        <f t="shared" si="8"/>
        <v>sim</v>
      </c>
      <c r="AF430" t="str">
        <f t="shared" si="9"/>
        <v/>
      </c>
      <c r="AG430" t="str">
        <f t="shared" si="10"/>
        <v/>
      </c>
      <c r="AH430" t="str">
        <f t="shared" si="11"/>
        <v/>
      </c>
    </row>
    <row r="431">
      <c r="A431" s="9" t="s">
        <v>9352</v>
      </c>
      <c r="B431" s="9" t="s">
        <v>9353</v>
      </c>
      <c r="C431" s="10">
        <v>2021.0</v>
      </c>
      <c r="D431" s="10">
        <v>1.0</v>
      </c>
      <c r="E431" s="10">
        <v>1.0</v>
      </c>
      <c r="F431" s="9" t="s">
        <v>9354</v>
      </c>
      <c r="G431" s="9" t="s">
        <v>9355</v>
      </c>
      <c r="H431" s="10">
        <v>120.0</v>
      </c>
      <c r="I431" s="9"/>
      <c r="J431" s="9"/>
      <c r="K431" s="11" t="s">
        <v>9356</v>
      </c>
      <c r="L431" s="9"/>
      <c r="M431" s="9"/>
      <c r="N431" s="9"/>
      <c r="O431" s="9"/>
      <c r="P431" s="9" t="s">
        <v>9357</v>
      </c>
      <c r="Q431" s="11" t="s">
        <v>7691</v>
      </c>
      <c r="R431" s="9"/>
      <c r="S431" s="9"/>
      <c r="T431">
        <f t="shared" si="2"/>
        <v>35</v>
      </c>
      <c r="U431" t="str">
        <f t="shared" si="3"/>
        <v>Excluded</v>
      </c>
      <c r="V431">
        <f t="shared" si="4"/>
        <v>57</v>
      </c>
      <c r="W431" t="str">
        <f t="shared" si="5"/>
        <v>Excluded</v>
      </c>
      <c r="X431" t="str">
        <f t="shared" ref="X431:Z431" si="439">IFERROR(IF(SEARCH(X$1,$Q431),"sim","não"),)</f>
        <v>sim</v>
      </c>
      <c r="Y431" t="str">
        <f t="shared" si="439"/>
        <v>sim</v>
      </c>
      <c r="Z431" t="str">
        <f t="shared" si="439"/>
        <v/>
      </c>
      <c r="AA431">
        <f t="shared" si="7"/>
        <v>2</v>
      </c>
      <c r="AB431" t="str">
        <f t="shared" si="8"/>
        <v/>
      </c>
      <c r="AF431" t="str">
        <f t="shared" si="9"/>
        <v>2 - Population,1 - Type of study</v>
      </c>
      <c r="AG431" t="str">
        <f t="shared" si="10"/>
        <v>2 - Population</v>
      </c>
      <c r="AH431" t="str">
        <f t="shared" si="11"/>
        <v>1 - Type of study</v>
      </c>
    </row>
    <row r="432">
      <c r="A432" s="9" t="s">
        <v>9358</v>
      </c>
      <c r="B432" s="9" t="s">
        <v>9359</v>
      </c>
      <c r="C432" s="10">
        <v>2019.0</v>
      </c>
      <c r="D432" s="10">
        <v>6.0</v>
      </c>
      <c r="E432" s="10">
        <v>15.0</v>
      </c>
      <c r="F432" s="9" t="s">
        <v>2731</v>
      </c>
      <c r="G432" s="9" t="s">
        <v>2732</v>
      </c>
      <c r="H432" s="10">
        <v>669.0</v>
      </c>
      <c r="I432" s="9"/>
      <c r="J432" s="9" t="s">
        <v>9360</v>
      </c>
      <c r="K432" s="11" t="s">
        <v>9361</v>
      </c>
      <c r="L432" s="9"/>
      <c r="M432" s="9"/>
      <c r="N432" s="9"/>
      <c r="O432" s="9"/>
      <c r="P432" s="9" t="s">
        <v>9362</v>
      </c>
      <c r="Q432" s="11" t="s">
        <v>7372</v>
      </c>
      <c r="R432" s="9"/>
      <c r="S432" s="9"/>
      <c r="T432">
        <f t="shared" si="2"/>
        <v>35</v>
      </c>
      <c r="U432" t="str">
        <f t="shared" si="3"/>
        <v>Excluded</v>
      </c>
      <c r="V432">
        <f t="shared" si="4"/>
        <v>57</v>
      </c>
      <c r="W432" t="str">
        <f t="shared" si="5"/>
        <v>Excluded</v>
      </c>
      <c r="X432" t="str">
        <f t="shared" ref="X432:Z432" si="440">IFERROR(IF(SEARCH(X$1,$Q432),"sim","não"),)</f>
        <v>sim</v>
      </c>
      <c r="Y432" t="str">
        <f t="shared" si="440"/>
        <v/>
      </c>
      <c r="Z432" t="str">
        <f t="shared" si="440"/>
        <v/>
      </c>
      <c r="AA432">
        <f t="shared" si="7"/>
        <v>1</v>
      </c>
      <c r="AB432" t="str">
        <f t="shared" si="8"/>
        <v/>
      </c>
      <c r="AF432" t="str">
        <f t="shared" si="9"/>
        <v>1 - Type of study</v>
      </c>
      <c r="AG432" t="str">
        <f t="shared" si="10"/>
        <v>1 - Type of study</v>
      </c>
      <c r="AH432" t="str">
        <f t="shared" si="11"/>
        <v/>
      </c>
    </row>
    <row r="433">
      <c r="A433" s="9" t="s">
        <v>9363</v>
      </c>
      <c r="B433" s="9" t="s">
        <v>9364</v>
      </c>
      <c r="C433" s="10">
        <v>2020.0</v>
      </c>
      <c r="D433" s="10">
        <v>7.0</v>
      </c>
      <c r="E433" s="10">
        <v>1.0</v>
      </c>
      <c r="F433" s="9" t="s">
        <v>3075</v>
      </c>
      <c r="G433" s="9" t="s">
        <v>3076</v>
      </c>
      <c r="H433" s="10">
        <v>197.0</v>
      </c>
      <c r="I433" s="9"/>
      <c r="J433" s="9"/>
      <c r="K433" s="11" t="s">
        <v>9365</v>
      </c>
      <c r="L433" s="9"/>
      <c r="M433" s="9"/>
      <c r="N433" s="9"/>
      <c r="O433" s="9"/>
      <c r="P433" s="9" t="s">
        <v>9366</v>
      </c>
      <c r="Q433" s="11" t="s">
        <v>7405</v>
      </c>
      <c r="R433" s="9"/>
      <c r="S433" s="9"/>
      <c r="T433">
        <f t="shared" si="2"/>
        <v>35</v>
      </c>
      <c r="U433" t="str">
        <f t="shared" si="3"/>
        <v>Excluded</v>
      </c>
      <c r="V433">
        <f t="shared" si="4"/>
        <v>57</v>
      </c>
      <c r="W433" t="str">
        <f t="shared" si="5"/>
        <v>Excluded</v>
      </c>
      <c r="X433" t="str">
        <f t="shared" ref="X433:Z433" si="441">IFERROR(IF(SEARCH(X$1,$Q433),"sim","não"),)</f>
        <v/>
      </c>
      <c r="Y433" t="str">
        <f t="shared" si="441"/>
        <v>sim</v>
      </c>
      <c r="Z433" t="str">
        <f t="shared" si="441"/>
        <v/>
      </c>
      <c r="AA433">
        <f t="shared" si="7"/>
        <v>1</v>
      </c>
      <c r="AB433" t="str">
        <f t="shared" si="8"/>
        <v/>
      </c>
      <c r="AF433" t="str">
        <f t="shared" si="9"/>
        <v>2 - Population</v>
      </c>
      <c r="AG433" t="str">
        <f t="shared" si="10"/>
        <v>2 - Population</v>
      </c>
      <c r="AH433" t="str">
        <f t="shared" si="11"/>
        <v/>
      </c>
    </row>
    <row r="434">
      <c r="A434" s="9" t="s">
        <v>9367</v>
      </c>
      <c r="B434" s="9" t="s">
        <v>9368</v>
      </c>
      <c r="C434" s="10">
        <v>2019.0</v>
      </c>
      <c r="D434" s="10">
        <v>9.0</v>
      </c>
      <c r="E434" s="10">
        <v>1.0</v>
      </c>
      <c r="F434" s="9" t="s">
        <v>9369</v>
      </c>
      <c r="G434" s="9" t="s">
        <v>9370</v>
      </c>
      <c r="H434" s="10">
        <v>62.0</v>
      </c>
      <c r="I434" s="10">
        <v>11.0</v>
      </c>
      <c r="J434" s="9" t="s">
        <v>9371</v>
      </c>
      <c r="K434" s="11" t="s">
        <v>9372</v>
      </c>
      <c r="L434" s="9"/>
      <c r="M434" s="9"/>
      <c r="N434" s="9"/>
      <c r="O434" s="9"/>
      <c r="P434" s="9" t="s">
        <v>9373</v>
      </c>
      <c r="Q434" s="11" t="s">
        <v>9374</v>
      </c>
      <c r="R434" s="9"/>
      <c r="S434" s="9"/>
      <c r="T434">
        <f t="shared" si="2"/>
        <v>35</v>
      </c>
      <c r="U434" t="str">
        <f t="shared" si="3"/>
        <v>Excluded</v>
      </c>
      <c r="V434">
        <f t="shared" si="4"/>
        <v>57</v>
      </c>
      <c r="W434" t="str">
        <f t="shared" si="5"/>
        <v>Excluded</v>
      </c>
      <c r="X434" t="str">
        <f t="shared" ref="X434:Z434" si="442">IFERROR(IF(SEARCH(X$1,$Q434),"sim","não"),)</f>
        <v/>
      </c>
      <c r="Y434" t="str">
        <f t="shared" si="442"/>
        <v>sim</v>
      </c>
      <c r="Z434" t="str">
        <f t="shared" si="442"/>
        <v/>
      </c>
      <c r="AA434">
        <f t="shared" si="7"/>
        <v>1</v>
      </c>
      <c r="AB434" t="str">
        <f t="shared" si="8"/>
        <v/>
      </c>
      <c r="AF434" t="str">
        <f t="shared" si="9"/>
        <v>2 - Population</v>
      </c>
      <c r="AG434" t="str">
        <f t="shared" si="10"/>
        <v>2 - Population</v>
      </c>
      <c r="AH434" t="str">
        <f t="shared" si="11"/>
        <v/>
      </c>
    </row>
    <row r="435">
      <c r="A435" s="9" t="s">
        <v>9375</v>
      </c>
      <c r="B435" s="9" t="s">
        <v>9376</v>
      </c>
      <c r="C435" s="10">
        <v>2020.0</v>
      </c>
      <c r="D435" s="10">
        <v>7.0</v>
      </c>
      <c r="E435" s="10">
        <v>15.0</v>
      </c>
      <c r="F435" s="9" t="s">
        <v>6381</v>
      </c>
      <c r="G435" s="9" t="s">
        <v>6382</v>
      </c>
      <c r="H435" s="10">
        <v>399.0</v>
      </c>
      <c r="I435" s="9"/>
      <c r="J435" s="9"/>
      <c r="K435" s="11" t="s">
        <v>9377</v>
      </c>
      <c r="L435" s="9"/>
      <c r="M435" s="9"/>
      <c r="N435" s="9"/>
      <c r="O435" s="9"/>
      <c r="P435" s="9" t="s">
        <v>9378</v>
      </c>
      <c r="Q435" s="11" t="s">
        <v>7391</v>
      </c>
      <c r="R435" s="9"/>
      <c r="S435" s="9"/>
      <c r="T435">
        <f t="shared" si="2"/>
        <v>35</v>
      </c>
      <c r="U435" t="str">
        <f t="shared" si="3"/>
        <v>Excluded</v>
      </c>
      <c r="V435">
        <f t="shared" si="4"/>
        <v>57</v>
      </c>
      <c r="W435" t="str">
        <f t="shared" si="5"/>
        <v>Excluded</v>
      </c>
      <c r="X435" t="str">
        <f t="shared" ref="X435:Z435" si="443">IFERROR(IF(SEARCH(X$1,$Q435),"sim","não"),)</f>
        <v/>
      </c>
      <c r="Y435" t="str">
        <f t="shared" si="443"/>
        <v>sim</v>
      </c>
      <c r="Z435" t="str">
        <f t="shared" si="443"/>
        <v/>
      </c>
      <c r="AA435">
        <f t="shared" si="7"/>
        <v>1</v>
      </c>
      <c r="AB435" t="str">
        <f t="shared" si="8"/>
        <v/>
      </c>
      <c r="AF435" t="str">
        <f t="shared" si="9"/>
        <v>2 - Population</v>
      </c>
      <c r="AG435" t="str">
        <f t="shared" si="10"/>
        <v>2 - Population</v>
      </c>
      <c r="AH435" t="str">
        <f t="shared" si="11"/>
        <v/>
      </c>
    </row>
    <row r="436">
      <c r="A436" s="9" t="s">
        <v>9379</v>
      </c>
      <c r="B436" s="9" t="s">
        <v>9380</v>
      </c>
      <c r="C436" s="10">
        <v>2018.0</v>
      </c>
      <c r="D436" s="10">
        <v>6.0</v>
      </c>
      <c r="E436" s="10">
        <v>1.0</v>
      </c>
      <c r="F436" s="9" t="s">
        <v>9354</v>
      </c>
      <c r="G436" s="9" t="s">
        <v>9355</v>
      </c>
      <c r="H436" s="10">
        <v>89.0</v>
      </c>
      <c r="I436" s="9"/>
      <c r="J436" s="9" t="s">
        <v>9381</v>
      </c>
      <c r="K436" s="11" t="s">
        <v>9382</v>
      </c>
      <c r="L436" s="9"/>
      <c r="M436" s="9"/>
      <c r="N436" s="9"/>
      <c r="O436" s="9"/>
      <c r="P436" s="9" t="s">
        <v>9383</v>
      </c>
      <c r="Q436" s="11" t="s">
        <v>7372</v>
      </c>
      <c r="R436" s="9"/>
      <c r="S436" s="9"/>
      <c r="T436">
        <f t="shared" si="2"/>
        <v>35</v>
      </c>
      <c r="U436" t="str">
        <f t="shared" si="3"/>
        <v>Excluded</v>
      </c>
      <c r="V436">
        <f t="shared" si="4"/>
        <v>57</v>
      </c>
      <c r="W436" t="str">
        <f t="shared" si="5"/>
        <v>Excluded</v>
      </c>
      <c r="X436" t="str">
        <f t="shared" ref="X436:Z436" si="444">IFERROR(IF(SEARCH(X$1,$Q436),"sim","não"),)</f>
        <v>sim</v>
      </c>
      <c r="Y436" t="str">
        <f t="shared" si="444"/>
        <v/>
      </c>
      <c r="Z436" t="str">
        <f t="shared" si="444"/>
        <v/>
      </c>
      <c r="AA436">
        <f t="shared" si="7"/>
        <v>1</v>
      </c>
      <c r="AB436" t="str">
        <f t="shared" si="8"/>
        <v/>
      </c>
      <c r="AF436" t="str">
        <f t="shared" si="9"/>
        <v>1 - Type of study</v>
      </c>
      <c r="AG436" t="str">
        <f t="shared" si="10"/>
        <v>1 - Type of study</v>
      </c>
      <c r="AH436" t="str">
        <f t="shared" si="11"/>
        <v/>
      </c>
    </row>
    <row r="437">
      <c r="A437" s="9" t="s">
        <v>9384</v>
      </c>
      <c r="B437" s="9" t="s">
        <v>9385</v>
      </c>
      <c r="C437" s="10">
        <v>2020.0</v>
      </c>
      <c r="D437" s="10">
        <v>1.0</v>
      </c>
      <c r="E437" s="10">
        <v>1.0</v>
      </c>
      <c r="F437" s="9" t="s">
        <v>6279</v>
      </c>
      <c r="G437" s="9" t="s">
        <v>3109</v>
      </c>
      <c r="H437" s="9"/>
      <c r="I437" s="9"/>
      <c r="J437" s="9" t="s">
        <v>9386</v>
      </c>
      <c r="K437" s="11" t="s">
        <v>9387</v>
      </c>
      <c r="L437" s="9"/>
      <c r="M437" s="9"/>
      <c r="N437" s="9"/>
      <c r="O437" s="9"/>
      <c r="P437" s="9"/>
      <c r="Q437" s="11" t="s">
        <v>7445</v>
      </c>
      <c r="R437" s="9"/>
      <c r="S437" s="9"/>
      <c r="T437">
        <f t="shared" si="2"/>
        <v>35</v>
      </c>
      <c r="U437" t="str">
        <f t="shared" si="3"/>
        <v>Maybe</v>
      </c>
      <c r="V437">
        <f t="shared" si="4"/>
        <v>54</v>
      </c>
      <c r="W437" t="str">
        <f t="shared" si="5"/>
        <v>Maybe</v>
      </c>
      <c r="X437" t="str">
        <f t="shared" ref="X437:Z437" si="445">IFERROR(IF(SEARCH(X$1,$Q437),"sim","não"),)</f>
        <v/>
      </c>
      <c r="Y437" t="str">
        <f t="shared" si="445"/>
        <v/>
      </c>
      <c r="Z437" t="str">
        <f t="shared" si="445"/>
        <v/>
      </c>
      <c r="AA437">
        <f t="shared" si="7"/>
        <v>0</v>
      </c>
      <c r="AB437" t="str">
        <f t="shared" si="8"/>
        <v>sim</v>
      </c>
      <c r="AF437" t="str">
        <f t="shared" si="9"/>
        <v/>
      </c>
      <c r="AG437" t="str">
        <f t="shared" si="10"/>
        <v/>
      </c>
      <c r="AH437" t="str">
        <f t="shared" si="11"/>
        <v/>
      </c>
    </row>
    <row r="438">
      <c r="A438" s="9" t="s">
        <v>9388</v>
      </c>
      <c r="B438" s="9" t="s">
        <v>9389</v>
      </c>
      <c r="C438" s="10">
        <v>2019.0</v>
      </c>
      <c r="D438" s="10">
        <v>2.0</v>
      </c>
      <c r="E438" s="10">
        <v>1.0</v>
      </c>
      <c r="F438" s="9" t="s">
        <v>2738</v>
      </c>
      <c r="G438" s="9" t="s">
        <v>2739</v>
      </c>
      <c r="H438" s="10">
        <v>245.0</v>
      </c>
      <c r="I438" s="9"/>
      <c r="J438" s="9" t="s">
        <v>9390</v>
      </c>
      <c r="K438" s="11" t="s">
        <v>9391</v>
      </c>
      <c r="L438" s="9"/>
      <c r="M438" s="9"/>
      <c r="N438" s="9"/>
      <c r="O438" s="9"/>
      <c r="P438" s="9" t="s">
        <v>9392</v>
      </c>
      <c r="Q438" s="11" t="s">
        <v>7607</v>
      </c>
      <c r="R438" s="9"/>
      <c r="S438" s="9"/>
      <c r="T438">
        <f t="shared" si="2"/>
        <v>35</v>
      </c>
      <c r="U438" t="str">
        <f t="shared" si="3"/>
        <v>Excluded</v>
      </c>
      <c r="V438">
        <f t="shared" si="4"/>
        <v>57</v>
      </c>
      <c r="W438" t="str">
        <f t="shared" si="5"/>
        <v>Excluded</v>
      </c>
      <c r="X438" t="str">
        <f t="shared" ref="X438:Z438" si="446">IFERROR(IF(SEARCH(X$1,$Q438),"sim","não"),)</f>
        <v>sim</v>
      </c>
      <c r="Y438" t="str">
        <f t="shared" si="446"/>
        <v>sim</v>
      </c>
      <c r="Z438" t="str">
        <f t="shared" si="446"/>
        <v/>
      </c>
      <c r="AA438">
        <f t="shared" si="7"/>
        <v>2</v>
      </c>
      <c r="AB438" t="str">
        <f t="shared" si="8"/>
        <v/>
      </c>
      <c r="AF438" t="str">
        <f t="shared" si="9"/>
        <v>2 - Population,1 - Type of study</v>
      </c>
      <c r="AG438" t="str">
        <f t="shared" si="10"/>
        <v>2 - Population</v>
      </c>
      <c r="AH438" t="str">
        <f t="shared" si="11"/>
        <v>1 - Type of study</v>
      </c>
    </row>
    <row r="439">
      <c r="A439" s="9" t="s">
        <v>9393</v>
      </c>
      <c r="B439" s="9" t="s">
        <v>9394</v>
      </c>
      <c r="C439" s="10">
        <v>2020.0</v>
      </c>
      <c r="D439" s="10">
        <v>12.0</v>
      </c>
      <c r="E439" s="10">
        <v>1.0</v>
      </c>
      <c r="F439" s="9" t="s">
        <v>9395</v>
      </c>
      <c r="G439" s="9" t="s">
        <v>9396</v>
      </c>
      <c r="H439" s="10">
        <v>8.0</v>
      </c>
      <c r="I439" s="10">
        <v>12.0</v>
      </c>
      <c r="J439" s="9" t="s">
        <v>9397</v>
      </c>
      <c r="K439" s="11" t="s">
        <v>9398</v>
      </c>
      <c r="L439" s="9"/>
      <c r="M439" s="9"/>
      <c r="N439" s="9"/>
      <c r="O439" s="9"/>
      <c r="P439" s="9" t="s">
        <v>9399</v>
      </c>
      <c r="Q439" s="11" t="s">
        <v>7372</v>
      </c>
      <c r="R439" s="9"/>
      <c r="S439" s="9"/>
      <c r="T439">
        <f t="shared" si="2"/>
        <v>35</v>
      </c>
      <c r="U439" t="str">
        <f t="shared" si="3"/>
        <v>Excluded</v>
      </c>
      <c r="V439">
        <f t="shared" si="4"/>
        <v>57</v>
      </c>
      <c r="W439" t="str">
        <f t="shared" si="5"/>
        <v>Excluded</v>
      </c>
      <c r="X439" t="str">
        <f t="shared" ref="X439:Z439" si="447">IFERROR(IF(SEARCH(X$1,$Q439),"sim","não"),)</f>
        <v>sim</v>
      </c>
      <c r="Y439" t="str">
        <f t="shared" si="447"/>
        <v/>
      </c>
      <c r="Z439" t="str">
        <f t="shared" si="447"/>
        <v/>
      </c>
      <c r="AA439">
        <f t="shared" si="7"/>
        <v>1</v>
      </c>
      <c r="AB439" t="str">
        <f t="shared" si="8"/>
        <v/>
      </c>
      <c r="AF439" t="str">
        <f t="shared" si="9"/>
        <v>1 - Type of study</v>
      </c>
      <c r="AG439" t="str">
        <f t="shared" si="10"/>
        <v>1 - Type of study</v>
      </c>
      <c r="AH439" t="str">
        <f t="shared" si="11"/>
        <v/>
      </c>
    </row>
    <row r="440">
      <c r="A440" s="9" t="s">
        <v>9400</v>
      </c>
      <c r="B440" s="9" t="s">
        <v>9401</v>
      </c>
      <c r="C440" s="10">
        <v>2020.0</v>
      </c>
      <c r="D440" s="10">
        <v>3.0</v>
      </c>
      <c r="E440" s="10">
        <v>1.0</v>
      </c>
      <c r="F440" s="9" t="s">
        <v>9402</v>
      </c>
      <c r="G440" s="9"/>
      <c r="H440" s="10">
        <v>12.0</v>
      </c>
      <c r="I440" s="10">
        <v>3.0</v>
      </c>
      <c r="J440" s="9"/>
      <c r="K440" s="11" t="s">
        <v>9403</v>
      </c>
      <c r="L440" s="9"/>
      <c r="M440" s="9"/>
      <c r="N440" s="9"/>
      <c r="O440" s="9"/>
      <c r="P440" s="9" t="s">
        <v>9404</v>
      </c>
      <c r="Q440" s="11" t="s">
        <v>7372</v>
      </c>
      <c r="R440" s="9"/>
      <c r="S440" s="9"/>
      <c r="T440">
        <f t="shared" si="2"/>
        <v>35</v>
      </c>
      <c r="U440" t="str">
        <f t="shared" si="3"/>
        <v>Excluded</v>
      </c>
      <c r="V440">
        <f t="shared" si="4"/>
        <v>57</v>
      </c>
      <c r="W440" t="str">
        <f t="shared" si="5"/>
        <v>Excluded</v>
      </c>
      <c r="X440" t="str">
        <f t="shared" ref="X440:Z440" si="448">IFERROR(IF(SEARCH(X$1,$Q440),"sim","não"),)</f>
        <v>sim</v>
      </c>
      <c r="Y440" t="str">
        <f t="shared" si="448"/>
        <v/>
      </c>
      <c r="Z440" t="str">
        <f t="shared" si="448"/>
        <v/>
      </c>
      <c r="AA440">
        <f t="shared" si="7"/>
        <v>1</v>
      </c>
      <c r="AB440" t="str">
        <f t="shared" si="8"/>
        <v/>
      </c>
      <c r="AF440" t="str">
        <f t="shared" si="9"/>
        <v>1 - Type of study</v>
      </c>
      <c r="AG440" t="str">
        <f t="shared" si="10"/>
        <v>1 - Type of study</v>
      </c>
      <c r="AH440" t="str">
        <f t="shared" si="11"/>
        <v/>
      </c>
    </row>
    <row r="441">
      <c r="A441" s="9" t="s">
        <v>9405</v>
      </c>
      <c r="B441" s="9" t="s">
        <v>9406</v>
      </c>
      <c r="C441" s="10">
        <v>2015.0</v>
      </c>
      <c r="D441" s="10">
        <v>5.0</v>
      </c>
      <c r="E441" s="10">
        <v>19.0</v>
      </c>
      <c r="F441" s="9" t="s">
        <v>2878</v>
      </c>
      <c r="G441" s="9" t="s">
        <v>2879</v>
      </c>
      <c r="H441" s="10">
        <v>49.0</v>
      </c>
      <c r="I441" s="10">
        <v>10.0</v>
      </c>
      <c r="J441" s="9" t="s">
        <v>9407</v>
      </c>
      <c r="K441" s="11" t="s">
        <v>9408</v>
      </c>
      <c r="L441" s="9"/>
      <c r="M441" s="9"/>
      <c r="N441" s="9"/>
      <c r="O441" s="9"/>
      <c r="P441" s="9" t="s">
        <v>9409</v>
      </c>
      <c r="Q441" s="11" t="s">
        <v>7372</v>
      </c>
      <c r="R441" s="9"/>
      <c r="S441" s="9"/>
      <c r="T441">
        <f t="shared" si="2"/>
        <v>35</v>
      </c>
      <c r="U441" t="str">
        <f t="shared" si="3"/>
        <v>Excluded</v>
      </c>
      <c r="V441">
        <f t="shared" si="4"/>
        <v>57</v>
      </c>
      <c r="W441" t="str">
        <f t="shared" si="5"/>
        <v>Excluded</v>
      </c>
      <c r="X441" t="str">
        <f t="shared" ref="X441:Z441" si="449">IFERROR(IF(SEARCH(X$1,$Q441),"sim","não"),)</f>
        <v>sim</v>
      </c>
      <c r="Y441" t="str">
        <f t="shared" si="449"/>
        <v/>
      </c>
      <c r="Z441" t="str">
        <f t="shared" si="449"/>
        <v/>
      </c>
      <c r="AA441">
        <f t="shared" si="7"/>
        <v>1</v>
      </c>
      <c r="AB441" t="str">
        <f t="shared" si="8"/>
        <v/>
      </c>
      <c r="AF441" t="str">
        <f t="shared" si="9"/>
        <v>1 - Type of study</v>
      </c>
      <c r="AG441" t="str">
        <f t="shared" si="10"/>
        <v>1 - Type of study</v>
      </c>
      <c r="AH441" t="str">
        <f t="shared" si="11"/>
        <v/>
      </c>
    </row>
    <row r="442">
      <c r="A442" s="9" t="s">
        <v>9410</v>
      </c>
      <c r="B442" s="9" t="s">
        <v>9411</v>
      </c>
      <c r="C442" s="10">
        <v>2020.0</v>
      </c>
      <c r="D442" s="10">
        <v>1.0</v>
      </c>
      <c r="E442" s="10">
        <v>1.0</v>
      </c>
      <c r="F442" s="9" t="s">
        <v>6279</v>
      </c>
      <c r="G442" s="9" t="s">
        <v>3109</v>
      </c>
      <c r="H442" s="9"/>
      <c r="I442" s="9"/>
      <c r="J442" s="9" t="s">
        <v>9412</v>
      </c>
      <c r="K442" s="11" t="s">
        <v>9413</v>
      </c>
      <c r="L442" s="9"/>
      <c r="M442" s="9"/>
      <c r="N442" s="9"/>
      <c r="O442" s="9"/>
      <c r="P442" s="9"/>
      <c r="Q442" s="11" t="s">
        <v>7897</v>
      </c>
      <c r="R442" s="9"/>
      <c r="S442" s="9"/>
      <c r="T442">
        <f t="shared" si="2"/>
        <v>35</v>
      </c>
      <c r="U442" t="str">
        <f t="shared" si="3"/>
        <v>Maybe</v>
      </c>
      <c r="V442">
        <f t="shared" si="4"/>
        <v>54</v>
      </c>
      <c r="W442" t="str">
        <f t="shared" si="5"/>
        <v>Excluded</v>
      </c>
      <c r="X442" t="str">
        <f t="shared" ref="X442:Z442" si="450">IFERROR(IF(SEARCH(X$1,$Q442),"sim","não"),)</f>
        <v>sim</v>
      </c>
      <c r="Y442" t="str">
        <f t="shared" si="450"/>
        <v/>
      </c>
      <c r="Z442" t="str">
        <f t="shared" si="450"/>
        <v/>
      </c>
      <c r="AA442">
        <f t="shared" si="7"/>
        <v>1</v>
      </c>
      <c r="AB442" t="str">
        <f t="shared" si="8"/>
        <v>sim</v>
      </c>
      <c r="AF442" t="str">
        <f t="shared" si="9"/>
        <v>1 - Type of study</v>
      </c>
      <c r="AG442" t="str">
        <f t="shared" si="10"/>
        <v/>
      </c>
      <c r="AH442" t="str">
        <f t="shared" si="11"/>
        <v/>
      </c>
    </row>
    <row r="443">
      <c r="A443" s="9" t="s">
        <v>9414</v>
      </c>
      <c r="B443" s="9" t="s">
        <v>9415</v>
      </c>
      <c r="C443" s="10">
        <v>2021.0</v>
      </c>
      <c r="D443" s="10">
        <v>5.0</v>
      </c>
      <c r="E443" s="10">
        <v>21.0</v>
      </c>
      <c r="F443" s="9" t="s">
        <v>2813</v>
      </c>
      <c r="G443" s="9" t="s">
        <v>2814</v>
      </c>
      <c r="H443" s="10">
        <v>13.0</v>
      </c>
      <c r="I443" s="10">
        <v>19.0</v>
      </c>
      <c r="J443" s="9" t="s">
        <v>9416</v>
      </c>
      <c r="K443" s="11" t="s">
        <v>9417</v>
      </c>
      <c r="L443" s="9"/>
      <c r="M443" s="9"/>
      <c r="N443" s="9"/>
      <c r="O443" s="9"/>
      <c r="P443" s="9" t="s">
        <v>9418</v>
      </c>
      <c r="Q443" s="11" t="s">
        <v>7372</v>
      </c>
      <c r="R443" s="9"/>
      <c r="S443" s="9"/>
      <c r="T443">
        <f t="shared" si="2"/>
        <v>35</v>
      </c>
      <c r="U443" t="str">
        <f t="shared" si="3"/>
        <v>Excluded</v>
      </c>
      <c r="V443">
        <f t="shared" si="4"/>
        <v>57</v>
      </c>
      <c r="W443" t="str">
        <f t="shared" si="5"/>
        <v>Excluded</v>
      </c>
      <c r="X443" t="str">
        <f t="shared" ref="X443:Z443" si="451">IFERROR(IF(SEARCH(X$1,$Q443),"sim","não"),)</f>
        <v>sim</v>
      </c>
      <c r="Y443" t="str">
        <f t="shared" si="451"/>
        <v/>
      </c>
      <c r="Z443" t="str">
        <f t="shared" si="451"/>
        <v/>
      </c>
      <c r="AA443">
        <f t="shared" si="7"/>
        <v>1</v>
      </c>
      <c r="AB443" t="str">
        <f t="shared" si="8"/>
        <v/>
      </c>
      <c r="AF443" t="str">
        <f t="shared" si="9"/>
        <v>1 - Type of study</v>
      </c>
      <c r="AG443" t="str">
        <f t="shared" si="10"/>
        <v>1 - Type of study</v>
      </c>
      <c r="AH443" t="str">
        <f t="shared" si="11"/>
        <v/>
      </c>
    </row>
    <row r="444">
      <c r="A444" s="9" t="s">
        <v>9419</v>
      </c>
      <c r="B444" s="9" t="s">
        <v>9420</v>
      </c>
      <c r="C444" s="10">
        <v>2019.0</v>
      </c>
      <c r="D444" s="10">
        <v>7.0</v>
      </c>
      <c r="E444" s="10">
        <v>1.0</v>
      </c>
      <c r="F444" s="9" t="s">
        <v>9421</v>
      </c>
      <c r="G444" s="9" t="s">
        <v>9422</v>
      </c>
      <c r="H444" s="10">
        <v>59.0</v>
      </c>
      <c r="I444" s="10">
        <v>4.0</v>
      </c>
      <c r="J444" s="9" t="s">
        <v>9423</v>
      </c>
      <c r="K444" s="11" t="s">
        <v>9424</v>
      </c>
      <c r="L444" s="9"/>
      <c r="M444" s="9"/>
      <c r="N444" s="9"/>
      <c r="O444" s="9"/>
      <c r="P444" s="9" t="s">
        <v>9425</v>
      </c>
      <c r="Q444" s="11" t="s">
        <v>7372</v>
      </c>
      <c r="R444" s="9"/>
      <c r="S444" s="9"/>
      <c r="T444">
        <f t="shared" si="2"/>
        <v>35</v>
      </c>
      <c r="U444" t="str">
        <f t="shared" si="3"/>
        <v>Excluded</v>
      </c>
      <c r="V444">
        <f t="shared" si="4"/>
        <v>57</v>
      </c>
      <c r="W444" t="str">
        <f t="shared" si="5"/>
        <v>Excluded</v>
      </c>
      <c r="X444" t="str">
        <f t="shared" ref="X444:Z444" si="452">IFERROR(IF(SEARCH(X$1,$Q444),"sim","não"),)</f>
        <v>sim</v>
      </c>
      <c r="Y444" t="str">
        <f t="shared" si="452"/>
        <v/>
      </c>
      <c r="Z444" t="str">
        <f t="shared" si="452"/>
        <v/>
      </c>
      <c r="AA444">
        <f t="shared" si="7"/>
        <v>1</v>
      </c>
      <c r="AB444" t="str">
        <f t="shared" si="8"/>
        <v/>
      </c>
      <c r="AF444" t="str">
        <f t="shared" si="9"/>
        <v>1 - Type of study</v>
      </c>
      <c r="AG444" t="str">
        <f t="shared" si="10"/>
        <v>1 - Type of study</v>
      </c>
      <c r="AH444" t="str">
        <f t="shared" si="11"/>
        <v/>
      </c>
    </row>
    <row r="445">
      <c r="A445" s="9" t="s">
        <v>9426</v>
      </c>
      <c r="B445" s="9" t="s">
        <v>9427</v>
      </c>
      <c r="C445" s="10">
        <v>2020.0</v>
      </c>
      <c r="D445" s="10">
        <v>6.0</v>
      </c>
      <c r="E445" s="10">
        <v>1.0</v>
      </c>
      <c r="F445" s="9" t="s">
        <v>3070</v>
      </c>
      <c r="G445" s="9"/>
      <c r="H445" s="10">
        <v>8.0</v>
      </c>
      <c r="I445" s="10">
        <v>2.0</v>
      </c>
      <c r="J445" s="9"/>
      <c r="K445" s="11" t="s">
        <v>9428</v>
      </c>
      <c r="L445" s="9"/>
      <c r="M445" s="9"/>
      <c r="N445" s="9"/>
      <c r="O445" s="9"/>
      <c r="P445" s="9" t="s">
        <v>9429</v>
      </c>
      <c r="Q445" s="11" t="s">
        <v>7372</v>
      </c>
      <c r="R445" s="9"/>
      <c r="S445" s="9"/>
      <c r="T445">
        <f t="shared" si="2"/>
        <v>35</v>
      </c>
      <c r="U445" t="str">
        <f t="shared" si="3"/>
        <v>Excluded</v>
      </c>
      <c r="V445">
        <f t="shared" si="4"/>
        <v>57</v>
      </c>
      <c r="W445" t="str">
        <f t="shared" si="5"/>
        <v>Excluded</v>
      </c>
      <c r="X445" t="str">
        <f t="shared" ref="X445:Z445" si="453">IFERROR(IF(SEARCH(X$1,$Q445),"sim","não"),)</f>
        <v>sim</v>
      </c>
      <c r="Y445" t="str">
        <f t="shared" si="453"/>
        <v/>
      </c>
      <c r="Z445" t="str">
        <f t="shared" si="453"/>
        <v/>
      </c>
      <c r="AA445">
        <f t="shared" si="7"/>
        <v>1</v>
      </c>
      <c r="AB445" t="str">
        <f t="shared" si="8"/>
        <v/>
      </c>
      <c r="AF445" t="str">
        <f t="shared" si="9"/>
        <v>1 - Type of study</v>
      </c>
      <c r="AG445" t="str">
        <f t="shared" si="10"/>
        <v>1 - Type of study</v>
      </c>
      <c r="AH445" t="str">
        <f t="shared" si="11"/>
        <v/>
      </c>
    </row>
    <row r="446">
      <c r="A446" s="9" t="s">
        <v>9430</v>
      </c>
      <c r="B446" s="9" t="s">
        <v>9431</v>
      </c>
      <c r="C446" s="10">
        <v>2019.0</v>
      </c>
      <c r="D446" s="10">
        <v>2.0</v>
      </c>
      <c r="E446" s="10">
        <v>21.0</v>
      </c>
      <c r="F446" s="9" t="s">
        <v>9432</v>
      </c>
      <c r="G446" s="9" t="s">
        <v>9433</v>
      </c>
      <c r="H446" s="10">
        <v>11.0</v>
      </c>
      <c r="I446" s="10">
        <v>7.0</v>
      </c>
      <c r="J446" s="9" t="s">
        <v>9434</v>
      </c>
      <c r="K446" s="11" t="s">
        <v>9435</v>
      </c>
      <c r="L446" s="9"/>
      <c r="M446" s="9"/>
      <c r="N446" s="9"/>
      <c r="O446" s="9"/>
      <c r="P446" s="9"/>
      <c r="Q446" s="11" t="s">
        <v>9436</v>
      </c>
      <c r="R446" s="9"/>
      <c r="S446" s="9"/>
      <c r="T446">
        <f t="shared" si="2"/>
        <v>35</v>
      </c>
      <c r="U446" t="str">
        <f t="shared" si="3"/>
        <v>Excluded</v>
      </c>
      <c r="V446">
        <f t="shared" si="4"/>
        <v>57</v>
      </c>
      <c r="W446" t="str">
        <f t="shared" si="5"/>
        <v>Maybe</v>
      </c>
      <c r="X446" t="str">
        <f t="shared" ref="X446:Z446" si="454">IFERROR(IF(SEARCH(X$1,$Q446),"sim","não"),)</f>
        <v>sim</v>
      </c>
      <c r="Y446" t="str">
        <f t="shared" si="454"/>
        <v/>
      </c>
      <c r="Z446" t="str">
        <f t="shared" si="454"/>
        <v/>
      </c>
      <c r="AA446">
        <f t="shared" si="7"/>
        <v>1</v>
      </c>
      <c r="AB446" t="str">
        <f t="shared" si="8"/>
        <v>sim</v>
      </c>
      <c r="AF446" t="str">
        <f t="shared" si="9"/>
        <v>1 - Type of study</v>
      </c>
      <c r="AG446" t="str">
        <f t="shared" si="10"/>
        <v/>
      </c>
      <c r="AH446" t="str">
        <f t="shared" si="11"/>
        <v/>
      </c>
    </row>
    <row r="447">
      <c r="A447" s="9" t="s">
        <v>9437</v>
      </c>
      <c r="B447" s="9" t="s">
        <v>9438</v>
      </c>
      <c r="C447" s="10">
        <v>2020.0</v>
      </c>
      <c r="D447" s="10">
        <v>2.0</v>
      </c>
      <c r="E447" s="10">
        <v>10.0</v>
      </c>
      <c r="F447" s="9" t="s">
        <v>2731</v>
      </c>
      <c r="G447" s="9" t="s">
        <v>2732</v>
      </c>
      <c r="H447" s="10">
        <v>703.0</v>
      </c>
      <c r="I447" s="9"/>
      <c r="J447" s="9"/>
      <c r="K447" s="11" t="s">
        <v>9439</v>
      </c>
      <c r="L447" s="9"/>
      <c r="M447" s="9"/>
      <c r="N447" s="9"/>
      <c r="O447" s="9"/>
      <c r="P447" s="9" t="s">
        <v>9440</v>
      </c>
      <c r="Q447" s="11" t="s">
        <v>7405</v>
      </c>
      <c r="R447" s="9"/>
      <c r="S447" s="9"/>
      <c r="T447">
        <f t="shared" si="2"/>
        <v>35</v>
      </c>
      <c r="U447" t="str">
        <f t="shared" si="3"/>
        <v>Excluded</v>
      </c>
      <c r="V447">
        <f t="shared" si="4"/>
        <v>57</v>
      </c>
      <c r="W447" t="str">
        <f t="shared" si="5"/>
        <v>Excluded</v>
      </c>
      <c r="X447" t="str">
        <f t="shared" ref="X447:Z447" si="455">IFERROR(IF(SEARCH(X$1,$Q447),"sim","não"),)</f>
        <v/>
      </c>
      <c r="Y447" t="str">
        <f t="shared" si="455"/>
        <v>sim</v>
      </c>
      <c r="Z447" t="str">
        <f t="shared" si="455"/>
        <v/>
      </c>
      <c r="AA447">
        <f t="shared" si="7"/>
        <v>1</v>
      </c>
      <c r="AB447" t="str">
        <f t="shared" si="8"/>
        <v/>
      </c>
      <c r="AF447" t="str">
        <f t="shared" si="9"/>
        <v>2 - Population</v>
      </c>
      <c r="AG447" t="str">
        <f t="shared" si="10"/>
        <v>2 - Population</v>
      </c>
      <c r="AH447" t="str">
        <f t="shared" si="11"/>
        <v/>
      </c>
    </row>
    <row r="448">
      <c r="A448" s="9" t="s">
        <v>9441</v>
      </c>
      <c r="B448" s="9" t="s">
        <v>9442</v>
      </c>
      <c r="C448" s="10">
        <v>2017.0</v>
      </c>
      <c r="D448" s="10">
        <v>11.0</v>
      </c>
      <c r="E448" s="10">
        <v>1.0</v>
      </c>
      <c r="F448" s="9" t="s">
        <v>9443</v>
      </c>
      <c r="G448" s="9" t="s">
        <v>9444</v>
      </c>
      <c r="H448" s="10">
        <v>95.0</v>
      </c>
      <c r="I448" s="10">
        <v>11.0</v>
      </c>
      <c r="J448" s="9" t="s">
        <v>9445</v>
      </c>
      <c r="K448" s="11" t="s">
        <v>9446</v>
      </c>
      <c r="L448" s="9"/>
      <c r="M448" s="9"/>
      <c r="N448" s="9"/>
      <c r="O448" s="9"/>
      <c r="P448" s="9"/>
      <c r="Q448" s="11" t="s">
        <v>7427</v>
      </c>
      <c r="R448" s="9"/>
      <c r="S448" s="9"/>
      <c r="T448">
        <f t="shared" si="2"/>
        <v>35</v>
      </c>
      <c r="U448" t="str">
        <f t="shared" si="3"/>
        <v>Maybe</v>
      </c>
      <c r="V448">
        <f t="shared" si="4"/>
        <v>54</v>
      </c>
      <c r="W448" t="str">
        <f t="shared" si="5"/>
        <v>Excluded</v>
      </c>
      <c r="X448" t="str">
        <f t="shared" ref="X448:Z448" si="456">IFERROR(IF(SEARCH(X$1,$Q448),"sim","não"),)</f>
        <v>sim</v>
      </c>
      <c r="Y448" t="str">
        <f t="shared" si="456"/>
        <v/>
      </c>
      <c r="Z448" t="str">
        <f t="shared" si="456"/>
        <v/>
      </c>
      <c r="AA448">
        <f t="shared" si="7"/>
        <v>1</v>
      </c>
      <c r="AB448" t="str">
        <f t="shared" si="8"/>
        <v>sim</v>
      </c>
      <c r="AF448" t="str">
        <f t="shared" si="9"/>
        <v>1 - Type of study</v>
      </c>
      <c r="AG448" t="str">
        <f t="shared" si="10"/>
        <v/>
      </c>
      <c r="AH448" t="str">
        <f t="shared" si="11"/>
        <v/>
      </c>
    </row>
    <row r="449">
      <c r="A449" s="9" t="s">
        <v>9447</v>
      </c>
      <c r="B449" s="9" t="s">
        <v>9448</v>
      </c>
      <c r="C449" s="10">
        <v>2016.0</v>
      </c>
      <c r="D449" s="10">
        <v>2.0</v>
      </c>
      <c r="E449" s="10">
        <v>1.0</v>
      </c>
      <c r="F449" s="9" t="s">
        <v>2797</v>
      </c>
      <c r="G449" s="9" t="s">
        <v>2798</v>
      </c>
      <c r="H449" s="10">
        <v>113.0</v>
      </c>
      <c r="I449" s="9"/>
      <c r="J449" s="14">
        <v>44394.0</v>
      </c>
      <c r="K449" s="11" t="s">
        <v>9449</v>
      </c>
      <c r="L449" s="9"/>
      <c r="M449" s="9"/>
      <c r="N449" s="9"/>
      <c r="O449" s="9"/>
      <c r="P449" s="9" t="s">
        <v>9450</v>
      </c>
      <c r="Q449" s="11" t="s">
        <v>7372</v>
      </c>
      <c r="R449" s="9"/>
      <c r="S449" s="9"/>
      <c r="T449">
        <f t="shared" si="2"/>
        <v>35</v>
      </c>
      <c r="U449" t="str">
        <f t="shared" si="3"/>
        <v>Excluded</v>
      </c>
      <c r="V449">
        <f t="shared" si="4"/>
        <v>57</v>
      </c>
      <c r="W449" t="str">
        <f t="shared" si="5"/>
        <v>Excluded</v>
      </c>
      <c r="X449" t="str">
        <f t="shared" ref="X449:Z449" si="457">IFERROR(IF(SEARCH(X$1,$Q449),"sim","não"),)</f>
        <v>sim</v>
      </c>
      <c r="Y449" t="str">
        <f t="shared" si="457"/>
        <v/>
      </c>
      <c r="Z449" t="str">
        <f t="shared" si="457"/>
        <v/>
      </c>
      <c r="AA449">
        <f t="shared" si="7"/>
        <v>1</v>
      </c>
      <c r="AB449" t="str">
        <f t="shared" si="8"/>
        <v/>
      </c>
      <c r="AF449" t="str">
        <f t="shared" si="9"/>
        <v>1 - Type of study</v>
      </c>
      <c r="AG449" t="str">
        <f t="shared" si="10"/>
        <v>1 - Type of study</v>
      </c>
      <c r="AH449" t="str">
        <f t="shared" si="11"/>
        <v/>
      </c>
    </row>
    <row r="450">
      <c r="A450" s="9" t="s">
        <v>9451</v>
      </c>
      <c r="B450" s="9" t="s">
        <v>9452</v>
      </c>
      <c r="C450" s="10">
        <v>2020.0</v>
      </c>
      <c r="D450" s="10">
        <v>12.0</v>
      </c>
      <c r="E450" s="10">
        <v>1.0</v>
      </c>
      <c r="F450" s="9" t="s">
        <v>2693</v>
      </c>
      <c r="G450" s="9" t="s">
        <v>2694</v>
      </c>
      <c r="H450" s="10">
        <v>161.0</v>
      </c>
      <c r="I450" s="9"/>
      <c r="J450" s="9"/>
      <c r="K450" s="11" t="s">
        <v>9453</v>
      </c>
      <c r="L450" s="9"/>
      <c r="M450" s="9"/>
      <c r="N450" s="9"/>
      <c r="O450" s="9"/>
      <c r="P450" s="9" t="s">
        <v>9454</v>
      </c>
      <c r="Q450" s="11" t="s">
        <v>7372</v>
      </c>
      <c r="R450" s="9"/>
      <c r="S450" s="9"/>
      <c r="T450">
        <f t="shared" si="2"/>
        <v>35</v>
      </c>
      <c r="U450" t="str">
        <f t="shared" si="3"/>
        <v>Excluded</v>
      </c>
      <c r="V450">
        <f t="shared" si="4"/>
        <v>57</v>
      </c>
      <c r="W450" t="str">
        <f t="shared" si="5"/>
        <v>Excluded</v>
      </c>
      <c r="X450" t="str">
        <f t="shared" ref="X450:Z450" si="458">IFERROR(IF(SEARCH(X$1,$Q450),"sim","não"),)</f>
        <v>sim</v>
      </c>
      <c r="Y450" t="str">
        <f t="shared" si="458"/>
        <v/>
      </c>
      <c r="Z450" t="str">
        <f t="shared" si="458"/>
        <v/>
      </c>
      <c r="AA450">
        <f t="shared" si="7"/>
        <v>1</v>
      </c>
      <c r="AB450" t="str">
        <f t="shared" si="8"/>
        <v/>
      </c>
      <c r="AF450" t="str">
        <f t="shared" si="9"/>
        <v>1 - Type of study</v>
      </c>
      <c r="AG450" t="str">
        <f t="shared" si="10"/>
        <v>1 - Type of study</v>
      </c>
      <c r="AH450" t="str">
        <f t="shared" si="11"/>
        <v/>
      </c>
    </row>
    <row r="451">
      <c r="A451" s="9" t="s">
        <v>9455</v>
      </c>
      <c r="B451" s="9" t="s">
        <v>9456</v>
      </c>
      <c r="C451" s="10">
        <v>2020.0</v>
      </c>
      <c r="D451" s="10">
        <v>6.0</v>
      </c>
      <c r="E451" s="10">
        <v>1.0</v>
      </c>
      <c r="F451" s="9" t="s">
        <v>2693</v>
      </c>
      <c r="G451" s="9" t="s">
        <v>2694</v>
      </c>
      <c r="H451" s="10">
        <v>155.0</v>
      </c>
      <c r="I451" s="9"/>
      <c r="J451" s="9"/>
      <c r="K451" s="11" t="s">
        <v>9457</v>
      </c>
      <c r="L451" s="9"/>
      <c r="M451" s="9"/>
      <c r="N451" s="9"/>
      <c r="O451" s="9"/>
      <c r="P451" s="9" t="s">
        <v>9458</v>
      </c>
      <c r="Q451" s="11" t="s">
        <v>7383</v>
      </c>
      <c r="R451" s="9"/>
      <c r="S451" s="9"/>
      <c r="T451">
        <f t="shared" si="2"/>
        <v>35</v>
      </c>
      <c r="U451" t="str">
        <f t="shared" si="3"/>
        <v>Excluded</v>
      </c>
      <c r="V451">
        <f t="shared" si="4"/>
        <v>57</v>
      </c>
      <c r="W451" t="str">
        <f t="shared" si="5"/>
        <v>Excluded</v>
      </c>
      <c r="X451" t="str">
        <f t="shared" ref="X451:Z451" si="459">IFERROR(IF(SEARCH(X$1,$Q451),"sim","não"),)</f>
        <v>sim</v>
      </c>
      <c r="Y451" t="str">
        <f t="shared" si="459"/>
        <v/>
      </c>
      <c r="Z451" t="str">
        <f t="shared" si="459"/>
        <v/>
      </c>
      <c r="AA451">
        <f t="shared" si="7"/>
        <v>1</v>
      </c>
      <c r="AB451" t="str">
        <f t="shared" si="8"/>
        <v/>
      </c>
      <c r="AF451" t="str">
        <f t="shared" si="9"/>
        <v>1 - Type of study</v>
      </c>
      <c r="AG451" t="str">
        <f t="shared" si="10"/>
        <v>1 - Type of study</v>
      </c>
      <c r="AH451" t="str">
        <f t="shared" si="11"/>
        <v/>
      </c>
    </row>
    <row r="452">
      <c r="A452" s="9" t="s">
        <v>9459</v>
      </c>
      <c r="B452" s="9" t="s">
        <v>9460</v>
      </c>
      <c r="C452" s="10">
        <v>2019.0</v>
      </c>
      <c r="D452" s="10">
        <v>8.0</v>
      </c>
      <c r="E452" s="10">
        <v>1.0</v>
      </c>
      <c r="F452" s="9" t="s">
        <v>2693</v>
      </c>
      <c r="G452" s="9" t="s">
        <v>2694</v>
      </c>
      <c r="H452" s="10">
        <v>145.0</v>
      </c>
      <c r="I452" s="9"/>
      <c r="J452" s="9" t="s">
        <v>9461</v>
      </c>
      <c r="K452" s="11" t="s">
        <v>9462</v>
      </c>
      <c r="L452" s="9"/>
      <c r="M452" s="9"/>
      <c r="N452" s="9"/>
      <c r="O452" s="9"/>
      <c r="P452" s="9" t="s">
        <v>9463</v>
      </c>
      <c r="Q452" s="11" t="s">
        <v>7391</v>
      </c>
      <c r="R452" s="9"/>
      <c r="S452" s="9"/>
      <c r="T452">
        <f t="shared" si="2"/>
        <v>35</v>
      </c>
      <c r="U452" t="str">
        <f t="shared" si="3"/>
        <v>Excluded</v>
      </c>
      <c r="V452">
        <f t="shared" si="4"/>
        <v>57</v>
      </c>
      <c r="W452" t="str">
        <f t="shared" si="5"/>
        <v>Excluded</v>
      </c>
      <c r="X452" t="str">
        <f t="shared" ref="X452:Z452" si="460">IFERROR(IF(SEARCH(X$1,$Q452),"sim","não"),)</f>
        <v/>
      </c>
      <c r="Y452" t="str">
        <f t="shared" si="460"/>
        <v>sim</v>
      </c>
      <c r="Z452" t="str">
        <f t="shared" si="460"/>
        <v/>
      </c>
      <c r="AA452">
        <f t="shared" si="7"/>
        <v>1</v>
      </c>
      <c r="AB452" t="str">
        <f t="shared" si="8"/>
        <v/>
      </c>
      <c r="AF452" t="str">
        <f t="shared" si="9"/>
        <v>2 - Population</v>
      </c>
      <c r="AG452" t="str">
        <f t="shared" si="10"/>
        <v>2 - Population</v>
      </c>
      <c r="AH452" t="str">
        <f t="shared" si="11"/>
        <v/>
      </c>
    </row>
    <row r="453">
      <c r="A453" s="9" t="s">
        <v>9464</v>
      </c>
      <c r="B453" s="9" t="s">
        <v>9465</v>
      </c>
      <c r="C453" s="10">
        <v>2020.0</v>
      </c>
      <c r="D453" s="10">
        <v>11.0</v>
      </c>
      <c r="E453" s="10">
        <v>30.0</v>
      </c>
      <c r="F453" s="9" t="s">
        <v>6272</v>
      </c>
      <c r="G453" s="9" t="s">
        <v>6273</v>
      </c>
      <c r="H453" s="10">
        <v>331.0</v>
      </c>
      <c r="I453" s="9"/>
      <c r="J453" s="9"/>
      <c r="K453" s="11" t="s">
        <v>9466</v>
      </c>
      <c r="L453" s="9"/>
      <c r="M453" s="9"/>
      <c r="N453" s="9"/>
      <c r="O453" s="9"/>
      <c r="P453" s="9" t="s">
        <v>9467</v>
      </c>
      <c r="Q453" s="11" t="s">
        <v>7372</v>
      </c>
      <c r="R453" s="9"/>
      <c r="S453" s="9"/>
      <c r="T453">
        <f t="shared" si="2"/>
        <v>35</v>
      </c>
      <c r="U453" t="str">
        <f t="shared" si="3"/>
        <v>Excluded</v>
      </c>
      <c r="V453">
        <f t="shared" si="4"/>
        <v>57</v>
      </c>
      <c r="W453" t="str">
        <f t="shared" si="5"/>
        <v>Excluded</v>
      </c>
      <c r="X453" t="str">
        <f t="shared" ref="X453:Z453" si="461">IFERROR(IF(SEARCH(X$1,$Q453),"sim","não"),)</f>
        <v>sim</v>
      </c>
      <c r="Y453" t="str">
        <f t="shared" si="461"/>
        <v/>
      </c>
      <c r="Z453" t="str">
        <f t="shared" si="461"/>
        <v/>
      </c>
      <c r="AA453">
        <f t="shared" si="7"/>
        <v>1</v>
      </c>
      <c r="AB453" t="str">
        <f t="shared" si="8"/>
        <v/>
      </c>
      <c r="AF453" t="str">
        <f t="shared" si="9"/>
        <v>1 - Type of study</v>
      </c>
      <c r="AG453" t="str">
        <f t="shared" si="10"/>
        <v>1 - Type of study</v>
      </c>
      <c r="AH453" t="str">
        <f t="shared" si="11"/>
        <v/>
      </c>
    </row>
    <row r="454">
      <c r="A454" s="9" t="s">
        <v>9468</v>
      </c>
      <c r="B454" s="9" t="s">
        <v>9469</v>
      </c>
      <c r="C454" s="10">
        <v>2019.0</v>
      </c>
      <c r="D454" s="10">
        <v>8.0</v>
      </c>
      <c r="E454" s="10">
        <v>1.0</v>
      </c>
      <c r="F454" s="9" t="s">
        <v>2756</v>
      </c>
      <c r="G454" s="9" t="s">
        <v>2757</v>
      </c>
      <c r="H454" s="10">
        <v>228.0</v>
      </c>
      <c r="I454" s="9"/>
      <c r="J454" s="9" t="s">
        <v>9470</v>
      </c>
      <c r="K454" s="11" t="s">
        <v>9471</v>
      </c>
      <c r="L454" s="9"/>
      <c r="M454" s="9"/>
      <c r="N454" s="9"/>
      <c r="O454" s="9"/>
      <c r="P454" s="9" t="s">
        <v>9472</v>
      </c>
      <c r="Q454" s="11" t="s">
        <v>7405</v>
      </c>
      <c r="R454" s="9"/>
      <c r="S454" s="9"/>
      <c r="T454">
        <f t="shared" si="2"/>
        <v>35</v>
      </c>
      <c r="U454" t="str">
        <f t="shared" si="3"/>
        <v>Excluded</v>
      </c>
      <c r="V454">
        <f t="shared" si="4"/>
        <v>57</v>
      </c>
      <c r="W454" t="str">
        <f t="shared" si="5"/>
        <v>Excluded</v>
      </c>
      <c r="X454" t="str">
        <f t="shared" ref="X454:Z454" si="462">IFERROR(IF(SEARCH(X$1,$Q454),"sim","não"),)</f>
        <v/>
      </c>
      <c r="Y454" t="str">
        <f t="shared" si="462"/>
        <v>sim</v>
      </c>
      <c r="Z454" t="str">
        <f t="shared" si="462"/>
        <v/>
      </c>
      <c r="AA454">
        <f t="shared" si="7"/>
        <v>1</v>
      </c>
      <c r="AB454" t="str">
        <f t="shared" si="8"/>
        <v/>
      </c>
      <c r="AF454" t="str">
        <f t="shared" si="9"/>
        <v>2 - Population</v>
      </c>
      <c r="AG454" t="str">
        <f t="shared" si="10"/>
        <v>2 - Population</v>
      </c>
      <c r="AH454" t="str">
        <f t="shared" si="11"/>
        <v/>
      </c>
    </row>
    <row r="455">
      <c r="A455" s="9" t="s">
        <v>9473</v>
      </c>
      <c r="B455" s="9" t="s">
        <v>9474</v>
      </c>
      <c r="C455" s="10">
        <v>2019.0</v>
      </c>
      <c r="D455" s="10">
        <v>12.0</v>
      </c>
      <c r="E455" s="10">
        <v>1.0</v>
      </c>
      <c r="F455" s="9" t="s">
        <v>2731</v>
      </c>
      <c r="G455" s="9" t="s">
        <v>2732</v>
      </c>
      <c r="H455" s="10">
        <v>694.0</v>
      </c>
      <c r="I455" s="9"/>
      <c r="J455" s="9"/>
      <c r="K455" s="11" t="s">
        <v>9475</v>
      </c>
      <c r="L455" s="9"/>
      <c r="M455" s="9"/>
      <c r="N455" s="9"/>
      <c r="O455" s="9"/>
      <c r="P455" s="9" t="s">
        <v>9476</v>
      </c>
      <c r="Q455" s="11" t="s">
        <v>7372</v>
      </c>
      <c r="R455" s="9"/>
      <c r="S455" s="9"/>
      <c r="T455">
        <f t="shared" si="2"/>
        <v>35</v>
      </c>
      <c r="U455" t="str">
        <f t="shared" si="3"/>
        <v>Excluded</v>
      </c>
      <c r="V455">
        <f t="shared" si="4"/>
        <v>57</v>
      </c>
      <c r="W455" t="str">
        <f t="shared" si="5"/>
        <v>Excluded</v>
      </c>
      <c r="X455" t="str">
        <f t="shared" ref="X455:Z455" si="463">IFERROR(IF(SEARCH(X$1,$Q455),"sim","não"),)</f>
        <v>sim</v>
      </c>
      <c r="Y455" t="str">
        <f t="shared" si="463"/>
        <v/>
      </c>
      <c r="Z455" t="str">
        <f t="shared" si="463"/>
        <v/>
      </c>
      <c r="AA455">
        <f t="shared" si="7"/>
        <v>1</v>
      </c>
      <c r="AB455" t="str">
        <f t="shared" si="8"/>
        <v/>
      </c>
      <c r="AF455" t="str">
        <f t="shared" si="9"/>
        <v>1 - Type of study</v>
      </c>
      <c r="AG455" t="str">
        <f t="shared" si="10"/>
        <v>1 - Type of study</v>
      </c>
      <c r="AH455" t="str">
        <f t="shared" si="11"/>
        <v/>
      </c>
    </row>
    <row r="456">
      <c r="A456" s="9" t="s">
        <v>9477</v>
      </c>
      <c r="B456" s="9" t="s">
        <v>9478</v>
      </c>
      <c r="C456" s="10">
        <v>2020.0</v>
      </c>
      <c r="D456" s="10">
        <v>12.0</v>
      </c>
      <c r="E456" s="10">
        <v>1.0</v>
      </c>
      <c r="F456" s="9" t="s">
        <v>2756</v>
      </c>
      <c r="G456" s="9" t="s">
        <v>2757</v>
      </c>
      <c r="H456" s="10">
        <v>260.0</v>
      </c>
      <c r="I456" s="9"/>
      <c r="J456" s="9"/>
      <c r="K456" s="11" t="s">
        <v>9479</v>
      </c>
      <c r="L456" s="9"/>
      <c r="M456" s="9"/>
      <c r="N456" s="9"/>
      <c r="O456" s="9"/>
      <c r="P456" s="9" t="s">
        <v>9480</v>
      </c>
      <c r="Q456" s="11" t="s">
        <v>7372</v>
      </c>
      <c r="R456" s="9"/>
      <c r="S456" s="9"/>
      <c r="T456">
        <f t="shared" si="2"/>
        <v>35</v>
      </c>
      <c r="U456" t="str">
        <f t="shared" si="3"/>
        <v>Excluded</v>
      </c>
      <c r="V456">
        <f t="shared" si="4"/>
        <v>57</v>
      </c>
      <c r="W456" t="str">
        <f t="shared" si="5"/>
        <v>Excluded</v>
      </c>
      <c r="X456" t="str">
        <f t="shared" ref="X456:Z456" si="464">IFERROR(IF(SEARCH(X$1,$Q456),"sim","não"),)</f>
        <v>sim</v>
      </c>
      <c r="Y456" t="str">
        <f t="shared" si="464"/>
        <v/>
      </c>
      <c r="Z456" t="str">
        <f t="shared" si="464"/>
        <v/>
      </c>
      <c r="AA456">
        <f t="shared" si="7"/>
        <v>1</v>
      </c>
      <c r="AB456" t="str">
        <f t="shared" si="8"/>
        <v/>
      </c>
      <c r="AF456" t="str">
        <f t="shared" si="9"/>
        <v>1 - Type of study</v>
      </c>
      <c r="AG456" t="str">
        <f t="shared" si="10"/>
        <v>1 - Type of study</v>
      </c>
      <c r="AH456" t="str">
        <f t="shared" si="11"/>
        <v/>
      </c>
    </row>
    <row r="457">
      <c r="A457" s="9" t="s">
        <v>9481</v>
      </c>
      <c r="B457" s="9" t="s">
        <v>9482</v>
      </c>
      <c r="C457" s="10">
        <v>2008.0</v>
      </c>
      <c r="D457" s="10">
        <v>7.0</v>
      </c>
      <c r="E457" s="10">
        <v>1.0</v>
      </c>
      <c r="F457" s="9" t="s">
        <v>2878</v>
      </c>
      <c r="G457" s="9" t="s">
        <v>2879</v>
      </c>
      <c r="H457" s="10">
        <v>42.0</v>
      </c>
      <c r="I457" s="10">
        <v>13.0</v>
      </c>
      <c r="J457" s="9" t="s">
        <v>9483</v>
      </c>
      <c r="K457" s="11" t="s">
        <v>9484</v>
      </c>
      <c r="L457" s="9"/>
      <c r="M457" s="9"/>
      <c r="N457" s="9"/>
      <c r="O457" s="9"/>
      <c r="P457" s="9" t="s">
        <v>9485</v>
      </c>
      <c r="Q457" s="11" t="s">
        <v>7405</v>
      </c>
      <c r="R457" s="9"/>
      <c r="S457" s="9"/>
      <c r="T457">
        <f t="shared" si="2"/>
        <v>35</v>
      </c>
      <c r="U457" t="str">
        <f t="shared" si="3"/>
        <v>Excluded</v>
      </c>
      <c r="V457">
        <f t="shared" si="4"/>
        <v>57</v>
      </c>
      <c r="W457" t="str">
        <f t="shared" si="5"/>
        <v>Excluded</v>
      </c>
      <c r="X457" t="str">
        <f t="shared" ref="X457:Z457" si="465">IFERROR(IF(SEARCH(X$1,$Q457),"sim","não"),)</f>
        <v/>
      </c>
      <c r="Y457" t="str">
        <f t="shared" si="465"/>
        <v>sim</v>
      </c>
      <c r="Z457" t="str">
        <f t="shared" si="465"/>
        <v/>
      </c>
      <c r="AA457">
        <f t="shared" si="7"/>
        <v>1</v>
      </c>
      <c r="AB457" t="str">
        <f t="shared" si="8"/>
        <v/>
      </c>
      <c r="AF457" t="str">
        <f t="shared" si="9"/>
        <v>2 - Population</v>
      </c>
      <c r="AG457" t="str">
        <f t="shared" si="10"/>
        <v>2 - Population</v>
      </c>
      <c r="AH457" t="str">
        <f t="shared" si="11"/>
        <v/>
      </c>
    </row>
    <row r="458">
      <c r="A458" s="9" t="s">
        <v>9486</v>
      </c>
      <c r="B458" s="9" t="s">
        <v>9487</v>
      </c>
      <c r="C458" s="10">
        <v>2019.0</v>
      </c>
      <c r="D458" s="10">
        <v>12.0</v>
      </c>
      <c r="E458" s="10">
        <v>1.0</v>
      </c>
      <c r="F458" s="9" t="s">
        <v>2738</v>
      </c>
      <c r="G458" s="9" t="s">
        <v>2739</v>
      </c>
      <c r="H458" s="10">
        <v>255.0</v>
      </c>
      <c r="I458" s="9"/>
      <c r="J458" s="9"/>
      <c r="K458" s="11" t="s">
        <v>9488</v>
      </c>
      <c r="L458" s="9"/>
      <c r="M458" s="9"/>
      <c r="N458" s="9"/>
      <c r="O458" s="9"/>
      <c r="P458" s="9"/>
      <c r="Q458" s="11" t="s">
        <v>7372</v>
      </c>
      <c r="R458" s="9"/>
      <c r="S458" s="9"/>
      <c r="T458">
        <f t="shared" si="2"/>
        <v>35</v>
      </c>
      <c r="U458" t="str">
        <f t="shared" si="3"/>
        <v>Excluded</v>
      </c>
      <c r="V458">
        <f t="shared" si="4"/>
        <v>57</v>
      </c>
      <c r="W458" t="str">
        <f t="shared" si="5"/>
        <v>Excluded</v>
      </c>
      <c r="X458" t="str">
        <f t="shared" ref="X458:Z458" si="466">IFERROR(IF(SEARCH(X$1,$Q458),"sim","não"),)</f>
        <v>sim</v>
      </c>
      <c r="Y458" t="str">
        <f t="shared" si="466"/>
        <v/>
      </c>
      <c r="Z458" t="str">
        <f t="shared" si="466"/>
        <v/>
      </c>
      <c r="AA458">
        <f t="shared" si="7"/>
        <v>1</v>
      </c>
      <c r="AB458" t="str">
        <f t="shared" si="8"/>
        <v/>
      </c>
      <c r="AF458" t="str">
        <f t="shared" si="9"/>
        <v>1 - Type of study</v>
      </c>
      <c r="AG458" t="str">
        <f t="shared" si="10"/>
        <v>1 - Type of study</v>
      </c>
      <c r="AH458" t="str">
        <f t="shared" si="11"/>
        <v/>
      </c>
    </row>
    <row r="459">
      <c r="A459" s="9" t="s">
        <v>9489</v>
      </c>
      <c r="B459" s="9" t="s">
        <v>9490</v>
      </c>
      <c r="C459" s="10">
        <v>2014.0</v>
      </c>
      <c r="D459" s="10">
        <v>7.0</v>
      </c>
      <c r="E459" s="10">
        <v>15.0</v>
      </c>
      <c r="F459" s="9" t="s">
        <v>3164</v>
      </c>
      <c r="G459" s="9" t="s">
        <v>3165</v>
      </c>
      <c r="H459" s="10">
        <v>111.0</v>
      </c>
      <c r="I459" s="10">
        <v>28.0</v>
      </c>
      <c r="J459" s="9" t="s">
        <v>9491</v>
      </c>
      <c r="K459" s="11" t="s">
        <v>9492</v>
      </c>
      <c r="L459" s="9"/>
      <c r="M459" s="9"/>
      <c r="N459" s="9"/>
      <c r="O459" s="9"/>
      <c r="P459" s="9" t="s">
        <v>9493</v>
      </c>
      <c r="Q459" s="11" t="s">
        <v>7372</v>
      </c>
      <c r="R459" s="9"/>
      <c r="S459" s="9"/>
      <c r="T459">
        <f t="shared" si="2"/>
        <v>35</v>
      </c>
      <c r="U459" t="str">
        <f t="shared" si="3"/>
        <v>Excluded</v>
      </c>
      <c r="V459">
        <f t="shared" si="4"/>
        <v>57</v>
      </c>
      <c r="W459" t="str">
        <f t="shared" si="5"/>
        <v>Excluded</v>
      </c>
      <c r="X459" t="str">
        <f t="shared" ref="X459:Z459" si="467">IFERROR(IF(SEARCH(X$1,$Q459),"sim","não"),)</f>
        <v>sim</v>
      </c>
      <c r="Y459" t="str">
        <f t="shared" si="467"/>
        <v/>
      </c>
      <c r="Z459" t="str">
        <f t="shared" si="467"/>
        <v/>
      </c>
      <c r="AA459">
        <f t="shared" si="7"/>
        <v>1</v>
      </c>
      <c r="AB459" t="str">
        <f t="shared" si="8"/>
        <v/>
      </c>
      <c r="AF459" t="str">
        <f t="shared" si="9"/>
        <v>1 - Type of study</v>
      </c>
      <c r="AG459" t="str">
        <f t="shared" si="10"/>
        <v>1 - Type of study</v>
      </c>
      <c r="AH459" t="str">
        <f t="shared" si="11"/>
        <v/>
      </c>
    </row>
    <row r="460">
      <c r="A460" s="9" t="s">
        <v>9494</v>
      </c>
      <c r="B460" s="9" t="s">
        <v>9495</v>
      </c>
      <c r="C460" s="10">
        <v>2020.0</v>
      </c>
      <c r="D460" s="10">
        <v>12.0</v>
      </c>
      <c r="E460" s="10">
        <v>1.0</v>
      </c>
      <c r="F460" s="9" t="s">
        <v>2693</v>
      </c>
      <c r="G460" s="9" t="s">
        <v>2694</v>
      </c>
      <c r="H460" s="10">
        <v>161.0</v>
      </c>
      <c r="I460" s="9"/>
      <c r="J460" s="9"/>
      <c r="K460" s="11" t="s">
        <v>9496</v>
      </c>
      <c r="L460" s="9"/>
      <c r="M460" s="9"/>
      <c r="N460" s="9"/>
      <c r="O460" s="9"/>
      <c r="P460" s="9" t="s">
        <v>9497</v>
      </c>
      <c r="Q460" s="11" t="s">
        <v>7372</v>
      </c>
      <c r="R460" s="9"/>
      <c r="S460" s="9"/>
      <c r="T460">
        <f t="shared" si="2"/>
        <v>35</v>
      </c>
      <c r="U460" t="str">
        <f t="shared" si="3"/>
        <v>Excluded</v>
      </c>
      <c r="V460">
        <f t="shared" si="4"/>
        <v>57</v>
      </c>
      <c r="W460" t="str">
        <f t="shared" si="5"/>
        <v>Excluded</v>
      </c>
      <c r="X460" t="str">
        <f t="shared" ref="X460:Z460" si="468">IFERROR(IF(SEARCH(X$1,$Q460),"sim","não"),)</f>
        <v>sim</v>
      </c>
      <c r="Y460" t="str">
        <f t="shared" si="468"/>
        <v/>
      </c>
      <c r="Z460" t="str">
        <f t="shared" si="468"/>
        <v/>
      </c>
      <c r="AA460">
        <f t="shared" si="7"/>
        <v>1</v>
      </c>
      <c r="AB460" t="str">
        <f t="shared" si="8"/>
        <v/>
      </c>
      <c r="AF460" t="str">
        <f t="shared" si="9"/>
        <v>1 - Type of study</v>
      </c>
      <c r="AG460" t="str">
        <f t="shared" si="10"/>
        <v>1 - Type of study</v>
      </c>
      <c r="AH460" t="str">
        <f t="shared" si="11"/>
        <v/>
      </c>
    </row>
    <row r="461">
      <c r="A461" s="9" t="s">
        <v>9498</v>
      </c>
      <c r="B461" s="9" t="s">
        <v>9499</v>
      </c>
      <c r="C461" s="10">
        <v>2020.0</v>
      </c>
      <c r="D461" s="10">
        <v>1.0</v>
      </c>
      <c r="E461" s="10">
        <v>1.0</v>
      </c>
      <c r="F461" s="9" t="s">
        <v>6279</v>
      </c>
      <c r="G461" s="9" t="s">
        <v>3109</v>
      </c>
      <c r="H461" s="9"/>
      <c r="I461" s="9"/>
      <c r="J461" s="9" t="s">
        <v>1932</v>
      </c>
      <c r="K461" s="11" t="s">
        <v>9500</v>
      </c>
      <c r="L461" s="9"/>
      <c r="M461" s="9"/>
      <c r="N461" s="9"/>
      <c r="O461" s="9"/>
      <c r="P461" s="9"/>
      <c r="Q461" s="11" t="s">
        <v>7372</v>
      </c>
      <c r="R461" s="9"/>
      <c r="S461" s="9"/>
      <c r="T461">
        <f t="shared" si="2"/>
        <v>35</v>
      </c>
      <c r="U461" t="str">
        <f t="shared" si="3"/>
        <v>Excluded</v>
      </c>
      <c r="V461">
        <f t="shared" si="4"/>
        <v>57</v>
      </c>
      <c r="W461" t="str">
        <f t="shared" si="5"/>
        <v>Excluded</v>
      </c>
      <c r="X461" t="str">
        <f t="shared" ref="X461:Z461" si="469">IFERROR(IF(SEARCH(X$1,$Q461),"sim","não"),)</f>
        <v>sim</v>
      </c>
      <c r="Y461" t="str">
        <f t="shared" si="469"/>
        <v/>
      </c>
      <c r="Z461" t="str">
        <f t="shared" si="469"/>
        <v/>
      </c>
      <c r="AA461">
        <f t="shared" si="7"/>
        <v>1</v>
      </c>
      <c r="AB461" t="str">
        <f t="shared" si="8"/>
        <v/>
      </c>
      <c r="AF461" t="str">
        <f t="shared" si="9"/>
        <v>1 - Type of study</v>
      </c>
      <c r="AG461" t="str">
        <f t="shared" si="10"/>
        <v>1 - Type of study</v>
      </c>
      <c r="AH461" t="str">
        <f t="shared" si="11"/>
        <v/>
      </c>
    </row>
    <row r="462">
      <c r="A462" s="9" t="s">
        <v>9501</v>
      </c>
      <c r="B462" s="9" t="s">
        <v>9502</v>
      </c>
      <c r="C462" s="10">
        <v>2018.0</v>
      </c>
      <c r="D462" s="10">
        <v>10.0</v>
      </c>
      <c r="E462" s="10">
        <v>1.0</v>
      </c>
      <c r="F462" s="9" t="s">
        <v>9503</v>
      </c>
      <c r="G462" s="9" t="s">
        <v>9504</v>
      </c>
      <c r="H462" s="10">
        <v>72.0</v>
      </c>
      <c r="I462" s="10">
        <v>10.0</v>
      </c>
      <c r="J462" s="9" t="s">
        <v>9505</v>
      </c>
      <c r="K462" s="11" t="s">
        <v>9506</v>
      </c>
      <c r="L462" s="9"/>
      <c r="M462" s="9"/>
      <c r="N462" s="9"/>
      <c r="O462" s="9"/>
      <c r="P462" s="9" t="s">
        <v>9507</v>
      </c>
      <c r="Q462" s="11" t="s">
        <v>7383</v>
      </c>
      <c r="R462" s="9"/>
      <c r="S462" s="9"/>
      <c r="T462">
        <f t="shared" si="2"/>
        <v>35</v>
      </c>
      <c r="U462" t="str">
        <f t="shared" si="3"/>
        <v>Excluded</v>
      </c>
      <c r="V462">
        <f t="shared" si="4"/>
        <v>57</v>
      </c>
      <c r="W462" t="str">
        <f t="shared" si="5"/>
        <v>Excluded</v>
      </c>
      <c r="X462" t="str">
        <f t="shared" ref="X462:Z462" si="470">IFERROR(IF(SEARCH(X$1,$Q462),"sim","não"),)</f>
        <v>sim</v>
      </c>
      <c r="Y462" t="str">
        <f t="shared" si="470"/>
        <v/>
      </c>
      <c r="Z462" t="str">
        <f t="shared" si="470"/>
        <v/>
      </c>
      <c r="AA462">
        <f t="shared" si="7"/>
        <v>1</v>
      </c>
      <c r="AB462" t="str">
        <f t="shared" si="8"/>
        <v/>
      </c>
      <c r="AF462" t="str">
        <f t="shared" si="9"/>
        <v>1 - Type of study</v>
      </c>
      <c r="AG462" t="str">
        <f t="shared" si="10"/>
        <v>1 - Type of study</v>
      </c>
      <c r="AH462" t="str">
        <f t="shared" si="11"/>
        <v/>
      </c>
    </row>
    <row r="463">
      <c r="A463" s="9" t="s">
        <v>9508</v>
      </c>
      <c r="B463" s="9" t="s">
        <v>9509</v>
      </c>
      <c r="C463" s="10">
        <v>2021.0</v>
      </c>
      <c r="D463" s="10">
        <v>2.0</v>
      </c>
      <c r="E463" s="10">
        <v>1.0</v>
      </c>
      <c r="F463" s="9" t="s">
        <v>2731</v>
      </c>
      <c r="G463" s="9" t="s">
        <v>2732</v>
      </c>
      <c r="H463" s="10">
        <v>754.0</v>
      </c>
      <c r="I463" s="9"/>
      <c r="J463" s="9"/>
      <c r="K463" s="11" t="s">
        <v>9510</v>
      </c>
      <c r="L463" s="9"/>
      <c r="M463" s="9"/>
      <c r="N463" s="9"/>
      <c r="O463" s="9"/>
      <c r="P463" s="9" t="s">
        <v>9511</v>
      </c>
      <c r="Q463" s="11" t="s">
        <v>7372</v>
      </c>
      <c r="R463" s="9"/>
      <c r="S463" s="9"/>
      <c r="T463">
        <f t="shared" si="2"/>
        <v>35</v>
      </c>
      <c r="U463" t="str">
        <f t="shared" si="3"/>
        <v>Excluded</v>
      </c>
      <c r="V463">
        <f t="shared" si="4"/>
        <v>57</v>
      </c>
      <c r="W463" t="str">
        <f t="shared" si="5"/>
        <v>Excluded</v>
      </c>
      <c r="X463" t="str">
        <f t="shared" ref="X463:Z463" si="471">IFERROR(IF(SEARCH(X$1,$Q463),"sim","não"),)</f>
        <v>sim</v>
      </c>
      <c r="Y463" t="str">
        <f t="shared" si="471"/>
        <v/>
      </c>
      <c r="Z463" t="str">
        <f t="shared" si="471"/>
        <v/>
      </c>
      <c r="AA463">
        <f t="shared" si="7"/>
        <v>1</v>
      </c>
      <c r="AB463" t="str">
        <f t="shared" si="8"/>
        <v/>
      </c>
      <c r="AF463" t="str">
        <f t="shared" si="9"/>
        <v>1 - Type of study</v>
      </c>
      <c r="AG463" t="str">
        <f t="shared" si="10"/>
        <v>1 - Type of study</v>
      </c>
      <c r="AH463" t="str">
        <f t="shared" si="11"/>
        <v/>
      </c>
    </row>
    <row r="464">
      <c r="A464" s="9" t="s">
        <v>9512</v>
      </c>
      <c r="B464" s="9" t="s">
        <v>9513</v>
      </c>
      <c r="C464" s="10">
        <v>2019.0</v>
      </c>
      <c r="D464" s="10">
        <v>6.0</v>
      </c>
      <c r="E464" s="10">
        <v>1.0</v>
      </c>
      <c r="F464" s="9" t="s">
        <v>6470</v>
      </c>
      <c r="G464" s="9" t="s">
        <v>6471</v>
      </c>
      <c r="H464" s="10">
        <v>29.0</v>
      </c>
      <c r="I464" s="10">
        <v>23.0</v>
      </c>
      <c r="J464" s="9"/>
      <c r="K464" s="11" t="s">
        <v>9514</v>
      </c>
      <c r="L464" s="9"/>
      <c r="M464" s="9"/>
      <c r="N464" s="9"/>
      <c r="O464" s="9"/>
      <c r="P464" s="9" t="s">
        <v>9515</v>
      </c>
      <c r="Q464" s="11" t="s">
        <v>7691</v>
      </c>
      <c r="R464" s="9"/>
      <c r="S464" s="9"/>
      <c r="T464">
        <f t="shared" si="2"/>
        <v>35</v>
      </c>
      <c r="U464" t="str">
        <f t="shared" si="3"/>
        <v>Excluded</v>
      </c>
      <c r="V464">
        <f t="shared" si="4"/>
        <v>57</v>
      </c>
      <c r="W464" t="str">
        <f t="shared" si="5"/>
        <v>Excluded</v>
      </c>
      <c r="X464" t="str">
        <f t="shared" ref="X464:Z464" si="472">IFERROR(IF(SEARCH(X$1,$Q464),"sim","não"),)</f>
        <v>sim</v>
      </c>
      <c r="Y464" t="str">
        <f t="shared" si="472"/>
        <v>sim</v>
      </c>
      <c r="Z464" t="str">
        <f t="shared" si="472"/>
        <v/>
      </c>
      <c r="AA464">
        <f t="shared" si="7"/>
        <v>2</v>
      </c>
      <c r="AB464" t="str">
        <f t="shared" si="8"/>
        <v/>
      </c>
      <c r="AF464" t="str">
        <f t="shared" si="9"/>
        <v>2 - Population,1 - Type of study</v>
      </c>
      <c r="AG464" t="str">
        <f t="shared" si="10"/>
        <v>2 - Population</v>
      </c>
      <c r="AH464" t="str">
        <f t="shared" si="11"/>
        <v>1 - Type of study</v>
      </c>
    </row>
    <row r="465">
      <c r="A465" s="9" t="s">
        <v>9516</v>
      </c>
      <c r="B465" s="9" t="s">
        <v>9517</v>
      </c>
      <c r="C465" s="10">
        <v>2017.0</v>
      </c>
      <c r="D465" s="10">
        <v>8.0</v>
      </c>
      <c r="E465" s="10">
        <v>1.0</v>
      </c>
      <c r="F465" s="9" t="s">
        <v>9518</v>
      </c>
      <c r="G465" s="9" t="s">
        <v>9519</v>
      </c>
      <c r="H465" s="10">
        <v>499.0</v>
      </c>
      <c r="I465" s="9"/>
      <c r="J465" s="9" t="s">
        <v>8250</v>
      </c>
      <c r="K465" s="11" t="s">
        <v>9520</v>
      </c>
      <c r="L465" s="9"/>
      <c r="M465" s="9"/>
      <c r="N465" s="9"/>
      <c r="O465" s="9"/>
      <c r="P465" s="9" t="s">
        <v>9521</v>
      </c>
      <c r="Q465" s="11" t="s">
        <v>7372</v>
      </c>
      <c r="R465" s="9"/>
      <c r="S465" s="9"/>
      <c r="T465">
        <f t="shared" si="2"/>
        <v>35</v>
      </c>
      <c r="U465" t="str">
        <f t="shared" si="3"/>
        <v>Excluded</v>
      </c>
      <c r="V465">
        <f t="shared" si="4"/>
        <v>57</v>
      </c>
      <c r="W465" t="str">
        <f t="shared" si="5"/>
        <v>Excluded</v>
      </c>
      <c r="X465" t="str">
        <f t="shared" ref="X465:Z465" si="473">IFERROR(IF(SEARCH(X$1,$Q465),"sim","não"),)</f>
        <v>sim</v>
      </c>
      <c r="Y465" t="str">
        <f t="shared" si="473"/>
        <v/>
      </c>
      <c r="Z465" t="str">
        <f t="shared" si="473"/>
        <v/>
      </c>
      <c r="AA465">
        <f t="shared" si="7"/>
        <v>1</v>
      </c>
      <c r="AB465" t="str">
        <f t="shared" si="8"/>
        <v/>
      </c>
      <c r="AF465" t="str">
        <f t="shared" si="9"/>
        <v>1 - Type of study</v>
      </c>
      <c r="AG465" t="str">
        <f t="shared" si="10"/>
        <v>1 - Type of study</v>
      </c>
      <c r="AH465" t="str">
        <f t="shared" si="11"/>
        <v/>
      </c>
    </row>
    <row r="466">
      <c r="A466" s="9" t="s">
        <v>9522</v>
      </c>
      <c r="B466" s="9" t="s">
        <v>9523</v>
      </c>
      <c r="C466" s="10">
        <v>2018.0</v>
      </c>
      <c r="D466" s="10">
        <v>8.0</v>
      </c>
      <c r="E466" s="10">
        <v>1.0</v>
      </c>
      <c r="F466" s="9" t="s">
        <v>2731</v>
      </c>
      <c r="G466" s="9" t="s">
        <v>2732</v>
      </c>
      <c r="H466" s="10">
        <v>631.0</v>
      </c>
      <c r="I466" s="9"/>
      <c r="J466" s="9" t="s">
        <v>9524</v>
      </c>
      <c r="K466" s="11" t="s">
        <v>9525</v>
      </c>
      <c r="L466" s="9"/>
      <c r="M466" s="9"/>
      <c r="N466" s="9"/>
      <c r="O466" s="9"/>
      <c r="P466" s="9" t="s">
        <v>9526</v>
      </c>
      <c r="Q466" s="11" t="s">
        <v>7405</v>
      </c>
      <c r="R466" s="9"/>
      <c r="S466" s="9"/>
      <c r="T466">
        <f t="shared" si="2"/>
        <v>35</v>
      </c>
      <c r="U466" t="str">
        <f t="shared" si="3"/>
        <v>Excluded</v>
      </c>
      <c r="V466">
        <f t="shared" si="4"/>
        <v>57</v>
      </c>
      <c r="W466" t="str">
        <f t="shared" si="5"/>
        <v>Excluded</v>
      </c>
      <c r="X466" t="str">
        <f t="shared" ref="X466:Z466" si="474">IFERROR(IF(SEARCH(X$1,$Q466),"sim","não"),)</f>
        <v/>
      </c>
      <c r="Y466" t="str">
        <f t="shared" si="474"/>
        <v>sim</v>
      </c>
      <c r="Z466" t="str">
        <f t="shared" si="474"/>
        <v/>
      </c>
      <c r="AA466">
        <f t="shared" si="7"/>
        <v>1</v>
      </c>
      <c r="AB466" t="str">
        <f t="shared" si="8"/>
        <v/>
      </c>
      <c r="AF466" t="str">
        <f t="shared" si="9"/>
        <v>2 - Population</v>
      </c>
      <c r="AG466" t="str">
        <f t="shared" si="10"/>
        <v>2 - Population</v>
      </c>
      <c r="AH466" t="str">
        <f t="shared" si="11"/>
        <v/>
      </c>
    </row>
    <row r="467">
      <c r="A467" s="9" t="s">
        <v>9527</v>
      </c>
      <c r="B467" s="9" t="s">
        <v>9528</v>
      </c>
      <c r="C467" s="10">
        <v>2018.0</v>
      </c>
      <c r="D467" s="10">
        <v>11.0</v>
      </c>
      <c r="E467" s="10">
        <v>1.0</v>
      </c>
      <c r="F467" s="9" t="s">
        <v>9529</v>
      </c>
      <c r="G467" s="9" t="s">
        <v>9530</v>
      </c>
      <c r="H467" s="10">
        <v>92.0</v>
      </c>
      <c r="I467" s="9"/>
      <c r="J467" s="9" t="s">
        <v>9531</v>
      </c>
      <c r="K467" s="11" t="s">
        <v>9532</v>
      </c>
      <c r="L467" s="9"/>
      <c r="M467" s="9"/>
      <c r="N467" s="9"/>
      <c r="O467" s="9"/>
      <c r="P467" s="9" t="s">
        <v>9533</v>
      </c>
      <c r="Q467" s="11" t="s">
        <v>7372</v>
      </c>
      <c r="R467" s="9"/>
      <c r="S467" s="9"/>
      <c r="T467">
        <f t="shared" si="2"/>
        <v>35</v>
      </c>
      <c r="U467" t="str">
        <f t="shared" si="3"/>
        <v>Excluded</v>
      </c>
      <c r="V467">
        <f t="shared" si="4"/>
        <v>57</v>
      </c>
      <c r="W467" t="str">
        <f t="shared" si="5"/>
        <v>Excluded</v>
      </c>
      <c r="X467" t="str">
        <f t="shared" ref="X467:Z467" si="475">IFERROR(IF(SEARCH(X$1,$Q467),"sim","não"),)</f>
        <v>sim</v>
      </c>
      <c r="Y467" t="str">
        <f t="shared" si="475"/>
        <v/>
      </c>
      <c r="Z467" t="str">
        <f t="shared" si="475"/>
        <v/>
      </c>
      <c r="AA467">
        <f t="shared" si="7"/>
        <v>1</v>
      </c>
      <c r="AB467" t="str">
        <f t="shared" si="8"/>
        <v/>
      </c>
      <c r="AF467" t="str">
        <f t="shared" si="9"/>
        <v>1 - Type of study</v>
      </c>
      <c r="AG467" t="str">
        <f t="shared" si="10"/>
        <v>1 - Type of study</v>
      </c>
      <c r="AH467" t="str">
        <f t="shared" si="11"/>
        <v/>
      </c>
    </row>
    <row r="468">
      <c r="A468" s="9" t="s">
        <v>9534</v>
      </c>
      <c r="B468" s="9" t="s">
        <v>9535</v>
      </c>
      <c r="C468" s="10">
        <v>2020.0</v>
      </c>
      <c r="D468" s="10">
        <v>9.0</v>
      </c>
      <c r="E468" s="10">
        <v>1.0</v>
      </c>
      <c r="F468" s="9" t="s">
        <v>2731</v>
      </c>
      <c r="G468" s="9" t="s">
        <v>2732</v>
      </c>
      <c r="H468" s="10">
        <v>733.0</v>
      </c>
      <c r="I468" s="9"/>
      <c r="J468" s="9"/>
      <c r="K468" s="11" t="s">
        <v>9536</v>
      </c>
      <c r="L468" s="9"/>
      <c r="M468" s="9"/>
      <c r="N468" s="9"/>
      <c r="O468" s="9"/>
      <c r="P468" s="9"/>
      <c r="Q468" s="11" t="s">
        <v>7405</v>
      </c>
      <c r="R468" s="9"/>
      <c r="S468" s="9"/>
      <c r="T468">
        <f t="shared" si="2"/>
        <v>35</v>
      </c>
      <c r="U468" t="str">
        <f t="shared" si="3"/>
        <v>Excluded</v>
      </c>
      <c r="V468">
        <f t="shared" si="4"/>
        <v>57</v>
      </c>
      <c r="W468" t="str">
        <f t="shared" si="5"/>
        <v>Excluded</v>
      </c>
      <c r="X468" t="str">
        <f t="shared" ref="X468:Z468" si="476">IFERROR(IF(SEARCH(X$1,$Q468),"sim","não"),)</f>
        <v/>
      </c>
      <c r="Y468" t="str">
        <f t="shared" si="476"/>
        <v>sim</v>
      </c>
      <c r="Z468" t="str">
        <f t="shared" si="476"/>
        <v/>
      </c>
      <c r="AA468">
        <f t="shared" si="7"/>
        <v>1</v>
      </c>
      <c r="AB468" t="str">
        <f t="shared" si="8"/>
        <v/>
      </c>
      <c r="AF468" t="str">
        <f t="shared" si="9"/>
        <v>2 - Population</v>
      </c>
      <c r="AG468" t="str">
        <f t="shared" si="10"/>
        <v>2 - Population</v>
      </c>
      <c r="AH468" t="str">
        <f t="shared" si="11"/>
        <v/>
      </c>
    </row>
    <row r="469">
      <c r="A469" s="9" t="s">
        <v>9537</v>
      </c>
      <c r="B469" s="9" t="s">
        <v>9538</v>
      </c>
      <c r="C469" s="10">
        <v>2018.0</v>
      </c>
      <c r="D469" s="10">
        <v>11.0</v>
      </c>
      <c r="E469" s="10">
        <v>1.0</v>
      </c>
      <c r="F469" s="9" t="s">
        <v>2720</v>
      </c>
      <c r="G469" s="9" t="s">
        <v>2721</v>
      </c>
      <c r="H469" s="10">
        <v>25.0</v>
      </c>
      <c r="I469" s="10">
        <v>33.0</v>
      </c>
      <c r="J469" s="9" t="s">
        <v>9539</v>
      </c>
      <c r="K469" s="11" t="s">
        <v>9540</v>
      </c>
      <c r="L469" s="9"/>
      <c r="M469" s="9"/>
      <c r="N469" s="9"/>
      <c r="O469" s="9"/>
      <c r="P469" s="9" t="s">
        <v>9541</v>
      </c>
      <c r="Q469" s="11" t="s">
        <v>7405</v>
      </c>
      <c r="R469" s="9"/>
      <c r="S469" s="9"/>
      <c r="T469">
        <f t="shared" si="2"/>
        <v>35</v>
      </c>
      <c r="U469" t="str">
        <f t="shared" si="3"/>
        <v>Excluded</v>
      </c>
      <c r="V469">
        <f t="shared" si="4"/>
        <v>57</v>
      </c>
      <c r="W469" t="str">
        <f t="shared" si="5"/>
        <v>Excluded</v>
      </c>
      <c r="X469" t="str">
        <f t="shared" ref="X469:Z469" si="477">IFERROR(IF(SEARCH(X$1,$Q469),"sim","não"),)</f>
        <v/>
      </c>
      <c r="Y469" t="str">
        <f t="shared" si="477"/>
        <v>sim</v>
      </c>
      <c r="Z469" t="str">
        <f t="shared" si="477"/>
        <v/>
      </c>
      <c r="AA469">
        <f t="shared" si="7"/>
        <v>1</v>
      </c>
      <c r="AB469" t="str">
        <f t="shared" si="8"/>
        <v/>
      </c>
      <c r="AF469" t="str">
        <f t="shared" si="9"/>
        <v>2 - Population</v>
      </c>
      <c r="AG469" t="str">
        <f t="shared" si="10"/>
        <v>2 - Population</v>
      </c>
      <c r="AH469" t="str">
        <f t="shared" si="11"/>
        <v/>
      </c>
    </row>
    <row r="470">
      <c r="A470" s="9" t="s">
        <v>9542</v>
      </c>
      <c r="B470" s="9" t="s">
        <v>9543</v>
      </c>
      <c r="C470" s="10">
        <v>2015.0</v>
      </c>
      <c r="D470" s="10">
        <v>7.0</v>
      </c>
      <c r="E470" s="10">
        <v>7.0</v>
      </c>
      <c r="F470" s="9" t="s">
        <v>6167</v>
      </c>
      <c r="G470" s="9" t="s">
        <v>6168</v>
      </c>
      <c r="H470" s="10">
        <v>87.0</v>
      </c>
      <c r="I470" s="10">
        <v>13.0</v>
      </c>
      <c r="J470" s="9" t="s">
        <v>9544</v>
      </c>
      <c r="K470" s="11" t="s">
        <v>9545</v>
      </c>
      <c r="L470" s="9"/>
      <c r="M470" s="9"/>
      <c r="N470" s="9"/>
      <c r="O470" s="9"/>
      <c r="P470" s="9" t="s">
        <v>9546</v>
      </c>
      <c r="Q470" s="11" t="s">
        <v>7372</v>
      </c>
      <c r="R470" s="9"/>
      <c r="S470" s="9"/>
      <c r="T470">
        <f t="shared" si="2"/>
        <v>35</v>
      </c>
      <c r="U470" t="str">
        <f t="shared" si="3"/>
        <v>Excluded</v>
      </c>
      <c r="V470">
        <f t="shared" si="4"/>
        <v>57</v>
      </c>
      <c r="W470" t="str">
        <f t="shared" si="5"/>
        <v>Excluded</v>
      </c>
      <c r="X470" t="str">
        <f t="shared" ref="X470:Z470" si="478">IFERROR(IF(SEARCH(X$1,$Q470),"sim","não"),)</f>
        <v>sim</v>
      </c>
      <c r="Y470" t="str">
        <f t="shared" si="478"/>
        <v/>
      </c>
      <c r="Z470" t="str">
        <f t="shared" si="478"/>
        <v/>
      </c>
      <c r="AA470">
        <f t="shared" si="7"/>
        <v>1</v>
      </c>
      <c r="AB470" t="str">
        <f t="shared" si="8"/>
        <v/>
      </c>
      <c r="AF470" t="str">
        <f t="shared" si="9"/>
        <v>1 - Type of study</v>
      </c>
      <c r="AG470" t="str">
        <f t="shared" si="10"/>
        <v>1 - Type of study</v>
      </c>
      <c r="AH470" t="str">
        <f t="shared" si="11"/>
        <v/>
      </c>
    </row>
    <row r="471">
      <c r="A471" s="9" t="s">
        <v>9547</v>
      </c>
      <c r="B471" s="9" t="s">
        <v>9548</v>
      </c>
      <c r="C471" s="10">
        <v>2012.0</v>
      </c>
      <c r="D471" s="10">
        <v>2.0</v>
      </c>
      <c r="E471" s="10">
        <v>1.0</v>
      </c>
      <c r="F471" s="9" t="s">
        <v>9549</v>
      </c>
      <c r="G471" s="9" t="s">
        <v>9550</v>
      </c>
      <c r="H471" s="10">
        <v>62.0</v>
      </c>
      <c r="I471" s="10">
        <v>1.0</v>
      </c>
      <c r="J471" s="13">
        <v>44348.0</v>
      </c>
      <c r="K471" s="11" t="s">
        <v>9551</v>
      </c>
      <c r="L471" s="9"/>
      <c r="M471" s="9"/>
      <c r="N471" s="9"/>
      <c r="O471" s="9"/>
      <c r="P471" s="9" t="s">
        <v>9552</v>
      </c>
      <c r="Q471" s="11" t="s">
        <v>7405</v>
      </c>
      <c r="R471" s="9"/>
      <c r="S471" s="9"/>
      <c r="T471">
        <f t="shared" si="2"/>
        <v>35</v>
      </c>
      <c r="U471" t="str">
        <f t="shared" si="3"/>
        <v>Excluded</v>
      </c>
      <c r="V471">
        <f t="shared" si="4"/>
        <v>57</v>
      </c>
      <c r="W471" t="str">
        <f t="shared" si="5"/>
        <v>Excluded</v>
      </c>
      <c r="X471" t="str">
        <f t="shared" ref="X471:Z471" si="479">IFERROR(IF(SEARCH(X$1,$Q471),"sim","não"),)</f>
        <v/>
      </c>
      <c r="Y471" t="str">
        <f t="shared" si="479"/>
        <v>sim</v>
      </c>
      <c r="Z471" t="str">
        <f t="shared" si="479"/>
        <v/>
      </c>
      <c r="AA471">
        <f t="shared" si="7"/>
        <v>1</v>
      </c>
      <c r="AB471" t="str">
        <f t="shared" si="8"/>
        <v/>
      </c>
      <c r="AF471" t="str">
        <f t="shared" si="9"/>
        <v>2 - Population</v>
      </c>
      <c r="AG471" t="str">
        <f t="shared" si="10"/>
        <v>2 - Population</v>
      </c>
      <c r="AH471" t="str">
        <f t="shared" si="11"/>
        <v/>
      </c>
    </row>
    <row r="472">
      <c r="A472" s="9" t="s">
        <v>9553</v>
      </c>
      <c r="B472" s="9" t="s">
        <v>9554</v>
      </c>
      <c r="C472" s="10">
        <v>2021.0</v>
      </c>
      <c r="D472" s="10">
        <v>3.0</v>
      </c>
      <c r="E472" s="10">
        <v>20.0</v>
      </c>
      <c r="F472" s="9" t="s">
        <v>2731</v>
      </c>
      <c r="G472" s="9" t="s">
        <v>2732</v>
      </c>
      <c r="H472" s="10">
        <v>761.0</v>
      </c>
      <c r="I472" s="9"/>
      <c r="J472" s="9"/>
      <c r="K472" s="11" t="s">
        <v>9555</v>
      </c>
      <c r="L472" s="9"/>
      <c r="M472" s="9"/>
      <c r="N472" s="9"/>
      <c r="O472" s="9"/>
      <c r="P472" s="9" t="s">
        <v>9556</v>
      </c>
      <c r="Q472" s="11" t="s">
        <v>7372</v>
      </c>
      <c r="R472" s="9"/>
      <c r="S472" s="9"/>
      <c r="T472">
        <f t="shared" si="2"/>
        <v>35</v>
      </c>
      <c r="U472" t="str">
        <f t="shared" si="3"/>
        <v>Excluded</v>
      </c>
      <c r="V472">
        <f t="shared" si="4"/>
        <v>57</v>
      </c>
      <c r="W472" t="str">
        <f t="shared" si="5"/>
        <v>Excluded</v>
      </c>
      <c r="X472" t="str">
        <f t="shared" ref="X472:Z472" si="480">IFERROR(IF(SEARCH(X$1,$Q472),"sim","não"),)</f>
        <v>sim</v>
      </c>
      <c r="Y472" t="str">
        <f t="shared" si="480"/>
        <v/>
      </c>
      <c r="Z472" t="str">
        <f t="shared" si="480"/>
        <v/>
      </c>
      <c r="AA472">
        <f t="shared" si="7"/>
        <v>1</v>
      </c>
      <c r="AB472" t="str">
        <f t="shared" si="8"/>
        <v/>
      </c>
      <c r="AF472" t="str">
        <f t="shared" si="9"/>
        <v>1 - Type of study</v>
      </c>
      <c r="AG472" t="str">
        <f t="shared" si="10"/>
        <v>1 - Type of study</v>
      </c>
      <c r="AH472" t="str">
        <f t="shared" si="11"/>
        <v/>
      </c>
    </row>
    <row r="473">
      <c r="A473" s="9" t="s">
        <v>9557</v>
      </c>
      <c r="B473" s="9" t="s">
        <v>9558</v>
      </c>
      <c r="C473" s="10">
        <v>2020.0</v>
      </c>
      <c r="D473" s="10">
        <v>10.0</v>
      </c>
      <c r="E473" s="10">
        <v>1.0</v>
      </c>
      <c r="F473" s="9" t="s">
        <v>2780</v>
      </c>
      <c r="G473" s="9"/>
      <c r="H473" s="10">
        <v>12.0</v>
      </c>
      <c r="I473" s="10">
        <v>10.0</v>
      </c>
      <c r="J473" s="9"/>
      <c r="K473" s="11" t="s">
        <v>9559</v>
      </c>
      <c r="L473" s="9"/>
      <c r="M473" s="9"/>
      <c r="N473" s="9"/>
      <c r="O473" s="9"/>
      <c r="P473" s="9" t="s">
        <v>9560</v>
      </c>
      <c r="Q473" s="11" t="s">
        <v>7372</v>
      </c>
      <c r="R473" s="9"/>
      <c r="S473" s="9"/>
      <c r="T473">
        <f t="shared" si="2"/>
        <v>35</v>
      </c>
      <c r="U473" t="str">
        <f t="shared" si="3"/>
        <v>Excluded</v>
      </c>
      <c r="V473">
        <f t="shared" si="4"/>
        <v>57</v>
      </c>
      <c r="W473" t="str">
        <f t="shared" si="5"/>
        <v>Excluded</v>
      </c>
      <c r="X473" t="str">
        <f t="shared" ref="X473:Z473" si="481">IFERROR(IF(SEARCH(X$1,$Q473),"sim","não"),)</f>
        <v>sim</v>
      </c>
      <c r="Y473" t="str">
        <f t="shared" si="481"/>
        <v/>
      </c>
      <c r="Z473" t="str">
        <f t="shared" si="481"/>
        <v/>
      </c>
      <c r="AA473">
        <f t="shared" si="7"/>
        <v>1</v>
      </c>
      <c r="AB473" t="str">
        <f t="shared" si="8"/>
        <v/>
      </c>
      <c r="AF473" t="str">
        <f t="shared" si="9"/>
        <v>1 - Type of study</v>
      </c>
      <c r="AG473" t="str">
        <f t="shared" si="10"/>
        <v>1 - Type of study</v>
      </c>
      <c r="AH473" t="str">
        <f t="shared" si="11"/>
        <v/>
      </c>
    </row>
    <row r="474">
      <c r="A474" s="9" t="s">
        <v>9561</v>
      </c>
      <c r="B474" s="9" t="s">
        <v>9562</v>
      </c>
      <c r="C474" s="10">
        <v>2021.0</v>
      </c>
      <c r="D474" s="10">
        <v>6.0</v>
      </c>
      <c r="E474" s="10">
        <v>1.0</v>
      </c>
      <c r="F474" s="9" t="s">
        <v>2738</v>
      </c>
      <c r="G474" s="9" t="s">
        <v>2739</v>
      </c>
      <c r="H474" s="10">
        <v>278.0</v>
      </c>
      <c r="I474" s="9"/>
      <c r="J474" s="9"/>
      <c r="K474" s="11" t="s">
        <v>9563</v>
      </c>
      <c r="L474" s="9"/>
      <c r="M474" s="9"/>
      <c r="N474" s="9"/>
      <c r="O474" s="9"/>
      <c r="P474" s="9" t="s">
        <v>9564</v>
      </c>
      <c r="Q474" s="11" t="s">
        <v>9565</v>
      </c>
      <c r="R474" s="9"/>
      <c r="S474" s="9"/>
      <c r="T474">
        <f t="shared" si="2"/>
        <v>35</v>
      </c>
      <c r="U474" t="str">
        <f t="shared" si="3"/>
        <v>Excluded</v>
      </c>
      <c r="V474">
        <f t="shared" si="4"/>
        <v>57</v>
      </c>
      <c r="W474" t="str">
        <f t="shared" si="5"/>
        <v>Excluded</v>
      </c>
      <c r="X474" t="str">
        <f t="shared" ref="X474:Z474" si="482">IFERROR(IF(SEARCH(X$1,$Q474),"sim","não"),)</f>
        <v>sim</v>
      </c>
      <c r="Y474" t="str">
        <f t="shared" si="482"/>
        <v/>
      </c>
      <c r="Z474" t="str">
        <f t="shared" si="482"/>
        <v/>
      </c>
      <c r="AA474">
        <f t="shared" si="7"/>
        <v>1</v>
      </c>
      <c r="AB474" t="str">
        <f t="shared" si="8"/>
        <v/>
      </c>
      <c r="AF474" t="str">
        <f t="shared" si="9"/>
        <v>1 - Type of study</v>
      </c>
      <c r="AG474" t="str">
        <f t="shared" si="10"/>
        <v>1 - Type of study</v>
      </c>
      <c r="AH474" t="str">
        <f t="shared" si="11"/>
        <v/>
      </c>
    </row>
    <row r="475">
      <c r="A475" s="9" t="s">
        <v>9566</v>
      </c>
      <c r="B475" s="9" t="s">
        <v>9567</v>
      </c>
      <c r="C475" s="10">
        <v>2016.0</v>
      </c>
      <c r="D475" s="10">
        <v>1.0</v>
      </c>
      <c r="E475" s="10">
        <v>1.0</v>
      </c>
      <c r="F475" s="9" t="s">
        <v>2854</v>
      </c>
      <c r="G475" s="9" t="s">
        <v>2855</v>
      </c>
      <c r="H475" s="10">
        <v>3.0</v>
      </c>
      <c r="I475" s="10">
        <v>5.0</v>
      </c>
      <c r="J475" s="9" t="s">
        <v>9568</v>
      </c>
      <c r="K475" s="11" t="s">
        <v>9569</v>
      </c>
      <c r="L475" s="9"/>
      <c r="M475" s="9"/>
      <c r="N475" s="9"/>
      <c r="O475" s="9"/>
      <c r="P475" s="9" t="s">
        <v>9570</v>
      </c>
      <c r="Q475" s="11" t="s">
        <v>7372</v>
      </c>
      <c r="R475" s="9"/>
      <c r="S475" s="9"/>
      <c r="T475">
        <f t="shared" si="2"/>
        <v>35</v>
      </c>
      <c r="U475" t="str">
        <f t="shared" si="3"/>
        <v>Excluded</v>
      </c>
      <c r="V475">
        <f t="shared" si="4"/>
        <v>57</v>
      </c>
      <c r="W475" t="str">
        <f t="shared" si="5"/>
        <v>Excluded</v>
      </c>
      <c r="X475" t="str">
        <f t="shared" ref="X475:Z475" si="483">IFERROR(IF(SEARCH(X$1,$Q475),"sim","não"),)</f>
        <v>sim</v>
      </c>
      <c r="Y475" t="str">
        <f t="shared" si="483"/>
        <v/>
      </c>
      <c r="Z475" t="str">
        <f t="shared" si="483"/>
        <v/>
      </c>
      <c r="AA475">
        <f t="shared" si="7"/>
        <v>1</v>
      </c>
      <c r="AB475" t="str">
        <f t="shared" si="8"/>
        <v/>
      </c>
      <c r="AF475" t="str">
        <f t="shared" si="9"/>
        <v>1 - Type of study</v>
      </c>
      <c r="AG475" t="str">
        <f t="shared" si="10"/>
        <v>1 - Type of study</v>
      </c>
      <c r="AH475" t="str">
        <f t="shared" si="11"/>
        <v/>
      </c>
    </row>
    <row r="476">
      <c r="A476" s="9" t="s">
        <v>9571</v>
      </c>
      <c r="B476" s="9" t="s">
        <v>9572</v>
      </c>
      <c r="C476" s="10">
        <v>2017.0</v>
      </c>
      <c r="D476" s="10">
        <v>7.0</v>
      </c>
      <c r="E476" s="10">
        <v>1.0</v>
      </c>
      <c r="F476" s="9" t="s">
        <v>9573</v>
      </c>
      <c r="G476" s="9" t="s">
        <v>9574</v>
      </c>
      <c r="H476" s="10">
        <v>228.0</v>
      </c>
      <c r="I476" s="10">
        <v>7.0</v>
      </c>
      <c r="J476" s="9"/>
      <c r="K476" s="11" t="s">
        <v>9575</v>
      </c>
      <c r="L476" s="9"/>
      <c r="M476" s="9"/>
      <c r="N476" s="9"/>
      <c r="O476" s="9"/>
      <c r="P476" s="9" t="s">
        <v>9576</v>
      </c>
      <c r="Q476" s="11" t="s">
        <v>7372</v>
      </c>
      <c r="R476" s="9"/>
      <c r="S476" s="9"/>
      <c r="T476">
        <f t="shared" si="2"/>
        <v>35</v>
      </c>
      <c r="U476" t="str">
        <f t="shared" si="3"/>
        <v>Excluded</v>
      </c>
      <c r="V476">
        <f t="shared" si="4"/>
        <v>57</v>
      </c>
      <c r="W476" t="str">
        <f t="shared" si="5"/>
        <v>Excluded</v>
      </c>
      <c r="X476" t="str">
        <f t="shared" ref="X476:Z476" si="484">IFERROR(IF(SEARCH(X$1,$Q476),"sim","não"),)</f>
        <v>sim</v>
      </c>
      <c r="Y476" t="str">
        <f t="shared" si="484"/>
        <v/>
      </c>
      <c r="Z476" t="str">
        <f t="shared" si="484"/>
        <v/>
      </c>
      <c r="AA476">
        <f t="shared" si="7"/>
        <v>1</v>
      </c>
      <c r="AB476" t="str">
        <f t="shared" si="8"/>
        <v/>
      </c>
      <c r="AF476" t="str">
        <f t="shared" si="9"/>
        <v>1 - Type of study</v>
      </c>
      <c r="AG476" t="str">
        <f t="shared" si="10"/>
        <v>1 - Type of study</v>
      </c>
      <c r="AH476" t="str">
        <f t="shared" si="11"/>
        <v/>
      </c>
    </row>
    <row r="477">
      <c r="A477" s="9" t="s">
        <v>9577</v>
      </c>
      <c r="B477" s="9" t="s">
        <v>9578</v>
      </c>
      <c r="C477" s="10">
        <v>2019.0</v>
      </c>
      <c r="D477" s="10">
        <v>11.0</v>
      </c>
      <c r="E477" s="10">
        <v>1.0</v>
      </c>
      <c r="F477" s="9" t="s">
        <v>2738</v>
      </c>
      <c r="G477" s="9" t="s">
        <v>2739</v>
      </c>
      <c r="H477" s="10">
        <v>254.0</v>
      </c>
      <c r="I477" s="9"/>
      <c r="J477" s="9"/>
      <c r="K477" s="11" t="s">
        <v>9579</v>
      </c>
      <c r="L477" s="9"/>
      <c r="M477" s="9"/>
      <c r="N477" s="9"/>
      <c r="O477" s="9"/>
      <c r="P477" s="9" t="s">
        <v>9580</v>
      </c>
      <c r="Q477" s="11" t="s">
        <v>7372</v>
      </c>
      <c r="R477" s="9"/>
      <c r="S477" s="9"/>
      <c r="T477">
        <f t="shared" si="2"/>
        <v>35</v>
      </c>
      <c r="U477" t="str">
        <f t="shared" si="3"/>
        <v>Excluded</v>
      </c>
      <c r="V477">
        <f t="shared" si="4"/>
        <v>57</v>
      </c>
      <c r="W477" t="str">
        <f t="shared" si="5"/>
        <v>Excluded</v>
      </c>
      <c r="X477" t="str">
        <f t="shared" ref="X477:Z477" si="485">IFERROR(IF(SEARCH(X$1,$Q477),"sim","não"),)</f>
        <v>sim</v>
      </c>
      <c r="Y477" t="str">
        <f t="shared" si="485"/>
        <v/>
      </c>
      <c r="Z477" t="str">
        <f t="shared" si="485"/>
        <v/>
      </c>
      <c r="AA477">
        <f t="shared" si="7"/>
        <v>1</v>
      </c>
      <c r="AB477" t="str">
        <f t="shared" si="8"/>
        <v/>
      </c>
      <c r="AF477" t="str">
        <f t="shared" si="9"/>
        <v>1 - Type of study</v>
      </c>
      <c r="AG477" t="str">
        <f t="shared" si="10"/>
        <v>1 - Type of study</v>
      </c>
      <c r="AH477" t="str">
        <f t="shared" si="11"/>
        <v/>
      </c>
    </row>
    <row r="478">
      <c r="A478" s="9" t="s">
        <v>9581</v>
      </c>
      <c r="B478" s="9" t="s">
        <v>9582</v>
      </c>
      <c r="C478" s="10">
        <v>2020.0</v>
      </c>
      <c r="D478" s="10">
        <v>9.0</v>
      </c>
      <c r="E478" s="10">
        <v>15.0</v>
      </c>
      <c r="F478" s="11" t="s">
        <v>3210</v>
      </c>
      <c r="G478" s="9"/>
      <c r="H478" s="10">
        <v>8.0</v>
      </c>
      <c r="I478" s="9"/>
      <c r="J478" s="9"/>
      <c r="K478" s="11" t="s">
        <v>9583</v>
      </c>
      <c r="L478" s="9"/>
      <c r="M478" s="9"/>
      <c r="N478" s="9"/>
      <c r="O478" s="9"/>
      <c r="P478" s="9" t="s">
        <v>9584</v>
      </c>
      <c r="Q478" s="11" t="s">
        <v>7372</v>
      </c>
      <c r="R478" s="9"/>
      <c r="S478" s="9"/>
      <c r="T478">
        <f t="shared" si="2"/>
        <v>35</v>
      </c>
      <c r="U478" t="str">
        <f t="shared" si="3"/>
        <v>Excluded</v>
      </c>
      <c r="V478">
        <f t="shared" si="4"/>
        <v>57</v>
      </c>
      <c r="W478" t="str">
        <f t="shared" si="5"/>
        <v>Excluded</v>
      </c>
      <c r="X478" t="str">
        <f t="shared" ref="X478:Z478" si="486">IFERROR(IF(SEARCH(X$1,$Q478),"sim","não"),)</f>
        <v>sim</v>
      </c>
      <c r="Y478" t="str">
        <f t="shared" si="486"/>
        <v/>
      </c>
      <c r="Z478" t="str">
        <f t="shared" si="486"/>
        <v/>
      </c>
      <c r="AA478">
        <f t="shared" si="7"/>
        <v>1</v>
      </c>
      <c r="AB478" t="str">
        <f t="shared" si="8"/>
        <v/>
      </c>
      <c r="AF478" t="str">
        <f t="shared" si="9"/>
        <v>1 - Type of study</v>
      </c>
      <c r="AG478" t="str">
        <f t="shared" si="10"/>
        <v>1 - Type of study</v>
      </c>
      <c r="AH478" t="str">
        <f t="shared" si="11"/>
        <v/>
      </c>
    </row>
    <row r="479">
      <c r="A479" s="9" t="s">
        <v>9585</v>
      </c>
      <c r="B479" s="9" t="s">
        <v>9586</v>
      </c>
      <c r="C479" s="10">
        <v>2020.0</v>
      </c>
      <c r="D479" s="10">
        <v>1.0</v>
      </c>
      <c r="E479" s="10">
        <v>16.0</v>
      </c>
      <c r="F479" s="9" t="s">
        <v>6062</v>
      </c>
      <c r="G479" s="9" t="s">
        <v>6063</v>
      </c>
      <c r="H479" s="10">
        <v>192.0</v>
      </c>
      <c r="I479" s="10">
        <v>2.0</v>
      </c>
      <c r="J479" s="9"/>
      <c r="K479" s="11" t="s">
        <v>9587</v>
      </c>
      <c r="L479" s="9"/>
      <c r="M479" s="9"/>
      <c r="N479" s="9"/>
      <c r="O479" s="9"/>
      <c r="P479" s="9" t="s">
        <v>9588</v>
      </c>
      <c r="Q479" s="11" t="s">
        <v>7372</v>
      </c>
      <c r="R479" s="9"/>
      <c r="S479" s="9"/>
      <c r="T479">
        <f t="shared" si="2"/>
        <v>35</v>
      </c>
      <c r="U479" t="str">
        <f t="shared" si="3"/>
        <v>Excluded</v>
      </c>
      <c r="V479">
        <f t="shared" si="4"/>
        <v>57</v>
      </c>
      <c r="W479" t="str">
        <f t="shared" si="5"/>
        <v>Excluded</v>
      </c>
      <c r="X479" t="str">
        <f t="shared" ref="X479:Z479" si="487">IFERROR(IF(SEARCH(X$1,$Q479),"sim","não"),)</f>
        <v>sim</v>
      </c>
      <c r="Y479" t="str">
        <f t="shared" si="487"/>
        <v/>
      </c>
      <c r="Z479" t="str">
        <f t="shared" si="487"/>
        <v/>
      </c>
      <c r="AA479">
        <f t="shared" si="7"/>
        <v>1</v>
      </c>
      <c r="AB479" t="str">
        <f t="shared" si="8"/>
        <v/>
      </c>
      <c r="AF479" t="str">
        <f t="shared" si="9"/>
        <v>1 - Type of study</v>
      </c>
      <c r="AG479" t="str">
        <f t="shared" si="10"/>
        <v>1 - Type of study</v>
      </c>
      <c r="AH479" t="str">
        <f t="shared" si="11"/>
        <v/>
      </c>
    </row>
    <row r="480">
      <c r="A480" s="9" t="s">
        <v>9589</v>
      </c>
      <c r="B480" s="9" t="s">
        <v>9590</v>
      </c>
      <c r="C480" s="10">
        <v>2020.0</v>
      </c>
      <c r="D480" s="10">
        <v>1.0</v>
      </c>
      <c r="E480" s="10">
        <v>1.0</v>
      </c>
      <c r="F480" s="9" t="s">
        <v>9591</v>
      </c>
      <c r="G480" s="9" t="s">
        <v>9592</v>
      </c>
      <c r="H480" s="10">
        <v>116.0</v>
      </c>
      <c r="I480" s="10">
        <v>5.0</v>
      </c>
      <c r="J480" s="9" t="s">
        <v>9593</v>
      </c>
      <c r="K480" s="11" t="s">
        <v>9594</v>
      </c>
      <c r="L480" s="9"/>
      <c r="M480" s="9"/>
      <c r="N480" s="9"/>
      <c r="O480" s="9"/>
      <c r="P480" s="9" t="s">
        <v>9595</v>
      </c>
      <c r="Q480" s="11" t="s">
        <v>7372</v>
      </c>
      <c r="R480" s="9"/>
      <c r="S480" s="9"/>
      <c r="T480">
        <f t="shared" si="2"/>
        <v>35</v>
      </c>
      <c r="U480" t="str">
        <f t="shared" si="3"/>
        <v>Excluded</v>
      </c>
      <c r="V480">
        <f t="shared" si="4"/>
        <v>57</v>
      </c>
      <c r="W480" t="str">
        <f t="shared" si="5"/>
        <v>Excluded</v>
      </c>
      <c r="X480" t="str">
        <f t="shared" ref="X480:Z480" si="488">IFERROR(IF(SEARCH(X$1,$Q480),"sim","não"),)</f>
        <v>sim</v>
      </c>
      <c r="Y480" t="str">
        <f t="shared" si="488"/>
        <v/>
      </c>
      <c r="Z480" t="str">
        <f t="shared" si="488"/>
        <v/>
      </c>
      <c r="AA480">
        <f t="shared" si="7"/>
        <v>1</v>
      </c>
      <c r="AB480" t="str">
        <f t="shared" si="8"/>
        <v/>
      </c>
      <c r="AF480" t="str">
        <f t="shared" si="9"/>
        <v>1 - Type of study</v>
      </c>
      <c r="AG480" t="str">
        <f t="shared" si="10"/>
        <v>1 - Type of study</v>
      </c>
      <c r="AH480" t="str">
        <f t="shared" si="11"/>
        <v/>
      </c>
    </row>
    <row r="481">
      <c r="A481" s="9" t="s">
        <v>9596</v>
      </c>
      <c r="B481" s="9" t="s">
        <v>9597</v>
      </c>
      <c r="C481" s="10">
        <v>2020.0</v>
      </c>
      <c r="D481" s="10">
        <v>1.0</v>
      </c>
      <c r="E481" s="10">
        <v>1.0</v>
      </c>
      <c r="F481" s="9" t="s">
        <v>9598</v>
      </c>
      <c r="G481" s="9" t="s">
        <v>9599</v>
      </c>
      <c r="H481" s="10">
        <v>11240.0</v>
      </c>
      <c r="I481" s="9"/>
      <c r="J481" s="9"/>
      <c r="K481" s="11" t="s">
        <v>9600</v>
      </c>
      <c r="L481" s="9"/>
      <c r="M481" s="9"/>
      <c r="N481" s="9"/>
      <c r="O481" s="9"/>
      <c r="P481" s="9" t="s">
        <v>9601</v>
      </c>
      <c r="Q481" s="11" t="s">
        <v>7691</v>
      </c>
      <c r="R481" s="9"/>
      <c r="S481" s="9"/>
      <c r="T481">
        <f t="shared" si="2"/>
        <v>35</v>
      </c>
      <c r="U481" t="str">
        <f t="shared" si="3"/>
        <v>Excluded</v>
      </c>
      <c r="V481">
        <f t="shared" si="4"/>
        <v>57</v>
      </c>
      <c r="W481" t="str">
        <f t="shared" si="5"/>
        <v>Excluded</v>
      </c>
      <c r="X481" t="str">
        <f t="shared" ref="X481:Z481" si="489">IFERROR(IF(SEARCH(X$1,$Q481),"sim","não"),)</f>
        <v>sim</v>
      </c>
      <c r="Y481" t="str">
        <f t="shared" si="489"/>
        <v>sim</v>
      </c>
      <c r="Z481" t="str">
        <f t="shared" si="489"/>
        <v/>
      </c>
      <c r="AA481">
        <f t="shared" si="7"/>
        <v>2</v>
      </c>
      <c r="AB481" t="str">
        <f t="shared" si="8"/>
        <v/>
      </c>
      <c r="AF481" t="str">
        <f t="shared" si="9"/>
        <v>2 - Population,1 - Type of study</v>
      </c>
      <c r="AG481" t="str">
        <f t="shared" si="10"/>
        <v>2 - Population</v>
      </c>
      <c r="AH481" t="str">
        <f t="shared" si="11"/>
        <v>1 - Type of study</v>
      </c>
    </row>
    <row r="482">
      <c r="A482" s="9" t="s">
        <v>9602</v>
      </c>
      <c r="B482" s="9" t="s">
        <v>9603</v>
      </c>
      <c r="C482" s="10">
        <v>2018.0</v>
      </c>
      <c r="D482" s="10">
        <v>1.0</v>
      </c>
      <c r="E482" s="10">
        <v>1.0</v>
      </c>
      <c r="F482" s="9" t="s">
        <v>9604</v>
      </c>
      <c r="G482" s="9" t="s">
        <v>9605</v>
      </c>
      <c r="H482" s="10">
        <v>250.0</v>
      </c>
      <c r="I482" s="9"/>
      <c r="J482" s="9"/>
      <c r="K482" s="11" t="s">
        <v>9606</v>
      </c>
      <c r="L482" s="9"/>
      <c r="M482" s="9"/>
      <c r="N482" s="9"/>
      <c r="O482" s="9"/>
      <c r="P482" s="9" t="s">
        <v>9607</v>
      </c>
      <c r="Q482" s="11" t="s">
        <v>7372</v>
      </c>
      <c r="R482" s="9"/>
      <c r="S482" s="9"/>
      <c r="T482">
        <f t="shared" si="2"/>
        <v>35</v>
      </c>
      <c r="U482" t="str">
        <f t="shared" si="3"/>
        <v>Excluded</v>
      </c>
      <c r="V482">
        <f t="shared" si="4"/>
        <v>57</v>
      </c>
      <c r="W482" t="str">
        <f t="shared" si="5"/>
        <v>Excluded</v>
      </c>
      <c r="X482" t="str">
        <f t="shared" ref="X482:Z482" si="490">IFERROR(IF(SEARCH(X$1,$Q482),"sim","não"),)</f>
        <v>sim</v>
      </c>
      <c r="Y482" t="str">
        <f t="shared" si="490"/>
        <v/>
      </c>
      <c r="Z482" t="str">
        <f t="shared" si="490"/>
        <v/>
      </c>
      <c r="AA482">
        <f t="shared" si="7"/>
        <v>1</v>
      </c>
      <c r="AB482" t="str">
        <f t="shared" si="8"/>
        <v/>
      </c>
      <c r="AF482" t="str">
        <f t="shared" si="9"/>
        <v>1 - Type of study</v>
      </c>
      <c r="AG482" t="str">
        <f t="shared" si="10"/>
        <v>1 - Type of study</v>
      </c>
      <c r="AH482" t="str">
        <f t="shared" si="11"/>
        <v/>
      </c>
    </row>
    <row r="483">
      <c r="A483" s="9" t="s">
        <v>9608</v>
      </c>
      <c r="B483" s="9" t="s">
        <v>9609</v>
      </c>
      <c r="C483" s="10">
        <v>2018.0</v>
      </c>
      <c r="D483" s="10">
        <v>7.0</v>
      </c>
      <c r="E483" s="10">
        <v>4.0</v>
      </c>
      <c r="F483" s="9" t="s">
        <v>9182</v>
      </c>
      <c r="G483" s="9" t="s">
        <v>9183</v>
      </c>
      <c r="H483" s="10">
        <v>66.0</v>
      </c>
      <c r="I483" s="10">
        <v>26.0</v>
      </c>
      <c r="J483" s="9" t="s">
        <v>9610</v>
      </c>
      <c r="K483" s="11" t="s">
        <v>9611</v>
      </c>
      <c r="L483" s="9"/>
      <c r="M483" s="9"/>
      <c r="N483" s="9"/>
      <c r="O483" s="9"/>
      <c r="P483" s="9" t="s">
        <v>9612</v>
      </c>
      <c r="Q483" s="11" t="s">
        <v>7372</v>
      </c>
      <c r="R483" s="9"/>
      <c r="S483" s="9"/>
      <c r="T483">
        <f t="shared" si="2"/>
        <v>35</v>
      </c>
      <c r="U483" t="str">
        <f t="shared" si="3"/>
        <v>Excluded</v>
      </c>
      <c r="V483">
        <f t="shared" si="4"/>
        <v>57</v>
      </c>
      <c r="W483" t="str">
        <f t="shared" si="5"/>
        <v>Excluded</v>
      </c>
      <c r="X483" t="str">
        <f t="shared" ref="X483:Z483" si="491">IFERROR(IF(SEARCH(X$1,$Q483),"sim","não"),)</f>
        <v>sim</v>
      </c>
      <c r="Y483" t="str">
        <f t="shared" si="491"/>
        <v/>
      </c>
      <c r="Z483" t="str">
        <f t="shared" si="491"/>
        <v/>
      </c>
      <c r="AA483">
        <f t="shared" si="7"/>
        <v>1</v>
      </c>
      <c r="AB483" t="str">
        <f t="shared" si="8"/>
        <v/>
      </c>
      <c r="AF483" t="str">
        <f t="shared" si="9"/>
        <v>1 - Type of study</v>
      </c>
      <c r="AG483" t="str">
        <f t="shared" si="10"/>
        <v>1 - Type of study</v>
      </c>
      <c r="AH483" t="str">
        <f t="shared" si="11"/>
        <v/>
      </c>
    </row>
    <row r="484">
      <c r="A484" s="9" t="s">
        <v>9613</v>
      </c>
      <c r="B484" s="9" t="s">
        <v>9614</v>
      </c>
      <c r="C484" s="10">
        <v>2018.0</v>
      </c>
      <c r="D484" s="10">
        <v>10.0</v>
      </c>
      <c r="E484" s="10">
        <v>15.0</v>
      </c>
      <c r="F484" s="9" t="s">
        <v>2713</v>
      </c>
      <c r="G484" s="9" t="s">
        <v>2714</v>
      </c>
      <c r="H484" s="10">
        <v>143.0</v>
      </c>
      <c r="I484" s="9"/>
      <c r="J484" s="9" t="s">
        <v>3451</v>
      </c>
      <c r="K484" s="11" t="s">
        <v>9615</v>
      </c>
      <c r="L484" s="9"/>
      <c r="M484" s="9"/>
      <c r="N484" s="9"/>
      <c r="O484" s="9"/>
      <c r="P484" s="9" t="s">
        <v>9616</v>
      </c>
      <c r="Q484" s="11" t="s">
        <v>7372</v>
      </c>
      <c r="R484" s="9"/>
      <c r="S484" s="9"/>
      <c r="T484">
        <f t="shared" si="2"/>
        <v>35</v>
      </c>
      <c r="U484" t="str">
        <f t="shared" si="3"/>
        <v>Excluded</v>
      </c>
      <c r="V484">
        <f t="shared" si="4"/>
        <v>57</v>
      </c>
      <c r="W484" t="str">
        <f t="shared" si="5"/>
        <v>Excluded</v>
      </c>
      <c r="X484" t="str">
        <f t="shared" ref="X484:Z484" si="492">IFERROR(IF(SEARCH(X$1,$Q484),"sim","não"),)</f>
        <v>sim</v>
      </c>
      <c r="Y484" t="str">
        <f t="shared" si="492"/>
        <v/>
      </c>
      <c r="Z484" t="str">
        <f t="shared" si="492"/>
        <v/>
      </c>
      <c r="AA484">
        <f t="shared" si="7"/>
        <v>1</v>
      </c>
      <c r="AB484" t="str">
        <f t="shared" si="8"/>
        <v/>
      </c>
      <c r="AF484" t="str">
        <f t="shared" si="9"/>
        <v>1 - Type of study</v>
      </c>
      <c r="AG484" t="str">
        <f t="shared" si="10"/>
        <v>1 - Type of study</v>
      </c>
      <c r="AH484" t="str">
        <f t="shared" si="11"/>
        <v/>
      </c>
    </row>
    <row r="485">
      <c r="A485" s="9" t="s">
        <v>9617</v>
      </c>
      <c r="B485" s="9" t="s">
        <v>9618</v>
      </c>
      <c r="C485" s="10">
        <v>2017.0</v>
      </c>
      <c r="D485" s="10">
        <v>4.0</v>
      </c>
      <c r="E485" s="10">
        <v>1.0</v>
      </c>
      <c r="F485" s="9" t="s">
        <v>3248</v>
      </c>
      <c r="G485" s="9" t="s">
        <v>3249</v>
      </c>
      <c r="H485" s="10">
        <v>37.0</v>
      </c>
      <c r="I485" s="10">
        <v>4.0</v>
      </c>
      <c r="J485" s="9" t="s">
        <v>1566</v>
      </c>
      <c r="K485" s="11" t="s">
        <v>9619</v>
      </c>
      <c r="L485" s="9"/>
      <c r="M485" s="9"/>
      <c r="N485" s="9"/>
      <c r="O485" s="9"/>
      <c r="P485" s="9" t="s">
        <v>9620</v>
      </c>
      <c r="Q485" s="11" t="s">
        <v>8296</v>
      </c>
      <c r="R485" s="9"/>
      <c r="S485" s="9"/>
      <c r="T485">
        <f t="shared" si="2"/>
        <v>35</v>
      </c>
      <c r="U485" t="str">
        <f t="shared" si="3"/>
        <v>Excluded</v>
      </c>
      <c r="V485">
        <f t="shared" si="4"/>
        <v>57</v>
      </c>
      <c r="W485" t="str">
        <f t="shared" si="5"/>
        <v>Maybe</v>
      </c>
      <c r="X485" t="str">
        <f t="shared" ref="X485:Z485" si="493">IFERROR(IF(SEARCH(X$1,$Q485),"sim","não"),)</f>
        <v/>
      </c>
      <c r="Y485" t="str">
        <f t="shared" si="493"/>
        <v/>
      </c>
      <c r="Z485" t="str">
        <f t="shared" si="493"/>
        <v>sim</v>
      </c>
      <c r="AA485">
        <f t="shared" si="7"/>
        <v>1</v>
      </c>
      <c r="AB485" t="str">
        <f t="shared" si="8"/>
        <v>sim</v>
      </c>
      <c r="AF485" t="str">
        <f t="shared" si="9"/>
        <v>3 - Intervention</v>
      </c>
      <c r="AG485" t="str">
        <f t="shared" si="10"/>
        <v/>
      </c>
      <c r="AH485" t="str">
        <f t="shared" si="11"/>
        <v/>
      </c>
    </row>
    <row r="486">
      <c r="A486" s="9" t="s">
        <v>9621</v>
      </c>
      <c r="B486" s="9" t="s">
        <v>9622</v>
      </c>
      <c r="C486" s="10">
        <v>2019.0</v>
      </c>
      <c r="D486" s="10">
        <v>1.0</v>
      </c>
      <c r="E486" s="10">
        <v>1.0</v>
      </c>
      <c r="F486" s="9" t="s">
        <v>2979</v>
      </c>
      <c r="G486" s="9" t="s">
        <v>2980</v>
      </c>
      <c r="H486" s="10">
        <v>28.0</v>
      </c>
      <c r="I486" s="10">
        <v>4.0</v>
      </c>
      <c r="J486" s="9" t="s">
        <v>9623</v>
      </c>
      <c r="K486" s="11" t="s">
        <v>9624</v>
      </c>
      <c r="L486" s="9"/>
      <c r="M486" s="9"/>
      <c r="N486" s="9"/>
      <c r="O486" s="9"/>
      <c r="P486" s="9" t="s">
        <v>9625</v>
      </c>
      <c r="Q486" s="11" t="s">
        <v>7372</v>
      </c>
      <c r="R486" s="9"/>
      <c r="S486" s="9"/>
      <c r="T486">
        <f t="shared" si="2"/>
        <v>35</v>
      </c>
      <c r="U486" t="str">
        <f t="shared" si="3"/>
        <v>Excluded</v>
      </c>
      <c r="V486">
        <f t="shared" si="4"/>
        <v>57</v>
      </c>
      <c r="W486" t="str">
        <f t="shared" si="5"/>
        <v>Excluded</v>
      </c>
      <c r="X486" t="str">
        <f t="shared" ref="X486:Z486" si="494">IFERROR(IF(SEARCH(X$1,$Q486),"sim","não"),)</f>
        <v>sim</v>
      </c>
      <c r="Y486" t="str">
        <f t="shared" si="494"/>
        <v/>
      </c>
      <c r="Z486" t="str">
        <f t="shared" si="494"/>
        <v/>
      </c>
      <c r="AA486">
        <f t="shared" si="7"/>
        <v>1</v>
      </c>
      <c r="AB486" t="str">
        <f t="shared" si="8"/>
        <v/>
      </c>
      <c r="AF486" t="str">
        <f t="shared" si="9"/>
        <v>1 - Type of study</v>
      </c>
      <c r="AG486" t="str">
        <f t="shared" si="10"/>
        <v>1 - Type of study</v>
      </c>
      <c r="AH486" t="str">
        <f t="shared" si="11"/>
        <v/>
      </c>
    </row>
    <row r="487">
      <c r="A487" s="9" t="s">
        <v>9626</v>
      </c>
      <c r="B487" s="9" t="s">
        <v>9627</v>
      </c>
      <c r="C487" s="10">
        <v>2018.0</v>
      </c>
      <c r="D487" s="10">
        <v>4.0</v>
      </c>
      <c r="E487" s="10">
        <v>1.0</v>
      </c>
      <c r="F487" s="9" t="s">
        <v>9628</v>
      </c>
      <c r="G487" s="9" t="s">
        <v>9629</v>
      </c>
      <c r="H487" s="10">
        <v>151.0</v>
      </c>
      <c r="I487" s="9"/>
      <c r="J487" s="9" t="s">
        <v>9630</v>
      </c>
      <c r="K487" s="11" t="s">
        <v>9631</v>
      </c>
      <c r="L487" s="9"/>
      <c r="M487" s="9"/>
      <c r="N487" s="9"/>
      <c r="O487" s="9"/>
      <c r="P487" s="9" t="s">
        <v>9632</v>
      </c>
      <c r="Q487" s="11" t="s">
        <v>7421</v>
      </c>
      <c r="R487" s="9"/>
      <c r="S487" s="9"/>
      <c r="T487">
        <f t="shared" si="2"/>
        <v>35</v>
      </c>
      <c r="U487" t="str">
        <f t="shared" si="3"/>
        <v>Excluded</v>
      </c>
      <c r="V487">
        <f t="shared" si="4"/>
        <v>57</v>
      </c>
      <c r="W487" t="str">
        <f t="shared" si="5"/>
        <v>Excluded</v>
      </c>
      <c r="X487" t="str">
        <f t="shared" ref="X487:Z487" si="495">IFERROR(IF(SEARCH(X$1,$Q487),"sim","não"),)</f>
        <v>sim</v>
      </c>
      <c r="Y487" t="str">
        <f t="shared" si="495"/>
        <v/>
      </c>
      <c r="Z487" t="str">
        <f t="shared" si="495"/>
        <v>sim</v>
      </c>
      <c r="AA487">
        <f t="shared" si="7"/>
        <v>2</v>
      </c>
      <c r="AB487" t="str">
        <f t="shared" si="8"/>
        <v/>
      </c>
      <c r="AF487" t="str">
        <f t="shared" si="9"/>
        <v>3 - Intervention,1 - Type of study</v>
      </c>
      <c r="AG487" t="str">
        <f t="shared" si="10"/>
        <v>3 - Intervention</v>
      </c>
      <c r="AH487" t="str">
        <f t="shared" si="11"/>
        <v>1 - Type of study</v>
      </c>
    </row>
    <row r="488">
      <c r="A488" s="9" t="s">
        <v>9633</v>
      </c>
      <c r="B488" s="9" t="s">
        <v>9634</v>
      </c>
      <c r="C488" s="10">
        <v>2016.0</v>
      </c>
      <c r="D488" s="10">
        <v>12.0</v>
      </c>
      <c r="E488" s="10">
        <v>1.0</v>
      </c>
      <c r="F488" s="9" t="s">
        <v>9635</v>
      </c>
      <c r="G488" s="9" t="s">
        <v>9636</v>
      </c>
      <c r="H488" s="10">
        <v>19.0</v>
      </c>
      <c r="I488" s="10">
        <v>4.0</v>
      </c>
      <c r="J488" s="9" t="s">
        <v>9637</v>
      </c>
      <c r="K488" s="11" t="s">
        <v>9638</v>
      </c>
      <c r="L488" s="9"/>
      <c r="M488" s="9"/>
      <c r="N488" s="9"/>
      <c r="O488" s="9"/>
      <c r="P488" s="9" t="s">
        <v>9639</v>
      </c>
      <c r="Q488" s="11" t="s">
        <v>7421</v>
      </c>
      <c r="R488" s="9"/>
      <c r="S488" s="9"/>
      <c r="T488">
        <f t="shared" si="2"/>
        <v>35</v>
      </c>
      <c r="U488" t="str">
        <f t="shared" si="3"/>
        <v>Excluded</v>
      </c>
      <c r="V488">
        <f t="shared" si="4"/>
        <v>57</v>
      </c>
      <c r="W488" t="str">
        <f t="shared" si="5"/>
        <v>Excluded</v>
      </c>
      <c r="X488" t="str">
        <f t="shared" ref="X488:Z488" si="496">IFERROR(IF(SEARCH(X$1,$Q488),"sim","não"),)</f>
        <v>sim</v>
      </c>
      <c r="Y488" t="str">
        <f t="shared" si="496"/>
        <v/>
      </c>
      <c r="Z488" t="str">
        <f t="shared" si="496"/>
        <v>sim</v>
      </c>
      <c r="AA488">
        <f t="shared" si="7"/>
        <v>2</v>
      </c>
      <c r="AB488" t="str">
        <f t="shared" si="8"/>
        <v/>
      </c>
      <c r="AF488" t="str">
        <f t="shared" si="9"/>
        <v>3 - Intervention,1 - Type of study</v>
      </c>
      <c r="AG488" t="str">
        <f t="shared" si="10"/>
        <v>3 - Intervention</v>
      </c>
      <c r="AH488" t="str">
        <f t="shared" si="11"/>
        <v>1 - Type of study</v>
      </c>
    </row>
    <row r="489">
      <c r="A489" s="9" t="s">
        <v>9640</v>
      </c>
      <c r="B489" s="9" t="s">
        <v>9641</v>
      </c>
      <c r="C489" s="10">
        <v>2020.0</v>
      </c>
      <c r="D489" s="10">
        <v>11.0</v>
      </c>
      <c r="E489" s="10">
        <v>1.0</v>
      </c>
      <c r="F489" s="9" t="s">
        <v>2738</v>
      </c>
      <c r="G489" s="9" t="s">
        <v>2739</v>
      </c>
      <c r="H489" s="10">
        <v>266.0</v>
      </c>
      <c r="I489" s="9"/>
      <c r="J489" s="9"/>
      <c r="K489" s="11" t="s">
        <v>9642</v>
      </c>
      <c r="L489" s="9"/>
      <c r="M489" s="9"/>
      <c r="N489" s="9"/>
      <c r="O489" s="9"/>
      <c r="P489" s="9" t="s">
        <v>9643</v>
      </c>
      <c r="Q489" s="11" t="s">
        <v>7372</v>
      </c>
      <c r="R489" s="9"/>
      <c r="S489" s="9"/>
      <c r="T489">
        <f t="shared" si="2"/>
        <v>35</v>
      </c>
      <c r="U489" t="str">
        <f t="shared" si="3"/>
        <v>Excluded</v>
      </c>
      <c r="V489">
        <f t="shared" si="4"/>
        <v>57</v>
      </c>
      <c r="W489" t="str">
        <f t="shared" si="5"/>
        <v>Excluded</v>
      </c>
      <c r="X489" t="str">
        <f t="shared" ref="X489:Z489" si="497">IFERROR(IF(SEARCH(X$1,$Q489),"sim","não"),)</f>
        <v>sim</v>
      </c>
      <c r="Y489" t="str">
        <f t="shared" si="497"/>
        <v/>
      </c>
      <c r="Z489" t="str">
        <f t="shared" si="497"/>
        <v/>
      </c>
      <c r="AA489">
        <f t="shared" si="7"/>
        <v>1</v>
      </c>
      <c r="AB489" t="str">
        <f t="shared" si="8"/>
        <v/>
      </c>
      <c r="AF489" t="str">
        <f t="shared" si="9"/>
        <v>1 - Type of study</v>
      </c>
      <c r="AG489" t="str">
        <f t="shared" si="10"/>
        <v>1 - Type of study</v>
      </c>
      <c r="AH489" t="str">
        <f t="shared" si="11"/>
        <v/>
      </c>
    </row>
    <row r="490">
      <c r="A490" s="9" t="s">
        <v>9644</v>
      </c>
      <c r="B490" s="9" t="s">
        <v>9645</v>
      </c>
      <c r="C490" s="10">
        <v>2018.0</v>
      </c>
      <c r="D490" s="10">
        <v>10.0</v>
      </c>
      <c r="E490" s="10">
        <v>30.0</v>
      </c>
      <c r="F490" s="9" t="s">
        <v>3075</v>
      </c>
      <c r="G490" s="9" t="s">
        <v>3076</v>
      </c>
      <c r="H490" s="10">
        <v>162.0</v>
      </c>
      <c r="I490" s="9"/>
      <c r="J490" s="9" t="s">
        <v>9646</v>
      </c>
      <c r="K490" s="11" t="s">
        <v>9647</v>
      </c>
      <c r="L490" s="9"/>
      <c r="M490" s="9"/>
      <c r="N490" s="9"/>
      <c r="O490" s="9"/>
      <c r="P490" s="9" t="s">
        <v>9648</v>
      </c>
      <c r="Q490" s="11" t="s">
        <v>7391</v>
      </c>
      <c r="R490" s="9"/>
      <c r="S490" s="9"/>
      <c r="T490">
        <f t="shared" si="2"/>
        <v>35</v>
      </c>
      <c r="U490" t="str">
        <f t="shared" si="3"/>
        <v>Excluded</v>
      </c>
      <c r="V490">
        <f t="shared" si="4"/>
        <v>57</v>
      </c>
      <c r="W490" t="str">
        <f t="shared" si="5"/>
        <v>Excluded</v>
      </c>
      <c r="X490" t="str">
        <f t="shared" ref="X490:Z490" si="498">IFERROR(IF(SEARCH(X$1,$Q490),"sim","não"),)</f>
        <v/>
      </c>
      <c r="Y490" t="str">
        <f t="shared" si="498"/>
        <v>sim</v>
      </c>
      <c r="Z490" t="str">
        <f t="shared" si="498"/>
        <v/>
      </c>
      <c r="AA490">
        <f t="shared" si="7"/>
        <v>1</v>
      </c>
      <c r="AB490" t="str">
        <f t="shared" si="8"/>
        <v/>
      </c>
      <c r="AF490" t="str">
        <f t="shared" si="9"/>
        <v>2 - Population</v>
      </c>
      <c r="AG490" t="str">
        <f t="shared" si="10"/>
        <v>2 - Population</v>
      </c>
      <c r="AH490" t="str">
        <f t="shared" si="11"/>
        <v/>
      </c>
    </row>
    <row r="491">
      <c r="A491" s="9" t="s">
        <v>9649</v>
      </c>
      <c r="B491" s="9" t="s">
        <v>9650</v>
      </c>
      <c r="C491" s="10">
        <v>2020.0</v>
      </c>
      <c r="D491" s="10">
        <v>11.0</v>
      </c>
      <c r="E491" s="10">
        <v>1.0</v>
      </c>
      <c r="F491" s="9" t="s">
        <v>9651</v>
      </c>
      <c r="G491" s="9" t="s">
        <v>9652</v>
      </c>
      <c r="H491" s="10">
        <v>137.0</v>
      </c>
      <c r="I491" s="9"/>
      <c r="J491" s="9"/>
      <c r="K491" s="11" t="s">
        <v>9653</v>
      </c>
      <c r="L491" s="9"/>
      <c r="M491" s="9"/>
      <c r="N491" s="9"/>
      <c r="O491" s="9"/>
      <c r="P491" s="9" t="s">
        <v>9654</v>
      </c>
      <c r="Q491" s="11" t="s">
        <v>7372</v>
      </c>
      <c r="R491" s="9"/>
      <c r="S491" s="9"/>
      <c r="T491">
        <f t="shared" si="2"/>
        <v>35</v>
      </c>
      <c r="U491" t="str">
        <f t="shared" si="3"/>
        <v>Excluded</v>
      </c>
      <c r="V491">
        <f t="shared" si="4"/>
        <v>57</v>
      </c>
      <c r="W491" t="str">
        <f t="shared" si="5"/>
        <v>Excluded</v>
      </c>
      <c r="X491" t="str">
        <f t="shared" ref="X491:Z491" si="499">IFERROR(IF(SEARCH(X$1,$Q491),"sim","não"),)</f>
        <v>sim</v>
      </c>
      <c r="Y491" t="str">
        <f t="shared" si="499"/>
        <v/>
      </c>
      <c r="Z491" t="str">
        <f t="shared" si="499"/>
        <v/>
      </c>
      <c r="AA491">
        <f t="shared" si="7"/>
        <v>1</v>
      </c>
      <c r="AB491" t="str">
        <f t="shared" si="8"/>
        <v/>
      </c>
      <c r="AF491" t="str">
        <f t="shared" si="9"/>
        <v>1 - Type of study</v>
      </c>
      <c r="AG491" t="str">
        <f t="shared" si="10"/>
        <v>1 - Type of study</v>
      </c>
      <c r="AH491" t="str">
        <f t="shared" si="11"/>
        <v/>
      </c>
    </row>
    <row r="492">
      <c r="A492" s="9" t="s">
        <v>9655</v>
      </c>
      <c r="B492" s="9" t="s">
        <v>9656</v>
      </c>
      <c r="C492" s="10">
        <v>2019.0</v>
      </c>
      <c r="D492" s="10">
        <v>9.0</v>
      </c>
      <c r="E492" s="10">
        <v>1.0</v>
      </c>
      <c r="F492" s="9" t="s">
        <v>2738</v>
      </c>
      <c r="G492" s="9" t="s">
        <v>2739</v>
      </c>
      <c r="H492" s="10">
        <v>252.0</v>
      </c>
      <c r="I492" s="9"/>
      <c r="J492" s="9" t="s">
        <v>9657</v>
      </c>
      <c r="K492" s="11" t="s">
        <v>9658</v>
      </c>
      <c r="L492" s="9"/>
      <c r="M492" s="9"/>
      <c r="N492" s="9"/>
      <c r="O492" s="9"/>
      <c r="P492" s="9" t="s">
        <v>9659</v>
      </c>
      <c r="Q492" s="11" t="s">
        <v>7372</v>
      </c>
      <c r="R492" s="9"/>
      <c r="S492" s="9"/>
      <c r="T492">
        <f t="shared" si="2"/>
        <v>35</v>
      </c>
      <c r="U492" t="str">
        <f t="shared" si="3"/>
        <v>Excluded</v>
      </c>
      <c r="V492">
        <f t="shared" si="4"/>
        <v>57</v>
      </c>
      <c r="W492" t="str">
        <f t="shared" si="5"/>
        <v>Excluded</v>
      </c>
      <c r="X492" t="str">
        <f t="shared" ref="X492:Z492" si="500">IFERROR(IF(SEARCH(X$1,$Q492),"sim","não"),)</f>
        <v>sim</v>
      </c>
      <c r="Y492" t="str">
        <f t="shared" si="500"/>
        <v/>
      </c>
      <c r="Z492" t="str">
        <f t="shared" si="500"/>
        <v/>
      </c>
      <c r="AA492">
        <f t="shared" si="7"/>
        <v>1</v>
      </c>
      <c r="AB492" t="str">
        <f t="shared" si="8"/>
        <v/>
      </c>
      <c r="AF492" t="str">
        <f t="shared" si="9"/>
        <v>1 - Type of study</v>
      </c>
      <c r="AG492" t="str">
        <f t="shared" si="10"/>
        <v>1 - Type of study</v>
      </c>
      <c r="AH492" t="str">
        <f t="shared" si="11"/>
        <v/>
      </c>
    </row>
    <row r="493">
      <c r="A493" s="9" t="s">
        <v>9660</v>
      </c>
      <c r="B493" s="9" t="s">
        <v>9661</v>
      </c>
      <c r="C493" s="10">
        <v>2013.0</v>
      </c>
      <c r="D493" s="10">
        <v>8.0</v>
      </c>
      <c r="E493" s="10">
        <v>1.0</v>
      </c>
      <c r="F493" s="9" t="s">
        <v>9651</v>
      </c>
      <c r="G493" s="9" t="s">
        <v>9652</v>
      </c>
      <c r="H493" s="10">
        <v>53.0</v>
      </c>
      <c r="I493" s="10">
        <v>1.0</v>
      </c>
      <c r="J493" s="9" t="s">
        <v>9662</v>
      </c>
      <c r="K493" s="11" t="s">
        <v>9663</v>
      </c>
      <c r="L493" s="9"/>
      <c r="M493" s="9"/>
      <c r="N493" s="9"/>
      <c r="O493" s="9"/>
      <c r="P493" s="9" t="s">
        <v>9664</v>
      </c>
      <c r="Q493" s="11" t="s">
        <v>7372</v>
      </c>
      <c r="R493" s="9"/>
      <c r="S493" s="9"/>
      <c r="T493">
        <f t="shared" si="2"/>
        <v>35</v>
      </c>
      <c r="U493" t="str">
        <f t="shared" si="3"/>
        <v>Excluded</v>
      </c>
      <c r="V493">
        <f t="shared" si="4"/>
        <v>57</v>
      </c>
      <c r="W493" t="str">
        <f t="shared" si="5"/>
        <v>Excluded</v>
      </c>
      <c r="X493" t="str">
        <f t="shared" ref="X493:Z493" si="501">IFERROR(IF(SEARCH(X$1,$Q493),"sim","não"),)</f>
        <v>sim</v>
      </c>
      <c r="Y493" t="str">
        <f t="shared" si="501"/>
        <v/>
      </c>
      <c r="Z493" t="str">
        <f t="shared" si="501"/>
        <v/>
      </c>
      <c r="AA493">
        <f t="shared" si="7"/>
        <v>1</v>
      </c>
      <c r="AB493" t="str">
        <f t="shared" si="8"/>
        <v/>
      </c>
      <c r="AF493" t="str">
        <f t="shared" si="9"/>
        <v>1 - Type of study</v>
      </c>
      <c r="AG493" t="str">
        <f t="shared" si="10"/>
        <v>1 - Type of study</v>
      </c>
      <c r="AH493" t="str">
        <f t="shared" si="11"/>
        <v/>
      </c>
    </row>
    <row r="494">
      <c r="A494" s="9" t="s">
        <v>9665</v>
      </c>
      <c r="B494" s="9" t="s">
        <v>9666</v>
      </c>
      <c r="C494" s="10">
        <v>2020.0</v>
      </c>
      <c r="D494" s="10">
        <v>7.0</v>
      </c>
      <c r="E494" s="10">
        <v>28.0</v>
      </c>
      <c r="F494" s="11" t="s">
        <v>3210</v>
      </c>
      <c r="G494" s="9"/>
      <c r="H494" s="10">
        <v>8.0</v>
      </c>
      <c r="I494" s="9"/>
      <c r="J494" s="9"/>
      <c r="K494" s="11" t="s">
        <v>9667</v>
      </c>
      <c r="L494" s="9"/>
      <c r="M494" s="9"/>
      <c r="N494" s="9"/>
      <c r="O494" s="9"/>
      <c r="P494" s="9" t="s">
        <v>9668</v>
      </c>
      <c r="Q494" s="11" t="s">
        <v>7372</v>
      </c>
      <c r="R494" s="9"/>
      <c r="S494" s="9"/>
      <c r="T494">
        <f t="shared" si="2"/>
        <v>35</v>
      </c>
      <c r="U494" t="str">
        <f t="shared" si="3"/>
        <v>Excluded</v>
      </c>
      <c r="V494">
        <f t="shared" si="4"/>
        <v>57</v>
      </c>
      <c r="W494" t="str">
        <f t="shared" si="5"/>
        <v>Excluded</v>
      </c>
      <c r="X494" t="str">
        <f t="shared" ref="X494:Z494" si="502">IFERROR(IF(SEARCH(X$1,$Q494),"sim","não"),)</f>
        <v>sim</v>
      </c>
      <c r="Y494" t="str">
        <f t="shared" si="502"/>
        <v/>
      </c>
      <c r="Z494" t="str">
        <f t="shared" si="502"/>
        <v/>
      </c>
      <c r="AA494">
        <f t="shared" si="7"/>
        <v>1</v>
      </c>
      <c r="AB494" t="str">
        <f t="shared" si="8"/>
        <v/>
      </c>
      <c r="AF494" t="str">
        <f t="shared" si="9"/>
        <v>1 - Type of study</v>
      </c>
      <c r="AG494" t="str">
        <f t="shared" si="10"/>
        <v>1 - Type of study</v>
      </c>
      <c r="AH494" t="str">
        <f t="shared" si="11"/>
        <v/>
      </c>
    </row>
    <row r="495">
      <c r="A495" s="9" t="s">
        <v>9669</v>
      </c>
      <c r="B495" s="9" t="s">
        <v>9670</v>
      </c>
      <c r="C495" s="10">
        <v>2018.0</v>
      </c>
      <c r="D495" s="10">
        <v>4.0</v>
      </c>
      <c r="E495" s="10">
        <v>25.0</v>
      </c>
      <c r="F495" s="9" t="s">
        <v>6272</v>
      </c>
      <c r="G495" s="9" t="s">
        <v>6273</v>
      </c>
      <c r="H495" s="10">
        <v>246.0</v>
      </c>
      <c r="I495" s="9"/>
      <c r="J495" s="9" t="s">
        <v>9671</v>
      </c>
      <c r="K495" s="11" t="s">
        <v>9672</v>
      </c>
      <c r="L495" s="9"/>
      <c r="M495" s="9"/>
      <c r="N495" s="9"/>
      <c r="O495" s="9"/>
      <c r="P495" s="9" t="s">
        <v>9673</v>
      </c>
      <c r="Q495" s="11" t="s">
        <v>7372</v>
      </c>
      <c r="R495" s="9"/>
      <c r="S495" s="9"/>
      <c r="T495">
        <f t="shared" si="2"/>
        <v>35</v>
      </c>
      <c r="U495" t="str">
        <f t="shared" si="3"/>
        <v>Excluded</v>
      </c>
      <c r="V495">
        <f t="shared" si="4"/>
        <v>57</v>
      </c>
      <c r="W495" t="str">
        <f t="shared" si="5"/>
        <v>Excluded</v>
      </c>
      <c r="X495" t="str">
        <f t="shared" ref="X495:Z495" si="503">IFERROR(IF(SEARCH(X$1,$Q495),"sim","não"),)</f>
        <v>sim</v>
      </c>
      <c r="Y495" t="str">
        <f t="shared" si="503"/>
        <v/>
      </c>
      <c r="Z495" t="str">
        <f t="shared" si="503"/>
        <v/>
      </c>
      <c r="AA495">
        <f t="shared" si="7"/>
        <v>1</v>
      </c>
      <c r="AB495" t="str">
        <f t="shared" si="8"/>
        <v/>
      </c>
      <c r="AF495" t="str">
        <f t="shared" si="9"/>
        <v>1 - Type of study</v>
      </c>
      <c r="AG495" t="str">
        <f t="shared" si="10"/>
        <v>1 - Type of study</v>
      </c>
      <c r="AH495" t="str">
        <f t="shared" si="11"/>
        <v/>
      </c>
    </row>
    <row r="496">
      <c r="A496" s="9" t="s">
        <v>9674</v>
      </c>
      <c r="B496" s="9" t="s">
        <v>9675</v>
      </c>
      <c r="C496" s="10">
        <v>2004.0</v>
      </c>
      <c r="D496" s="10">
        <v>2.0</v>
      </c>
      <c r="E496" s="10">
        <v>1.0</v>
      </c>
      <c r="F496" s="9" t="s">
        <v>9676</v>
      </c>
      <c r="G496" s="9" t="s">
        <v>9677</v>
      </c>
      <c r="H496" s="10">
        <v>230.0</v>
      </c>
      <c r="I496" s="10">
        <v>2.0</v>
      </c>
      <c r="J496" s="9" t="s">
        <v>9678</v>
      </c>
      <c r="K496" s="11" t="s">
        <v>9679</v>
      </c>
      <c r="L496" s="9"/>
      <c r="M496" s="9"/>
      <c r="N496" s="9"/>
      <c r="O496" s="9"/>
      <c r="P496" s="9" t="s">
        <v>9680</v>
      </c>
      <c r="Q496" s="11" t="s">
        <v>8452</v>
      </c>
      <c r="R496" s="9"/>
      <c r="S496" s="9"/>
      <c r="T496">
        <f t="shared" si="2"/>
        <v>35</v>
      </c>
      <c r="U496" t="str">
        <f t="shared" si="3"/>
        <v>Excluded</v>
      </c>
      <c r="V496">
        <f t="shared" si="4"/>
        <v>57</v>
      </c>
      <c r="W496" t="str">
        <f t="shared" si="5"/>
        <v>Excluded</v>
      </c>
      <c r="X496" t="str">
        <f t="shared" ref="X496:Z496" si="504">IFERROR(IF(SEARCH(X$1,$Q496),"sim","não"),)</f>
        <v/>
      </c>
      <c r="Y496" t="str">
        <f t="shared" si="504"/>
        <v>sim</v>
      </c>
      <c r="Z496" t="str">
        <f t="shared" si="504"/>
        <v>sim</v>
      </c>
      <c r="AA496">
        <f t="shared" si="7"/>
        <v>2</v>
      </c>
      <c r="AB496" t="str">
        <f t="shared" si="8"/>
        <v/>
      </c>
      <c r="AF496" t="str">
        <f t="shared" si="9"/>
        <v>2 - Population,3 - Intervention</v>
      </c>
      <c r="AG496" t="str">
        <f t="shared" si="10"/>
        <v>2 - Population</v>
      </c>
      <c r="AH496" t="str">
        <f t="shared" si="11"/>
        <v>3 - Intervention</v>
      </c>
    </row>
    <row r="497">
      <c r="A497" s="9" t="s">
        <v>9681</v>
      </c>
      <c r="B497" s="9" t="s">
        <v>9682</v>
      </c>
      <c r="C497" s="10">
        <v>2015.0</v>
      </c>
      <c r="D497" s="10">
        <v>1.0</v>
      </c>
      <c r="E497" s="10">
        <v>1.0</v>
      </c>
      <c r="F497" s="9" t="s">
        <v>9683</v>
      </c>
      <c r="G497" s="9" t="s">
        <v>9684</v>
      </c>
      <c r="H497" s="10">
        <v>17.0</v>
      </c>
      <c r="I497" s="10">
        <v>8.0</v>
      </c>
      <c r="J497" s="9" t="s">
        <v>9685</v>
      </c>
      <c r="K497" s="11" t="s">
        <v>9686</v>
      </c>
      <c r="L497" s="9"/>
      <c r="M497" s="9"/>
      <c r="N497" s="9"/>
      <c r="O497" s="9"/>
      <c r="P497" s="9" t="s">
        <v>9687</v>
      </c>
      <c r="Q497" s="11" t="s">
        <v>7372</v>
      </c>
      <c r="R497" s="9"/>
      <c r="S497" s="9"/>
      <c r="T497">
        <f t="shared" si="2"/>
        <v>35</v>
      </c>
      <c r="U497" t="str">
        <f t="shared" si="3"/>
        <v>Excluded</v>
      </c>
      <c r="V497">
        <f t="shared" si="4"/>
        <v>57</v>
      </c>
      <c r="W497" t="str">
        <f t="shared" si="5"/>
        <v>Excluded</v>
      </c>
      <c r="X497" t="str">
        <f t="shared" ref="X497:Z497" si="505">IFERROR(IF(SEARCH(X$1,$Q497),"sim","não"),)</f>
        <v>sim</v>
      </c>
      <c r="Y497" t="str">
        <f t="shared" si="505"/>
        <v/>
      </c>
      <c r="Z497" t="str">
        <f t="shared" si="505"/>
        <v/>
      </c>
      <c r="AA497">
        <f t="shared" si="7"/>
        <v>1</v>
      </c>
      <c r="AB497" t="str">
        <f t="shared" si="8"/>
        <v/>
      </c>
      <c r="AF497" t="str">
        <f t="shared" si="9"/>
        <v>1 - Type of study</v>
      </c>
      <c r="AG497" t="str">
        <f t="shared" si="10"/>
        <v>1 - Type of study</v>
      </c>
      <c r="AH497" t="str">
        <f t="shared" si="11"/>
        <v/>
      </c>
    </row>
    <row r="498">
      <c r="A498" s="9" t="s">
        <v>9688</v>
      </c>
      <c r="B498" s="9" t="s">
        <v>9689</v>
      </c>
      <c r="C498" s="10">
        <v>2016.0</v>
      </c>
      <c r="D498" s="10">
        <v>8.0</v>
      </c>
      <c r="E498" s="10">
        <v>20.0</v>
      </c>
      <c r="F498" s="9" t="s">
        <v>9690</v>
      </c>
      <c r="G498" s="9" t="s">
        <v>9691</v>
      </c>
      <c r="H498" s="10">
        <v>147.0</v>
      </c>
      <c r="I498" s="9"/>
      <c r="J498" s="9" t="s">
        <v>9692</v>
      </c>
      <c r="K498" s="11" t="s">
        <v>9693</v>
      </c>
      <c r="L498" s="9"/>
      <c r="M498" s="9"/>
      <c r="N498" s="9"/>
      <c r="O498" s="9"/>
      <c r="P498" s="9" t="s">
        <v>9694</v>
      </c>
      <c r="Q498" s="11" t="s">
        <v>7372</v>
      </c>
      <c r="R498" s="9"/>
      <c r="S498" s="9"/>
      <c r="T498">
        <f t="shared" si="2"/>
        <v>35</v>
      </c>
      <c r="U498" t="str">
        <f t="shared" si="3"/>
        <v>Excluded</v>
      </c>
      <c r="V498">
        <f t="shared" si="4"/>
        <v>57</v>
      </c>
      <c r="W498" t="str">
        <f t="shared" si="5"/>
        <v>Excluded</v>
      </c>
      <c r="X498" t="str">
        <f t="shared" ref="X498:Z498" si="506">IFERROR(IF(SEARCH(X$1,$Q498),"sim","não"),)</f>
        <v>sim</v>
      </c>
      <c r="Y498" t="str">
        <f t="shared" si="506"/>
        <v/>
      </c>
      <c r="Z498" t="str">
        <f t="shared" si="506"/>
        <v/>
      </c>
      <c r="AA498">
        <f t="shared" si="7"/>
        <v>1</v>
      </c>
      <c r="AB498" t="str">
        <f t="shared" si="8"/>
        <v/>
      </c>
      <c r="AF498" t="str">
        <f t="shared" si="9"/>
        <v>1 - Type of study</v>
      </c>
      <c r="AG498" t="str">
        <f t="shared" si="10"/>
        <v>1 - Type of study</v>
      </c>
      <c r="AH498" t="str">
        <f t="shared" si="11"/>
        <v/>
      </c>
    </row>
    <row r="499">
      <c r="A499" s="9" t="s">
        <v>9695</v>
      </c>
      <c r="B499" s="9" t="s">
        <v>9696</v>
      </c>
      <c r="C499" s="10">
        <v>2011.0</v>
      </c>
      <c r="D499" s="10">
        <v>7.0</v>
      </c>
      <c r="E499" s="10">
        <v>1.0</v>
      </c>
      <c r="F499" s="9" t="s">
        <v>9697</v>
      </c>
      <c r="G499" s="9" t="s">
        <v>9698</v>
      </c>
      <c r="H499" s="10">
        <v>34.0</v>
      </c>
      <c r="I499" s="10">
        <v>4.0</v>
      </c>
      <c r="J499" s="9" t="s">
        <v>9699</v>
      </c>
      <c r="K499" s="11" t="s">
        <v>9700</v>
      </c>
      <c r="L499" s="9"/>
      <c r="M499" s="9"/>
      <c r="N499" s="9"/>
      <c r="O499" s="9"/>
      <c r="P499" s="9" t="s">
        <v>9701</v>
      </c>
      <c r="Q499" s="11" t="s">
        <v>7372</v>
      </c>
      <c r="R499" s="9"/>
      <c r="S499" s="9"/>
      <c r="T499">
        <f t="shared" si="2"/>
        <v>35</v>
      </c>
      <c r="U499" t="str">
        <f t="shared" si="3"/>
        <v>Excluded</v>
      </c>
      <c r="V499">
        <f t="shared" si="4"/>
        <v>57</v>
      </c>
      <c r="W499" t="str">
        <f t="shared" si="5"/>
        <v>Excluded</v>
      </c>
      <c r="X499" t="str">
        <f t="shared" ref="X499:Z499" si="507">IFERROR(IF(SEARCH(X$1,$Q499),"sim","não"),)</f>
        <v>sim</v>
      </c>
      <c r="Y499" t="str">
        <f t="shared" si="507"/>
        <v/>
      </c>
      <c r="Z499" t="str">
        <f t="shared" si="507"/>
        <v/>
      </c>
      <c r="AA499">
        <f t="shared" si="7"/>
        <v>1</v>
      </c>
      <c r="AB499" t="str">
        <f t="shared" si="8"/>
        <v/>
      </c>
      <c r="AF499" t="str">
        <f t="shared" si="9"/>
        <v>1 - Type of study</v>
      </c>
      <c r="AG499" t="str">
        <f t="shared" si="10"/>
        <v>1 - Type of study</v>
      </c>
      <c r="AH499" t="str">
        <f t="shared" si="11"/>
        <v/>
      </c>
    </row>
    <row r="500">
      <c r="A500" s="9" t="s">
        <v>9702</v>
      </c>
      <c r="B500" s="9" t="s">
        <v>9703</v>
      </c>
      <c r="C500" s="10">
        <v>2020.0</v>
      </c>
      <c r="D500" s="10">
        <v>9.0</v>
      </c>
      <c r="E500" s="10">
        <v>1.0</v>
      </c>
      <c r="F500" s="9" t="s">
        <v>2693</v>
      </c>
      <c r="G500" s="9" t="s">
        <v>2694</v>
      </c>
      <c r="H500" s="10">
        <v>158.0</v>
      </c>
      <c r="I500" s="9"/>
      <c r="J500" s="9"/>
      <c r="K500" s="11" t="s">
        <v>9704</v>
      </c>
      <c r="L500" s="9"/>
      <c r="M500" s="9"/>
      <c r="N500" s="9"/>
      <c r="O500" s="9"/>
      <c r="P500" s="9" t="s">
        <v>9705</v>
      </c>
      <c r="Q500" s="11" t="s">
        <v>7372</v>
      </c>
      <c r="R500" s="9"/>
      <c r="S500" s="9"/>
      <c r="T500">
        <f t="shared" si="2"/>
        <v>35</v>
      </c>
      <c r="U500" t="str">
        <f t="shared" si="3"/>
        <v>Excluded</v>
      </c>
      <c r="V500">
        <f t="shared" si="4"/>
        <v>57</v>
      </c>
      <c r="W500" t="str">
        <f t="shared" si="5"/>
        <v>Excluded</v>
      </c>
      <c r="X500" t="str">
        <f t="shared" ref="X500:Z500" si="508">IFERROR(IF(SEARCH(X$1,$Q500),"sim","não"),)</f>
        <v>sim</v>
      </c>
      <c r="Y500" t="str">
        <f t="shared" si="508"/>
        <v/>
      </c>
      <c r="Z500" t="str">
        <f t="shared" si="508"/>
        <v/>
      </c>
      <c r="AA500">
        <f t="shared" si="7"/>
        <v>1</v>
      </c>
      <c r="AB500" t="str">
        <f t="shared" si="8"/>
        <v/>
      </c>
      <c r="AF500" t="str">
        <f t="shared" si="9"/>
        <v>1 - Type of study</v>
      </c>
      <c r="AG500" t="str">
        <f t="shared" si="10"/>
        <v>1 - Type of study</v>
      </c>
      <c r="AH500" t="str">
        <f t="shared" si="11"/>
        <v/>
      </c>
    </row>
    <row r="501">
      <c r="A501" s="9" t="s">
        <v>9706</v>
      </c>
      <c r="B501" s="9" t="s">
        <v>9707</v>
      </c>
      <c r="C501" s="10">
        <v>2019.0</v>
      </c>
      <c r="D501" s="10">
        <v>4.0</v>
      </c>
      <c r="E501" s="10">
        <v>1.0</v>
      </c>
      <c r="F501" s="9" t="s">
        <v>2693</v>
      </c>
      <c r="G501" s="9" t="s">
        <v>2694</v>
      </c>
      <c r="H501" s="10">
        <v>141.0</v>
      </c>
      <c r="I501" s="9"/>
      <c r="J501" s="9" t="s">
        <v>9708</v>
      </c>
      <c r="K501" s="11" t="s">
        <v>9709</v>
      </c>
      <c r="L501" s="9"/>
      <c r="M501" s="9"/>
      <c r="N501" s="9"/>
      <c r="O501" s="9"/>
      <c r="P501" s="9" t="s">
        <v>9710</v>
      </c>
      <c r="Q501" s="11" t="s">
        <v>7372</v>
      </c>
      <c r="R501" s="9"/>
      <c r="S501" s="9"/>
      <c r="T501">
        <f t="shared" si="2"/>
        <v>35</v>
      </c>
      <c r="U501" t="str">
        <f t="shared" si="3"/>
        <v>Excluded</v>
      </c>
      <c r="V501">
        <f t="shared" si="4"/>
        <v>57</v>
      </c>
      <c r="W501" t="str">
        <f t="shared" si="5"/>
        <v>Excluded</v>
      </c>
      <c r="X501" t="str">
        <f t="shared" ref="X501:Z501" si="509">IFERROR(IF(SEARCH(X$1,$Q501),"sim","não"),)</f>
        <v>sim</v>
      </c>
      <c r="Y501" t="str">
        <f t="shared" si="509"/>
        <v/>
      </c>
      <c r="Z501" t="str">
        <f t="shared" si="509"/>
        <v/>
      </c>
      <c r="AA501">
        <f t="shared" si="7"/>
        <v>1</v>
      </c>
      <c r="AB501" t="str">
        <f t="shared" si="8"/>
        <v/>
      </c>
      <c r="AF501" t="str">
        <f t="shared" si="9"/>
        <v>1 - Type of study</v>
      </c>
      <c r="AG501" t="str">
        <f t="shared" si="10"/>
        <v>1 - Type of study</v>
      </c>
      <c r="AH501" t="str">
        <f t="shared" si="11"/>
        <v/>
      </c>
    </row>
    <row r="502">
      <c r="A502" s="9" t="s">
        <v>9711</v>
      </c>
      <c r="B502" s="9" t="s">
        <v>9712</v>
      </c>
      <c r="C502" s="10">
        <v>2016.0</v>
      </c>
      <c r="D502" s="10">
        <v>12.0</v>
      </c>
      <c r="E502" s="10">
        <v>15.0</v>
      </c>
      <c r="F502" s="9" t="s">
        <v>2693</v>
      </c>
      <c r="G502" s="9" t="s">
        <v>2694</v>
      </c>
      <c r="H502" s="10">
        <v>113.0</v>
      </c>
      <c r="I502" s="10">
        <v>1.0</v>
      </c>
      <c r="J502" s="9" t="s">
        <v>9713</v>
      </c>
      <c r="K502" s="11" t="s">
        <v>9714</v>
      </c>
      <c r="L502" s="9"/>
      <c r="M502" s="9"/>
      <c r="N502" s="9"/>
      <c r="O502" s="9"/>
      <c r="P502" s="9" t="s">
        <v>9715</v>
      </c>
      <c r="Q502" s="11" t="s">
        <v>7372</v>
      </c>
      <c r="R502" s="9"/>
      <c r="S502" s="9"/>
      <c r="T502">
        <f t="shared" si="2"/>
        <v>35</v>
      </c>
      <c r="U502" t="str">
        <f t="shared" si="3"/>
        <v>Excluded</v>
      </c>
      <c r="V502">
        <f t="shared" si="4"/>
        <v>57</v>
      </c>
      <c r="W502" t="str">
        <f t="shared" si="5"/>
        <v>Excluded</v>
      </c>
      <c r="X502" t="str">
        <f t="shared" ref="X502:Z502" si="510">IFERROR(IF(SEARCH(X$1,$Q502),"sim","não"),)</f>
        <v>sim</v>
      </c>
      <c r="Y502" t="str">
        <f t="shared" si="510"/>
        <v/>
      </c>
      <c r="Z502" t="str">
        <f t="shared" si="510"/>
        <v/>
      </c>
      <c r="AA502">
        <f t="shared" si="7"/>
        <v>1</v>
      </c>
      <c r="AB502" t="str">
        <f t="shared" si="8"/>
        <v/>
      </c>
      <c r="AF502" t="str">
        <f t="shared" si="9"/>
        <v>1 - Type of study</v>
      </c>
      <c r="AG502" t="str">
        <f t="shared" si="10"/>
        <v>1 - Type of study</v>
      </c>
      <c r="AH502" t="str">
        <f t="shared" si="11"/>
        <v/>
      </c>
    </row>
    <row r="503">
      <c r="A503" s="9" t="s">
        <v>9716</v>
      </c>
      <c r="B503" s="9" t="s">
        <v>9717</v>
      </c>
      <c r="C503" s="10">
        <v>2007.0</v>
      </c>
      <c r="D503" s="10">
        <v>1.0</v>
      </c>
      <c r="E503" s="10">
        <v>1.0</v>
      </c>
      <c r="F503" s="9" t="s">
        <v>9718</v>
      </c>
      <c r="G503" s="9" t="s">
        <v>9719</v>
      </c>
      <c r="H503" s="10">
        <v>127.0</v>
      </c>
      <c r="I503" s="10">
        <v>9.0</v>
      </c>
      <c r="J503" s="9" t="s">
        <v>6083</v>
      </c>
      <c r="K503" s="11" t="s">
        <v>9720</v>
      </c>
      <c r="L503" s="9"/>
      <c r="M503" s="9"/>
      <c r="N503" s="9"/>
      <c r="O503" s="9"/>
      <c r="P503" s="9" t="s">
        <v>9721</v>
      </c>
      <c r="Q503" s="11" t="s">
        <v>7405</v>
      </c>
      <c r="R503" s="9"/>
      <c r="S503" s="9"/>
      <c r="T503">
        <f t="shared" si="2"/>
        <v>35</v>
      </c>
      <c r="U503" t="str">
        <f t="shared" si="3"/>
        <v>Excluded</v>
      </c>
      <c r="V503">
        <f t="shared" si="4"/>
        <v>57</v>
      </c>
      <c r="W503" t="str">
        <f t="shared" si="5"/>
        <v>Excluded</v>
      </c>
      <c r="X503" t="str">
        <f t="shared" ref="X503:Z503" si="511">IFERROR(IF(SEARCH(X$1,$Q503),"sim","não"),)</f>
        <v/>
      </c>
      <c r="Y503" t="str">
        <f t="shared" si="511"/>
        <v>sim</v>
      </c>
      <c r="Z503" t="str">
        <f t="shared" si="511"/>
        <v/>
      </c>
      <c r="AA503">
        <f t="shared" si="7"/>
        <v>1</v>
      </c>
      <c r="AB503" t="str">
        <f t="shared" si="8"/>
        <v/>
      </c>
      <c r="AF503" t="str">
        <f t="shared" si="9"/>
        <v>2 - Population</v>
      </c>
      <c r="AG503" t="str">
        <f t="shared" si="10"/>
        <v>2 - Population</v>
      </c>
      <c r="AH503" t="str">
        <f t="shared" si="11"/>
        <v/>
      </c>
    </row>
    <row r="504">
      <c r="A504" s="9" t="s">
        <v>9722</v>
      </c>
      <c r="B504" s="9" t="s">
        <v>9723</v>
      </c>
      <c r="C504" s="10">
        <v>2018.0</v>
      </c>
      <c r="D504" s="10">
        <v>10.0</v>
      </c>
      <c r="E504" s="10">
        <v>1.0</v>
      </c>
      <c r="F504" s="9" t="s">
        <v>2900</v>
      </c>
      <c r="G504" s="9" t="s">
        <v>2901</v>
      </c>
      <c r="H504" s="10">
        <v>96.0</v>
      </c>
      <c r="I504" s="9"/>
      <c r="J504" s="9" t="s">
        <v>9724</v>
      </c>
      <c r="K504" s="11" t="s">
        <v>9725</v>
      </c>
      <c r="L504" s="9"/>
      <c r="M504" s="9"/>
      <c r="N504" s="9"/>
      <c r="O504" s="9"/>
      <c r="P504" s="9" t="s">
        <v>9726</v>
      </c>
      <c r="Q504" s="11" t="s">
        <v>7372</v>
      </c>
      <c r="R504" s="9"/>
      <c r="S504" s="9"/>
      <c r="T504">
        <f t="shared" si="2"/>
        <v>35</v>
      </c>
      <c r="U504" t="str">
        <f t="shared" si="3"/>
        <v>Excluded</v>
      </c>
      <c r="V504">
        <f t="shared" si="4"/>
        <v>57</v>
      </c>
      <c r="W504" t="str">
        <f t="shared" si="5"/>
        <v>Excluded</v>
      </c>
      <c r="X504" t="str">
        <f t="shared" ref="X504:Z504" si="512">IFERROR(IF(SEARCH(X$1,$Q504),"sim","não"),)</f>
        <v>sim</v>
      </c>
      <c r="Y504" t="str">
        <f t="shared" si="512"/>
        <v/>
      </c>
      <c r="Z504" t="str">
        <f t="shared" si="512"/>
        <v/>
      </c>
      <c r="AA504">
        <f t="shared" si="7"/>
        <v>1</v>
      </c>
      <c r="AB504" t="str">
        <f t="shared" si="8"/>
        <v/>
      </c>
      <c r="AF504" t="str">
        <f t="shared" si="9"/>
        <v>1 - Type of study</v>
      </c>
      <c r="AG504" t="str">
        <f t="shared" si="10"/>
        <v>1 - Type of study</v>
      </c>
      <c r="AH504" t="str">
        <f t="shared" si="11"/>
        <v/>
      </c>
    </row>
    <row r="505">
      <c r="A505" s="9" t="s">
        <v>9727</v>
      </c>
      <c r="B505" s="9" t="s">
        <v>9728</v>
      </c>
      <c r="C505" s="10">
        <v>2019.0</v>
      </c>
      <c r="D505" s="10">
        <v>8.0</v>
      </c>
      <c r="E505" s="10">
        <v>1.0</v>
      </c>
      <c r="F505" s="9" t="s">
        <v>2693</v>
      </c>
      <c r="G505" s="9" t="s">
        <v>2694</v>
      </c>
      <c r="H505" s="10">
        <v>145.0</v>
      </c>
      <c r="I505" s="9"/>
      <c r="J505" s="9" t="s">
        <v>9729</v>
      </c>
      <c r="K505" s="11" t="s">
        <v>9730</v>
      </c>
      <c r="L505" s="9"/>
      <c r="M505" s="9"/>
      <c r="N505" s="9"/>
      <c r="O505" s="9"/>
      <c r="P505" s="9" t="s">
        <v>9731</v>
      </c>
      <c r="Q505" s="11" t="s">
        <v>7372</v>
      </c>
      <c r="R505" s="9"/>
      <c r="S505" s="9"/>
      <c r="T505">
        <f t="shared" si="2"/>
        <v>35</v>
      </c>
      <c r="U505" t="str">
        <f t="shared" si="3"/>
        <v>Excluded</v>
      </c>
      <c r="V505">
        <f t="shared" si="4"/>
        <v>57</v>
      </c>
      <c r="W505" t="str">
        <f t="shared" si="5"/>
        <v>Excluded</v>
      </c>
      <c r="X505" t="str">
        <f t="shared" ref="X505:Z505" si="513">IFERROR(IF(SEARCH(X$1,$Q505),"sim","não"),)</f>
        <v>sim</v>
      </c>
      <c r="Y505" t="str">
        <f t="shared" si="513"/>
        <v/>
      </c>
      <c r="Z505" t="str">
        <f t="shared" si="513"/>
        <v/>
      </c>
      <c r="AA505">
        <f t="shared" si="7"/>
        <v>1</v>
      </c>
      <c r="AB505" t="str">
        <f t="shared" si="8"/>
        <v/>
      </c>
      <c r="AF505" t="str">
        <f t="shared" si="9"/>
        <v>1 - Type of study</v>
      </c>
      <c r="AG505" t="str">
        <f t="shared" si="10"/>
        <v>1 - Type of study</v>
      </c>
      <c r="AH505" t="str">
        <f t="shared" si="11"/>
        <v/>
      </c>
    </row>
    <row r="506">
      <c r="A506" s="9" t="s">
        <v>9732</v>
      </c>
      <c r="B506" s="9" t="s">
        <v>9733</v>
      </c>
      <c r="C506" s="10">
        <v>2013.0</v>
      </c>
      <c r="D506" s="10">
        <v>7.0</v>
      </c>
      <c r="E506" s="10">
        <v>17.0</v>
      </c>
      <c r="F506" s="9" t="s">
        <v>3255</v>
      </c>
      <c r="G506" s="9" t="s">
        <v>3256</v>
      </c>
      <c r="H506" s="10">
        <v>787.0</v>
      </c>
      <c r="I506" s="9"/>
      <c r="J506" s="9" t="s">
        <v>9734</v>
      </c>
      <c r="K506" s="11" t="s">
        <v>9735</v>
      </c>
      <c r="L506" s="9"/>
      <c r="M506" s="9"/>
      <c r="N506" s="9"/>
      <c r="O506" s="9"/>
      <c r="P506" s="9" t="s">
        <v>9736</v>
      </c>
      <c r="Q506" s="11" t="s">
        <v>7445</v>
      </c>
      <c r="R506" s="9"/>
      <c r="S506" s="9"/>
      <c r="T506">
        <f t="shared" si="2"/>
        <v>35</v>
      </c>
      <c r="U506" t="str">
        <f t="shared" si="3"/>
        <v>Maybe</v>
      </c>
      <c r="V506">
        <f t="shared" si="4"/>
        <v>54</v>
      </c>
      <c r="W506" t="str">
        <f t="shared" si="5"/>
        <v>Maybe</v>
      </c>
      <c r="X506" t="str">
        <f t="shared" ref="X506:Z506" si="514">IFERROR(IF(SEARCH(X$1,$Q506),"sim","não"),)</f>
        <v/>
      </c>
      <c r="Y506" t="str">
        <f t="shared" si="514"/>
        <v/>
      </c>
      <c r="Z506" t="str">
        <f t="shared" si="514"/>
        <v/>
      </c>
      <c r="AA506">
        <f t="shared" si="7"/>
        <v>0</v>
      </c>
      <c r="AB506" t="str">
        <f t="shared" si="8"/>
        <v>sim</v>
      </c>
      <c r="AF506" t="str">
        <f t="shared" si="9"/>
        <v/>
      </c>
      <c r="AG506" t="str">
        <f t="shared" si="10"/>
        <v/>
      </c>
      <c r="AH506" t="str">
        <f t="shared" si="11"/>
        <v/>
      </c>
    </row>
    <row r="507">
      <c r="A507" s="9" t="s">
        <v>9737</v>
      </c>
      <c r="B507" s="9" t="s">
        <v>9738</v>
      </c>
      <c r="C507" s="10">
        <v>2018.0</v>
      </c>
      <c r="D507" s="10">
        <v>5.0</v>
      </c>
      <c r="E507" s="10">
        <v>1.0</v>
      </c>
      <c r="F507" s="9" t="s">
        <v>2693</v>
      </c>
      <c r="G507" s="9" t="s">
        <v>2694</v>
      </c>
      <c r="H507" s="10">
        <v>130.0</v>
      </c>
      <c r="I507" s="9"/>
      <c r="J507" s="9" t="s">
        <v>9739</v>
      </c>
      <c r="K507" s="11" t="s">
        <v>9740</v>
      </c>
      <c r="L507" s="9"/>
      <c r="M507" s="9"/>
      <c r="N507" s="9"/>
      <c r="O507" s="9"/>
      <c r="P507" s="9" t="s">
        <v>9741</v>
      </c>
      <c r="Q507" s="11" t="s">
        <v>7372</v>
      </c>
      <c r="R507" s="9"/>
      <c r="S507" s="9"/>
      <c r="T507">
        <f t="shared" si="2"/>
        <v>35</v>
      </c>
      <c r="U507" t="str">
        <f t="shared" si="3"/>
        <v>Excluded</v>
      </c>
      <c r="V507">
        <f t="shared" si="4"/>
        <v>57</v>
      </c>
      <c r="W507" t="str">
        <f t="shared" si="5"/>
        <v>Excluded</v>
      </c>
      <c r="X507" t="str">
        <f t="shared" ref="X507:Z507" si="515">IFERROR(IF(SEARCH(X$1,$Q507),"sim","não"),)</f>
        <v>sim</v>
      </c>
      <c r="Y507" t="str">
        <f t="shared" si="515"/>
        <v/>
      </c>
      <c r="Z507" t="str">
        <f t="shared" si="515"/>
        <v/>
      </c>
      <c r="AA507">
        <f t="shared" si="7"/>
        <v>1</v>
      </c>
      <c r="AB507" t="str">
        <f t="shared" si="8"/>
        <v/>
      </c>
      <c r="AF507" t="str">
        <f t="shared" si="9"/>
        <v>1 - Type of study</v>
      </c>
      <c r="AG507" t="str">
        <f t="shared" si="10"/>
        <v>1 - Type of study</v>
      </c>
      <c r="AH507" t="str">
        <f t="shared" si="11"/>
        <v/>
      </c>
    </row>
    <row r="508">
      <c r="A508" s="9" t="s">
        <v>9742</v>
      </c>
      <c r="B508" s="9" t="s">
        <v>9743</v>
      </c>
      <c r="C508" s="10">
        <v>2020.0</v>
      </c>
      <c r="D508" s="10">
        <v>10.0</v>
      </c>
      <c r="E508" s="10">
        <v>2.0</v>
      </c>
      <c r="F508" s="9" t="s">
        <v>9744</v>
      </c>
      <c r="G508" s="9" t="s">
        <v>9745</v>
      </c>
      <c r="H508" s="10">
        <v>25.0</v>
      </c>
      <c r="I508" s="10">
        <v>7.0</v>
      </c>
      <c r="J508" s="9" t="s">
        <v>9746</v>
      </c>
      <c r="K508" s="11" t="s">
        <v>9747</v>
      </c>
      <c r="L508" s="9"/>
      <c r="M508" s="9"/>
      <c r="N508" s="9"/>
      <c r="O508" s="9"/>
      <c r="P508" s="9" t="s">
        <v>9748</v>
      </c>
      <c r="Q508" s="11" t="s">
        <v>7445</v>
      </c>
      <c r="R508" s="9"/>
      <c r="S508" s="9"/>
      <c r="T508">
        <f t="shared" si="2"/>
        <v>35</v>
      </c>
      <c r="U508" t="str">
        <f t="shared" si="3"/>
        <v>Maybe</v>
      </c>
      <c r="V508">
        <f t="shared" si="4"/>
        <v>54</v>
      </c>
      <c r="W508" t="str">
        <f t="shared" si="5"/>
        <v>Maybe</v>
      </c>
      <c r="X508" t="str">
        <f t="shared" ref="X508:Z508" si="516">IFERROR(IF(SEARCH(X$1,$Q508),"sim","não"),)</f>
        <v/>
      </c>
      <c r="Y508" t="str">
        <f t="shared" si="516"/>
        <v/>
      </c>
      <c r="Z508" t="str">
        <f t="shared" si="516"/>
        <v/>
      </c>
      <c r="AA508">
        <f t="shared" si="7"/>
        <v>0</v>
      </c>
      <c r="AB508" t="str">
        <f t="shared" si="8"/>
        <v>sim</v>
      </c>
      <c r="AF508" t="str">
        <f t="shared" si="9"/>
        <v/>
      </c>
      <c r="AG508" t="str">
        <f t="shared" si="10"/>
        <v/>
      </c>
      <c r="AH508" t="str">
        <f t="shared" si="11"/>
        <v/>
      </c>
    </row>
    <row r="509">
      <c r="A509" s="9" t="s">
        <v>9749</v>
      </c>
      <c r="B509" s="9" t="s">
        <v>9750</v>
      </c>
      <c r="C509" s="10">
        <v>2018.0</v>
      </c>
      <c r="D509" s="10">
        <v>11.0</v>
      </c>
      <c r="E509" s="10">
        <v>1.0</v>
      </c>
      <c r="F509" s="9" t="s">
        <v>2693</v>
      </c>
      <c r="G509" s="9" t="s">
        <v>2694</v>
      </c>
      <c r="H509" s="10">
        <v>136.0</v>
      </c>
      <c r="I509" s="9"/>
      <c r="J509" s="9" t="s">
        <v>9751</v>
      </c>
      <c r="K509" s="11" t="s">
        <v>9752</v>
      </c>
      <c r="L509" s="9"/>
      <c r="M509" s="9"/>
      <c r="N509" s="9"/>
      <c r="O509" s="9"/>
      <c r="P509" s="9" t="s">
        <v>9753</v>
      </c>
      <c r="Q509" s="11" t="s">
        <v>7372</v>
      </c>
      <c r="R509" s="9"/>
      <c r="S509" s="9"/>
      <c r="T509">
        <f t="shared" si="2"/>
        <v>35</v>
      </c>
      <c r="U509" t="str">
        <f t="shared" si="3"/>
        <v>Excluded</v>
      </c>
      <c r="V509">
        <f t="shared" si="4"/>
        <v>57</v>
      </c>
      <c r="W509" t="str">
        <f t="shared" si="5"/>
        <v>Excluded</v>
      </c>
      <c r="X509" t="str">
        <f t="shared" ref="X509:Z509" si="517">IFERROR(IF(SEARCH(X$1,$Q509),"sim","não"),)</f>
        <v>sim</v>
      </c>
      <c r="Y509" t="str">
        <f t="shared" si="517"/>
        <v/>
      </c>
      <c r="Z509" t="str">
        <f t="shared" si="517"/>
        <v/>
      </c>
      <c r="AA509">
        <f t="shared" si="7"/>
        <v>1</v>
      </c>
      <c r="AB509" t="str">
        <f t="shared" si="8"/>
        <v/>
      </c>
      <c r="AF509" t="str">
        <f t="shared" si="9"/>
        <v>1 - Type of study</v>
      </c>
      <c r="AG509" t="str">
        <f t="shared" si="10"/>
        <v>1 - Type of study</v>
      </c>
      <c r="AH509" t="str">
        <f t="shared" si="11"/>
        <v/>
      </c>
    </row>
    <row r="510">
      <c r="A510" s="9" t="s">
        <v>9754</v>
      </c>
      <c r="B510" s="9" t="s">
        <v>9755</v>
      </c>
      <c r="C510" s="10">
        <v>2017.0</v>
      </c>
      <c r="D510" s="10">
        <v>2.0</v>
      </c>
      <c r="E510" s="10">
        <v>15.0</v>
      </c>
      <c r="F510" s="9" t="s">
        <v>2693</v>
      </c>
      <c r="G510" s="9" t="s">
        <v>2694</v>
      </c>
      <c r="H510" s="10">
        <v>115.0</v>
      </c>
      <c r="I510" s="10">
        <v>1.0</v>
      </c>
      <c r="J510" s="9" t="s">
        <v>9756</v>
      </c>
      <c r="K510" s="11" t="s">
        <v>9757</v>
      </c>
      <c r="L510" s="9"/>
      <c r="M510" s="9"/>
      <c r="N510" s="9"/>
      <c r="O510" s="9"/>
      <c r="P510" s="9" t="s">
        <v>9758</v>
      </c>
      <c r="Q510" s="11" t="s">
        <v>7372</v>
      </c>
      <c r="R510" s="9"/>
      <c r="S510" s="9"/>
      <c r="T510">
        <f t="shared" si="2"/>
        <v>35</v>
      </c>
      <c r="U510" t="str">
        <f t="shared" si="3"/>
        <v>Excluded</v>
      </c>
      <c r="V510">
        <f t="shared" si="4"/>
        <v>57</v>
      </c>
      <c r="W510" t="str">
        <f t="shared" si="5"/>
        <v>Excluded</v>
      </c>
      <c r="X510" t="str">
        <f t="shared" ref="X510:Z510" si="518">IFERROR(IF(SEARCH(X$1,$Q510),"sim","não"),)</f>
        <v>sim</v>
      </c>
      <c r="Y510" t="str">
        <f t="shared" si="518"/>
        <v/>
      </c>
      <c r="Z510" t="str">
        <f t="shared" si="518"/>
        <v/>
      </c>
      <c r="AA510">
        <f t="shared" si="7"/>
        <v>1</v>
      </c>
      <c r="AB510" t="str">
        <f t="shared" si="8"/>
        <v/>
      </c>
      <c r="AF510" t="str">
        <f t="shared" si="9"/>
        <v>1 - Type of study</v>
      </c>
      <c r="AG510" t="str">
        <f t="shared" si="10"/>
        <v>1 - Type of study</v>
      </c>
      <c r="AH510" t="str">
        <f t="shared" si="11"/>
        <v/>
      </c>
    </row>
    <row r="511">
      <c r="A511" s="9" t="s">
        <v>9759</v>
      </c>
      <c r="B511" s="9" t="s">
        <v>9760</v>
      </c>
      <c r="C511" s="10">
        <v>2017.0</v>
      </c>
      <c r="D511" s="10">
        <v>1.0</v>
      </c>
      <c r="E511" s="10">
        <v>1.0</v>
      </c>
      <c r="F511" s="9" t="s">
        <v>9761</v>
      </c>
      <c r="G511" s="9" t="s">
        <v>9762</v>
      </c>
      <c r="H511" s="10">
        <v>9.0</v>
      </c>
      <c r="I511" s="9"/>
      <c r="J511" s="9" t="s">
        <v>9763</v>
      </c>
      <c r="K511" s="11" t="s">
        <v>9764</v>
      </c>
      <c r="L511" s="9"/>
      <c r="M511" s="9"/>
      <c r="N511" s="9"/>
      <c r="O511" s="9"/>
      <c r="P511" s="9" t="s">
        <v>9765</v>
      </c>
      <c r="Q511" s="11" t="s">
        <v>7372</v>
      </c>
      <c r="R511" s="9"/>
      <c r="S511" s="9"/>
      <c r="T511">
        <f t="shared" si="2"/>
        <v>35</v>
      </c>
      <c r="U511" t="str">
        <f t="shared" si="3"/>
        <v>Excluded</v>
      </c>
      <c r="V511">
        <f t="shared" si="4"/>
        <v>57</v>
      </c>
      <c r="W511" t="str">
        <f t="shared" si="5"/>
        <v>Excluded</v>
      </c>
      <c r="X511" t="str">
        <f t="shared" ref="X511:Z511" si="519">IFERROR(IF(SEARCH(X$1,$Q511),"sim","não"),)</f>
        <v>sim</v>
      </c>
      <c r="Y511" t="str">
        <f t="shared" si="519"/>
        <v/>
      </c>
      <c r="Z511" t="str">
        <f t="shared" si="519"/>
        <v/>
      </c>
      <c r="AA511">
        <f t="shared" si="7"/>
        <v>1</v>
      </c>
      <c r="AB511" t="str">
        <f t="shared" si="8"/>
        <v/>
      </c>
      <c r="AF511" t="str">
        <f t="shared" si="9"/>
        <v>1 - Type of study</v>
      </c>
      <c r="AG511" t="str">
        <f t="shared" si="10"/>
        <v>1 - Type of study</v>
      </c>
      <c r="AH511" t="str">
        <f t="shared" si="11"/>
        <v/>
      </c>
    </row>
    <row r="512">
      <c r="A512" s="9" t="s">
        <v>9766</v>
      </c>
      <c r="B512" s="9" t="s">
        <v>9767</v>
      </c>
      <c r="C512" s="10">
        <v>2009.0</v>
      </c>
      <c r="D512" s="10">
        <v>1.0</v>
      </c>
      <c r="E512" s="10">
        <v>1.0</v>
      </c>
      <c r="F512" s="9" t="s">
        <v>9768</v>
      </c>
      <c r="G512" s="9" t="s">
        <v>9769</v>
      </c>
      <c r="H512" s="10">
        <v>26.0</v>
      </c>
      <c r="I512" s="10">
        <v>1.0</v>
      </c>
      <c r="J512" s="14">
        <v>44214.0</v>
      </c>
      <c r="K512" s="11" t="s">
        <v>9770</v>
      </c>
      <c r="L512" s="9"/>
      <c r="M512" s="9"/>
      <c r="N512" s="9"/>
      <c r="O512" s="9"/>
      <c r="P512" s="9" t="s">
        <v>9771</v>
      </c>
      <c r="Q512" s="11" t="s">
        <v>7383</v>
      </c>
      <c r="R512" s="9"/>
      <c r="S512" s="9"/>
      <c r="T512">
        <f t="shared" si="2"/>
        <v>35</v>
      </c>
      <c r="U512" t="str">
        <f t="shared" si="3"/>
        <v>Excluded</v>
      </c>
      <c r="V512">
        <f t="shared" si="4"/>
        <v>57</v>
      </c>
      <c r="W512" t="str">
        <f t="shared" si="5"/>
        <v>Excluded</v>
      </c>
      <c r="X512" t="str">
        <f t="shared" ref="X512:Z512" si="520">IFERROR(IF(SEARCH(X$1,$Q512),"sim","não"),)</f>
        <v>sim</v>
      </c>
      <c r="Y512" t="str">
        <f t="shared" si="520"/>
        <v/>
      </c>
      <c r="Z512" t="str">
        <f t="shared" si="520"/>
        <v/>
      </c>
      <c r="AA512">
        <f t="shared" si="7"/>
        <v>1</v>
      </c>
      <c r="AB512" t="str">
        <f t="shared" si="8"/>
        <v/>
      </c>
      <c r="AF512" t="str">
        <f t="shared" si="9"/>
        <v>1 - Type of study</v>
      </c>
      <c r="AG512" t="str">
        <f t="shared" si="10"/>
        <v>1 - Type of study</v>
      </c>
      <c r="AH512" t="str">
        <f t="shared" si="11"/>
        <v/>
      </c>
    </row>
    <row r="513">
      <c r="A513" s="9" t="s">
        <v>9772</v>
      </c>
      <c r="B513" s="9" t="s">
        <v>9773</v>
      </c>
      <c r="C513" s="10">
        <v>2018.0</v>
      </c>
      <c r="D513" s="10">
        <v>10.0</v>
      </c>
      <c r="E513" s="10">
        <v>15.0</v>
      </c>
      <c r="F513" s="9" t="s">
        <v>6381</v>
      </c>
      <c r="G513" s="9" t="s">
        <v>6382</v>
      </c>
      <c r="H513" s="10">
        <v>357.0</v>
      </c>
      <c r="I513" s="9"/>
      <c r="J513" s="9" t="s">
        <v>9774</v>
      </c>
      <c r="K513" s="11" t="s">
        <v>9775</v>
      </c>
      <c r="L513" s="9"/>
      <c r="M513" s="9"/>
      <c r="N513" s="9"/>
      <c r="O513" s="9"/>
      <c r="P513" s="9" t="s">
        <v>9776</v>
      </c>
      <c r="Q513" s="11" t="s">
        <v>7399</v>
      </c>
      <c r="R513" s="9"/>
      <c r="S513" s="9"/>
      <c r="T513">
        <f t="shared" si="2"/>
        <v>35</v>
      </c>
      <c r="U513" t="str">
        <f t="shared" si="3"/>
        <v>Excluded</v>
      </c>
      <c r="V513">
        <f t="shared" si="4"/>
        <v>57</v>
      </c>
      <c r="W513" t="str">
        <f t="shared" si="5"/>
        <v>Excluded</v>
      </c>
      <c r="X513" t="str">
        <f t="shared" ref="X513:Z513" si="521">IFERROR(IF(SEARCH(X$1,$Q513),"sim","não"),)</f>
        <v/>
      </c>
      <c r="Y513" t="str">
        <f t="shared" si="521"/>
        <v/>
      </c>
      <c r="Z513" t="str">
        <f t="shared" si="521"/>
        <v>sim</v>
      </c>
      <c r="AA513">
        <f t="shared" si="7"/>
        <v>1</v>
      </c>
      <c r="AB513" t="str">
        <f t="shared" si="8"/>
        <v/>
      </c>
      <c r="AF513" t="str">
        <f t="shared" si="9"/>
        <v>3 - Intervention</v>
      </c>
      <c r="AG513" t="str">
        <f t="shared" si="10"/>
        <v>3 - Intervention</v>
      </c>
      <c r="AH513" t="str">
        <f t="shared" si="11"/>
        <v/>
      </c>
    </row>
    <row r="514">
      <c r="A514" s="9" t="s">
        <v>9777</v>
      </c>
      <c r="B514" s="9" t="s">
        <v>9778</v>
      </c>
      <c r="C514" s="10">
        <v>2015.0</v>
      </c>
      <c r="D514" s="10">
        <v>2.0</v>
      </c>
      <c r="E514" s="10">
        <v>15.0</v>
      </c>
      <c r="F514" s="9" t="s">
        <v>2693</v>
      </c>
      <c r="G514" s="9" t="s">
        <v>2694</v>
      </c>
      <c r="H514" s="10">
        <v>91.0</v>
      </c>
      <c r="I514" s="10">
        <v>1.0</v>
      </c>
      <c r="J514" s="9" t="s">
        <v>9779</v>
      </c>
      <c r="K514" s="11" t="s">
        <v>9780</v>
      </c>
      <c r="L514" s="9"/>
      <c r="M514" s="9"/>
      <c r="N514" s="9"/>
      <c r="O514" s="9"/>
      <c r="P514" s="9" t="s">
        <v>9781</v>
      </c>
      <c r="Q514" s="11" t="s">
        <v>7372</v>
      </c>
      <c r="R514" s="9"/>
      <c r="S514" s="9"/>
      <c r="T514">
        <f t="shared" si="2"/>
        <v>35</v>
      </c>
      <c r="U514" t="str">
        <f t="shared" si="3"/>
        <v>Excluded</v>
      </c>
      <c r="V514">
        <f t="shared" si="4"/>
        <v>57</v>
      </c>
      <c r="W514" t="str">
        <f t="shared" si="5"/>
        <v>Excluded</v>
      </c>
      <c r="X514" t="str">
        <f t="shared" ref="X514:Z514" si="522">IFERROR(IF(SEARCH(X$1,$Q514),"sim","não"),)</f>
        <v>sim</v>
      </c>
      <c r="Y514" t="str">
        <f t="shared" si="522"/>
        <v/>
      </c>
      <c r="Z514" t="str">
        <f t="shared" si="522"/>
        <v/>
      </c>
      <c r="AA514">
        <f t="shared" si="7"/>
        <v>1</v>
      </c>
      <c r="AB514" t="str">
        <f t="shared" si="8"/>
        <v/>
      </c>
      <c r="AF514" t="str">
        <f t="shared" si="9"/>
        <v>1 - Type of study</v>
      </c>
      <c r="AG514" t="str">
        <f t="shared" si="10"/>
        <v>1 - Type of study</v>
      </c>
      <c r="AH514" t="str">
        <f t="shared" si="11"/>
        <v/>
      </c>
    </row>
    <row r="515">
      <c r="A515" s="9" t="s">
        <v>9782</v>
      </c>
      <c r="B515" s="9" t="s">
        <v>9783</v>
      </c>
      <c r="C515" s="10">
        <v>2014.0</v>
      </c>
      <c r="D515" s="10">
        <v>6.0</v>
      </c>
      <c r="E515" s="10">
        <v>15.0</v>
      </c>
      <c r="F515" s="9" t="s">
        <v>2693</v>
      </c>
      <c r="G515" s="9" t="s">
        <v>2694</v>
      </c>
      <c r="H515" s="10">
        <v>83.0</v>
      </c>
      <c r="I515" s="10">
        <v>1.0</v>
      </c>
      <c r="J515" s="9" t="s">
        <v>9784</v>
      </c>
      <c r="K515" s="11" t="s">
        <v>9785</v>
      </c>
      <c r="L515" s="9"/>
      <c r="M515" s="9"/>
      <c r="N515" s="9"/>
      <c r="O515" s="9"/>
      <c r="P515" s="9" t="s">
        <v>9786</v>
      </c>
      <c r="Q515" s="11" t="s">
        <v>7372</v>
      </c>
      <c r="R515" s="9"/>
      <c r="S515" s="9"/>
      <c r="T515">
        <f t="shared" si="2"/>
        <v>35</v>
      </c>
      <c r="U515" t="str">
        <f t="shared" si="3"/>
        <v>Excluded</v>
      </c>
      <c r="V515">
        <f t="shared" si="4"/>
        <v>57</v>
      </c>
      <c r="W515" t="str">
        <f t="shared" si="5"/>
        <v>Excluded</v>
      </c>
      <c r="X515" t="str">
        <f t="shared" ref="X515:Z515" si="523">IFERROR(IF(SEARCH(X$1,$Q515),"sim","não"),)</f>
        <v>sim</v>
      </c>
      <c r="Y515" t="str">
        <f t="shared" si="523"/>
        <v/>
      </c>
      <c r="Z515" t="str">
        <f t="shared" si="523"/>
        <v/>
      </c>
      <c r="AA515">
        <f t="shared" si="7"/>
        <v>1</v>
      </c>
      <c r="AB515" t="str">
        <f t="shared" si="8"/>
        <v/>
      </c>
      <c r="AF515" t="str">
        <f t="shared" si="9"/>
        <v>1 - Type of study</v>
      </c>
      <c r="AG515" t="str">
        <f t="shared" si="10"/>
        <v>1 - Type of study</v>
      </c>
      <c r="AH515" t="str">
        <f t="shared" si="11"/>
        <v/>
      </c>
    </row>
    <row r="516">
      <c r="A516" s="9" t="s">
        <v>9787</v>
      </c>
      <c r="B516" s="9" t="s">
        <v>9788</v>
      </c>
      <c r="C516" s="10">
        <v>2016.0</v>
      </c>
      <c r="D516" s="10">
        <v>1.0</v>
      </c>
      <c r="E516" s="10">
        <v>1.0</v>
      </c>
      <c r="F516" s="9" t="s">
        <v>9789</v>
      </c>
      <c r="G516" s="9" t="s">
        <v>9790</v>
      </c>
      <c r="H516" s="10">
        <v>51.0</v>
      </c>
      <c r="I516" s="10">
        <v>10.0</v>
      </c>
      <c r="J516" s="9" t="s">
        <v>9791</v>
      </c>
      <c r="K516" s="11" t="s">
        <v>9792</v>
      </c>
      <c r="L516" s="9"/>
      <c r="M516" s="9"/>
      <c r="N516" s="9"/>
      <c r="O516" s="9"/>
      <c r="P516" s="9" t="s">
        <v>9793</v>
      </c>
      <c r="Q516" s="11" t="s">
        <v>7372</v>
      </c>
      <c r="R516" s="9"/>
      <c r="S516" s="9"/>
      <c r="T516">
        <f t="shared" si="2"/>
        <v>35</v>
      </c>
      <c r="U516" t="str">
        <f t="shared" si="3"/>
        <v>Excluded</v>
      </c>
      <c r="V516">
        <f t="shared" si="4"/>
        <v>57</v>
      </c>
      <c r="W516" t="str">
        <f t="shared" si="5"/>
        <v>Excluded</v>
      </c>
      <c r="X516" t="str">
        <f t="shared" ref="X516:Z516" si="524">IFERROR(IF(SEARCH(X$1,$Q516),"sim","não"),)</f>
        <v>sim</v>
      </c>
      <c r="Y516" t="str">
        <f t="shared" si="524"/>
        <v/>
      </c>
      <c r="Z516" t="str">
        <f t="shared" si="524"/>
        <v/>
      </c>
      <c r="AA516">
        <f t="shared" si="7"/>
        <v>1</v>
      </c>
      <c r="AB516" t="str">
        <f t="shared" si="8"/>
        <v/>
      </c>
      <c r="AF516" t="str">
        <f t="shared" si="9"/>
        <v>1 - Type of study</v>
      </c>
      <c r="AG516" t="str">
        <f t="shared" si="10"/>
        <v>1 - Type of study</v>
      </c>
      <c r="AH516" t="str">
        <f t="shared" si="11"/>
        <v/>
      </c>
    </row>
    <row r="517">
      <c r="A517" s="9" t="s">
        <v>9794</v>
      </c>
      <c r="B517" s="9" t="s">
        <v>9795</v>
      </c>
      <c r="C517" s="10">
        <v>2020.0</v>
      </c>
      <c r="D517" s="10">
        <v>7.0</v>
      </c>
      <c r="E517" s="10">
        <v>5.0</v>
      </c>
      <c r="F517" s="9" t="s">
        <v>2973</v>
      </c>
      <c r="G517" s="9" t="s">
        <v>2974</v>
      </c>
      <c r="H517" s="10">
        <v>393.0</v>
      </c>
      <c r="I517" s="9"/>
      <c r="J517" s="9"/>
      <c r="K517" s="11" t="s">
        <v>9796</v>
      </c>
      <c r="L517" s="9"/>
      <c r="M517" s="9"/>
      <c r="N517" s="9"/>
      <c r="O517" s="9"/>
      <c r="P517" s="9" t="s">
        <v>9797</v>
      </c>
      <c r="Q517" s="11" t="s">
        <v>7383</v>
      </c>
      <c r="R517" s="9"/>
      <c r="S517" s="9"/>
      <c r="T517">
        <f t="shared" si="2"/>
        <v>35</v>
      </c>
      <c r="U517" t="str">
        <f t="shared" si="3"/>
        <v>Excluded</v>
      </c>
      <c r="V517">
        <f t="shared" si="4"/>
        <v>57</v>
      </c>
      <c r="W517" t="str">
        <f t="shared" si="5"/>
        <v>Excluded</v>
      </c>
      <c r="X517" t="str">
        <f t="shared" ref="X517:Z517" si="525">IFERROR(IF(SEARCH(X$1,$Q517),"sim","não"),)</f>
        <v>sim</v>
      </c>
      <c r="Y517" t="str">
        <f t="shared" si="525"/>
        <v/>
      </c>
      <c r="Z517" t="str">
        <f t="shared" si="525"/>
        <v/>
      </c>
      <c r="AA517">
        <f t="shared" si="7"/>
        <v>1</v>
      </c>
      <c r="AB517" t="str">
        <f t="shared" si="8"/>
        <v/>
      </c>
      <c r="AF517" t="str">
        <f t="shared" si="9"/>
        <v>1 - Type of study</v>
      </c>
      <c r="AG517" t="str">
        <f t="shared" si="10"/>
        <v>1 - Type of study</v>
      </c>
      <c r="AH517" t="str">
        <f t="shared" si="11"/>
        <v/>
      </c>
    </row>
    <row r="518">
      <c r="A518" s="9" t="s">
        <v>9798</v>
      </c>
      <c r="B518" s="9" t="s">
        <v>9799</v>
      </c>
      <c r="C518" s="10">
        <v>2021.0</v>
      </c>
      <c r="D518" s="10">
        <v>4.0</v>
      </c>
      <c r="E518" s="10">
        <v>1.0</v>
      </c>
      <c r="F518" s="9" t="s">
        <v>9800</v>
      </c>
      <c r="G518" s="9" t="s">
        <v>9801</v>
      </c>
      <c r="H518" s="10">
        <v>171.0</v>
      </c>
      <c r="I518" s="9"/>
      <c r="J518" s="14">
        <v>44224.0</v>
      </c>
      <c r="K518" s="11" t="s">
        <v>9802</v>
      </c>
      <c r="L518" s="9"/>
      <c r="M518" s="9"/>
      <c r="N518" s="9"/>
      <c r="O518" s="9"/>
      <c r="P518" s="9" t="s">
        <v>9803</v>
      </c>
      <c r="Q518" s="11" t="s">
        <v>7383</v>
      </c>
      <c r="R518" s="9"/>
      <c r="S518" s="9"/>
      <c r="T518">
        <f t="shared" si="2"/>
        <v>35</v>
      </c>
      <c r="U518" t="str">
        <f t="shared" si="3"/>
        <v>Excluded</v>
      </c>
      <c r="V518">
        <f t="shared" si="4"/>
        <v>57</v>
      </c>
      <c r="W518" t="str">
        <f t="shared" si="5"/>
        <v>Excluded</v>
      </c>
      <c r="X518" t="str">
        <f t="shared" ref="X518:Z518" si="526">IFERROR(IF(SEARCH(X$1,$Q518),"sim","não"),)</f>
        <v>sim</v>
      </c>
      <c r="Y518" t="str">
        <f t="shared" si="526"/>
        <v/>
      </c>
      <c r="Z518" t="str">
        <f t="shared" si="526"/>
        <v/>
      </c>
      <c r="AA518">
        <f t="shared" si="7"/>
        <v>1</v>
      </c>
      <c r="AB518" t="str">
        <f t="shared" si="8"/>
        <v/>
      </c>
      <c r="AF518" t="str">
        <f t="shared" si="9"/>
        <v>1 - Type of study</v>
      </c>
      <c r="AG518" t="str">
        <f t="shared" si="10"/>
        <v>1 - Type of study</v>
      </c>
      <c r="AH518" t="str">
        <f t="shared" si="11"/>
        <v/>
      </c>
    </row>
    <row r="519">
      <c r="A519" s="9" t="s">
        <v>9804</v>
      </c>
      <c r="B519" s="9" t="s">
        <v>9805</v>
      </c>
      <c r="C519" s="10">
        <v>2018.0</v>
      </c>
      <c r="D519" s="10">
        <v>1.0</v>
      </c>
      <c r="E519" s="10">
        <v>1.0</v>
      </c>
      <c r="F519" s="9" t="s">
        <v>9806</v>
      </c>
      <c r="G519" s="9" t="s">
        <v>9807</v>
      </c>
      <c r="H519" s="10">
        <v>75.0</v>
      </c>
      <c r="I519" s="10">
        <v>6.0</v>
      </c>
      <c r="J519" s="9" t="s">
        <v>9808</v>
      </c>
      <c r="K519" s="11" t="s">
        <v>9809</v>
      </c>
      <c r="L519" s="9"/>
      <c r="M519" s="9"/>
      <c r="N519" s="9"/>
      <c r="O519" s="9"/>
      <c r="P519" s="9" t="s">
        <v>9810</v>
      </c>
      <c r="Q519" s="11" t="s">
        <v>7372</v>
      </c>
      <c r="R519" s="9"/>
      <c r="S519" s="9"/>
      <c r="T519">
        <f t="shared" si="2"/>
        <v>35</v>
      </c>
      <c r="U519" t="str">
        <f t="shared" si="3"/>
        <v>Excluded</v>
      </c>
      <c r="V519">
        <f t="shared" si="4"/>
        <v>57</v>
      </c>
      <c r="W519" t="str">
        <f t="shared" si="5"/>
        <v>Excluded</v>
      </c>
      <c r="X519" t="str">
        <f t="shared" ref="X519:Z519" si="527">IFERROR(IF(SEARCH(X$1,$Q519),"sim","não"),)</f>
        <v>sim</v>
      </c>
      <c r="Y519" t="str">
        <f t="shared" si="527"/>
        <v/>
      </c>
      <c r="Z519" t="str">
        <f t="shared" si="527"/>
        <v/>
      </c>
      <c r="AA519">
        <f t="shared" si="7"/>
        <v>1</v>
      </c>
      <c r="AB519" t="str">
        <f t="shared" si="8"/>
        <v/>
      </c>
      <c r="AF519" t="str">
        <f t="shared" si="9"/>
        <v>1 - Type of study</v>
      </c>
      <c r="AG519" t="str">
        <f t="shared" si="10"/>
        <v>1 - Type of study</v>
      </c>
      <c r="AH519" t="str">
        <f t="shared" si="11"/>
        <v/>
      </c>
    </row>
    <row r="520">
      <c r="A520" s="9" t="s">
        <v>9811</v>
      </c>
      <c r="B520" s="9" t="s">
        <v>9812</v>
      </c>
      <c r="C520" s="10">
        <v>2013.0</v>
      </c>
      <c r="D520" s="10">
        <v>8.0</v>
      </c>
      <c r="E520" s="10">
        <v>6.0</v>
      </c>
      <c r="F520" s="9" t="s">
        <v>2878</v>
      </c>
      <c r="G520" s="9" t="s">
        <v>2879</v>
      </c>
      <c r="H520" s="10">
        <v>47.0</v>
      </c>
      <c r="I520" s="10">
        <v>15.0</v>
      </c>
      <c r="J520" s="9" t="s">
        <v>9813</v>
      </c>
      <c r="K520" s="11" t="s">
        <v>9814</v>
      </c>
      <c r="L520" s="9"/>
      <c r="M520" s="9"/>
      <c r="N520" s="9"/>
      <c r="O520" s="9"/>
      <c r="P520" s="9" t="s">
        <v>9815</v>
      </c>
      <c r="Q520" s="11" t="s">
        <v>7372</v>
      </c>
      <c r="R520" s="9"/>
      <c r="S520" s="9"/>
      <c r="T520">
        <f t="shared" si="2"/>
        <v>35</v>
      </c>
      <c r="U520" t="str">
        <f t="shared" si="3"/>
        <v>Excluded</v>
      </c>
      <c r="V520">
        <f t="shared" si="4"/>
        <v>57</v>
      </c>
      <c r="W520" t="str">
        <f t="shared" si="5"/>
        <v>Excluded</v>
      </c>
      <c r="X520" t="str">
        <f t="shared" ref="X520:Z520" si="528">IFERROR(IF(SEARCH(X$1,$Q520),"sim","não"),)</f>
        <v>sim</v>
      </c>
      <c r="Y520" t="str">
        <f t="shared" si="528"/>
        <v/>
      </c>
      <c r="Z520" t="str">
        <f t="shared" si="528"/>
        <v/>
      </c>
      <c r="AA520">
        <f t="shared" si="7"/>
        <v>1</v>
      </c>
      <c r="AB520" t="str">
        <f t="shared" si="8"/>
        <v/>
      </c>
      <c r="AF520" t="str">
        <f t="shared" si="9"/>
        <v>1 - Type of study</v>
      </c>
      <c r="AG520" t="str">
        <f t="shared" si="10"/>
        <v>1 - Type of study</v>
      </c>
      <c r="AH520" t="str">
        <f t="shared" si="11"/>
        <v/>
      </c>
    </row>
    <row r="521">
      <c r="A521" s="9" t="s">
        <v>9816</v>
      </c>
      <c r="B521" s="9" t="s">
        <v>9817</v>
      </c>
      <c r="C521" s="10">
        <v>2018.0</v>
      </c>
      <c r="D521" s="10">
        <v>1.0</v>
      </c>
      <c r="E521" s="10">
        <v>1.0</v>
      </c>
      <c r="F521" s="9" t="s">
        <v>9818</v>
      </c>
      <c r="G521" s="9" t="s">
        <v>9819</v>
      </c>
      <c r="H521" s="10">
        <v>13.0</v>
      </c>
      <c r="I521" s="9"/>
      <c r="J521" s="9" t="s">
        <v>9820</v>
      </c>
      <c r="K521" s="11" t="s">
        <v>9821</v>
      </c>
      <c r="L521" s="9"/>
      <c r="M521" s="9"/>
      <c r="N521" s="9"/>
      <c r="O521" s="9"/>
      <c r="P521" s="9" t="s">
        <v>9822</v>
      </c>
      <c r="Q521" s="11" t="s">
        <v>7391</v>
      </c>
      <c r="R521" s="9"/>
      <c r="S521" s="9"/>
      <c r="T521">
        <f t="shared" si="2"/>
        <v>35</v>
      </c>
      <c r="U521" t="str">
        <f t="shared" si="3"/>
        <v>Excluded</v>
      </c>
      <c r="V521">
        <f t="shared" si="4"/>
        <v>57</v>
      </c>
      <c r="W521" t="str">
        <f t="shared" si="5"/>
        <v>Excluded</v>
      </c>
      <c r="X521" t="str">
        <f t="shared" ref="X521:Z521" si="529">IFERROR(IF(SEARCH(X$1,$Q521),"sim","não"),)</f>
        <v/>
      </c>
      <c r="Y521" t="str">
        <f t="shared" si="529"/>
        <v>sim</v>
      </c>
      <c r="Z521" t="str">
        <f t="shared" si="529"/>
        <v/>
      </c>
      <c r="AA521">
        <f t="shared" si="7"/>
        <v>1</v>
      </c>
      <c r="AB521" t="str">
        <f t="shared" si="8"/>
        <v/>
      </c>
      <c r="AF521" t="str">
        <f t="shared" si="9"/>
        <v>2 - Population</v>
      </c>
      <c r="AG521" t="str">
        <f t="shared" si="10"/>
        <v>2 - Population</v>
      </c>
      <c r="AH521" t="str">
        <f t="shared" si="11"/>
        <v/>
      </c>
    </row>
    <row r="522">
      <c r="A522" s="9" t="s">
        <v>9823</v>
      </c>
      <c r="B522" s="9" t="s">
        <v>9824</v>
      </c>
      <c r="C522" s="10">
        <v>2020.0</v>
      </c>
      <c r="D522" s="10">
        <v>5.0</v>
      </c>
      <c r="E522" s="10">
        <v>27.0</v>
      </c>
      <c r="F522" s="11" t="s">
        <v>5955</v>
      </c>
      <c r="G522" s="9"/>
      <c r="H522" s="10">
        <v>7.0</v>
      </c>
      <c r="I522" s="9"/>
      <c r="J522" s="9"/>
      <c r="K522" s="11" t="s">
        <v>9825</v>
      </c>
      <c r="L522" s="9"/>
      <c r="M522" s="9"/>
      <c r="N522" s="9"/>
      <c r="O522" s="9"/>
      <c r="P522" s="9" t="s">
        <v>9826</v>
      </c>
      <c r="Q522" s="11" t="s">
        <v>7372</v>
      </c>
      <c r="R522" s="9"/>
      <c r="S522" s="9"/>
      <c r="T522">
        <f t="shared" si="2"/>
        <v>35</v>
      </c>
      <c r="U522" t="str">
        <f t="shared" si="3"/>
        <v>Excluded</v>
      </c>
      <c r="V522">
        <f t="shared" si="4"/>
        <v>57</v>
      </c>
      <c r="W522" t="str">
        <f t="shared" si="5"/>
        <v>Excluded</v>
      </c>
      <c r="X522" t="str">
        <f t="shared" ref="X522:Z522" si="530">IFERROR(IF(SEARCH(X$1,$Q522),"sim","não"),)</f>
        <v>sim</v>
      </c>
      <c r="Y522" t="str">
        <f t="shared" si="530"/>
        <v/>
      </c>
      <c r="Z522" t="str">
        <f t="shared" si="530"/>
        <v/>
      </c>
      <c r="AA522">
        <f t="shared" si="7"/>
        <v>1</v>
      </c>
      <c r="AB522" t="str">
        <f t="shared" si="8"/>
        <v/>
      </c>
      <c r="AF522" t="str">
        <f t="shared" si="9"/>
        <v>1 - Type of study</v>
      </c>
      <c r="AG522" t="str">
        <f t="shared" si="10"/>
        <v>1 - Type of study</v>
      </c>
      <c r="AH522" t="str">
        <f t="shared" si="11"/>
        <v/>
      </c>
    </row>
    <row r="523">
      <c r="A523" s="9" t="s">
        <v>9827</v>
      </c>
      <c r="B523" s="9" t="s">
        <v>9828</v>
      </c>
      <c r="C523" s="10">
        <v>2020.0</v>
      </c>
      <c r="D523" s="10">
        <v>7.0</v>
      </c>
      <c r="E523" s="10">
        <v>28.0</v>
      </c>
      <c r="F523" s="9" t="s">
        <v>3337</v>
      </c>
      <c r="G523" s="9" t="s">
        <v>3338</v>
      </c>
      <c r="H523" s="10">
        <v>15.0</v>
      </c>
      <c r="I523" s="10">
        <v>7.0</v>
      </c>
      <c r="J523" s="9"/>
      <c r="K523" s="11" t="s">
        <v>9829</v>
      </c>
      <c r="L523" s="9"/>
      <c r="M523" s="9"/>
      <c r="N523" s="9"/>
      <c r="O523" s="9"/>
      <c r="P523" s="9" t="s">
        <v>9830</v>
      </c>
      <c r="Q523" s="11" t="s">
        <v>7383</v>
      </c>
      <c r="R523" s="9"/>
      <c r="S523" s="9"/>
      <c r="T523">
        <f t="shared" si="2"/>
        <v>35</v>
      </c>
      <c r="U523" t="str">
        <f t="shared" si="3"/>
        <v>Excluded</v>
      </c>
      <c r="V523">
        <f t="shared" si="4"/>
        <v>57</v>
      </c>
      <c r="W523" t="str">
        <f t="shared" si="5"/>
        <v>Excluded</v>
      </c>
      <c r="X523" t="str">
        <f t="shared" ref="X523:Z523" si="531">IFERROR(IF(SEARCH(X$1,$Q523),"sim","não"),)</f>
        <v>sim</v>
      </c>
      <c r="Y523" t="str">
        <f t="shared" si="531"/>
        <v/>
      </c>
      <c r="Z523" t="str">
        <f t="shared" si="531"/>
        <v/>
      </c>
      <c r="AA523">
        <f t="shared" si="7"/>
        <v>1</v>
      </c>
      <c r="AB523" t="str">
        <f t="shared" si="8"/>
        <v/>
      </c>
      <c r="AF523" t="str">
        <f t="shared" si="9"/>
        <v>1 - Type of study</v>
      </c>
      <c r="AG523" t="str">
        <f t="shared" si="10"/>
        <v>1 - Type of study</v>
      </c>
      <c r="AH523" t="str">
        <f t="shared" si="11"/>
        <v/>
      </c>
    </row>
    <row r="524">
      <c r="A524" s="9" t="s">
        <v>9831</v>
      </c>
      <c r="B524" s="9" t="s">
        <v>9832</v>
      </c>
      <c r="C524" s="10">
        <v>2014.0</v>
      </c>
      <c r="D524" s="10">
        <v>6.0</v>
      </c>
      <c r="E524" s="10">
        <v>1.0</v>
      </c>
      <c r="F524" s="9" t="s">
        <v>9833</v>
      </c>
      <c r="G524" s="9" t="s">
        <v>9834</v>
      </c>
      <c r="H524" s="10">
        <v>40.0</v>
      </c>
      <c r="I524" s="10">
        <v>2.0</v>
      </c>
      <c r="J524" s="9" t="s">
        <v>9835</v>
      </c>
      <c r="K524" s="11" t="s">
        <v>9836</v>
      </c>
      <c r="L524" s="9"/>
      <c r="M524" s="9"/>
      <c r="N524" s="9"/>
      <c r="O524" s="9"/>
      <c r="P524" s="9" t="s">
        <v>9837</v>
      </c>
      <c r="Q524" s="11" t="s">
        <v>7372</v>
      </c>
      <c r="R524" s="9"/>
      <c r="S524" s="9"/>
      <c r="T524">
        <f t="shared" si="2"/>
        <v>35</v>
      </c>
      <c r="U524" t="str">
        <f t="shared" si="3"/>
        <v>Excluded</v>
      </c>
      <c r="V524">
        <f t="shared" si="4"/>
        <v>57</v>
      </c>
      <c r="W524" t="str">
        <f t="shared" si="5"/>
        <v>Excluded</v>
      </c>
      <c r="X524" t="str">
        <f t="shared" ref="X524:Z524" si="532">IFERROR(IF(SEARCH(X$1,$Q524),"sim","não"),)</f>
        <v>sim</v>
      </c>
      <c r="Y524" t="str">
        <f t="shared" si="532"/>
        <v/>
      </c>
      <c r="Z524" t="str">
        <f t="shared" si="532"/>
        <v/>
      </c>
      <c r="AA524">
        <f t="shared" si="7"/>
        <v>1</v>
      </c>
      <c r="AB524" t="str">
        <f t="shared" si="8"/>
        <v/>
      </c>
      <c r="AF524" t="str">
        <f t="shared" si="9"/>
        <v>1 - Type of study</v>
      </c>
      <c r="AG524" t="str">
        <f t="shared" si="10"/>
        <v>1 - Type of study</v>
      </c>
      <c r="AH524" t="str">
        <f t="shared" si="11"/>
        <v/>
      </c>
    </row>
    <row r="525">
      <c r="A525" s="9" t="s">
        <v>9838</v>
      </c>
      <c r="B525" s="9" t="s">
        <v>9839</v>
      </c>
      <c r="C525" s="10">
        <v>2020.0</v>
      </c>
      <c r="D525" s="10">
        <v>4.0</v>
      </c>
      <c r="E525" s="10">
        <v>1.0</v>
      </c>
      <c r="F525" s="9" t="s">
        <v>9095</v>
      </c>
      <c r="G525" s="9" t="s">
        <v>9096</v>
      </c>
      <c r="H525" s="10">
        <v>187.0</v>
      </c>
      <c r="I525" s="9"/>
      <c r="J525" s="9"/>
      <c r="K525" s="11" t="s">
        <v>9840</v>
      </c>
      <c r="L525" s="9"/>
      <c r="M525" s="9"/>
      <c r="N525" s="9"/>
      <c r="O525" s="9"/>
      <c r="P525" s="9" t="s">
        <v>9841</v>
      </c>
      <c r="Q525" s="11" t="s">
        <v>7372</v>
      </c>
      <c r="R525" s="9"/>
      <c r="S525" s="9"/>
      <c r="T525">
        <f t="shared" si="2"/>
        <v>35</v>
      </c>
      <c r="U525" t="str">
        <f t="shared" si="3"/>
        <v>Excluded</v>
      </c>
      <c r="V525">
        <f t="shared" si="4"/>
        <v>57</v>
      </c>
      <c r="W525" t="str">
        <f t="shared" si="5"/>
        <v>Excluded</v>
      </c>
      <c r="X525" t="str">
        <f t="shared" ref="X525:Z525" si="533">IFERROR(IF(SEARCH(X$1,$Q525),"sim","não"),)</f>
        <v>sim</v>
      </c>
      <c r="Y525" t="str">
        <f t="shared" si="533"/>
        <v/>
      </c>
      <c r="Z525" t="str">
        <f t="shared" si="533"/>
        <v/>
      </c>
      <c r="AA525">
        <f t="shared" si="7"/>
        <v>1</v>
      </c>
      <c r="AB525" t="str">
        <f t="shared" si="8"/>
        <v/>
      </c>
      <c r="AF525" t="str">
        <f t="shared" si="9"/>
        <v>1 - Type of study</v>
      </c>
      <c r="AG525" t="str">
        <f t="shared" si="10"/>
        <v>1 - Type of study</v>
      </c>
      <c r="AH525" t="str">
        <f t="shared" si="11"/>
        <v/>
      </c>
    </row>
    <row r="526">
      <c r="A526" s="9" t="s">
        <v>9842</v>
      </c>
      <c r="B526" s="9" t="s">
        <v>9843</v>
      </c>
      <c r="C526" s="10">
        <v>2021.0</v>
      </c>
      <c r="D526" s="10">
        <v>2.0</v>
      </c>
      <c r="E526" s="10">
        <v>1.0</v>
      </c>
      <c r="F526" s="9" t="s">
        <v>2720</v>
      </c>
      <c r="G526" s="9" t="s">
        <v>2721</v>
      </c>
      <c r="H526" s="10">
        <v>28.0</v>
      </c>
      <c r="I526" s="10">
        <v>7.0</v>
      </c>
      <c r="J526" s="9" t="s">
        <v>9844</v>
      </c>
      <c r="K526" s="11" t="s">
        <v>9845</v>
      </c>
      <c r="L526" s="9"/>
      <c r="M526" s="9"/>
      <c r="N526" s="9"/>
      <c r="O526" s="9"/>
      <c r="P526" s="9" t="s">
        <v>9846</v>
      </c>
      <c r="Q526" s="11" t="s">
        <v>7372</v>
      </c>
      <c r="R526" s="9"/>
      <c r="S526" s="9"/>
      <c r="T526">
        <f t="shared" si="2"/>
        <v>35</v>
      </c>
      <c r="U526" t="str">
        <f t="shared" si="3"/>
        <v>Excluded</v>
      </c>
      <c r="V526">
        <f t="shared" si="4"/>
        <v>57</v>
      </c>
      <c r="W526" t="str">
        <f t="shared" si="5"/>
        <v>Excluded</v>
      </c>
      <c r="X526" t="str">
        <f t="shared" ref="X526:Z526" si="534">IFERROR(IF(SEARCH(X$1,$Q526),"sim","não"),)</f>
        <v>sim</v>
      </c>
      <c r="Y526" t="str">
        <f t="shared" si="534"/>
        <v/>
      </c>
      <c r="Z526" t="str">
        <f t="shared" si="534"/>
        <v/>
      </c>
      <c r="AA526">
        <f t="shared" si="7"/>
        <v>1</v>
      </c>
      <c r="AB526" t="str">
        <f t="shared" si="8"/>
        <v/>
      </c>
      <c r="AF526" t="str">
        <f t="shared" si="9"/>
        <v>1 - Type of study</v>
      </c>
      <c r="AG526" t="str">
        <f t="shared" si="10"/>
        <v>1 - Type of study</v>
      </c>
      <c r="AH526" t="str">
        <f t="shared" si="11"/>
        <v/>
      </c>
    </row>
    <row r="527">
      <c r="A527" s="9" t="s">
        <v>9847</v>
      </c>
      <c r="B527" s="9" t="s">
        <v>9848</v>
      </c>
      <c r="C527" s="10">
        <v>2021.0</v>
      </c>
      <c r="D527" s="10">
        <v>1.0</v>
      </c>
      <c r="E527" s="10">
        <v>1.0</v>
      </c>
      <c r="F527" s="9" t="s">
        <v>2797</v>
      </c>
      <c r="G527" s="9" t="s">
        <v>2798</v>
      </c>
      <c r="H527" s="10">
        <v>163.0</v>
      </c>
      <c r="I527" s="9"/>
      <c r="J527" s="9"/>
      <c r="K527" s="11" t="s">
        <v>9849</v>
      </c>
      <c r="L527" s="9"/>
      <c r="M527" s="9"/>
      <c r="N527" s="9"/>
      <c r="O527" s="9"/>
      <c r="P527" s="9" t="s">
        <v>9850</v>
      </c>
      <c r="Q527" s="11" t="s">
        <v>7372</v>
      </c>
      <c r="R527" s="9"/>
      <c r="S527" s="9"/>
      <c r="T527">
        <f t="shared" si="2"/>
        <v>35</v>
      </c>
      <c r="U527" t="str">
        <f t="shared" si="3"/>
        <v>Excluded</v>
      </c>
      <c r="V527">
        <f t="shared" si="4"/>
        <v>57</v>
      </c>
      <c r="W527" t="str">
        <f t="shared" si="5"/>
        <v>Excluded</v>
      </c>
      <c r="X527" t="str">
        <f t="shared" ref="X527:Z527" si="535">IFERROR(IF(SEARCH(X$1,$Q527),"sim","não"),)</f>
        <v>sim</v>
      </c>
      <c r="Y527" t="str">
        <f t="shared" si="535"/>
        <v/>
      </c>
      <c r="Z527" t="str">
        <f t="shared" si="535"/>
        <v/>
      </c>
      <c r="AA527">
        <f t="shared" si="7"/>
        <v>1</v>
      </c>
      <c r="AB527" t="str">
        <f t="shared" si="8"/>
        <v/>
      </c>
      <c r="AF527" t="str">
        <f t="shared" si="9"/>
        <v>1 - Type of study</v>
      </c>
      <c r="AG527" t="str">
        <f t="shared" si="10"/>
        <v>1 - Type of study</v>
      </c>
      <c r="AH527" t="str">
        <f t="shared" si="11"/>
        <v/>
      </c>
    </row>
    <row r="528">
      <c r="A528" s="9" t="s">
        <v>9851</v>
      </c>
      <c r="B528" s="9" t="s">
        <v>9852</v>
      </c>
      <c r="C528" s="10">
        <v>2019.0</v>
      </c>
      <c r="D528" s="10">
        <v>2.0</v>
      </c>
      <c r="E528" s="10">
        <v>1.0</v>
      </c>
      <c r="F528" s="9" t="s">
        <v>3215</v>
      </c>
      <c r="G528" s="9" t="s">
        <v>3216</v>
      </c>
      <c r="H528" s="10">
        <v>14.0</v>
      </c>
      <c r="I528" s="9"/>
      <c r="J528" s="9"/>
      <c r="K528" s="11" t="s">
        <v>9853</v>
      </c>
      <c r="L528" s="9"/>
      <c r="M528" s="9"/>
      <c r="N528" s="9"/>
      <c r="O528" s="9"/>
      <c r="P528" s="9" t="s">
        <v>9854</v>
      </c>
      <c r="Q528" s="11" t="s">
        <v>7405</v>
      </c>
      <c r="R528" s="9"/>
      <c r="S528" s="9"/>
      <c r="T528">
        <f t="shared" si="2"/>
        <v>35</v>
      </c>
      <c r="U528" t="str">
        <f t="shared" si="3"/>
        <v>Excluded</v>
      </c>
      <c r="V528">
        <f t="shared" si="4"/>
        <v>57</v>
      </c>
      <c r="W528" t="str">
        <f t="shared" si="5"/>
        <v>Excluded</v>
      </c>
      <c r="X528" t="str">
        <f t="shared" ref="X528:Z528" si="536">IFERROR(IF(SEARCH(X$1,$Q528),"sim","não"),)</f>
        <v/>
      </c>
      <c r="Y528" t="str">
        <f t="shared" si="536"/>
        <v>sim</v>
      </c>
      <c r="Z528" t="str">
        <f t="shared" si="536"/>
        <v/>
      </c>
      <c r="AA528">
        <f t="shared" si="7"/>
        <v>1</v>
      </c>
      <c r="AB528" t="str">
        <f t="shared" si="8"/>
        <v/>
      </c>
      <c r="AF528" t="str">
        <f t="shared" si="9"/>
        <v>2 - Population</v>
      </c>
      <c r="AG528" t="str">
        <f t="shared" si="10"/>
        <v>2 - Population</v>
      </c>
      <c r="AH528" t="str">
        <f t="shared" si="11"/>
        <v/>
      </c>
    </row>
  </sheetData>
  <autoFilter ref="$A$1:$AH$528"/>
  <mergeCells count="3">
    <mergeCell ref="AC2:AD2"/>
    <mergeCell ref="AC15:AD15"/>
    <mergeCell ref="AC26:AD26"/>
  </mergeCells>
  <hyperlinks>
    <hyperlink r:id="rId1" ref="L2"/>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L17"/>
    <hyperlink r:id="rId17" ref="L18"/>
    <hyperlink r:id="rId18" ref="L19"/>
    <hyperlink r:id="rId19" ref="L20"/>
    <hyperlink r:id="rId20" ref="L21"/>
    <hyperlink r:id="rId21" ref="L22"/>
    <hyperlink r:id="rId22" ref="L23"/>
    <hyperlink r:id="rId23" ref="L24"/>
    <hyperlink r:id="rId24" ref="L25"/>
    <hyperlink r:id="rId25" ref="L26"/>
    <hyperlink r:id="rId26" ref="L27"/>
    <hyperlink r:id="rId27" ref="L28"/>
    <hyperlink r:id="rId28" ref="L29"/>
    <hyperlink r:id="rId29" ref="L30"/>
    <hyperlink r:id="rId30" ref="L31"/>
    <hyperlink r:id="rId31" ref="L32"/>
    <hyperlink r:id="rId32" ref="L33"/>
    <hyperlink r:id="rId33" ref="L34"/>
    <hyperlink r:id="rId34" ref="L35"/>
    <hyperlink r:id="rId35" ref="L36"/>
    <hyperlink r:id="rId36" ref="L37"/>
    <hyperlink r:id="rId37" ref="L38"/>
    <hyperlink r:id="rId38" ref="L39"/>
    <hyperlink r:id="rId39" ref="L40"/>
    <hyperlink r:id="rId40" ref="L41"/>
    <hyperlink r:id="rId41" ref="L42"/>
    <hyperlink r:id="rId42" ref="L43"/>
    <hyperlink r:id="rId43" ref="L44"/>
    <hyperlink r:id="rId44" ref="L45"/>
    <hyperlink r:id="rId45" ref="L46"/>
    <hyperlink r:id="rId46" ref="L47"/>
    <hyperlink r:id="rId47" ref="L48"/>
    <hyperlink r:id="rId48" ref="L49"/>
    <hyperlink r:id="rId49" ref="L50"/>
    <hyperlink r:id="rId50" ref="L51"/>
    <hyperlink r:id="rId51" ref="L52"/>
    <hyperlink r:id="rId52" ref="L53"/>
    <hyperlink r:id="rId53" ref="L54"/>
    <hyperlink r:id="rId54" ref="L55"/>
    <hyperlink r:id="rId55" ref="L56"/>
    <hyperlink r:id="rId56" ref="L57"/>
    <hyperlink r:id="rId57" ref="L58"/>
    <hyperlink r:id="rId58" ref="L59"/>
    <hyperlink r:id="rId59" ref="L60"/>
    <hyperlink r:id="rId60" ref="L61"/>
    <hyperlink r:id="rId61" ref="L62"/>
    <hyperlink r:id="rId62" ref="L63"/>
    <hyperlink r:id="rId63" ref="L64"/>
    <hyperlink r:id="rId64" ref="L65"/>
    <hyperlink r:id="rId65" ref="L66"/>
    <hyperlink r:id="rId66" ref="L67"/>
    <hyperlink r:id="rId67" ref="L68"/>
    <hyperlink r:id="rId68" ref="L69"/>
    <hyperlink r:id="rId69" ref="L70"/>
    <hyperlink r:id="rId70" ref="L71"/>
    <hyperlink r:id="rId71" ref="L72"/>
    <hyperlink r:id="rId72" ref="L73"/>
    <hyperlink r:id="rId73" ref="L74"/>
    <hyperlink r:id="rId74" ref="L75"/>
    <hyperlink r:id="rId75" ref="L76"/>
    <hyperlink r:id="rId76" ref="L77"/>
    <hyperlink r:id="rId77" ref="L78"/>
    <hyperlink r:id="rId78" ref="L79"/>
    <hyperlink r:id="rId79" ref="L80"/>
    <hyperlink r:id="rId80" ref="L81"/>
    <hyperlink r:id="rId81" ref="L82"/>
    <hyperlink r:id="rId82" ref="L83"/>
    <hyperlink r:id="rId83" ref="L84"/>
    <hyperlink r:id="rId84" ref="L85"/>
    <hyperlink r:id="rId85" ref="L86"/>
    <hyperlink r:id="rId86" ref="L87"/>
    <hyperlink r:id="rId87" ref="L88"/>
    <hyperlink r:id="rId88" ref="L89"/>
    <hyperlink r:id="rId89" ref="L90"/>
    <hyperlink r:id="rId90" ref="L91"/>
    <hyperlink r:id="rId91" ref="L92"/>
    <hyperlink r:id="rId92" ref="L93"/>
    <hyperlink r:id="rId93" ref="L94"/>
    <hyperlink r:id="rId94" ref="L95"/>
    <hyperlink r:id="rId95" ref="L96"/>
    <hyperlink r:id="rId96" ref="L97"/>
    <hyperlink r:id="rId97" ref="L98"/>
    <hyperlink r:id="rId98" ref="L99"/>
    <hyperlink r:id="rId99" ref="L100"/>
    <hyperlink r:id="rId100" ref="L101"/>
    <hyperlink r:id="rId101" ref="L102"/>
    <hyperlink r:id="rId102" ref="L103"/>
    <hyperlink r:id="rId103" ref="L104"/>
    <hyperlink r:id="rId104" ref="L105"/>
    <hyperlink r:id="rId105" ref="L106"/>
    <hyperlink r:id="rId106" ref="L107"/>
    <hyperlink r:id="rId107" ref="L108"/>
    <hyperlink r:id="rId108" ref="L109"/>
    <hyperlink r:id="rId109" ref="L110"/>
    <hyperlink r:id="rId110" ref="L111"/>
    <hyperlink r:id="rId111" ref="L112"/>
    <hyperlink r:id="rId112" ref="L113"/>
    <hyperlink r:id="rId113" ref="L114"/>
    <hyperlink r:id="rId114" ref="L115"/>
    <hyperlink r:id="rId115" ref="L116"/>
    <hyperlink r:id="rId116" ref="L117"/>
    <hyperlink r:id="rId117" ref="L118"/>
    <hyperlink r:id="rId118" ref="L119"/>
    <hyperlink r:id="rId119" ref="L120"/>
    <hyperlink r:id="rId120" ref="L121"/>
    <hyperlink r:id="rId121" ref="L122"/>
    <hyperlink r:id="rId122" ref="L123"/>
    <hyperlink r:id="rId123" ref="L124"/>
    <hyperlink r:id="rId124" ref="L125"/>
    <hyperlink r:id="rId125" ref="L126"/>
    <hyperlink r:id="rId126" ref="L127"/>
    <hyperlink r:id="rId127" ref="L128"/>
    <hyperlink r:id="rId128" ref="L129"/>
    <hyperlink r:id="rId129" ref="L130"/>
    <hyperlink r:id="rId130" ref="L131"/>
    <hyperlink r:id="rId131" ref="L132"/>
    <hyperlink r:id="rId132" ref="L133"/>
    <hyperlink r:id="rId133" ref="L134"/>
    <hyperlink r:id="rId134" ref="L135"/>
    <hyperlink r:id="rId135" ref="L136"/>
    <hyperlink r:id="rId136" ref="L137"/>
    <hyperlink r:id="rId137" ref="L138"/>
    <hyperlink r:id="rId138" ref="L139"/>
    <hyperlink r:id="rId139" ref="L140"/>
    <hyperlink r:id="rId140" ref="L141"/>
    <hyperlink r:id="rId141" ref="L142"/>
    <hyperlink r:id="rId142" ref="L143"/>
    <hyperlink r:id="rId143" ref="L144"/>
    <hyperlink r:id="rId144" ref="L145"/>
    <hyperlink r:id="rId145" ref="L146"/>
    <hyperlink r:id="rId146" ref="L147"/>
    <hyperlink r:id="rId147" ref="L148"/>
    <hyperlink r:id="rId148" ref="L149"/>
    <hyperlink r:id="rId149" ref="L150"/>
    <hyperlink r:id="rId150" ref="L151"/>
    <hyperlink r:id="rId151" ref="L152"/>
    <hyperlink r:id="rId152" ref="L153"/>
    <hyperlink r:id="rId153" ref="L154"/>
    <hyperlink r:id="rId154" ref="L155"/>
    <hyperlink r:id="rId155" ref="L156"/>
    <hyperlink r:id="rId156" ref="L157"/>
    <hyperlink r:id="rId157" ref="L158"/>
    <hyperlink r:id="rId158" ref="L159"/>
    <hyperlink r:id="rId159" ref="L160"/>
    <hyperlink r:id="rId160" ref="L161"/>
    <hyperlink r:id="rId161" ref="L162"/>
    <hyperlink r:id="rId162" ref="L163"/>
    <hyperlink r:id="rId163" ref="L164"/>
    <hyperlink r:id="rId164" ref="L165"/>
    <hyperlink r:id="rId165" ref="L166"/>
    <hyperlink r:id="rId166" ref="L167"/>
    <hyperlink r:id="rId167" ref="L168"/>
    <hyperlink r:id="rId168" ref="L169"/>
    <hyperlink r:id="rId169" ref="L170"/>
    <hyperlink r:id="rId170" ref="L171"/>
    <hyperlink r:id="rId171" ref="L172"/>
    <hyperlink r:id="rId172" ref="L173"/>
    <hyperlink r:id="rId173" ref="L174"/>
    <hyperlink r:id="rId174" ref="L175"/>
    <hyperlink r:id="rId175" ref="L176"/>
    <hyperlink r:id="rId176" ref="L177"/>
    <hyperlink r:id="rId177" ref="L178"/>
    <hyperlink r:id="rId178" ref="L179"/>
    <hyperlink r:id="rId179" ref="L180"/>
    <hyperlink r:id="rId180" ref="L181"/>
    <hyperlink r:id="rId181" ref="L182"/>
    <hyperlink r:id="rId182" ref="L183"/>
    <hyperlink r:id="rId183" ref="L184"/>
    <hyperlink r:id="rId184" ref="L185"/>
    <hyperlink r:id="rId185" ref="L186"/>
    <hyperlink r:id="rId186" ref="L187"/>
    <hyperlink r:id="rId187" ref="L188"/>
    <hyperlink r:id="rId188" ref="L189"/>
    <hyperlink r:id="rId189" ref="L190"/>
    <hyperlink r:id="rId190" ref="L191"/>
    <hyperlink r:id="rId191" ref="L192"/>
    <hyperlink r:id="rId192" ref="L193"/>
    <hyperlink r:id="rId193" ref="L194"/>
    <hyperlink r:id="rId194" ref="L195"/>
    <hyperlink r:id="rId195" ref="L196"/>
    <hyperlink r:id="rId196" ref="L197"/>
    <hyperlink r:id="rId197" ref="L198"/>
    <hyperlink r:id="rId198" ref="L199"/>
    <hyperlink r:id="rId199" ref="L200"/>
    <hyperlink r:id="rId200" ref="L201"/>
    <hyperlink r:id="rId201" ref="L202"/>
    <hyperlink r:id="rId202" ref="L203"/>
    <hyperlink r:id="rId203" ref="L204"/>
    <hyperlink r:id="rId204" ref="L205"/>
    <hyperlink r:id="rId205" ref="L206"/>
    <hyperlink r:id="rId206" ref="L207"/>
    <hyperlink r:id="rId207" ref="L208"/>
    <hyperlink r:id="rId208" ref="L209"/>
    <hyperlink r:id="rId209" ref="L210"/>
    <hyperlink r:id="rId210" ref="L211"/>
    <hyperlink r:id="rId211" ref="L212"/>
    <hyperlink r:id="rId212" ref="L213"/>
    <hyperlink r:id="rId213" ref="L214"/>
    <hyperlink r:id="rId214" ref="L215"/>
    <hyperlink r:id="rId215" ref="L216"/>
    <hyperlink r:id="rId216" ref="L217"/>
    <hyperlink r:id="rId217" ref="L218"/>
    <hyperlink r:id="rId218" ref="L219"/>
    <hyperlink r:id="rId219" ref="L220"/>
    <hyperlink r:id="rId220" ref="L221"/>
    <hyperlink r:id="rId221" ref="L222"/>
    <hyperlink r:id="rId222" ref="L223"/>
    <hyperlink r:id="rId223" ref="L224"/>
    <hyperlink r:id="rId224" ref="L225"/>
    <hyperlink r:id="rId225" ref="L226"/>
    <hyperlink r:id="rId226" ref="L227"/>
    <hyperlink r:id="rId227" ref="L228"/>
    <hyperlink r:id="rId228" ref="L229"/>
    <hyperlink r:id="rId229" ref="L230"/>
    <hyperlink r:id="rId230" ref="L231"/>
    <hyperlink r:id="rId231" ref="L232"/>
    <hyperlink r:id="rId232" ref="L233"/>
    <hyperlink r:id="rId233" ref="L234"/>
    <hyperlink r:id="rId234" ref="L235"/>
    <hyperlink r:id="rId235" ref="L236"/>
    <hyperlink r:id="rId236" ref="L237"/>
    <hyperlink r:id="rId237" ref="L238"/>
    <hyperlink r:id="rId238" ref="L239"/>
    <hyperlink r:id="rId239" ref="L240"/>
    <hyperlink r:id="rId240" ref="L241"/>
    <hyperlink r:id="rId241" ref="L242"/>
    <hyperlink r:id="rId242" ref="L243"/>
    <hyperlink r:id="rId243" ref="L244"/>
    <hyperlink r:id="rId244" ref="L245"/>
    <hyperlink r:id="rId245" ref="L246"/>
    <hyperlink r:id="rId246" ref="L247"/>
    <hyperlink r:id="rId247" ref="L248"/>
    <hyperlink r:id="rId248" ref="L249"/>
    <hyperlink r:id="rId249" ref="L250"/>
    <hyperlink r:id="rId250" ref="L251"/>
    <hyperlink r:id="rId251" ref="L252"/>
    <hyperlink r:id="rId252" ref="L253"/>
    <hyperlink r:id="rId253" ref="L254"/>
    <hyperlink r:id="rId254" ref="L255"/>
    <hyperlink r:id="rId255" ref="L256"/>
    <hyperlink r:id="rId256" ref="L257"/>
    <hyperlink r:id="rId257" ref="L258"/>
    <hyperlink r:id="rId258" ref="L259"/>
    <hyperlink r:id="rId259" ref="L260"/>
    <hyperlink r:id="rId260" ref="L261"/>
    <hyperlink r:id="rId261" ref="L262"/>
    <hyperlink r:id="rId262" ref="L263"/>
    <hyperlink r:id="rId263" ref="L264"/>
    <hyperlink r:id="rId264" ref="L265"/>
    <hyperlink r:id="rId265" ref="L266"/>
    <hyperlink r:id="rId266" ref="L267"/>
    <hyperlink r:id="rId267" ref="L268"/>
    <hyperlink r:id="rId268" ref="L269"/>
    <hyperlink r:id="rId269" ref="L270"/>
    <hyperlink r:id="rId270" ref="L271"/>
    <hyperlink r:id="rId271" ref="L272"/>
    <hyperlink r:id="rId272" ref="L273"/>
    <hyperlink r:id="rId273" ref="L274"/>
    <hyperlink r:id="rId274" ref="L275"/>
    <hyperlink r:id="rId275" ref="L276"/>
    <hyperlink r:id="rId276" ref="L277"/>
    <hyperlink r:id="rId277" ref="L278"/>
    <hyperlink r:id="rId278" ref="L279"/>
    <hyperlink r:id="rId279" ref="L280"/>
    <hyperlink r:id="rId280" ref="L281"/>
    <hyperlink r:id="rId281" ref="L282"/>
    <hyperlink r:id="rId282" ref="L283"/>
    <hyperlink r:id="rId283" ref="L284"/>
    <hyperlink r:id="rId284" ref="L285"/>
    <hyperlink r:id="rId285" ref="L286"/>
    <hyperlink r:id="rId286" ref="L287"/>
    <hyperlink r:id="rId287" ref="L288"/>
    <hyperlink r:id="rId288" ref="L289"/>
    <hyperlink r:id="rId289" ref="L290"/>
    <hyperlink r:id="rId290" ref="L291"/>
    <hyperlink r:id="rId291" ref="L292"/>
    <hyperlink r:id="rId292" ref="L293"/>
    <hyperlink r:id="rId293" ref="L294"/>
    <hyperlink r:id="rId294" ref="L295"/>
    <hyperlink r:id="rId295" ref="L296"/>
    <hyperlink r:id="rId296" ref="L297"/>
    <hyperlink r:id="rId297" ref="L298"/>
    <hyperlink r:id="rId298" ref="L299"/>
    <hyperlink r:id="rId299" ref="L300"/>
    <hyperlink r:id="rId300" ref="L301"/>
    <hyperlink r:id="rId301" ref="L302"/>
    <hyperlink r:id="rId302" ref="L303"/>
    <hyperlink r:id="rId303" ref="L304"/>
    <hyperlink r:id="rId304" ref="L305"/>
    <hyperlink r:id="rId305" ref="L306"/>
    <hyperlink r:id="rId306" ref="L307"/>
    <hyperlink r:id="rId307" ref="L308"/>
    <hyperlink r:id="rId308" ref="L309"/>
    <hyperlink r:id="rId309" ref="L310"/>
    <hyperlink r:id="rId310" ref="L311"/>
    <hyperlink r:id="rId311" ref="L312"/>
    <hyperlink r:id="rId312" ref="L313"/>
    <hyperlink r:id="rId313" ref="L314"/>
    <hyperlink r:id="rId314" ref="L315"/>
    <hyperlink r:id="rId315" ref="L316"/>
    <hyperlink r:id="rId316" ref="L317"/>
    <hyperlink r:id="rId317" ref="L318"/>
    <hyperlink r:id="rId318" ref="L319"/>
    <hyperlink r:id="rId319" ref="L320"/>
    <hyperlink r:id="rId320" ref="L321"/>
    <hyperlink r:id="rId321" ref="L322"/>
    <hyperlink r:id="rId322" ref="L323"/>
    <hyperlink r:id="rId323" ref="L324"/>
    <hyperlink r:id="rId324" ref="L325"/>
    <hyperlink r:id="rId325" ref="L326"/>
    <hyperlink r:id="rId326" ref="L327"/>
    <hyperlink r:id="rId327" ref="L328"/>
    <hyperlink r:id="rId328" ref="L329"/>
    <hyperlink r:id="rId329" ref="L330"/>
    <hyperlink r:id="rId330" ref="L331"/>
    <hyperlink r:id="rId331" ref="L332"/>
    <hyperlink r:id="rId332" ref="L333"/>
    <hyperlink r:id="rId333" ref="L334"/>
    <hyperlink r:id="rId334" ref="L335"/>
    <hyperlink r:id="rId335" ref="L336"/>
    <hyperlink r:id="rId336" ref="L337"/>
    <hyperlink r:id="rId337" ref="L338"/>
    <hyperlink r:id="rId338" ref="L339"/>
    <hyperlink r:id="rId339" ref="L340"/>
    <hyperlink r:id="rId340" ref="L341"/>
    <hyperlink r:id="rId341" ref="L342"/>
    <hyperlink r:id="rId342" ref="L343"/>
    <hyperlink r:id="rId343" ref="L344"/>
    <hyperlink r:id="rId344" ref="L345"/>
    <hyperlink r:id="rId345" ref="L346"/>
    <hyperlink r:id="rId346" ref="L347"/>
    <hyperlink r:id="rId347" ref="L348"/>
    <hyperlink r:id="rId348" ref="L349"/>
    <hyperlink r:id="rId349" ref="L350"/>
    <hyperlink r:id="rId350" ref="L351"/>
    <hyperlink r:id="rId351" ref="L352"/>
    <hyperlink r:id="rId352" ref="L353"/>
    <hyperlink r:id="rId353" ref="L354"/>
    <hyperlink r:id="rId354" ref="L355"/>
    <hyperlink r:id="rId355" ref="L356"/>
    <hyperlink r:id="rId356" ref="L357"/>
    <hyperlink r:id="rId357" ref="L358"/>
    <hyperlink r:id="rId358" ref="L359"/>
    <hyperlink r:id="rId359" ref="L360"/>
    <hyperlink r:id="rId360" ref="L361"/>
    <hyperlink r:id="rId361" ref="L362"/>
    <hyperlink r:id="rId362" ref="L363"/>
    <hyperlink r:id="rId363" ref="L364"/>
    <hyperlink r:id="rId364" ref="L365"/>
    <hyperlink r:id="rId365" ref="L366"/>
    <hyperlink r:id="rId366" ref="L367"/>
    <hyperlink r:id="rId367" ref="L368"/>
    <hyperlink r:id="rId368" ref="L369"/>
    <hyperlink r:id="rId369" ref="L370"/>
    <hyperlink r:id="rId370" ref="L371"/>
    <hyperlink r:id="rId371" ref="L372"/>
    <hyperlink r:id="rId372" ref="L373"/>
    <hyperlink r:id="rId373" ref="L374"/>
  </hyperlinks>
  <drawing r:id="rId37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0" max="20" width="2.88"/>
    <col customWidth="1" min="21" max="21" width="9.13"/>
    <col customWidth="1" min="22" max="22" width="3.38"/>
    <col customWidth="1" min="23" max="23" width="9.13"/>
    <col customWidth="1" min="27" max="27" width="7.63"/>
    <col customWidth="1" min="28" max="28" width="6.0"/>
    <col customWidth="1" min="29" max="29" width="13.38"/>
    <col customWidth="1" min="30" max="31" width="3.75"/>
    <col customWidth="1" min="32" max="32" width="14.38"/>
    <col customWidth="1" min="33" max="34" width="13.38"/>
  </cols>
  <sheetData>
    <row r="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U1" s="1" t="s">
        <v>19</v>
      </c>
      <c r="W1" s="1" t="s">
        <v>9855</v>
      </c>
      <c r="X1" s="1" t="s">
        <v>21</v>
      </c>
      <c r="Y1" s="1" t="s">
        <v>22</v>
      </c>
      <c r="Z1" s="1" t="s">
        <v>23</v>
      </c>
      <c r="AA1" s="1" t="s">
        <v>24</v>
      </c>
      <c r="AB1" s="1" t="s">
        <v>25</v>
      </c>
      <c r="AF1" s="1" t="s">
        <v>26</v>
      </c>
      <c r="AG1" s="1" t="s">
        <v>27</v>
      </c>
      <c r="AH1" s="1" t="s">
        <v>28</v>
      </c>
    </row>
    <row r="2">
      <c r="A2" s="9" t="s">
        <v>9856</v>
      </c>
      <c r="B2" s="9" t="s">
        <v>9857</v>
      </c>
      <c r="C2" s="10">
        <v>2021.0</v>
      </c>
      <c r="D2" s="10">
        <v>1.0</v>
      </c>
      <c r="E2" s="10">
        <v>1.0</v>
      </c>
      <c r="F2" s="11" t="s">
        <v>9858</v>
      </c>
      <c r="G2" s="9"/>
      <c r="H2" s="10">
        <v>33.0</v>
      </c>
      <c r="I2" s="10">
        <v>1.0</v>
      </c>
      <c r="J2" s="9"/>
      <c r="K2" s="9" t="s">
        <v>9859</v>
      </c>
      <c r="L2" s="12" t="s">
        <v>9860</v>
      </c>
      <c r="M2" s="9"/>
      <c r="N2" s="9"/>
      <c r="O2" s="9"/>
      <c r="P2" s="9" t="s">
        <v>9861</v>
      </c>
      <c r="Q2" s="11" t="s">
        <v>9862</v>
      </c>
      <c r="R2" s="9"/>
      <c r="S2" s="9"/>
      <c r="T2">
        <f t="shared" ref="T2:T527" si="2">SEARCH(U$1,Q2)+LEN(U$1)+4</f>
        <v>60</v>
      </c>
      <c r="U2" t="str">
        <f t="shared" ref="U2:U527" si="3">IF(MID(Q2,T2,1)="E",MID(Q2,T2,8),MID(Q2,T2,5))</f>
        <v>Excluded</v>
      </c>
      <c r="V2">
        <f t="shared" ref="V2:V527" si="4">SEARCH(W$1,Q2)+LEN(W$1)+4</f>
        <v>83</v>
      </c>
      <c r="W2" t="str">
        <f t="shared" ref="W2:W527" si="5">IF(MID(Q2,V2,1)="E",MID(Q2,V2,8),MID(Q2,V2,5))</f>
        <v>Excluded</v>
      </c>
      <c r="X2" t="str">
        <f t="shared" ref="X2:Z2" si="1">IFERROR(IF(SEARCH(X$1,$Q2),"sim","não"),)</f>
        <v>sim</v>
      </c>
      <c r="Y2" t="str">
        <f t="shared" si="1"/>
        <v/>
      </c>
      <c r="Z2" t="str">
        <f t="shared" si="1"/>
        <v/>
      </c>
      <c r="AA2">
        <f t="shared" ref="AA2:AA527" si="7">COUNTIF(X2:Z2,"sim")</f>
        <v>1</v>
      </c>
      <c r="AB2" t="str">
        <f t="shared" ref="AB2:AB527" si="8">IF(OR(U2="Maybe",W2="Maybe"),"sim","")</f>
        <v/>
      </c>
      <c r="AC2" s="3" t="s">
        <v>36</v>
      </c>
      <c r="AF2" t="str">
        <f t="shared" ref="AF2:AF527" si="9">IFERROR(RIGHT(Q2,LEN(Q2)-(SEARCH(AF$1,Q2)+LEN(AF$1))),)</f>
        <v>1 - Type of study</v>
      </c>
      <c r="AG2" t="str">
        <f t="shared" ref="AG2:AG527" si="10">IF(AB2="sim",,IFERROR(LEFT(AF2,SEARCH(",",AF2)-1),AF2))</f>
        <v>1 - Type of study</v>
      </c>
      <c r="AH2" t="str">
        <f t="shared" ref="AH2:AH527" si="11">IFERROR(RIGHT(AF2,LEN(AF2)-SEARCH(",",AF2)))</f>
        <v/>
      </c>
    </row>
    <row r="3">
      <c r="A3" s="9" t="s">
        <v>9863</v>
      </c>
      <c r="B3" s="9" t="s">
        <v>9864</v>
      </c>
      <c r="C3" s="10">
        <v>2021.0</v>
      </c>
      <c r="D3" s="10">
        <v>1.0</v>
      </c>
      <c r="E3" s="10">
        <v>1.0</v>
      </c>
      <c r="F3" s="11" t="s">
        <v>46</v>
      </c>
      <c r="G3" s="9"/>
      <c r="H3" s="10">
        <v>786.0</v>
      </c>
      <c r="I3" s="9"/>
      <c r="J3" s="9"/>
      <c r="K3" s="9" t="s">
        <v>9865</v>
      </c>
      <c r="L3" s="12" t="s">
        <v>9866</v>
      </c>
      <c r="M3" s="9"/>
      <c r="N3" s="9"/>
      <c r="O3" s="9"/>
      <c r="P3" s="9" t="s">
        <v>9867</v>
      </c>
      <c r="Q3" s="11" t="s">
        <v>9868</v>
      </c>
      <c r="R3" s="9"/>
      <c r="S3" s="9"/>
      <c r="T3">
        <f t="shared" si="2"/>
        <v>60</v>
      </c>
      <c r="U3" t="str">
        <f t="shared" si="3"/>
        <v>Excluded</v>
      </c>
      <c r="V3">
        <f t="shared" si="4"/>
        <v>83</v>
      </c>
      <c r="W3" t="str">
        <f t="shared" si="5"/>
        <v>Excluded</v>
      </c>
      <c r="X3" t="str">
        <f t="shared" ref="X3:Z3" si="6">IFERROR(IF(SEARCH(X$1,$Q3),"sim","não"),)</f>
        <v>sim</v>
      </c>
      <c r="Y3" t="str">
        <f t="shared" si="6"/>
        <v/>
      </c>
      <c r="Z3" t="str">
        <f t="shared" si="6"/>
        <v/>
      </c>
      <c r="AA3">
        <f t="shared" si="7"/>
        <v>1</v>
      </c>
      <c r="AB3" t="str">
        <f t="shared" si="8"/>
        <v/>
      </c>
      <c r="AC3" s="1" t="s">
        <v>43</v>
      </c>
      <c r="AD3">
        <f>COUNTIFS(U:U,"Maybe",W:W,"Maybe")</f>
        <v>51</v>
      </c>
      <c r="AE3" s="3"/>
      <c r="AF3" t="str">
        <f t="shared" si="9"/>
        <v>1 - Type of study</v>
      </c>
      <c r="AG3" t="str">
        <f t="shared" si="10"/>
        <v>1 - Type of study</v>
      </c>
      <c r="AH3" t="str">
        <f t="shared" si="11"/>
        <v/>
      </c>
    </row>
    <row r="4">
      <c r="A4" s="9" t="s">
        <v>9869</v>
      </c>
      <c r="B4" s="9" t="s">
        <v>9870</v>
      </c>
      <c r="C4" s="10">
        <v>2021.0</v>
      </c>
      <c r="D4" s="10">
        <v>1.0</v>
      </c>
      <c r="E4" s="10">
        <v>1.0</v>
      </c>
      <c r="F4" s="9" t="s">
        <v>1121</v>
      </c>
      <c r="G4" s="9"/>
      <c r="H4" s="10">
        <v>278.0</v>
      </c>
      <c r="I4" s="9"/>
      <c r="J4" s="9"/>
      <c r="K4" s="9" t="s">
        <v>9871</v>
      </c>
      <c r="L4" s="12" t="s">
        <v>9872</v>
      </c>
      <c r="M4" s="9"/>
      <c r="N4" s="9"/>
      <c r="O4" s="9"/>
      <c r="P4" s="9" t="s">
        <v>9873</v>
      </c>
      <c r="Q4" s="11" t="s">
        <v>9874</v>
      </c>
      <c r="R4" s="9"/>
      <c r="S4" s="9"/>
      <c r="T4">
        <f t="shared" si="2"/>
        <v>46</v>
      </c>
      <c r="U4" t="str">
        <f t="shared" si="3"/>
        <v>Excluded</v>
      </c>
      <c r="V4">
        <f t="shared" si="4"/>
        <v>69</v>
      </c>
      <c r="W4" t="str">
        <f t="shared" si="5"/>
        <v>Excluded</v>
      </c>
      <c r="X4" t="str">
        <f t="shared" ref="X4:Z4" si="12">IFERROR(IF(SEARCH(X$1,$Q4),"sim","não"),)</f>
        <v>sim</v>
      </c>
      <c r="Y4" t="str">
        <f t="shared" si="12"/>
        <v/>
      </c>
      <c r="Z4" t="str">
        <f t="shared" si="12"/>
        <v/>
      </c>
      <c r="AA4">
        <f t="shared" si="7"/>
        <v>1</v>
      </c>
      <c r="AB4" t="str">
        <f t="shared" si="8"/>
        <v/>
      </c>
      <c r="AC4" s="1" t="s">
        <v>51</v>
      </c>
      <c r="AD4">
        <f>COUNTIFS(U:U,"Excluded",W:W,"Maybe")</f>
        <v>14</v>
      </c>
      <c r="AF4" t="str">
        <f t="shared" si="9"/>
        <v>1 - Type of study</v>
      </c>
      <c r="AG4" t="str">
        <f t="shared" si="10"/>
        <v>1 - Type of study</v>
      </c>
      <c r="AH4" t="str">
        <f t="shared" si="11"/>
        <v/>
      </c>
    </row>
    <row r="5">
      <c r="A5" s="9" t="s">
        <v>9875</v>
      </c>
      <c r="B5" s="9" t="s">
        <v>9876</v>
      </c>
      <c r="C5" s="10">
        <v>2021.0</v>
      </c>
      <c r="D5" s="10">
        <v>1.0</v>
      </c>
      <c r="E5" s="10">
        <v>1.0</v>
      </c>
      <c r="F5" s="11" t="s">
        <v>46</v>
      </c>
      <c r="G5" s="9"/>
      <c r="H5" s="10">
        <v>782.0</v>
      </c>
      <c r="I5" s="9"/>
      <c r="J5" s="9"/>
      <c r="K5" s="9" t="s">
        <v>9877</v>
      </c>
      <c r="L5" s="12" t="s">
        <v>9878</v>
      </c>
      <c r="M5" s="9"/>
      <c r="N5" s="9"/>
      <c r="O5" s="9"/>
      <c r="P5" s="9" t="s">
        <v>9879</v>
      </c>
      <c r="Q5" s="11" t="s">
        <v>9880</v>
      </c>
      <c r="R5" s="9"/>
      <c r="S5" s="9"/>
      <c r="T5">
        <f t="shared" si="2"/>
        <v>46</v>
      </c>
      <c r="U5" t="str">
        <f t="shared" si="3"/>
        <v>Excluded</v>
      </c>
      <c r="V5">
        <f t="shared" si="4"/>
        <v>69</v>
      </c>
      <c r="W5" t="str">
        <f t="shared" si="5"/>
        <v>Excluded</v>
      </c>
      <c r="X5" t="str">
        <f t="shared" ref="X5:Z5" si="13">IFERROR(IF(SEARCH(X$1,$Q5),"sim","não"),)</f>
        <v>sim</v>
      </c>
      <c r="Y5" t="str">
        <f t="shared" si="13"/>
        <v/>
      </c>
      <c r="Z5" t="str">
        <f t="shared" si="13"/>
        <v/>
      </c>
      <c r="AA5">
        <f t="shared" si="7"/>
        <v>1</v>
      </c>
      <c r="AB5" t="str">
        <f t="shared" si="8"/>
        <v/>
      </c>
      <c r="AC5" s="1" t="s">
        <v>57</v>
      </c>
      <c r="AD5">
        <f>COUNTIFS(U:U,"Maybe",W:W,"Excluded")</f>
        <v>11</v>
      </c>
      <c r="AF5" t="str">
        <f t="shared" si="9"/>
        <v>1 - Type of study</v>
      </c>
      <c r="AG5" t="str">
        <f t="shared" si="10"/>
        <v>1 - Type of study</v>
      </c>
      <c r="AH5" t="str">
        <f t="shared" si="11"/>
        <v/>
      </c>
    </row>
    <row r="6">
      <c r="A6" s="9" t="s">
        <v>9881</v>
      </c>
      <c r="B6" s="9" t="s">
        <v>9882</v>
      </c>
      <c r="C6" s="10">
        <v>2021.0</v>
      </c>
      <c r="D6" s="10">
        <v>1.0</v>
      </c>
      <c r="E6" s="10">
        <v>1.0</v>
      </c>
      <c r="F6" s="11" t="s">
        <v>31</v>
      </c>
      <c r="G6" s="9"/>
      <c r="H6" s="10">
        <v>416.0</v>
      </c>
      <c r="I6" s="9"/>
      <c r="J6" s="9"/>
      <c r="K6" s="9" t="s">
        <v>9883</v>
      </c>
      <c r="L6" s="12" t="s">
        <v>9884</v>
      </c>
      <c r="M6" s="9"/>
      <c r="N6" s="9"/>
      <c r="O6" s="9"/>
      <c r="P6" s="9" t="s">
        <v>9885</v>
      </c>
      <c r="Q6" s="11" t="s">
        <v>9886</v>
      </c>
      <c r="R6" s="9"/>
      <c r="S6" s="9"/>
      <c r="T6">
        <f t="shared" si="2"/>
        <v>60</v>
      </c>
      <c r="U6" t="str">
        <f t="shared" si="3"/>
        <v>Maybe</v>
      </c>
      <c r="V6">
        <f t="shared" si="4"/>
        <v>80</v>
      </c>
      <c r="W6" t="str">
        <f t="shared" si="5"/>
        <v>Maybe</v>
      </c>
      <c r="X6" t="str">
        <f t="shared" ref="X6:Z6" si="14">IFERROR(IF(SEARCH(X$1,$Q6),"sim","não"),)</f>
        <v/>
      </c>
      <c r="Y6" t="str">
        <f t="shared" si="14"/>
        <v/>
      </c>
      <c r="Z6" t="str">
        <f t="shared" si="14"/>
        <v/>
      </c>
      <c r="AA6">
        <f t="shared" si="7"/>
        <v>0</v>
      </c>
      <c r="AB6" t="str">
        <f t="shared" si="8"/>
        <v>sim</v>
      </c>
      <c r="AC6" s="1" t="s">
        <v>64</v>
      </c>
      <c r="AD6">
        <f>COUNTIFS(U:U,"Excluded",W:W,"Excluded")</f>
        <v>450</v>
      </c>
      <c r="AF6" t="str">
        <f t="shared" si="9"/>
        <v/>
      </c>
      <c r="AG6" t="str">
        <f t="shared" si="10"/>
        <v/>
      </c>
      <c r="AH6" t="str">
        <f t="shared" si="11"/>
        <v/>
      </c>
    </row>
    <row r="7">
      <c r="A7" s="9" t="s">
        <v>9887</v>
      </c>
      <c r="B7" s="9" t="s">
        <v>9888</v>
      </c>
      <c r="C7" s="10">
        <v>2021.0</v>
      </c>
      <c r="D7" s="10">
        <v>1.0</v>
      </c>
      <c r="E7" s="10">
        <v>1.0</v>
      </c>
      <c r="F7" s="11" t="s">
        <v>46</v>
      </c>
      <c r="G7" s="9"/>
      <c r="H7" s="10">
        <v>781.0</v>
      </c>
      <c r="I7" s="9"/>
      <c r="J7" s="9"/>
      <c r="K7" s="9" t="s">
        <v>9889</v>
      </c>
      <c r="L7" s="12" t="s">
        <v>9890</v>
      </c>
      <c r="M7" s="9"/>
      <c r="N7" s="9"/>
      <c r="O7" s="9"/>
      <c r="P7" s="9" t="s">
        <v>9891</v>
      </c>
      <c r="Q7" s="11" t="s">
        <v>9892</v>
      </c>
      <c r="R7" s="9"/>
      <c r="S7" s="9"/>
      <c r="T7">
        <f t="shared" si="2"/>
        <v>60</v>
      </c>
      <c r="U7" t="str">
        <f t="shared" si="3"/>
        <v>Excluded</v>
      </c>
      <c r="V7">
        <f t="shared" si="4"/>
        <v>83</v>
      </c>
      <c r="W7" t="str">
        <f t="shared" si="5"/>
        <v>Maybe</v>
      </c>
      <c r="X7" t="str">
        <f t="shared" ref="X7:Z7" si="15">IFERROR(IF(SEARCH(X$1,$Q7),"sim","não"),)</f>
        <v/>
      </c>
      <c r="Y7" t="str">
        <f t="shared" si="15"/>
        <v>sim</v>
      </c>
      <c r="Z7" t="str">
        <f t="shared" si="15"/>
        <v/>
      </c>
      <c r="AA7">
        <f t="shared" si="7"/>
        <v>1</v>
      </c>
      <c r="AB7" t="str">
        <f t="shared" si="8"/>
        <v>sim</v>
      </c>
      <c r="AF7" t="str">
        <f t="shared" si="9"/>
        <v>2 - Population</v>
      </c>
      <c r="AG7" t="str">
        <f t="shared" si="10"/>
        <v/>
      </c>
      <c r="AH7" t="str">
        <f t="shared" si="11"/>
        <v/>
      </c>
    </row>
    <row r="8">
      <c r="A8" s="9" t="s">
        <v>9893</v>
      </c>
      <c r="B8" s="9" t="s">
        <v>9894</v>
      </c>
      <c r="C8" s="10">
        <v>2021.0</v>
      </c>
      <c r="D8" s="10">
        <v>1.0</v>
      </c>
      <c r="E8" s="10">
        <v>1.0</v>
      </c>
      <c r="F8" s="9" t="s">
        <v>4103</v>
      </c>
      <c r="G8" s="9"/>
      <c r="H8" s="10">
        <v>125.0</v>
      </c>
      <c r="I8" s="9"/>
      <c r="J8" s="9"/>
      <c r="K8" s="9" t="s">
        <v>9895</v>
      </c>
      <c r="L8" s="12" t="s">
        <v>9896</v>
      </c>
      <c r="M8" s="9"/>
      <c r="N8" s="9"/>
      <c r="O8" s="9"/>
      <c r="P8" s="9" t="s">
        <v>9897</v>
      </c>
      <c r="Q8" s="11" t="s">
        <v>9898</v>
      </c>
      <c r="R8" s="9"/>
      <c r="S8" s="9"/>
      <c r="T8">
        <f t="shared" si="2"/>
        <v>60</v>
      </c>
      <c r="U8" t="str">
        <f t="shared" si="3"/>
        <v>Excluded</v>
      </c>
      <c r="V8">
        <f t="shared" si="4"/>
        <v>83</v>
      </c>
      <c r="W8" t="str">
        <f t="shared" si="5"/>
        <v>Excluded</v>
      </c>
      <c r="X8" t="str">
        <f t="shared" ref="X8:Z8" si="16">IFERROR(IF(SEARCH(X$1,$Q8),"sim","não"),)</f>
        <v>sim</v>
      </c>
      <c r="Y8" t="str">
        <f t="shared" si="16"/>
        <v/>
      </c>
      <c r="Z8" t="str">
        <f t="shared" si="16"/>
        <v/>
      </c>
      <c r="AA8">
        <f t="shared" si="7"/>
        <v>1</v>
      </c>
      <c r="AB8" t="str">
        <f t="shared" si="8"/>
        <v/>
      </c>
      <c r="AF8" t="str">
        <f t="shared" si="9"/>
        <v>1 - Type of study</v>
      </c>
      <c r="AG8" t="str">
        <f t="shared" si="10"/>
        <v>1 - Type of study</v>
      </c>
      <c r="AH8" t="str">
        <f t="shared" si="11"/>
        <v/>
      </c>
    </row>
    <row r="9">
      <c r="A9" s="9" t="s">
        <v>9899</v>
      </c>
      <c r="B9" s="9" t="s">
        <v>9900</v>
      </c>
      <c r="C9" s="10">
        <v>2021.0</v>
      </c>
      <c r="D9" s="10">
        <v>1.0</v>
      </c>
      <c r="E9" s="10">
        <v>1.0</v>
      </c>
      <c r="F9" s="11" t="s">
        <v>174</v>
      </c>
      <c r="G9" s="9"/>
      <c r="H9" s="10">
        <v>168.0</v>
      </c>
      <c r="I9" s="9"/>
      <c r="J9" s="9"/>
      <c r="K9" s="9" t="s">
        <v>9901</v>
      </c>
      <c r="L9" s="12" t="s">
        <v>9902</v>
      </c>
      <c r="M9" s="9"/>
      <c r="N9" s="9"/>
      <c r="O9" s="9"/>
      <c r="P9" s="9" t="s">
        <v>9903</v>
      </c>
      <c r="Q9" s="11" t="s">
        <v>9898</v>
      </c>
      <c r="R9" s="9"/>
      <c r="S9" s="9"/>
      <c r="T9">
        <f t="shared" si="2"/>
        <v>60</v>
      </c>
      <c r="U9" t="str">
        <f t="shared" si="3"/>
        <v>Excluded</v>
      </c>
      <c r="V9">
        <f t="shared" si="4"/>
        <v>83</v>
      </c>
      <c r="W9" t="str">
        <f t="shared" si="5"/>
        <v>Excluded</v>
      </c>
      <c r="X9" t="str">
        <f t="shared" ref="X9:Z9" si="17">IFERROR(IF(SEARCH(X$1,$Q9),"sim","não"),)</f>
        <v>sim</v>
      </c>
      <c r="Y9" t="str">
        <f t="shared" si="17"/>
        <v/>
      </c>
      <c r="Z9" t="str">
        <f t="shared" si="17"/>
        <v/>
      </c>
      <c r="AA9">
        <f t="shared" si="7"/>
        <v>1</v>
      </c>
      <c r="AB9" t="str">
        <f t="shared" si="8"/>
        <v/>
      </c>
      <c r="AF9" t="str">
        <f t="shared" si="9"/>
        <v>1 - Type of study</v>
      </c>
      <c r="AG9" t="str">
        <f t="shared" si="10"/>
        <v>1 - Type of study</v>
      </c>
      <c r="AH9" t="str">
        <f t="shared" si="11"/>
        <v/>
      </c>
    </row>
    <row r="10">
      <c r="A10" s="9" t="s">
        <v>9904</v>
      </c>
      <c r="B10" s="9" t="s">
        <v>9905</v>
      </c>
      <c r="C10" s="10">
        <v>2021.0</v>
      </c>
      <c r="D10" s="10">
        <v>1.0</v>
      </c>
      <c r="E10" s="10">
        <v>1.0</v>
      </c>
      <c r="F10" s="11" t="s">
        <v>9906</v>
      </c>
      <c r="G10" s="9"/>
      <c r="H10" s="10">
        <v>27.0</v>
      </c>
      <c r="I10" s="10">
        <v>4.0</v>
      </c>
      <c r="J10" s="9"/>
      <c r="K10" s="9" t="s">
        <v>9907</v>
      </c>
      <c r="L10" s="12" t="s">
        <v>9908</v>
      </c>
      <c r="M10" s="9"/>
      <c r="N10" s="9"/>
      <c r="O10" s="9"/>
      <c r="P10" s="9" t="s">
        <v>9909</v>
      </c>
      <c r="Q10" s="11" t="s">
        <v>9898</v>
      </c>
      <c r="R10" s="9"/>
      <c r="S10" s="9"/>
      <c r="T10">
        <f t="shared" si="2"/>
        <v>60</v>
      </c>
      <c r="U10" t="str">
        <f t="shared" si="3"/>
        <v>Excluded</v>
      </c>
      <c r="V10">
        <f t="shared" si="4"/>
        <v>83</v>
      </c>
      <c r="W10" t="str">
        <f t="shared" si="5"/>
        <v>Excluded</v>
      </c>
      <c r="X10" t="str">
        <f t="shared" ref="X10:Z10" si="18">IFERROR(IF(SEARCH(X$1,$Q10),"sim","não"),)</f>
        <v>sim</v>
      </c>
      <c r="Y10" t="str">
        <f t="shared" si="18"/>
        <v/>
      </c>
      <c r="Z10" t="str">
        <f t="shared" si="18"/>
        <v/>
      </c>
      <c r="AA10">
        <f t="shared" si="7"/>
        <v>1</v>
      </c>
      <c r="AB10" t="str">
        <f t="shared" si="8"/>
        <v/>
      </c>
      <c r="AF10" t="str">
        <f t="shared" si="9"/>
        <v>1 - Type of study</v>
      </c>
      <c r="AG10" t="str">
        <f t="shared" si="10"/>
        <v>1 - Type of study</v>
      </c>
      <c r="AH10" t="str">
        <f t="shared" si="11"/>
        <v/>
      </c>
    </row>
    <row r="11">
      <c r="A11" s="9" t="s">
        <v>9910</v>
      </c>
      <c r="B11" s="9" t="s">
        <v>9911</v>
      </c>
      <c r="C11" s="10">
        <v>2021.0</v>
      </c>
      <c r="D11" s="10">
        <v>1.0</v>
      </c>
      <c r="E11" s="10">
        <v>1.0</v>
      </c>
      <c r="F11" s="11" t="s">
        <v>9912</v>
      </c>
      <c r="G11" s="9"/>
      <c r="H11" s="10">
        <v>23.0</v>
      </c>
      <c r="I11" s="10">
        <v>3.0</v>
      </c>
      <c r="J11" s="9" t="s">
        <v>9913</v>
      </c>
      <c r="K11" s="9" t="s">
        <v>9914</v>
      </c>
      <c r="L11" s="12" t="s">
        <v>9915</v>
      </c>
      <c r="M11" s="9"/>
      <c r="N11" s="9"/>
      <c r="O11" s="9"/>
      <c r="P11" s="9" t="s">
        <v>9916</v>
      </c>
      <c r="Q11" s="11" t="s">
        <v>9917</v>
      </c>
      <c r="R11" s="9"/>
      <c r="S11" s="9"/>
      <c r="T11">
        <f t="shared" si="2"/>
        <v>60</v>
      </c>
      <c r="U11" t="str">
        <f t="shared" si="3"/>
        <v>Excluded</v>
      </c>
      <c r="V11">
        <f t="shared" si="4"/>
        <v>83</v>
      </c>
      <c r="W11" t="str">
        <f t="shared" si="5"/>
        <v>Excluded</v>
      </c>
      <c r="X11" t="str">
        <f t="shared" ref="X11:Z11" si="19">IFERROR(IF(SEARCH(X$1,$Q11),"sim","não"),)</f>
        <v/>
      </c>
      <c r="Y11" t="str">
        <f t="shared" si="19"/>
        <v/>
      </c>
      <c r="Z11" t="str">
        <f t="shared" si="19"/>
        <v>sim</v>
      </c>
      <c r="AA11">
        <f t="shared" si="7"/>
        <v>1</v>
      </c>
      <c r="AB11" t="str">
        <f t="shared" si="8"/>
        <v/>
      </c>
      <c r="AF11" t="str">
        <f t="shared" si="9"/>
        <v>3 - Intervention</v>
      </c>
      <c r="AG11" t="str">
        <f t="shared" si="10"/>
        <v>3 - Intervention</v>
      </c>
      <c r="AH11" t="str">
        <f t="shared" si="11"/>
        <v/>
      </c>
    </row>
    <row r="12">
      <c r="A12" s="9" t="s">
        <v>9918</v>
      </c>
      <c r="B12" s="9" t="s">
        <v>9919</v>
      </c>
      <c r="C12" s="10">
        <v>2021.0</v>
      </c>
      <c r="D12" s="10">
        <v>1.0</v>
      </c>
      <c r="E12" s="10">
        <v>1.0</v>
      </c>
      <c r="F12" s="11" t="s">
        <v>3858</v>
      </c>
      <c r="G12" s="9"/>
      <c r="H12" s="10">
        <v>84.0</v>
      </c>
      <c r="I12" s="9"/>
      <c r="J12" s="9"/>
      <c r="K12" s="9" t="s">
        <v>9920</v>
      </c>
      <c r="L12" s="12" t="s">
        <v>9921</v>
      </c>
      <c r="M12" s="9"/>
      <c r="N12" s="9"/>
      <c r="O12" s="9"/>
      <c r="P12" s="9" t="s">
        <v>9922</v>
      </c>
      <c r="Q12" s="11" t="s">
        <v>9923</v>
      </c>
      <c r="R12" s="9"/>
      <c r="S12" s="9"/>
      <c r="T12">
        <f t="shared" si="2"/>
        <v>46</v>
      </c>
      <c r="U12" t="str">
        <f t="shared" si="3"/>
        <v>Excluded</v>
      </c>
      <c r="V12">
        <f t="shared" si="4"/>
        <v>69</v>
      </c>
      <c r="W12" t="str">
        <f t="shared" si="5"/>
        <v>Excluded</v>
      </c>
      <c r="X12" t="str">
        <f t="shared" ref="X12:Z12" si="20">IFERROR(IF(SEARCH(X$1,$Q12),"sim","não"),)</f>
        <v>sim</v>
      </c>
      <c r="Y12" t="str">
        <f t="shared" si="20"/>
        <v/>
      </c>
      <c r="Z12" t="str">
        <f t="shared" si="20"/>
        <v/>
      </c>
      <c r="AA12">
        <f t="shared" si="7"/>
        <v>1</v>
      </c>
      <c r="AB12" t="str">
        <f t="shared" si="8"/>
        <v/>
      </c>
      <c r="AF12" t="str">
        <f t="shared" si="9"/>
        <v>1 - Type of study</v>
      </c>
      <c r="AG12" t="str">
        <f t="shared" si="10"/>
        <v>1 - Type of study</v>
      </c>
      <c r="AH12" t="str">
        <f t="shared" si="11"/>
        <v/>
      </c>
    </row>
    <row r="13">
      <c r="A13" s="9" t="s">
        <v>9924</v>
      </c>
      <c r="B13" s="9" t="s">
        <v>9925</v>
      </c>
      <c r="C13" s="10">
        <v>2021.0</v>
      </c>
      <c r="D13" s="10">
        <v>1.0</v>
      </c>
      <c r="E13" s="10">
        <v>1.0</v>
      </c>
      <c r="F13" s="11" t="s">
        <v>168</v>
      </c>
      <c r="G13" s="9"/>
      <c r="H13" s="10">
        <v>8.0</v>
      </c>
      <c r="I13" s="9"/>
      <c r="J13" s="9"/>
      <c r="K13" s="9" t="s">
        <v>9926</v>
      </c>
      <c r="L13" s="12" t="s">
        <v>9927</v>
      </c>
      <c r="M13" s="9"/>
      <c r="N13" s="9"/>
      <c r="O13" s="9"/>
      <c r="P13" s="9" t="s">
        <v>9928</v>
      </c>
      <c r="Q13" s="11" t="s">
        <v>9862</v>
      </c>
      <c r="R13" s="9"/>
      <c r="S13" s="9"/>
      <c r="T13">
        <f t="shared" si="2"/>
        <v>60</v>
      </c>
      <c r="U13" t="str">
        <f t="shared" si="3"/>
        <v>Excluded</v>
      </c>
      <c r="V13">
        <f t="shared" si="4"/>
        <v>83</v>
      </c>
      <c r="W13" t="str">
        <f t="shared" si="5"/>
        <v>Excluded</v>
      </c>
      <c r="X13" t="str">
        <f t="shared" ref="X13:Z13" si="21">IFERROR(IF(SEARCH(X$1,$Q13),"sim","não"),)</f>
        <v>sim</v>
      </c>
      <c r="Y13" t="str">
        <f t="shared" si="21"/>
        <v/>
      </c>
      <c r="Z13" t="str">
        <f t="shared" si="21"/>
        <v/>
      </c>
      <c r="AA13">
        <f t="shared" si="7"/>
        <v>1</v>
      </c>
      <c r="AB13" t="str">
        <f t="shared" si="8"/>
        <v/>
      </c>
      <c r="AF13" t="str">
        <f t="shared" si="9"/>
        <v>1 - Type of study</v>
      </c>
      <c r="AG13" t="str">
        <f t="shared" si="10"/>
        <v>1 - Type of study</v>
      </c>
      <c r="AH13" t="str">
        <f t="shared" si="11"/>
        <v/>
      </c>
    </row>
    <row r="14">
      <c r="A14" s="9" t="s">
        <v>9929</v>
      </c>
      <c r="B14" s="9" t="s">
        <v>9930</v>
      </c>
      <c r="C14" s="10">
        <v>2021.0</v>
      </c>
      <c r="D14" s="10">
        <v>1.0</v>
      </c>
      <c r="E14" s="10">
        <v>1.0</v>
      </c>
      <c r="F14" s="11" t="s">
        <v>46</v>
      </c>
      <c r="G14" s="9"/>
      <c r="H14" s="10">
        <v>765.0</v>
      </c>
      <c r="I14" s="9"/>
      <c r="J14" s="9"/>
      <c r="K14" s="9" t="s">
        <v>9931</v>
      </c>
      <c r="L14" s="12" t="s">
        <v>9932</v>
      </c>
      <c r="M14" s="9"/>
      <c r="N14" s="9"/>
      <c r="O14" s="9"/>
      <c r="P14" s="9" t="s">
        <v>9933</v>
      </c>
      <c r="Q14" s="11" t="s">
        <v>9880</v>
      </c>
      <c r="R14" s="9"/>
      <c r="S14" s="9"/>
      <c r="T14">
        <f t="shared" si="2"/>
        <v>46</v>
      </c>
      <c r="U14" t="str">
        <f t="shared" si="3"/>
        <v>Excluded</v>
      </c>
      <c r="V14">
        <f t="shared" si="4"/>
        <v>69</v>
      </c>
      <c r="W14" t="str">
        <f t="shared" si="5"/>
        <v>Excluded</v>
      </c>
      <c r="X14" t="str">
        <f t="shared" ref="X14:Z14" si="22">IFERROR(IF(SEARCH(X$1,$Q14),"sim","não"),)</f>
        <v>sim</v>
      </c>
      <c r="Y14" t="str">
        <f t="shared" si="22"/>
        <v/>
      </c>
      <c r="Z14" t="str">
        <f t="shared" si="22"/>
        <v/>
      </c>
      <c r="AA14">
        <f t="shared" si="7"/>
        <v>1</v>
      </c>
      <c r="AB14" t="str">
        <f t="shared" si="8"/>
        <v/>
      </c>
      <c r="AF14" t="str">
        <f t="shared" si="9"/>
        <v>1 - Type of study</v>
      </c>
      <c r="AG14" t="str">
        <f t="shared" si="10"/>
        <v>1 - Type of study</v>
      </c>
      <c r="AH14" t="str">
        <f t="shared" si="11"/>
        <v/>
      </c>
    </row>
    <row r="15">
      <c r="A15" s="9" t="s">
        <v>9934</v>
      </c>
      <c r="B15" s="9" t="s">
        <v>9935</v>
      </c>
      <c r="C15" s="10">
        <v>2021.0</v>
      </c>
      <c r="D15" s="10">
        <v>1.0</v>
      </c>
      <c r="E15" s="10">
        <v>1.0</v>
      </c>
      <c r="F15" s="11" t="s">
        <v>46</v>
      </c>
      <c r="G15" s="9"/>
      <c r="H15" s="10">
        <v>762.0</v>
      </c>
      <c r="I15" s="9"/>
      <c r="J15" s="9"/>
      <c r="K15" s="9" t="s">
        <v>9936</v>
      </c>
      <c r="L15" s="12" t="s">
        <v>9937</v>
      </c>
      <c r="M15" s="9"/>
      <c r="N15" s="9"/>
      <c r="O15" s="9"/>
      <c r="P15" s="9" t="s">
        <v>9938</v>
      </c>
      <c r="Q15" s="11" t="s">
        <v>9939</v>
      </c>
      <c r="R15" s="9"/>
      <c r="S15" s="9"/>
      <c r="T15">
        <f t="shared" si="2"/>
        <v>46</v>
      </c>
      <c r="U15" t="str">
        <f t="shared" si="3"/>
        <v>Excluded</v>
      </c>
      <c r="V15">
        <f t="shared" si="4"/>
        <v>69</v>
      </c>
      <c r="W15" t="str">
        <f t="shared" si="5"/>
        <v>Excluded</v>
      </c>
      <c r="X15" t="str">
        <f t="shared" ref="X15:Z15" si="23">IFERROR(IF(SEARCH(X$1,$Q15),"sim","não"),)</f>
        <v>sim</v>
      </c>
      <c r="Y15" t="str">
        <f t="shared" si="23"/>
        <v>sim</v>
      </c>
      <c r="Z15" t="str">
        <f t="shared" si="23"/>
        <v/>
      </c>
      <c r="AA15">
        <f t="shared" si="7"/>
        <v>2</v>
      </c>
      <c r="AB15" t="str">
        <f t="shared" si="8"/>
        <v/>
      </c>
      <c r="AC15" s="3"/>
      <c r="AF15" t="str">
        <f t="shared" si="9"/>
        <v>2 - Population,1 - Type of study</v>
      </c>
      <c r="AG15" t="str">
        <f t="shared" si="10"/>
        <v>2 - Population</v>
      </c>
      <c r="AH15" t="str">
        <f t="shared" si="11"/>
        <v>1 - Type of study</v>
      </c>
    </row>
    <row r="16">
      <c r="A16" s="9" t="s">
        <v>9940</v>
      </c>
      <c r="B16" s="9" t="s">
        <v>9941</v>
      </c>
      <c r="C16" s="10">
        <v>2021.0</v>
      </c>
      <c r="D16" s="10">
        <v>1.0</v>
      </c>
      <c r="E16" s="10">
        <v>1.0</v>
      </c>
      <c r="F16" s="11" t="s">
        <v>9942</v>
      </c>
      <c r="G16" s="9"/>
      <c r="H16" s="10">
        <v>129.0</v>
      </c>
      <c r="I16" s="10">
        <v>3.0</v>
      </c>
      <c r="J16" s="9"/>
      <c r="K16" s="9" t="s">
        <v>9943</v>
      </c>
      <c r="L16" s="12" t="s">
        <v>9944</v>
      </c>
      <c r="M16" s="9"/>
      <c r="N16" s="9"/>
      <c r="O16" s="9"/>
      <c r="P16" s="9"/>
      <c r="Q16" s="11" t="s">
        <v>9945</v>
      </c>
      <c r="R16" s="9"/>
      <c r="S16" s="9"/>
      <c r="T16">
        <f t="shared" si="2"/>
        <v>60</v>
      </c>
      <c r="U16" t="str">
        <f t="shared" si="3"/>
        <v>Excluded</v>
      </c>
      <c r="V16">
        <f t="shared" si="4"/>
        <v>83</v>
      </c>
      <c r="W16" t="str">
        <f t="shared" si="5"/>
        <v>Maybe</v>
      </c>
      <c r="X16" t="str">
        <f t="shared" ref="X16:Z16" si="24">IFERROR(IF(SEARCH(X$1,$Q16),"sim","não"),)</f>
        <v>sim</v>
      </c>
      <c r="Y16" t="str">
        <f t="shared" si="24"/>
        <v/>
      </c>
      <c r="Z16" t="str">
        <f t="shared" si="24"/>
        <v/>
      </c>
      <c r="AA16">
        <f t="shared" si="7"/>
        <v>1</v>
      </c>
      <c r="AB16" t="str">
        <f t="shared" si="8"/>
        <v>sim</v>
      </c>
      <c r="AE16" s="3"/>
      <c r="AF16" t="str">
        <f t="shared" si="9"/>
        <v>1 - Type of study</v>
      </c>
      <c r="AG16" t="str">
        <f t="shared" si="10"/>
        <v/>
      </c>
      <c r="AH16" t="str">
        <f t="shared" si="11"/>
        <v/>
      </c>
    </row>
    <row r="17">
      <c r="A17" s="9" t="s">
        <v>9946</v>
      </c>
      <c r="B17" s="9" t="s">
        <v>9947</v>
      </c>
      <c r="C17" s="10">
        <v>2021.0</v>
      </c>
      <c r="D17" s="10">
        <v>1.0</v>
      </c>
      <c r="E17" s="10">
        <v>1.0</v>
      </c>
      <c r="F17" s="11" t="s">
        <v>95</v>
      </c>
      <c r="G17" s="9"/>
      <c r="H17" s="10">
        <v>272.0</v>
      </c>
      <c r="I17" s="9"/>
      <c r="J17" s="9"/>
      <c r="K17" s="9" t="s">
        <v>9948</v>
      </c>
      <c r="L17" s="12" t="s">
        <v>9949</v>
      </c>
      <c r="M17" s="9"/>
      <c r="N17" s="9"/>
      <c r="O17" s="9"/>
      <c r="P17" s="9" t="s">
        <v>9950</v>
      </c>
      <c r="Q17" s="11" t="s">
        <v>9951</v>
      </c>
      <c r="R17" s="9"/>
      <c r="S17" s="9"/>
      <c r="T17">
        <f t="shared" si="2"/>
        <v>46</v>
      </c>
      <c r="U17" t="str">
        <f t="shared" si="3"/>
        <v>Excluded</v>
      </c>
      <c r="V17">
        <f t="shared" si="4"/>
        <v>69</v>
      </c>
      <c r="W17" t="str">
        <f t="shared" si="5"/>
        <v>Excluded</v>
      </c>
      <c r="X17" t="str">
        <f t="shared" ref="X17:Z17" si="25">IFERROR(IF(SEARCH(X$1,$Q17),"sim","não"),)</f>
        <v>sim</v>
      </c>
      <c r="Y17" t="str">
        <f t="shared" si="25"/>
        <v/>
      </c>
      <c r="Z17" t="str">
        <f t="shared" si="25"/>
        <v/>
      </c>
      <c r="AA17">
        <f t="shared" si="7"/>
        <v>1</v>
      </c>
      <c r="AB17" t="str">
        <f t="shared" si="8"/>
        <v/>
      </c>
      <c r="AF17" t="str">
        <f t="shared" si="9"/>
        <v>1 - Type of study</v>
      </c>
      <c r="AG17" t="str">
        <f t="shared" si="10"/>
        <v>1 - Type of study</v>
      </c>
      <c r="AH17" t="str">
        <f t="shared" si="11"/>
        <v/>
      </c>
    </row>
    <row r="18">
      <c r="A18" s="9" t="s">
        <v>9952</v>
      </c>
      <c r="B18" s="9" t="s">
        <v>9953</v>
      </c>
      <c r="C18" s="10">
        <v>2021.0</v>
      </c>
      <c r="D18" s="10">
        <v>1.0</v>
      </c>
      <c r="E18" s="10">
        <v>1.0</v>
      </c>
      <c r="F18" s="9" t="s">
        <v>137</v>
      </c>
      <c r="G18" s="9"/>
      <c r="H18" s="10">
        <v>8.0</v>
      </c>
      <c r="I18" s="9"/>
      <c r="J18" s="9"/>
      <c r="K18" s="9" t="s">
        <v>9954</v>
      </c>
      <c r="L18" s="12" t="s">
        <v>9955</v>
      </c>
      <c r="M18" s="9"/>
      <c r="N18" s="9"/>
      <c r="O18" s="9"/>
      <c r="P18" s="9" t="s">
        <v>9956</v>
      </c>
      <c r="Q18" s="11" t="s">
        <v>9957</v>
      </c>
      <c r="R18" s="9"/>
      <c r="S18" s="9"/>
      <c r="T18">
        <f t="shared" si="2"/>
        <v>60</v>
      </c>
      <c r="U18" t="str">
        <f t="shared" si="3"/>
        <v>Maybe</v>
      </c>
      <c r="V18">
        <f t="shared" si="4"/>
        <v>80</v>
      </c>
      <c r="W18" t="str">
        <f t="shared" si="5"/>
        <v>Excluded</v>
      </c>
      <c r="X18" t="str">
        <f t="shared" ref="X18:Z18" si="26">IFERROR(IF(SEARCH(X$1,$Q18),"sim","não"),)</f>
        <v/>
      </c>
      <c r="Y18" t="str">
        <f t="shared" si="26"/>
        <v/>
      </c>
      <c r="Z18" t="str">
        <f t="shared" si="26"/>
        <v/>
      </c>
      <c r="AA18">
        <f t="shared" si="7"/>
        <v>0</v>
      </c>
      <c r="AB18" t="str">
        <f t="shared" si="8"/>
        <v>sim</v>
      </c>
      <c r="AF18" t="str">
        <f t="shared" si="9"/>
        <v/>
      </c>
      <c r="AG18" t="str">
        <f t="shared" si="10"/>
        <v/>
      </c>
      <c r="AH18" t="str">
        <f t="shared" si="11"/>
        <v/>
      </c>
    </row>
    <row r="19">
      <c r="A19" s="9" t="s">
        <v>9958</v>
      </c>
      <c r="B19" s="9" t="s">
        <v>9959</v>
      </c>
      <c r="C19" s="10">
        <v>2021.0</v>
      </c>
      <c r="D19" s="10">
        <v>1.0</v>
      </c>
      <c r="E19" s="10">
        <v>1.0</v>
      </c>
      <c r="F19" s="11" t="s">
        <v>9960</v>
      </c>
      <c r="G19" s="9"/>
      <c r="H19" s="10">
        <v>18.0</v>
      </c>
      <c r="I19" s="10">
        <v>1.0</v>
      </c>
      <c r="J19" s="9" t="s">
        <v>9961</v>
      </c>
      <c r="K19" s="9" t="s">
        <v>9962</v>
      </c>
      <c r="L19" s="12" t="s">
        <v>9963</v>
      </c>
      <c r="M19" s="9"/>
      <c r="N19" s="9"/>
      <c r="O19" s="9"/>
      <c r="P19" s="9" t="s">
        <v>9964</v>
      </c>
      <c r="Q19" s="11" t="s">
        <v>9862</v>
      </c>
      <c r="R19" s="9"/>
      <c r="S19" s="9"/>
      <c r="T19">
        <f t="shared" si="2"/>
        <v>60</v>
      </c>
      <c r="U19" t="str">
        <f t="shared" si="3"/>
        <v>Excluded</v>
      </c>
      <c r="V19">
        <f t="shared" si="4"/>
        <v>83</v>
      </c>
      <c r="W19" t="str">
        <f t="shared" si="5"/>
        <v>Excluded</v>
      </c>
      <c r="X19" t="str">
        <f t="shared" ref="X19:Z19" si="27">IFERROR(IF(SEARCH(X$1,$Q19),"sim","não"),)</f>
        <v>sim</v>
      </c>
      <c r="Y19" t="str">
        <f t="shared" si="27"/>
        <v/>
      </c>
      <c r="Z19" t="str">
        <f t="shared" si="27"/>
        <v/>
      </c>
      <c r="AA19">
        <f t="shared" si="7"/>
        <v>1</v>
      </c>
      <c r="AB19" t="str">
        <f t="shared" si="8"/>
        <v/>
      </c>
      <c r="AF19" t="str">
        <f t="shared" si="9"/>
        <v>1 - Type of study</v>
      </c>
      <c r="AG19" t="str">
        <f t="shared" si="10"/>
        <v>1 - Type of study</v>
      </c>
      <c r="AH19" t="str">
        <f t="shared" si="11"/>
        <v/>
      </c>
    </row>
    <row r="20">
      <c r="A20" s="9" t="s">
        <v>9965</v>
      </c>
      <c r="B20" s="9" t="s">
        <v>9966</v>
      </c>
      <c r="C20" s="10">
        <v>2021.0</v>
      </c>
      <c r="D20" s="10">
        <v>1.0</v>
      </c>
      <c r="E20" s="10">
        <v>1.0</v>
      </c>
      <c r="F20" s="11" t="s">
        <v>9967</v>
      </c>
      <c r="G20" s="9"/>
      <c r="H20" s="10">
        <v>9.0</v>
      </c>
      <c r="I20" s="10">
        <v>1.0</v>
      </c>
      <c r="J20" s="14">
        <v>44209.0</v>
      </c>
      <c r="K20" s="9" t="s">
        <v>9968</v>
      </c>
      <c r="L20" s="12" t="s">
        <v>9969</v>
      </c>
      <c r="M20" s="9"/>
      <c r="N20" s="9"/>
      <c r="O20" s="9"/>
      <c r="P20" s="9" t="s">
        <v>9970</v>
      </c>
      <c r="Q20" s="11" t="s">
        <v>9880</v>
      </c>
      <c r="R20" s="9"/>
      <c r="S20" s="9"/>
      <c r="T20">
        <f t="shared" si="2"/>
        <v>46</v>
      </c>
      <c r="U20" t="str">
        <f t="shared" si="3"/>
        <v>Excluded</v>
      </c>
      <c r="V20">
        <f t="shared" si="4"/>
        <v>69</v>
      </c>
      <c r="W20" t="str">
        <f t="shared" si="5"/>
        <v>Excluded</v>
      </c>
      <c r="X20" t="str">
        <f t="shared" ref="X20:Z20" si="28">IFERROR(IF(SEARCH(X$1,$Q20),"sim","não"),)</f>
        <v>sim</v>
      </c>
      <c r="Y20" t="str">
        <f t="shared" si="28"/>
        <v/>
      </c>
      <c r="Z20" t="str">
        <f t="shared" si="28"/>
        <v/>
      </c>
      <c r="AA20">
        <f t="shared" si="7"/>
        <v>1</v>
      </c>
      <c r="AB20" t="str">
        <f t="shared" si="8"/>
        <v/>
      </c>
      <c r="AF20" t="str">
        <f t="shared" si="9"/>
        <v>1 - Type of study</v>
      </c>
      <c r="AG20" t="str">
        <f t="shared" si="10"/>
        <v>1 - Type of study</v>
      </c>
      <c r="AH20" t="str">
        <f t="shared" si="11"/>
        <v/>
      </c>
    </row>
    <row r="21">
      <c r="A21" s="9" t="s">
        <v>9971</v>
      </c>
      <c r="B21" s="9" t="s">
        <v>9972</v>
      </c>
      <c r="C21" s="10">
        <v>2021.0</v>
      </c>
      <c r="D21" s="10">
        <v>1.0</v>
      </c>
      <c r="E21" s="10">
        <v>1.0</v>
      </c>
      <c r="F21" s="9" t="s">
        <v>9973</v>
      </c>
      <c r="G21" s="9"/>
      <c r="H21" s="9"/>
      <c r="I21" s="9"/>
      <c r="J21" s="9"/>
      <c r="K21" s="9" t="s">
        <v>9974</v>
      </c>
      <c r="L21" s="12" t="s">
        <v>9975</v>
      </c>
      <c r="M21" s="9"/>
      <c r="N21" s="9"/>
      <c r="O21" s="9"/>
      <c r="P21" s="9" t="s">
        <v>9976</v>
      </c>
      <c r="Q21" s="11" t="s">
        <v>9862</v>
      </c>
      <c r="R21" s="9"/>
      <c r="S21" s="9"/>
      <c r="T21">
        <f t="shared" si="2"/>
        <v>60</v>
      </c>
      <c r="U21" t="str">
        <f t="shared" si="3"/>
        <v>Excluded</v>
      </c>
      <c r="V21">
        <f t="shared" si="4"/>
        <v>83</v>
      </c>
      <c r="W21" t="str">
        <f t="shared" si="5"/>
        <v>Excluded</v>
      </c>
      <c r="X21" t="str">
        <f t="shared" ref="X21:Z21" si="29">IFERROR(IF(SEARCH(X$1,$Q21),"sim","não"),)</f>
        <v>sim</v>
      </c>
      <c r="Y21" t="str">
        <f t="shared" si="29"/>
        <v/>
      </c>
      <c r="Z21" t="str">
        <f t="shared" si="29"/>
        <v/>
      </c>
      <c r="AA21">
        <f t="shared" si="7"/>
        <v>1</v>
      </c>
      <c r="AB21" t="str">
        <f t="shared" si="8"/>
        <v/>
      </c>
      <c r="AF21" t="str">
        <f t="shared" si="9"/>
        <v>1 - Type of study</v>
      </c>
      <c r="AG21" t="str">
        <f t="shared" si="10"/>
        <v>1 - Type of study</v>
      </c>
      <c r="AH21" t="str">
        <f t="shared" si="11"/>
        <v/>
      </c>
    </row>
    <row r="22">
      <c r="A22" s="9" t="s">
        <v>9977</v>
      </c>
      <c r="B22" s="9" t="s">
        <v>9978</v>
      </c>
      <c r="C22" s="10">
        <v>2021.0</v>
      </c>
      <c r="D22" s="10">
        <v>1.0</v>
      </c>
      <c r="E22" s="10">
        <v>1.0</v>
      </c>
      <c r="F22" s="11" t="s">
        <v>60</v>
      </c>
      <c r="G22" s="9"/>
      <c r="H22" s="10">
        <v>232.0</v>
      </c>
      <c r="I22" s="10">
        <v>1.0</v>
      </c>
      <c r="J22" s="9"/>
      <c r="K22" s="9" t="s">
        <v>9979</v>
      </c>
      <c r="L22" s="12" t="s">
        <v>9980</v>
      </c>
      <c r="M22" s="9"/>
      <c r="N22" s="9"/>
      <c r="O22" s="9"/>
      <c r="P22" s="9" t="s">
        <v>9981</v>
      </c>
      <c r="Q22" s="11" t="s">
        <v>9880</v>
      </c>
      <c r="R22" s="9"/>
      <c r="S22" s="9"/>
      <c r="T22">
        <f t="shared" si="2"/>
        <v>46</v>
      </c>
      <c r="U22" t="str">
        <f t="shared" si="3"/>
        <v>Excluded</v>
      </c>
      <c r="V22">
        <f t="shared" si="4"/>
        <v>69</v>
      </c>
      <c r="W22" t="str">
        <f t="shared" si="5"/>
        <v>Excluded</v>
      </c>
      <c r="X22" t="str">
        <f t="shared" ref="X22:Z22" si="30">IFERROR(IF(SEARCH(X$1,$Q22),"sim","não"),)</f>
        <v>sim</v>
      </c>
      <c r="Y22" t="str">
        <f t="shared" si="30"/>
        <v/>
      </c>
      <c r="Z22" t="str">
        <f t="shared" si="30"/>
        <v/>
      </c>
      <c r="AA22">
        <f t="shared" si="7"/>
        <v>1</v>
      </c>
      <c r="AB22" t="str">
        <f t="shared" si="8"/>
        <v/>
      </c>
      <c r="AF22" t="str">
        <f t="shared" si="9"/>
        <v>1 - Type of study</v>
      </c>
      <c r="AG22" t="str">
        <f t="shared" si="10"/>
        <v>1 - Type of study</v>
      </c>
      <c r="AH22" t="str">
        <f t="shared" si="11"/>
        <v/>
      </c>
    </row>
    <row r="23">
      <c r="A23" s="9" t="s">
        <v>9982</v>
      </c>
      <c r="B23" s="9" t="s">
        <v>9983</v>
      </c>
      <c r="C23" s="10">
        <v>2020.0</v>
      </c>
      <c r="D23" s="10">
        <v>1.0</v>
      </c>
      <c r="E23" s="10">
        <v>1.0</v>
      </c>
      <c r="F23" s="11" t="s">
        <v>9984</v>
      </c>
      <c r="G23" s="9"/>
      <c r="H23" s="10">
        <v>20.0</v>
      </c>
      <c r="I23" s="10">
        <v>24.0</v>
      </c>
      <c r="J23" s="9" t="s">
        <v>9985</v>
      </c>
      <c r="K23" s="9" t="s">
        <v>9986</v>
      </c>
      <c r="L23" s="12" t="s">
        <v>9987</v>
      </c>
      <c r="M23" s="9"/>
      <c r="N23" s="9"/>
      <c r="O23" s="9"/>
      <c r="P23" s="9" t="s">
        <v>9988</v>
      </c>
      <c r="Q23" s="11" t="s">
        <v>9874</v>
      </c>
      <c r="R23" s="9"/>
      <c r="S23" s="9"/>
      <c r="T23">
        <f t="shared" si="2"/>
        <v>46</v>
      </c>
      <c r="U23" t="str">
        <f t="shared" si="3"/>
        <v>Excluded</v>
      </c>
      <c r="V23">
        <f t="shared" si="4"/>
        <v>69</v>
      </c>
      <c r="W23" t="str">
        <f t="shared" si="5"/>
        <v>Excluded</v>
      </c>
      <c r="X23" t="str">
        <f t="shared" ref="X23:Z23" si="31">IFERROR(IF(SEARCH(X$1,$Q23),"sim","não"),)</f>
        <v>sim</v>
      </c>
      <c r="Y23" t="str">
        <f t="shared" si="31"/>
        <v/>
      </c>
      <c r="Z23" t="str">
        <f t="shared" si="31"/>
        <v/>
      </c>
      <c r="AA23">
        <f t="shared" si="7"/>
        <v>1</v>
      </c>
      <c r="AB23" t="str">
        <f t="shared" si="8"/>
        <v/>
      </c>
      <c r="AF23" t="str">
        <f t="shared" si="9"/>
        <v>1 - Type of study</v>
      </c>
      <c r="AG23" t="str">
        <f t="shared" si="10"/>
        <v>1 - Type of study</v>
      </c>
      <c r="AH23" t="str">
        <f t="shared" si="11"/>
        <v/>
      </c>
    </row>
    <row r="24">
      <c r="A24" s="9" t="s">
        <v>9989</v>
      </c>
      <c r="B24" s="9" t="s">
        <v>9990</v>
      </c>
      <c r="C24" s="10">
        <v>2020.0</v>
      </c>
      <c r="D24" s="10">
        <v>1.0</v>
      </c>
      <c r="E24" s="10">
        <v>1.0</v>
      </c>
      <c r="F24" s="9" t="s">
        <v>9991</v>
      </c>
      <c r="G24" s="9"/>
      <c r="H24" s="10">
        <v>29.0</v>
      </c>
      <c r="I24" s="10">
        <v>3.0</v>
      </c>
      <c r="J24" s="9"/>
      <c r="K24" s="9" t="s">
        <v>9992</v>
      </c>
      <c r="L24" s="12" t="s">
        <v>9993</v>
      </c>
      <c r="M24" s="9"/>
      <c r="N24" s="9"/>
      <c r="O24" s="9"/>
      <c r="P24" s="9" t="s">
        <v>9994</v>
      </c>
      <c r="Q24" s="11" t="s">
        <v>9880</v>
      </c>
      <c r="R24" s="9"/>
      <c r="S24" s="9"/>
      <c r="T24">
        <f t="shared" si="2"/>
        <v>46</v>
      </c>
      <c r="U24" t="str">
        <f t="shared" si="3"/>
        <v>Excluded</v>
      </c>
      <c r="V24">
        <f t="shared" si="4"/>
        <v>69</v>
      </c>
      <c r="W24" t="str">
        <f t="shared" si="5"/>
        <v>Excluded</v>
      </c>
      <c r="X24" t="str">
        <f t="shared" ref="X24:Z24" si="32">IFERROR(IF(SEARCH(X$1,$Q24),"sim","não"),)</f>
        <v>sim</v>
      </c>
      <c r="Y24" t="str">
        <f t="shared" si="32"/>
        <v/>
      </c>
      <c r="Z24" t="str">
        <f t="shared" si="32"/>
        <v/>
      </c>
      <c r="AA24">
        <f t="shared" si="7"/>
        <v>1</v>
      </c>
      <c r="AB24" t="str">
        <f t="shared" si="8"/>
        <v/>
      </c>
      <c r="AF24" t="str">
        <f t="shared" si="9"/>
        <v>1 - Type of study</v>
      </c>
      <c r="AG24" t="str">
        <f t="shared" si="10"/>
        <v>1 - Type of study</v>
      </c>
      <c r="AH24" t="str">
        <f t="shared" si="11"/>
        <v/>
      </c>
    </row>
    <row r="25">
      <c r="A25" s="9" t="s">
        <v>9995</v>
      </c>
      <c r="B25" s="9" t="s">
        <v>9996</v>
      </c>
      <c r="C25" s="10">
        <v>2020.0</v>
      </c>
      <c r="D25" s="10">
        <v>1.0</v>
      </c>
      <c r="E25" s="10">
        <v>1.0</v>
      </c>
      <c r="F25" s="11" t="s">
        <v>9858</v>
      </c>
      <c r="G25" s="9"/>
      <c r="H25" s="10">
        <v>32.0</v>
      </c>
      <c r="I25" s="10">
        <v>1.0</v>
      </c>
      <c r="J25" s="9"/>
      <c r="K25" s="9" t="s">
        <v>9997</v>
      </c>
      <c r="L25" s="12" t="s">
        <v>9998</v>
      </c>
      <c r="M25" s="9"/>
      <c r="N25" s="9"/>
      <c r="O25" s="9"/>
      <c r="P25" s="9" t="s">
        <v>9999</v>
      </c>
      <c r="Q25" s="11" t="s">
        <v>10000</v>
      </c>
      <c r="R25" s="9"/>
      <c r="S25" s="9"/>
      <c r="T25">
        <f t="shared" si="2"/>
        <v>46</v>
      </c>
      <c r="U25" t="str">
        <f t="shared" si="3"/>
        <v>Maybe</v>
      </c>
      <c r="V25">
        <f t="shared" si="4"/>
        <v>66</v>
      </c>
      <c r="W25" t="str">
        <f t="shared" si="5"/>
        <v>Maybe</v>
      </c>
      <c r="X25" t="str">
        <f t="shared" ref="X25:Z25" si="33">IFERROR(IF(SEARCH(X$1,$Q25),"sim","não"),)</f>
        <v/>
      </c>
      <c r="Y25" t="str">
        <f t="shared" si="33"/>
        <v/>
      </c>
      <c r="Z25" t="str">
        <f t="shared" si="33"/>
        <v/>
      </c>
      <c r="AA25">
        <f t="shared" si="7"/>
        <v>0</v>
      </c>
      <c r="AB25" t="str">
        <f t="shared" si="8"/>
        <v>sim</v>
      </c>
      <c r="AF25" t="str">
        <f t="shared" si="9"/>
        <v/>
      </c>
      <c r="AG25" t="str">
        <f t="shared" si="10"/>
        <v/>
      </c>
      <c r="AH25" t="str">
        <f t="shared" si="11"/>
        <v/>
      </c>
    </row>
    <row r="26">
      <c r="A26" s="9" t="s">
        <v>10001</v>
      </c>
      <c r="B26" s="9" t="s">
        <v>10002</v>
      </c>
      <c r="C26" s="10">
        <v>2020.0</v>
      </c>
      <c r="D26" s="10">
        <v>1.0</v>
      </c>
      <c r="E26" s="10">
        <v>1.0</v>
      </c>
      <c r="F26" s="11" t="s">
        <v>10003</v>
      </c>
      <c r="G26" s="9"/>
      <c r="H26" s="10">
        <v>51.0</v>
      </c>
      <c r="I26" s="10">
        <v>12.0</v>
      </c>
      <c r="J26" s="9" t="s">
        <v>10004</v>
      </c>
      <c r="K26" s="9" t="s">
        <v>10005</v>
      </c>
      <c r="L26" s="12" t="s">
        <v>10006</v>
      </c>
      <c r="M26" s="9"/>
      <c r="N26" s="9"/>
      <c r="O26" s="9"/>
      <c r="P26" s="9" t="s">
        <v>10007</v>
      </c>
      <c r="Q26" s="11" t="s">
        <v>10008</v>
      </c>
      <c r="R26" s="9"/>
      <c r="S26" s="9"/>
      <c r="T26">
        <f t="shared" si="2"/>
        <v>46</v>
      </c>
      <c r="U26" t="str">
        <f t="shared" si="3"/>
        <v>Excluded</v>
      </c>
      <c r="V26">
        <f t="shared" si="4"/>
        <v>69</v>
      </c>
      <c r="W26" t="str">
        <f t="shared" si="5"/>
        <v>Excluded</v>
      </c>
      <c r="X26" t="str">
        <f t="shared" ref="X26:Z26" si="34">IFERROR(IF(SEARCH(X$1,$Q26),"sim","não"),)</f>
        <v>sim</v>
      </c>
      <c r="Y26" t="str">
        <f t="shared" si="34"/>
        <v/>
      </c>
      <c r="Z26" t="str">
        <f t="shared" si="34"/>
        <v/>
      </c>
      <c r="AA26">
        <f t="shared" si="7"/>
        <v>1</v>
      </c>
      <c r="AB26" t="str">
        <f t="shared" si="8"/>
        <v/>
      </c>
      <c r="AC26" s="3"/>
      <c r="AF26" t="str">
        <f t="shared" si="9"/>
        <v>1 - Type of study</v>
      </c>
      <c r="AG26" t="str">
        <f t="shared" si="10"/>
        <v>1 - Type of study</v>
      </c>
      <c r="AH26" t="str">
        <f t="shared" si="11"/>
        <v/>
      </c>
    </row>
    <row r="27">
      <c r="A27" s="9" t="s">
        <v>10009</v>
      </c>
      <c r="B27" s="9" t="s">
        <v>10010</v>
      </c>
      <c r="C27" s="10">
        <v>2020.0</v>
      </c>
      <c r="D27" s="10">
        <v>1.0</v>
      </c>
      <c r="E27" s="10">
        <v>1.0</v>
      </c>
      <c r="F27" s="11" t="s">
        <v>10011</v>
      </c>
      <c r="G27" s="9"/>
      <c r="H27" s="10">
        <v>58.0</v>
      </c>
      <c r="I27" s="10">
        <v>4.0</v>
      </c>
      <c r="J27" s="9"/>
      <c r="K27" s="9" t="s">
        <v>10012</v>
      </c>
      <c r="L27" s="12" t="s">
        <v>10013</v>
      </c>
      <c r="M27" s="9"/>
      <c r="N27" s="9"/>
      <c r="O27" s="9"/>
      <c r="P27" s="9" t="s">
        <v>10014</v>
      </c>
      <c r="Q27" s="11" t="s">
        <v>10015</v>
      </c>
      <c r="R27" s="9"/>
      <c r="S27" s="9"/>
      <c r="T27">
        <f t="shared" si="2"/>
        <v>46</v>
      </c>
      <c r="U27" t="str">
        <f t="shared" si="3"/>
        <v>Excluded</v>
      </c>
      <c r="V27">
        <f t="shared" si="4"/>
        <v>69</v>
      </c>
      <c r="W27" t="str">
        <f t="shared" si="5"/>
        <v>Excluded</v>
      </c>
      <c r="X27" t="str">
        <f t="shared" ref="X27:Z27" si="35">IFERROR(IF(SEARCH(X$1,$Q27),"sim","não"),)</f>
        <v>sim</v>
      </c>
      <c r="Y27" t="str">
        <f t="shared" si="35"/>
        <v/>
      </c>
      <c r="Z27" t="str">
        <f t="shared" si="35"/>
        <v/>
      </c>
      <c r="AA27">
        <f t="shared" si="7"/>
        <v>1</v>
      </c>
      <c r="AB27" t="str">
        <f t="shared" si="8"/>
        <v/>
      </c>
      <c r="AF27" t="str">
        <f t="shared" si="9"/>
        <v>1 - Type of study</v>
      </c>
      <c r="AG27" t="str">
        <f t="shared" si="10"/>
        <v>1 - Type of study</v>
      </c>
      <c r="AH27" t="str">
        <f t="shared" si="11"/>
        <v/>
      </c>
    </row>
    <row r="28">
      <c r="A28" s="9" t="s">
        <v>10016</v>
      </c>
      <c r="B28" s="9" t="s">
        <v>10017</v>
      </c>
      <c r="C28" s="10">
        <v>2020.0</v>
      </c>
      <c r="D28" s="10">
        <v>1.0</v>
      </c>
      <c r="E28" s="10">
        <v>1.0</v>
      </c>
      <c r="F28" s="11" t="s">
        <v>168</v>
      </c>
      <c r="G28" s="9"/>
      <c r="H28" s="10">
        <v>7.0</v>
      </c>
      <c r="I28" s="9"/>
      <c r="J28" s="9"/>
      <c r="K28" s="9" t="s">
        <v>10018</v>
      </c>
      <c r="L28" s="12" t="s">
        <v>10019</v>
      </c>
      <c r="M28" s="9"/>
      <c r="N28" s="9"/>
      <c r="O28" s="9"/>
      <c r="P28" s="9" t="s">
        <v>10020</v>
      </c>
      <c r="Q28" s="11" t="s">
        <v>10008</v>
      </c>
      <c r="R28" s="9"/>
      <c r="S28" s="9"/>
      <c r="T28">
        <f t="shared" si="2"/>
        <v>46</v>
      </c>
      <c r="U28" t="str">
        <f t="shared" si="3"/>
        <v>Excluded</v>
      </c>
      <c r="V28">
        <f t="shared" si="4"/>
        <v>69</v>
      </c>
      <c r="W28" t="str">
        <f t="shared" si="5"/>
        <v>Excluded</v>
      </c>
      <c r="X28" t="str">
        <f t="shared" ref="X28:Z28" si="36">IFERROR(IF(SEARCH(X$1,$Q28),"sim","não"),)</f>
        <v>sim</v>
      </c>
      <c r="Y28" t="str">
        <f t="shared" si="36"/>
        <v/>
      </c>
      <c r="Z28" t="str">
        <f t="shared" si="36"/>
        <v/>
      </c>
      <c r="AA28">
        <f t="shared" si="7"/>
        <v>1</v>
      </c>
      <c r="AB28" t="str">
        <f t="shared" si="8"/>
        <v/>
      </c>
      <c r="AF28" t="str">
        <f t="shared" si="9"/>
        <v>1 - Type of study</v>
      </c>
      <c r="AG28" t="str">
        <f t="shared" si="10"/>
        <v>1 - Type of study</v>
      </c>
      <c r="AH28" t="str">
        <f t="shared" si="11"/>
        <v/>
      </c>
    </row>
    <row r="29">
      <c r="A29" s="9" t="s">
        <v>10021</v>
      </c>
      <c r="B29" s="9" t="s">
        <v>10022</v>
      </c>
      <c r="C29" s="10">
        <v>2020.0</v>
      </c>
      <c r="D29" s="10">
        <v>1.0</v>
      </c>
      <c r="E29" s="10">
        <v>1.0</v>
      </c>
      <c r="F29" s="9" t="s">
        <v>10023</v>
      </c>
      <c r="G29" s="9"/>
      <c r="H29" s="10">
        <v>167.0</v>
      </c>
      <c r="I29" s="10">
        <v>11.0</v>
      </c>
      <c r="J29" s="9"/>
      <c r="K29" s="9" t="s">
        <v>10024</v>
      </c>
      <c r="L29" s="12" t="s">
        <v>10025</v>
      </c>
      <c r="M29" s="9"/>
      <c r="N29" s="9"/>
      <c r="O29" s="9"/>
      <c r="P29" s="9" t="s">
        <v>10026</v>
      </c>
      <c r="Q29" s="11" t="s">
        <v>9880</v>
      </c>
      <c r="R29" s="9"/>
      <c r="S29" s="9"/>
      <c r="T29">
        <f t="shared" si="2"/>
        <v>46</v>
      </c>
      <c r="U29" t="str">
        <f t="shared" si="3"/>
        <v>Excluded</v>
      </c>
      <c r="V29">
        <f t="shared" si="4"/>
        <v>69</v>
      </c>
      <c r="W29" t="str">
        <f t="shared" si="5"/>
        <v>Excluded</v>
      </c>
      <c r="X29" t="str">
        <f t="shared" ref="X29:Z29" si="37">IFERROR(IF(SEARCH(X$1,$Q29),"sim","não"),)</f>
        <v>sim</v>
      </c>
      <c r="Y29" t="str">
        <f t="shared" si="37"/>
        <v/>
      </c>
      <c r="Z29" t="str">
        <f t="shared" si="37"/>
        <v/>
      </c>
      <c r="AA29">
        <f t="shared" si="7"/>
        <v>1</v>
      </c>
      <c r="AB29" t="str">
        <f t="shared" si="8"/>
        <v/>
      </c>
      <c r="AE29" s="3"/>
      <c r="AF29" t="str">
        <f t="shared" si="9"/>
        <v>1 - Type of study</v>
      </c>
      <c r="AG29" t="str">
        <f t="shared" si="10"/>
        <v>1 - Type of study</v>
      </c>
      <c r="AH29" t="str">
        <f t="shared" si="11"/>
        <v/>
      </c>
    </row>
    <row r="30">
      <c r="A30" s="9" t="s">
        <v>10027</v>
      </c>
      <c r="B30" s="9" t="s">
        <v>10028</v>
      </c>
      <c r="C30" s="10">
        <v>2020.0</v>
      </c>
      <c r="D30" s="10">
        <v>1.0</v>
      </c>
      <c r="E30" s="10">
        <v>1.0</v>
      </c>
      <c r="F30" s="11" t="s">
        <v>10029</v>
      </c>
      <c r="G30" s="9"/>
      <c r="H30" s="10">
        <v>12.0</v>
      </c>
      <c r="I30" s="10">
        <v>6.0</v>
      </c>
      <c r="J30" s="9" t="s">
        <v>10030</v>
      </c>
      <c r="K30" s="9" t="s">
        <v>10031</v>
      </c>
      <c r="L30" s="12" t="s">
        <v>10032</v>
      </c>
      <c r="M30" s="9"/>
      <c r="N30" s="9"/>
      <c r="O30" s="9"/>
      <c r="P30" s="9" t="s">
        <v>10033</v>
      </c>
      <c r="Q30" s="11" t="s">
        <v>9874</v>
      </c>
      <c r="R30" s="9"/>
      <c r="S30" s="9"/>
      <c r="T30">
        <f t="shared" si="2"/>
        <v>46</v>
      </c>
      <c r="U30" t="str">
        <f t="shared" si="3"/>
        <v>Excluded</v>
      </c>
      <c r="V30">
        <f t="shared" si="4"/>
        <v>69</v>
      </c>
      <c r="W30" t="str">
        <f t="shared" si="5"/>
        <v>Excluded</v>
      </c>
      <c r="X30" t="str">
        <f t="shared" ref="X30:Z30" si="38">IFERROR(IF(SEARCH(X$1,$Q30),"sim","não"),)</f>
        <v>sim</v>
      </c>
      <c r="Y30" t="str">
        <f t="shared" si="38"/>
        <v/>
      </c>
      <c r="Z30" t="str">
        <f t="shared" si="38"/>
        <v/>
      </c>
      <c r="AA30">
        <f t="shared" si="7"/>
        <v>1</v>
      </c>
      <c r="AB30" t="str">
        <f t="shared" si="8"/>
        <v/>
      </c>
      <c r="AF30" t="str">
        <f t="shared" si="9"/>
        <v>1 - Type of study</v>
      </c>
      <c r="AG30" t="str">
        <f t="shared" si="10"/>
        <v>1 - Type of study</v>
      </c>
      <c r="AH30" t="str">
        <f t="shared" si="11"/>
        <v/>
      </c>
    </row>
    <row r="31">
      <c r="A31" s="9" t="s">
        <v>10034</v>
      </c>
      <c r="B31" s="9" t="s">
        <v>10035</v>
      </c>
      <c r="C31" s="10">
        <v>2020.0</v>
      </c>
      <c r="D31" s="10">
        <v>1.0</v>
      </c>
      <c r="E31" s="10">
        <v>1.0</v>
      </c>
      <c r="F31" s="11" t="s">
        <v>549</v>
      </c>
      <c r="G31" s="9"/>
      <c r="H31" s="10">
        <v>162.0</v>
      </c>
      <c r="I31" s="9"/>
      <c r="J31" s="9" t="s">
        <v>10036</v>
      </c>
      <c r="K31" s="9" t="s">
        <v>10037</v>
      </c>
      <c r="L31" s="12" t="s">
        <v>10038</v>
      </c>
      <c r="M31" s="9"/>
      <c r="N31" s="9"/>
      <c r="O31" s="9"/>
      <c r="P31" s="9" t="s">
        <v>10039</v>
      </c>
      <c r="Q31" s="11" t="s">
        <v>10040</v>
      </c>
      <c r="R31" s="9"/>
      <c r="S31" s="9"/>
      <c r="T31">
        <f t="shared" si="2"/>
        <v>60</v>
      </c>
      <c r="U31" t="str">
        <f t="shared" si="3"/>
        <v>Excluded</v>
      </c>
      <c r="V31">
        <f t="shared" si="4"/>
        <v>83</v>
      </c>
      <c r="W31" t="str">
        <f t="shared" si="5"/>
        <v>Excluded</v>
      </c>
      <c r="X31" t="str">
        <f t="shared" ref="X31:Z31" si="39">IFERROR(IF(SEARCH(X$1,$Q31),"sim","não"),)</f>
        <v/>
      </c>
      <c r="Y31" t="str">
        <f t="shared" si="39"/>
        <v>sim</v>
      </c>
      <c r="Z31" t="str">
        <f t="shared" si="39"/>
        <v/>
      </c>
      <c r="AA31">
        <f t="shared" si="7"/>
        <v>1</v>
      </c>
      <c r="AB31" t="str">
        <f t="shared" si="8"/>
        <v/>
      </c>
      <c r="AF31" t="str">
        <f t="shared" si="9"/>
        <v>2 - Population</v>
      </c>
      <c r="AG31" t="str">
        <f t="shared" si="10"/>
        <v>2 - Population</v>
      </c>
      <c r="AH31" t="str">
        <f t="shared" si="11"/>
        <v/>
      </c>
    </row>
    <row r="32">
      <c r="A32" s="9" t="s">
        <v>10041</v>
      </c>
      <c r="B32" s="9" t="s">
        <v>10042</v>
      </c>
      <c r="C32" s="10">
        <v>2020.0</v>
      </c>
      <c r="D32" s="10">
        <v>1.0</v>
      </c>
      <c r="E32" s="10">
        <v>1.0</v>
      </c>
      <c r="F32" s="11" t="s">
        <v>168</v>
      </c>
      <c r="G32" s="9"/>
      <c r="H32" s="10">
        <v>7.0</v>
      </c>
      <c r="I32" s="9"/>
      <c r="J32" s="9"/>
      <c r="K32" s="9" t="s">
        <v>10043</v>
      </c>
      <c r="L32" s="12" t="s">
        <v>10044</v>
      </c>
      <c r="M32" s="9"/>
      <c r="N32" s="9"/>
      <c r="O32" s="9"/>
      <c r="P32" s="9" t="s">
        <v>10045</v>
      </c>
      <c r="Q32" s="11" t="s">
        <v>10046</v>
      </c>
      <c r="R32" s="9"/>
      <c r="S32" s="9"/>
      <c r="T32">
        <f t="shared" si="2"/>
        <v>47</v>
      </c>
      <c r="U32" t="str">
        <f t="shared" si="3"/>
        <v>Excluded</v>
      </c>
      <c r="V32">
        <f t="shared" si="4"/>
        <v>70</v>
      </c>
      <c r="W32" t="str">
        <f t="shared" si="5"/>
        <v>Excluded</v>
      </c>
      <c r="X32" t="str">
        <f t="shared" ref="X32:Z32" si="40">IFERROR(IF(SEARCH(X$1,$Q32),"sim","não"),)</f>
        <v>sim</v>
      </c>
      <c r="Y32" t="str">
        <f t="shared" si="40"/>
        <v/>
      </c>
      <c r="Z32" t="str">
        <f t="shared" si="40"/>
        <v/>
      </c>
      <c r="AA32">
        <f t="shared" si="7"/>
        <v>1</v>
      </c>
      <c r="AB32" t="str">
        <f t="shared" si="8"/>
        <v/>
      </c>
      <c r="AF32" t="str">
        <f t="shared" si="9"/>
        <v>1 - Type of study</v>
      </c>
      <c r="AG32" t="str">
        <f t="shared" si="10"/>
        <v>1 - Type of study</v>
      </c>
      <c r="AH32" t="str">
        <f t="shared" si="11"/>
        <v/>
      </c>
    </row>
    <row r="33">
      <c r="A33" s="9" t="s">
        <v>10047</v>
      </c>
      <c r="B33" s="9" t="s">
        <v>10048</v>
      </c>
      <c r="C33" s="10">
        <v>2020.0</v>
      </c>
      <c r="D33" s="10">
        <v>1.0</v>
      </c>
      <c r="E33" s="10">
        <v>1.0</v>
      </c>
      <c r="F33" s="11" t="s">
        <v>168</v>
      </c>
      <c r="G33" s="9"/>
      <c r="H33" s="10">
        <v>7.0</v>
      </c>
      <c r="I33" s="9"/>
      <c r="J33" s="9"/>
      <c r="K33" s="9" t="s">
        <v>10049</v>
      </c>
      <c r="L33" s="12" t="s">
        <v>10050</v>
      </c>
      <c r="M33" s="9"/>
      <c r="N33" s="9"/>
      <c r="O33" s="9"/>
      <c r="P33" s="9" t="s">
        <v>10051</v>
      </c>
      <c r="Q33" s="11" t="s">
        <v>10052</v>
      </c>
      <c r="R33" s="9"/>
      <c r="S33" s="9"/>
      <c r="T33">
        <f t="shared" si="2"/>
        <v>46</v>
      </c>
      <c r="U33" t="str">
        <f t="shared" si="3"/>
        <v>Excluded</v>
      </c>
      <c r="V33">
        <f t="shared" si="4"/>
        <v>69</v>
      </c>
      <c r="W33" t="str">
        <f t="shared" si="5"/>
        <v>Excluded</v>
      </c>
      <c r="X33" t="str">
        <f t="shared" ref="X33:Z33" si="41">IFERROR(IF(SEARCH(X$1,$Q33),"sim","não"),)</f>
        <v>sim</v>
      </c>
      <c r="Y33" t="str">
        <f t="shared" si="41"/>
        <v>sim</v>
      </c>
      <c r="Z33" t="str">
        <f t="shared" si="41"/>
        <v/>
      </c>
      <c r="AA33">
        <f t="shared" si="7"/>
        <v>2</v>
      </c>
      <c r="AB33" t="str">
        <f t="shared" si="8"/>
        <v/>
      </c>
      <c r="AF33" t="str">
        <f t="shared" si="9"/>
        <v>2 - Population,1 - Type of study</v>
      </c>
      <c r="AG33" t="str">
        <f t="shared" si="10"/>
        <v>2 - Population</v>
      </c>
      <c r="AH33" t="str">
        <f t="shared" si="11"/>
        <v>1 - Type of study</v>
      </c>
    </row>
    <row r="34">
      <c r="A34" s="9" t="s">
        <v>10053</v>
      </c>
      <c r="B34" s="9" t="s">
        <v>10054</v>
      </c>
      <c r="C34" s="10">
        <v>2020.0</v>
      </c>
      <c r="D34" s="10">
        <v>1.0</v>
      </c>
      <c r="E34" s="10">
        <v>1.0</v>
      </c>
      <c r="F34" s="11" t="s">
        <v>10055</v>
      </c>
      <c r="G34" s="9"/>
      <c r="H34" s="10">
        <v>12.0</v>
      </c>
      <c r="I34" s="10">
        <v>18.0</v>
      </c>
      <c r="J34" s="14">
        <v>44227.0</v>
      </c>
      <c r="K34" s="9" t="s">
        <v>10056</v>
      </c>
      <c r="L34" s="12" t="s">
        <v>10057</v>
      </c>
      <c r="M34" s="9"/>
      <c r="N34" s="9"/>
      <c r="O34" s="9"/>
      <c r="P34" s="9" t="s">
        <v>10058</v>
      </c>
      <c r="Q34" s="11" t="s">
        <v>10015</v>
      </c>
      <c r="R34" s="9"/>
      <c r="S34" s="9"/>
      <c r="T34">
        <f t="shared" si="2"/>
        <v>46</v>
      </c>
      <c r="U34" t="str">
        <f t="shared" si="3"/>
        <v>Excluded</v>
      </c>
      <c r="V34">
        <f t="shared" si="4"/>
        <v>69</v>
      </c>
      <c r="W34" t="str">
        <f t="shared" si="5"/>
        <v>Excluded</v>
      </c>
      <c r="X34" t="str">
        <f t="shared" ref="X34:Z34" si="42">IFERROR(IF(SEARCH(X$1,$Q34),"sim","não"),)</f>
        <v>sim</v>
      </c>
      <c r="Y34" t="str">
        <f t="shared" si="42"/>
        <v/>
      </c>
      <c r="Z34" t="str">
        <f t="shared" si="42"/>
        <v/>
      </c>
      <c r="AA34">
        <f t="shared" si="7"/>
        <v>1</v>
      </c>
      <c r="AB34" t="str">
        <f t="shared" si="8"/>
        <v/>
      </c>
      <c r="AF34" t="str">
        <f t="shared" si="9"/>
        <v>1 - Type of study</v>
      </c>
      <c r="AG34" t="str">
        <f t="shared" si="10"/>
        <v>1 - Type of study</v>
      </c>
      <c r="AH34" t="str">
        <f t="shared" si="11"/>
        <v/>
      </c>
    </row>
    <row r="35">
      <c r="A35" s="9" t="s">
        <v>10059</v>
      </c>
      <c r="B35" s="9" t="s">
        <v>10060</v>
      </c>
      <c r="C35" s="10">
        <v>2020.0</v>
      </c>
      <c r="D35" s="10">
        <v>1.0</v>
      </c>
      <c r="E35" s="10">
        <v>1.0</v>
      </c>
      <c r="F35" s="11" t="s">
        <v>174</v>
      </c>
      <c r="G35" s="9"/>
      <c r="H35" s="10">
        <v>158.0</v>
      </c>
      <c r="I35" s="9"/>
      <c r="J35" s="9"/>
      <c r="K35" s="9" t="s">
        <v>10061</v>
      </c>
      <c r="L35" s="12" t="s">
        <v>10062</v>
      </c>
      <c r="M35" s="9"/>
      <c r="N35" s="9"/>
      <c r="O35" s="9"/>
      <c r="P35" s="9" t="s">
        <v>10063</v>
      </c>
      <c r="Q35" s="11" t="s">
        <v>10064</v>
      </c>
      <c r="R35" s="9"/>
      <c r="S35" s="9"/>
      <c r="T35">
        <f t="shared" si="2"/>
        <v>46</v>
      </c>
      <c r="U35" t="str">
        <f t="shared" si="3"/>
        <v>Excluded</v>
      </c>
      <c r="V35">
        <f t="shared" si="4"/>
        <v>69</v>
      </c>
      <c r="W35" t="str">
        <f t="shared" si="5"/>
        <v>Excluded</v>
      </c>
      <c r="X35" t="str">
        <f t="shared" ref="X35:Z35" si="43">IFERROR(IF(SEARCH(X$1,$Q35),"sim","não"),)</f>
        <v>sim</v>
      </c>
      <c r="Y35" t="str">
        <f t="shared" si="43"/>
        <v/>
      </c>
      <c r="Z35" t="str">
        <f t="shared" si="43"/>
        <v/>
      </c>
      <c r="AA35">
        <f t="shared" si="7"/>
        <v>1</v>
      </c>
      <c r="AB35" t="str">
        <f t="shared" si="8"/>
        <v/>
      </c>
      <c r="AF35" t="str">
        <f t="shared" si="9"/>
        <v>1 - Type of study</v>
      </c>
      <c r="AG35" t="str">
        <f t="shared" si="10"/>
        <v>1 - Type of study</v>
      </c>
      <c r="AH35" t="str">
        <f t="shared" si="11"/>
        <v/>
      </c>
    </row>
    <row r="36">
      <c r="A36" s="9" t="s">
        <v>10065</v>
      </c>
      <c r="B36" s="9" t="s">
        <v>10066</v>
      </c>
      <c r="C36" s="10">
        <v>2020.0</v>
      </c>
      <c r="D36" s="10">
        <v>1.0</v>
      </c>
      <c r="E36" s="10">
        <v>1.0</v>
      </c>
      <c r="F36" s="11" t="s">
        <v>194</v>
      </c>
      <c r="G36" s="9"/>
      <c r="H36" s="10">
        <v>8.0</v>
      </c>
      <c r="I36" s="9"/>
      <c r="J36" s="9"/>
      <c r="K36" s="9" t="s">
        <v>10067</v>
      </c>
      <c r="L36" s="12" t="s">
        <v>10068</v>
      </c>
      <c r="M36" s="9"/>
      <c r="N36" s="9"/>
      <c r="O36" s="9"/>
      <c r="P36" s="9" t="s">
        <v>10069</v>
      </c>
      <c r="Q36" s="11" t="s">
        <v>10070</v>
      </c>
      <c r="R36" s="9"/>
      <c r="S36" s="9"/>
      <c r="T36">
        <f t="shared" si="2"/>
        <v>46</v>
      </c>
      <c r="U36" t="str">
        <f t="shared" si="3"/>
        <v>Maybe</v>
      </c>
      <c r="V36">
        <f t="shared" si="4"/>
        <v>66</v>
      </c>
      <c r="W36" t="str">
        <f t="shared" si="5"/>
        <v>Maybe</v>
      </c>
      <c r="X36" t="str">
        <f t="shared" ref="X36:Z36" si="44">IFERROR(IF(SEARCH(X$1,$Q36),"sim","não"),)</f>
        <v/>
      </c>
      <c r="Y36" t="str">
        <f t="shared" si="44"/>
        <v/>
      </c>
      <c r="Z36" t="str">
        <f t="shared" si="44"/>
        <v/>
      </c>
      <c r="AA36">
        <f t="shared" si="7"/>
        <v>0</v>
      </c>
      <c r="AB36" t="str">
        <f t="shared" si="8"/>
        <v>sim</v>
      </c>
      <c r="AF36" t="str">
        <f t="shared" si="9"/>
        <v/>
      </c>
      <c r="AG36" t="str">
        <f t="shared" si="10"/>
        <v/>
      </c>
      <c r="AH36" t="str">
        <f t="shared" si="11"/>
        <v/>
      </c>
    </row>
    <row r="37">
      <c r="A37" s="9" t="s">
        <v>10071</v>
      </c>
      <c r="B37" s="9" t="s">
        <v>10072</v>
      </c>
      <c r="C37" s="10">
        <v>2020.0</v>
      </c>
      <c r="D37" s="10">
        <v>1.0</v>
      </c>
      <c r="E37" s="10">
        <v>1.0</v>
      </c>
      <c r="F37" s="9" t="s">
        <v>1121</v>
      </c>
      <c r="G37" s="9"/>
      <c r="H37" s="10">
        <v>248.0</v>
      </c>
      <c r="I37" s="9"/>
      <c r="J37" s="9"/>
      <c r="K37" s="9" t="s">
        <v>10073</v>
      </c>
      <c r="L37" s="12" t="s">
        <v>10074</v>
      </c>
      <c r="M37" s="9"/>
      <c r="N37" s="9"/>
      <c r="O37" s="9"/>
      <c r="P37" s="9" t="s">
        <v>10075</v>
      </c>
      <c r="Q37" s="11" t="s">
        <v>10076</v>
      </c>
      <c r="R37" s="9"/>
      <c r="S37" s="9"/>
      <c r="T37">
        <f t="shared" si="2"/>
        <v>46</v>
      </c>
      <c r="U37" t="str">
        <f t="shared" si="3"/>
        <v>Excluded</v>
      </c>
      <c r="V37">
        <f t="shared" si="4"/>
        <v>69</v>
      </c>
      <c r="W37" t="str">
        <f t="shared" si="5"/>
        <v>Excluded</v>
      </c>
      <c r="X37" t="str">
        <f t="shared" ref="X37:Z37" si="45">IFERROR(IF(SEARCH(X$1,$Q37),"sim","não"),)</f>
        <v/>
      </c>
      <c r="Y37" t="str">
        <f t="shared" si="45"/>
        <v>sim</v>
      </c>
      <c r="Z37" t="str">
        <f t="shared" si="45"/>
        <v/>
      </c>
      <c r="AA37">
        <f t="shared" si="7"/>
        <v>1</v>
      </c>
      <c r="AB37" t="str">
        <f t="shared" si="8"/>
        <v/>
      </c>
      <c r="AF37" t="str">
        <f t="shared" si="9"/>
        <v>2 - Population</v>
      </c>
      <c r="AG37" t="str">
        <f t="shared" si="10"/>
        <v>2 - Population</v>
      </c>
      <c r="AH37" t="str">
        <f t="shared" si="11"/>
        <v/>
      </c>
    </row>
    <row r="38">
      <c r="A38" s="9" t="s">
        <v>10077</v>
      </c>
      <c r="B38" s="9" t="s">
        <v>10078</v>
      </c>
      <c r="C38" s="10">
        <v>2020.0</v>
      </c>
      <c r="D38" s="10">
        <v>1.0</v>
      </c>
      <c r="E38" s="10">
        <v>1.0</v>
      </c>
      <c r="F38" s="11" t="s">
        <v>10079</v>
      </c>
      <c r="G38" s="9"/>
      <c r="H38" s="10">
        <v>255.0</v>
      </c>
      <c r="I38" s="9"/>
      <c r="J38" s="9"/>
      <c r="K38" s="9" t="s">
        <v>10080</v>
      </c>
      <c r="L38" s="12" t="s">
        <v>10081</v>
      </c>
      <c r="M38" s="9"/>
      <c r="N38" s="9"/>
      <c r="O38" s="9"/>
      <c r="P38" s="9" t="s">
        <v>10082</v>
      </c>
      <c r="Q38" s="11" t="s">
        <v>10015</v>
      </c>
      <c r="R38" s="9"/>
      <c r="S38" s="9"/>
      <c r="T38">
        <f t="shared" si="2"/>
        <v>46</v>
      </c>
      <c r="U38" t="str">
        <f t="shared" si="3"/>
        <v>Excluded</v>
      </c>
      <c r="V38">
        <f t="shared" si="4"/>
        <v>69</v>
      </c>
      <c r="W38" t="str">
        <f t="shared" si="5"/>
        <v>Excluded</v>
      </c>
      <c r="X38" t="str">
        <f t="shared" ref="X38:Z38" si="46">IFERROR(IF(SEARCH(X$1,$Q38),"sim","não"),)</f>
        <v>sim</v>
      </c>
      <c r="Y38" t="str">
        <f t="shared" si="46"/>
        <v/>
      </c>
      <c r="Z38" t="str">
        <f t="shared" si="46"/>
        <v/>
      </c>
      <c r="AA38">
        <f t="shared" si="7"/>
        <v>1</v>
      </c>
      <c r="AB38" t="str">
        <f t="shared" si="8"/>
        <v/>
      </c>
      <c r="AF38" t="str">
        <f t="shared" si="9"/>
        <v>1 - Type of study</v>
      </c>
      <c r="AG38" t="str">
        <f t="shared" si="10"/>
        <v>1 - Type of study</v>
      </c>
      <c r="AH38" t="str">
        <f t="shared" si="11"/>
        <v/>
      </c>
    </row>
    <row r="39">
      <c r="A39" s="9" t="s">
        <v>10083</v>
      </c>
      <c r="B39" s="9" t="s">
        <v>10084</v>
      </c>
      <c r="C39" s="10">
        <v>2020.0</v>
      </c>
      <c r="D39" s="10">
        <v>1.0</v>
      </c>
      <c r="E39" s="10">
        <v>1.0</v>
      </c>
      <c r="F39" s="9" t="s">
        <v>6744</v>
      </c>
      <c r="G39" s="9"/>
      <c r="H39" s="10">
        <v>15.0</v>
      </c>
      <c r="I39" s="10">
        <v>5.0</v>
      </c>
      <c r="J39" s="9"/>
      <c r="K39" s="9" t="s">
        <v>10085</v>
      </c>
      <c r="L39" s="12" t="s">
        <v>10086</v>
      </c>
      <c r="M39" s="9"/>
      <c r="N39" s="9"/>
      <c r="O39" s="9"/>
      <c r="P39" s="9" t="s">
        <v>10087</v>
      </c>
      <c r="Q39" s="11" t="s">
        <v>10088</v>
      </c>
      <c r="R39" s="9"/>
      <c r="S39" s="9"/>
      <c r="T39">
        <f t="shared" si="2"/>
        <v>46</v>
      </c>
      <c r="U39" t="str">
        <f t="shared" si="3"/>
        <v>Excluded</v>
      </c>
      <c r="V39">
        <f t="shared" si="4"/>
        <v>69</v>
      </c>
      <c r="W39" t="str">
        <f t="shared" si="5"/>
        <v>Excluded</v>
      </c>
      <c r="X39" t="str">
        <f t="shared" ref="X39:Z39" si="47">IFERROR(IF(SEARCH(X$1,$Q39),"sim","não"),)</f>
        <v>sim</v>
      </c>
      <c r="Y39" t="str">
        <f t="shared" si="47"/>
        <v/>
      </c>
      <c r="Z39" t="str">
        <f t="shared" si="47"/>
        <v/>
      </c>
      <c r="AA39">
        <f t="shared" si="7"/>
        <v>1</v>
      </c>
      <c r="AB39" t="str">
        <f t="shared" si="8"/>
        <v/>
      </c>
      <c r="AF39" t="str">
        <f t="shared" si="9"/>
        <v>1 - Type of study</v>
      </c>
      <c r="AG39" t="str">
        <f t="shared" si="10"/>
        <v>1 - Type of study</v>
      </c>
      <c r="AH39" t="str">
        <f t="shared" si="11"/>
        <v/>
      </c>
    </row>
    <row r="40">
      <c r="A40" s="9" t="s">
        <v>10089</v>
      </c>
      <c r="B40" s="9" t="s">
        <v>10090</v>
      </c>
      <c r="C40" s="10">
        <v>2020.0</v>
      </c>
      <c r="D40" s="10">
        <v>1.0</v>
      </c>
      <c r="E40" s="10">
        <v>1.0</v>
      </c>
      <c r="F40" s="11" t="s">
        <v>95</v>
      </c>
      <c r="G40" s="9"/>
      <c r="H40" s="10">
        <v>259.0</v>
      </c>
      <c r="I40" s="9"/>
      <c r="J40" s="9"/>
      <c r="K40" s="9" t="s">
        <v>10091</v>
      </c>
      <c r="L40" s="12" t="s">
        <v>10092</v>
      </c>
      <c r="M40" s="9"/>
      <c r="N40" s="9"/>
      <c r="O40" s="9"/>
      <c r="P40" s="9" t="s">
        <v>10093</v>
      </c>
      <c r="Q40" s="11" t="s">
        <v>10094</v>
      </c>
      <c r="R40" s="9"/>
      <c r="S40" s="9"/>
      <c r="T40">
        <f t="shared" si="2"/>
        <v>47</v>
      </c>
      <c r="U40" t="str">
        <f t="shared" si="3"/>
        <v>Excluded</v>
      </c>
      <c r="V40">
        <f t="shared" si="4"/>
        <v>70</v>
      </c>
      <c r="W40" t="str">
        <f t="shared" si="5"/>
        <v>Excluded</v>
      </c>
      <c r="X40" t="str">
        <f t="shared" ref="X40:Z40" si="48">IFERROR(IF(SEARCH(X$1,$Q40),"sim","não"),)</f>
        <v>sim</v>
      </c>
      <c r="Y40" t="str">
        <f t="shared" si="48"/>
        <v/>
      </c>
      <c r="Z40" t="str">
        <f t="shared" si="48"/>
        <v/>
      </c>
      <c r="AA40">
        <f t="shared" si="7"/>
        <v>1</v>
      </c>
      <c r="AB40" t="str">
        <f t="shared" si="8"/>
        <v/>
      </c>
      <c r="AF40" t="str">
        <f t="shared" si="9"/>
        <v>1 - Type of study</v>
      </c>
      <c r="AG40" t="str">
        <f t="shared" si="10"/>
        <v>1 - Type of study</v>
      </c>
      <c r="AH40" t="str">
        <f t="shared" si="11"/>
        <v/>
      </c>
    </row>
    <row r="41">
      <c r="A41" s="9" t="s">
        <v>10095</v>
      </c>
      <c r="B41" s="9" t="s">
        <v>10096</v>
      </c>
      <c r="C41" s="10">
        <v>2020.0</v>
      </c>
      <c r="D41" s="10">
        <v>1.0</v>
      </c>
      <c r="E41" s="10">
        <v>1.0</v>
      </c>
      <c r="F41" s="11" t="s">
        <v>10097</v>
      </c>
      <c r="G41" s="9"/>
      <c r="H41" s="10">
        <v>245.0</v>
      </c>
      <c r="I41" s="9"/>
      <c r="J41" s="9"/>
      <c r="K41" s="9" t="s">
        <v>10098</v>
      </c>
      <c r="L41" s="12" t="s">
        <v>10099</v>
      </c>
      <c r="M41" s="9"/>
      <c r="N41" s="9"/>
      <c r="O41" s="9"/>
      <c r="P41" s="9" t="s">
        <v>10100</v>
      </c>
      <c r="Q41" s="11" t="s">
        <v>10101</v>
      </c>
      <c r="R41" s="9"/>
      <c r="S41" s="9"/>
      <c r="T41">
        <f t="shared" si="2"/>
        <v>46</v>
      </c>
      <c r="U41" t="str">
        <f t="shared" si="3"/>
        <v>Excluded</v>
      </c>
      <c r="V41">
        <f t="shared" si="4"/>
        <v>69</v>
      </c>
      <c r="W41" t="str">
        <f t="shared" si="5"/>
        <v>Excluded</v>
      </c>
      <c r="X41" t="str">
        <f t="shared" ref="X41:Z41" si="49">IFERROR(IF(SEARCH(X$1,$Q41),"sim","não"),)</f>
        <v>sim</v>
      </c>
      <c r="Y41" t="str">
        <f t="shared" si="49"/>
        <v/>
      </c>
      <c r="Z41" t="str">
        <f t="shared" si="49"/>
        <v/>
      </c>
      <c r="AA41">
        <f t="shared" si="7"/>
        <v>1</v>
      </c>
      <c r="AB41" t="str">
        <f t="shared" si="8"/>
        <v/>
      </c>
      <c r="AF41" t="str">
        <f t="shared" si="9"/>
        <v>1 - Type of study</v>
      </c>
      <c r="AG41" t="str">
        <f t="shared" si="10"/>
        <v>1 - Type of study</v>
      </c>
      <c r="AH41" t="str">
        <f t="shared" si="11"/>
        <v/>
      </c>
    </row>
    <row r="42">
      <c r="A42" s="9" t="s">
        <v>10102</v>
      </c>
      <c r="B42" s="9" t="s">
        <v>10103</v>
      </c>
      <c r="C42" s="10">
        <v>2020.0</v>
      </c>
      <c r="D42" s="10">
        <v>1.0</v>
      </c>
      <c r="E42" s="10">
        <v>1.0</v>
      </c>
      <c r="F42" s="11" t="s">
        <v>10104</v>
      </c>
      <c r="G42" s="9"/>
      <c r="H42" s="10">
        <v>367.0</v>
      </c>
      <c r="I42" s="10">
        <v>3.0</v>
      </c>
      <c r="J42" s="9"/>
      <c r="K42" s="9" t="s">
        <v>10105</v>
      </c>
      <c r="L42" s="12" t="s">
        <v>10106</v>
      </c>
      <c r="M42" s="9"/>
      <c r="N42" s="9"/>
      <c r="O42" s="9"/>
      <c r="P42" s="9" t="s">
        <v>10107</v>
      </c>
      <c r="Q42" s="11" t="s">
        <v>10064</v>
      </c>
      <c r="R42" s="9"/>
      <c r="S42" s="9"/>
      <c r="T42">
        <f t="shared" si="2"/>
        <v>46</v>
      </c>
      <c r="U42" t="str">
        <f t="shared" si="3"/>
        <v>Excluded</v>
      </c>
      <c r="V42">
        <f t="shared" si="4"/>
        <v>69</v>
      </c>
      <c r="W42" t="str">
        <f t="shared" si="5"/>
        <v>Excluded</v>
      </c>
      <c r="X42" t="str">
        <f t="shared" ref="X42:Z42" si="50">IFERROR(IF(SEARCH(X$1,$Q42),"sim","não"),)</f>
        <v>sim</v>
      </c>
      <c r="Y42" t="str">
        <f t="shared" si="50"/>
        <v/>
      </c>
      <c r="Z42" t="str">
        <f t="shared" si="50"/>
        <v/>
      </c>
      <c r="AA42">
        <f t="shared" si="7"/>
        <v>1</v>
      </c>
      <c r="AB42" t="str">
        <f t="shared" si="8"/>
        <v/>
      </c>
      <c r="AF42" t="str">
        <f t="shared" si="9"/>
        <v>1 - Type of study</v>
      </c>
      <c r="AG42" t="str">
        <f t="shared" si="10"/>
        <v>1 - Type of study</v>
      </c>
      <c r="AH42" t="str">
        <f t="shared" si="11"/>
        <v/>
      </c>
    </row>
    <row r="43">
      <c r="A43" s="9" t="s">
        <v>10108</v>
      </c>
      <c r="B43" s="9" t="s">
        <v>10109</v>
      </c>
      <c r="C43" s="10">
        <v>2020.0</v>
      </c>
      <c r="D43" s="10">
        <v>1.0</v>
      </c>
      <c r="E43" s="10">
        <v>1.0</v>
      </c>
      <c r="F43" s="11" t="s">
        <v>31</v>
      </c>
      <c r="G43" s="9"/>
      <c r="H43" s="10">
        <v>386.0</v>
      </c>
      <c r="I43" s="9"/>
      <c r="J43" s="9"/>
      <c r="K43" s="9" t="s">
        <v>10110</v>
      </c>
      <c r="L43" s="12" t="s">
        <v>10111</v>
      </c>
      <c r="M43" s="9"/>
      <c r="N43" s="9"/>
      <c r="O43" s="9"/>
      <c r="P43" s="9" t="s">
        <v>10112</v>
      </c>
      <c r="Q43" s="11" t="s">
        <v>10064</v>
      </c>
      <c r="R43" s="9"/>
      <c r="S43" s="9"/>
      <c r="T43">
        <f t="shared" si="2"/>
        <v>46</v>
      </c>
      <c r="U43" t="str">
        <f t="shared" si="3"/>
        <v>Excluded</v>
      </c>
      <c r="V43">
        <f t="shared" si="4"/>
        <v>69</v>
      </c>
      <c r="W43" t="str">
        <f t="shared" si="5"/>
        <v>Excluded</v>
      </c>
      <c r="X43" t="str">
        <f t="shared" ref="X43:Z43" si="51">IFERROR(IF(SEARCH(X$1,$Q43),"sim","não"),)</f>
        <v>sim</v>
      </c>
      <c r="Y43" t="str">
        <f t="shared" si="51"/>
        <v/>
      </c>
      <c r="Z43" t="str">
        <f t="shared" si="51"/>
        <v/>
      </c>
      <c r="AA43">
        <f t="shared" si="7"/>
        <v>1</v>
      </c>
      <c r="AB43" t="str">
        <f t="shared" si="8"/>
        <v/>
      </c>
      <c r="AF43" t="str">
        <f t="shared" si="9"/>
        <v>1 - Type of study</v>
      </c>
      <c r="AG43" t="str">
        <f t="shared" si="10"/>
        <v>1 - Type of study</v>
      </c>
      <c r="AH43" t="str">
        <f t="shared" si="11"/>
        <v/>
      </c>
    </row>
    <row r="44">
      <c r="A44" s="9" t="s">
        <v>10113</v>
      </c>
      <c r="B44" s="9" t="s">
        <v>10114</v>
      </c>
      <c r="C44" s="10">
        <v>2020.0</v>
      </c>
      <c r="D44" s="10">
        <v>1.0</v>
      </c>
      <c r="E44" s="10">
        <v>1.0</v>
      </c>
      <c r="F44" s="11" t="s">
        <v>537</v>
      </c>
      <c r="G44" s="9"/>
      <c r="H44" s="10">
        <v>17.0</v>
      </c>
      <c r="I44" s="10">
        <v>4.0</v>
      </c>
      <c r="J44" s="9"/>
      <c r="K44" s="9" t="s">
        <v>10115</v>
      </c>
      <c r="L44" s="12" t="s">
        <v>10116</v>
      </c>
      <c r="M44" s="9"/>
      <c r="N44" s="9"/>
      <c r="O44" s="9"/>
      <c r="P44" s="9" t="s">
        <v>10117</v>
      </c>
      <c r="Q44" s="11" t="s">
        <v>10118</v>
      </c>
      <c r="R44" s="9"/>
      <c r="S44" s="9"/>
      <c r="T44">
        <f t="shared" si="2"/>
        <v>47</v>
      </c>
      <c r="U44" t="str">
        <f t="shared" si="3"/>
        <v>Excluded</v>
      </c>
      <c r="V44">
        <f t="shared" si="4"/>
        <v>70</v>
      </c>
      <c r="W44" t="str">
        <f t="shared" si="5"/>
        <v>Excluded</v>
      </c>
      <c r="X44" t="str">
        <f t="shared" ref="X44:Z44" si="52">IFERROR(IF(SEARCH(X$1,$Q44),"sim","não"),)</f>
        <v>sim</v>
      </c>
      <c r="Y44" t="str">
        <f t="shared" si="52"/>
        <v/>
      </c>
      <c r="Z44" t="str">
        <f t="shared" si="52"/>
        <v/>
      </c>
      <c r="AA44">
        <f t="shared" si="7"/>
        <v>1</v>
      </c>
      <c r="AB44" t="str">
        <f t="shared" si="8"/>
        <v/>
      </c>
      <c r="AF44" t="str">
        <f t="shared" si="9"/>
        <v>1 - Type of study</v>
      </c>
      <c r="AG44" t="str">
        <f t="shared" si="10"/>
        <v>1 - Type of study</v>
      </c>
      <c r="AH44" t="str">
        <f t="shared" si="11"/>
        <v/>
      </c>
    </row>
    <row r="45">
      <c r="A45" s="9" t="s">
        <v>10119</v>
      </c>
      <c r="B45" s="9" t="s">
        <v>10120</v>
      </c>
      <c r="C45" s="10">
        <v>2020.0</v>
      </c>
      <c r="D45" s="10">
        <v>1.0</v>
      </c>
      <c r="E45" s="10">
        <v>1.0</v>
      </c>
      <c r="F45" s="11" t="s">
        <v>10121</v>
      </c>
      <c r="G45" s="9"/>
      <c r="H45" s="10">
        <v>15.0</v>
      </c>
      <c r="I45" s="10">
        <v>6.0</v>
      </c>
      <c r="J45" s="14">
        <v>44210.0</v>
      </c>
      <c r="K45" s="9" t="s">
        <v>10122</v>
      </c>
      <c r="L45" s="12" t="s">
        <v>10123</v>
      </c>
      <c r="M45" s="9"/>
      <c r="N45" s="9"/>
      <c r="O45" s="9"/>
      <c r="P45" s="9" t="s">
        <v>10124</v>
      </c>
      <c r="Q45" s="11" t="s">
        <v>9951</v>
      </c>
      <c r="R45" s="9"/>
      <c r="S45" s="9"/>
      <c r="T45">
        <f t="shared" si="2"/>
        <v>46</v>
      </c>
      <c r="U45" t="str">
        <f t="shared" si="3"/>
        <v>Excluded</v>
      </c>
      <c r="V45">
        <f t="shared" si="4"/>
        <v>69</v>
      </c>
      <c r="W45" t="str">
        <f t="shared" si="5"/>
        <v>Excluded</v>
      </c>
      <c r="X45" t="str">
        <f t="shared" ref="X45:Z45" si="53">IFERROR(IF(SEARCH(X$1,$Q45),"sim","não"),)</f>
        <v>sim</v>
      </c>
      <c r="Y45" t="str">
        <f t="shared" si="53"/>
        <v/>
      </c>
      <c r="Z45" t="str">
        <f t="shared" si="53"/>
        <v/>
      </c>
      <c r="AA45">
        <f t="shared" si="7"/>
        <v>1</v>
      </c>
      <c r="AB45" t="str">
        <f t="shared" si="8"/>
        <v/>
      </c>
      <c r="AF45" t="str">
        <f t="shared" si="9"/>
        <v>1 - Type of study</v>
      </c>
      <c r="AG45" t="str">
        <f t="shared" si="10"/>
        <v>1 - Type of study</v>
      </c>
      <c r="AH45" t="str">
        <f t="shared" si="11"/>
        <v/>
      </c>
    </row>
    <row r="46">
      <c r="A46" s="9" t="s">
        <v>10125</v>
      </c>
      <c r="B46" s="9" t="s">
        <v>10126</v>
      </c>
      <c r="C46" s="10">
        <v>2020.0</v>
      </c>
      <c r="D46" s="10">
        <v>1.0</v>
      </c>
      <c r="E46" s="10">
        <v>1.0</v>
      </c>
      <c r="F46" s="11" t="s">
        <v>3546</v>
      </c>
      <c r="G46" s="9"/>
      <c r="H46" s="10">
        <v>18.0</v>
      </c>
      <c r="I46" s="10">
        <v>67.0</v>
      </c>
      <c r="J46" s="9" t="s">
        <v>10127</v>
      </c>
      <c r="K46" s="9" t="s">
        <v>10128</v>
      </c>
      <c r="L46" s="12" t="s">
        <v>10129</v>
      </c>
      <c r="M46" s="9"/>
      <c r="N46" s="9"/>
      <c r="O46" s="9"/>
      <c r="P46" s="9" t="s">
        <v>10130</v>
      </c>
      <c r="Q46" s="11" t="s">
        <v>10131</v>
      </c>
      <c r="R46" s="9"/>
      <c r="S46" s="9"/>
      <c r="T46">
        <f t="shared" si="2"/>
        <v>46</v>
      </c>
      <c r="U46" t="str">
        <f t="shared" si="3"/>
        <v>Excluded</v>
      </c>
      <c r="V46">
        <f t="shared" si="4"/>
        <v>69</v>
      </c>
      <c r="W46" t="str">
        <f t="shared" si="5"/>
        <v>Excluded</v>
      </c>
      <c r="X46" t="str">
        <f t="shared" ref="X46:Z46" si="54">IFERROR(IF(SEARCH(X$1,$Q46),"sim","não"),)</f>
        <v>sim</v>
      </c>
      <c r="Y46" t="str">
        <f t="shared" si="54"/>
        <v/>
      </c>
      <c r="Z46" t="str">
        <f t="shared" si="54"/>
        <v/>
      </c>
      <c r="AA46">
        <f t="shared" si="7"/>
        <v>1</v>
      </c>
      <c r="AB46" t="str">
        <f t="shared" si="8"/>
        <v/>
      </c>
      <c r="AF46" t="str">
        <f t="shared" si="9"/>
        <v>1 - Type of study</v>
      </c>
      <c r="AG46" t="str">
        <f t="shared" si="10"/>
        <v>1 - Type of study</v>
      </c>
      <c r="AH46" t="str">
        <f t="shared" si="11"/>
        <v/>
      </c>
    </row>
    <row r="47">
      <c r="A47" s="9" t="s">
        <v>10132</v>
      </c>
      <c r="B47" s="9" t="s">
        <v>10133</v>
      </c>
      <c r="C47" s="10">
        <v>2020.0</v>
      </c>
      <c r="D47" s="10">
        <v>1.0</v>
      </c>
      <c r="E47" s="10">
        <v>1.0</v>
      </c>
      <c r="F47" s="11" t="s">
        <v>10134</v>
      </c>
      <c r="G47" s="9"/>
      <c r="H47" s="9"/>
      <c r="I47" s="10">
        <v>52.0</v>
      </c>
      <c r="J47" s="9" t="s">
        <v>2111</v>
      </c>
      <c r="K47" s="9" t="s">
        <v>10135</v>
      </c>
      <c r="L47" s="12" t="s">
        <v>10136</v>
      </c>
      <c r="M47" s="9"/>
      <c r="N47" s="9"/>
      <c r="O47" s="9"/>
      <c r="P47" s="9" t="s">
        <v>10137</v>
      </c>
      <c r="Q47" s="11" t="s">
        <v>9862</v>
      </c>
      <c r="R47" s="9"/>
      <c r="S47" s="9"/>
      <c r="T47">
        <f t="shared" si="2"/>
        <v>60</v>
      </c>
      <c r="U47" t="str">
        <f t="shared" si="3"/>
        <v>Excluded</v>
      </c>
      <c r="V47">
        <f t="shared" si="4"/>
        <v>83</v>
      </c>
      <c r="W47" t="str">
        <f t="shared" si="5"/>
        <v>Excluded</v>
      </c>
      <c r="X47" t="str">
        <f t="shared" ref="X47:Z47" si="55">IFERROR(IF(SEARCH(X$1,$Q47),"sim","não"),)</f>
        <v>sim</v>
      </c>
      <c r="Y47" t="str">
        <f t="shared" si="55"/>
        <v/>
      </c>
      <c r="Z47" t="str">
        <f t="shared" si="55"/>
        <v/>
      </c>
      <c r="AA47">
        <f t="shared" si="7"/>
        <v>1</v>
      </c>
      <c r="AB47" t="str">
        <f t="shared" si="8"/>
        <v/>
      </c>
      <c r="AF47" t="str">
        <f t="shared" si="9"/>
        <v>1 - Type of study</v>
      </c>
      <c r="AG47" t="str">
        <f t="shared" si="10"/>
        <v>1 - Type of study</v>
      </c>
      <c r="AH47" t="str">
        <f t="shared" si="11"/>
        <v/>
      </c>
    </row>
    <row r="48">
      <c r="A48" s="9" t="s">
        <v>10138</v>
      </c>
      <c r="B48" s="9" t="s">
        <v>10139</v>
      </c>
      <c r="C48" s="10">
        <v>2020.0</v>
      </c>
      <c r="D48" s="10">
        <v>1.0</v>
      </c>
      <c r="E48" s="10">
        <v>1.0</v>
      </c>
      <c r="F48" s="11" t="s">
        <v>10140</v>
      </c>
      <c r="G48" s="9"/>
      <c r="H48" s="10">
        <v>6.0</v>
      </c>
      <c r="I48" s="10">
        <v>3.0</v>
      </c>
      <c r="J48" s="9" t="s">
        <v>10141</v>
      </c>
      <c r="K48" s="9" t="s">
        <v>10142</v>
      </c>
      <c r="L48" s="12" t="s">
        <v>10143</v>
      </c>
      <c r="M48" s="9"/>
      <c r="N48" s="9"/>
      <c r="O48" s="9"/>
      <c r="P48" s="9" t="s">
        <v>10144</v>
      </c>
      <c r="Q48" s="11" t="s">
        <v>9880</v>
      </c>
      <c r="R48" s="9"/>
      <c r="S48" s="9"/>
      <c r="T48">
        <f t="shared" si="2"/>
        <v>46</v>
      </c>
      <c r="U48" t="str">
        <f t="shared" si="3"/>
        <v>Excluded</v>
      </c>
      <c r="V48">
        <f t="shared" si="4"/>
        <v>69</v>
      </c>
      <c r="W48" t="str">
        <f t="shared" si="5"/>
        <v>Excluded</v>
      </c>
      <c r="X48" t="str">
        <f t="shared" ref="X48:Z48" si="56">IFERROR(IF(SEARCH(X$1,$Q48),"sim","não"),)</f>
        <v>sim</v>
      </c>
      <c r="Y48" t="str">
        <f t="shared" si="56"/>
        <v/>
      </c>
      <c r="Z48" t="str">
        <f t="shared" si="56"/>
        <v/>
      </c>
      <c r="AA48">
        <f t="shared" si="7"/>
        <v>1</v>
      </c>
      <c r="AB48" t="str">
        <f t="shared" si="8"/>
        <v/>
      </c>
      <c r="AF48" t="str">
        <f t="shared" si="9"/>
        <v>1 - Type of study</v>
      </c>
      <c r="AG48" t="str">
        <f t="shared" si="10"/>
        <v>1 - Type of study</v>
      </c>
      <c r="AH48" t="str">
        <f t="shared" si="11"/>
        <v/>
      </c>
    </row>
    <row r="49">
      <c r="A49" s="9" t="s">
        <v>10145</v>
      </c>
      <c r="B49" s="9" t="s">
        <v>10146</v>
      </c>
      <c r="C49" s="10">
        <v>2020.0</v>
      </c>
      <c r="D49" s="10">
        <v>1.0</v>
      </c>
      <c r="E49" s="10">
        <v>1.0</v>
      </c>
      <c r="F49" s="11" t="s">
        <v>10147</v>
      </c>
      <c r="G49" s="9"/>
      <c r="H49" s="10">
        <v>33.0</v>
      </c>
      <c r="I49" s="10">
        <v>3.0</v>
      </c>
      <c r="J49" s="9" t="s">
        <v>6005</v>
      </c>
      <c r="K49" s="9" t="s">
        <v>10148</v>
      </c>
      <c r="L49" s="12" t="s">
        <v>10149</v>
      </c>
      <c r="M49" s="9"/>
      <c r="N49" s="9"/>
      <c r="O49" s="9"/>
      <c r="P49" s="9" t="s">
        <v>10150</v>
      </c>
      <c r="Q49" s="11" t="s">
        <v>9862</v>
      </c>
      <c r="R49" s="9"/>
      <c r="S49" s="9"/>
      <c r="T49">
        <f t="shared" si="2"/>
        <v>60</v>
      </c>
      <c r="U49" t="str">
        <f t="shared" si="3"/>
        <v>Excluded</v>
      </c>
      <c r="V49">
        <f t="shared" si="4"/>
        <v>83</v>
      </c>
      <c r="W49" t="str">
        <f t="shared" si="5"/>
        <v>Excluded</v>
      </c>
      <c r="X49" t="str">
        <f t="shared" ref="X49:Z49" si="57">IFERROR(IF(SEARCH(X$1,$Q49),"sim","não"),)</f>
        <v>sim</v>
      </c>
      <c r="Y49" t="str">
        <f t="shared" si="57"/>
        <v/>
      </c>
      <c r="Z49" t="str">
        <f t="shared" si="57"/>
        <v/>
      </c>
      <c r="AA49">
        <f t="shared" si="7"/>
        <v>1</v>
      </c>
      <c r="AB49" t="str">
        <f t="shared" si="8"/>
        <v/>
      </c>
      <c r="AF49" t="str">
        <f t="shared" si="9"/>
        <v>1 - Type of study</v>
      </c>
      <c r="AG49" t="str">
        <f t="shared" si="10"/>
        <v>1 - Type of study</v>
      </c>
      <c r="AH49" t="str">
        <f t="shared" si="11"/>
        <v/>
      </c>
    </row>
    <row r="50">
      <c r="A50" s="9" t="s">
        <v>10151</v>
      </c>
      <c r="B50" s="9" t="s">
        <v>10152</v>
      </c>
      <c r="C50" s="10">
        <v>2020.0</v>
      </c>
      <c r="D50" s="10">
        <v>1.0</v>
      </c>
      <c r="E50" s="10">
        <v>1.0</v>
      </c>
      <c r="F50" s="11" t="s">
        <v>459</v>
      </c>
      <c r="G50" s="9"/>
      <c r="H50" s="10">
        <v>95.0</v>
      </c>
      <c r="I50" s="9"/>
      <c r="J50" s="9" t="s">
        <v>10153</v>
      </c>
      <c r="K50" s="9" t="s">
        <v>10154</v>
      </c>
      <c r="L50" s="12" t="s">
        <v>10155</v>
      </c>
      <c r="M50" s="9"/>
      <c r="N50" s="9"/>
      <c r="O50" s="9"/>
      <c r="P50" s="9" t="s">
        <v>10156</v>
      </c>
      <c r="Q50" s="11" t="s">
        <v>9880</v>
      </c>
      <c r="R50" s="9"/>
      <c r="S50" s="9"/>
      <c r="T50">
        <f t="shared" si="2"/>
        <v>46</v>
      </c>
      <c r="U50" t="str">
        <f t="shared" si="3"/>
        <v>Excluded</v>
      </c>
      <c r="V50">
        <f t="shared" si="4"/>
        <v>69</v>
      </c>
      <c r="W50" t="str">
        <f t="shared" si="5"/>
        <v>Excluded</v>
      </c>
      <c r="X50" t="str">
        <f t="shared" ref="X50:Z50" si="58">IFERROR(IF(SEARCH(X$1,$Q50),"sim","não"),)</f>
        <v>sim</v>
      </c>
      <c r="Y50" t="str">
        <f t="shared" si="58"/>
        <v/>
      </c>
      <c r="Z50" t="str">
        <f t="shared" si="58"/>
        <v/>
      </c>
      <c r="AA50">
        <f t="shared" si="7"/>
        <v>1</v>
      </c>
      <c r="AB50" t="str">
        <f t="shared" si="8"/>
        <v/>
      </c>
      <c r="AF50" t="str">
        <f t="shared" si="9"/>
        <v>1 - Type of study</v>
      </c>
      <c r="AG50" t="str">
        <f t="shared" si="10"/>
        <v>1 - Type of study</v>
      </c>
      <c r="AH50" t="str">
        <f t="shared" si="11"/>
        <v/>
      </c>
    </row>
    <row r="51">
      <c r="A51" s="9" t="s">
        <v>10157</v>
      </c>
      <c r="B51" s="9" t="s">
        <v>10158</v>
      </c>
      <c r="C51" s="10">
        <v>2020.0</v>
      </c>
      <c r="D51" s="10">
        <v>1.0</v>
      </c>
      <c r="E51" s="10">
        <v>1.0</v>
      </c>
      <c r="F51" s="11" t="s">
        <v>3720</v>
      </c>
      <c r="G51" s="9"/>
      <c r="H51" s="9"/>
      <c r="I51" s="9"/>
      <c r="J51" s="9"/>
      <c r="K51" s="9" t="s">
        <v>10159</v>
      </c>
      <c r="L51" s="12" t="s">
        <v>10160</v>
      </c>
      <c r="M51" s="9"/>
      <c r="N51" s="9"/>
      <c r="O51" s="9"/>
      <c r="P51" s="9" t="s">
        <v>10161</v>
      </c>
      <c r="Q51" s="11" t="s">
        <v>9951</v>
      </c>
      <c r="R51" s="9"/>
      <c r="S51" s="9"/>
      <c r="T51">
        <f t="shared" si="2"/>
        <v>46</v>
      </c>
      <c r="U51" t="str">
        <f t="shared" si="3"/>
        <v>Excluded</v>
      </c>
      <c r="V51">
        <f t="shared" si="4"/>
        <v>69</v>
      </c>
      <c r="W51" t="str">
        <f t="shared" si="5"/>
        <v>Excluded</v>
      </c>
      <c r="X51" t="str">
        <f t="shared" ref="X51:Z51" si="59">IFERROR(IF(SEARCH(X$1,$Q51),"sim","não"),)</f>
        <v>sim</v>
      </c>
      <c r="Y51" t="str">
        <f t="shared" si="59"/>
        <v/>
      </c>
      <c r="Z51" t="str">
        <f t="shared" si="59"/>
        <v/>
      </c>
      <c r="AA51">
        <f t="shared" si="7"/>
        <v>1</v>
      </c>
      <c r="AB51" t="str">
        <f t="shared" si="8"/>
        <v/>
      </c>
      <c r="AF51" t="str">
        <f t="shared" si="9"/>
        <v>1 - Type of study</v>
      </c>
      <c r="AG51" t="str">
        <f t="shared" si="10"/>
        <v>1 - Type of study</v>
      </c>
      <c r="AH51" t="str">
        <f t="shared" si="11"/>
        <v/>
      </c>
    </row>
    <row r="52">
      <c r="A52" s="9" t="s">
        <v>10162</v>
      </c>
      <c r="B52" s="9" t="s">
        <v>10163</v>
      </c>
      <c r="C52" s="10">
        <v>2020.0</v>
      </c>
      <c r="D52" s="10">
        <v>1.0</v>
      </c>
      <c r="E52" s="10">
        <v>1.0</v>
      </c>
      <c r="F52" s="11" t="s">
        <v>10164</v>
      </c>
      <c r="G52" s="9"/>
      <c r="H52" s="10">
        <v>44.0</v>
      </c>
      <c r="I52" s="10">
        <v>4.0</v>
      </c>
      <c r="J52" s="9" t="s">
        <v>10165</v>
      </c>
      <c r="K52" s="9" t="s">
        <v>10166</v>
      </c>
      <c r="L52" s="12" t="s">
        <v>10167</v>
      </c>
      <c r="M52" s="9"/>
      <c r="N52" s="9"/>
      <c r="O52" s="9"/>
      <c r="P52" s="9" t="s">
        <v>10168</v>
      </c>
      <c r="Q52" s="11" t="s">
        <v>10169</v>
      </c>
      <c r="R52" s="9"/>
      <c r="S52" s="9"/>
      <c r="T52">
        <f t="shared" si="2"/>
        <v>46</v>
      </c>
      <c r="U52" t="str">
        <f t="shared" si="3"/>
        <v>Excluded</v>
      </c>
      <c r="V52">
        <f t="shared" si="4"/>
        <v>69</v>
      </c>
      <c r="W52" t="str">
        <f t="shared" si="5"/>
        <v>Excluded</v>
      </c>
      <c r="X52" t="str">
        <f t="shared" ref="X52:Z52" si="60">IFERROR(IF(SEARCH(X$1,$Q52),"sim","não"),)</f>
        <v>sim</v>
      </c>
      <c r="Y52" t="str">
        <f t="shared" si="60"/>
        <v/>
      </c>
      <c r="Z52" t="str">
        <f t="shared" si="60"/>
        <v/>
      </c>
      <c r="AA52">
        <f t="shared" si="7"/>
        <v>1</v>
      </c>
      <c r="AB52" t="str">
        <f t="shared" si="8"/>
        <v/>
      </c>
      <c r="AF52" t="str">
        <f t="shared" si="9"/>
        <v>1 - Type of study</v>
      </c>
      <c r="AG52" t="str">
        <f t="shared" si="10"/>
        <v>1 - Type of study</v>
      </c>
      <c r="AH52" t="str">
        <f t="shared" si="11"/>
        <v/>
      </c>
    </row>
    <row r="53">
      <c r="A53" s="9" t="s">
        <v>10170</v>
      </c>
      <c r="B53" s="9" t="s">
        <v>10171</v>
      </c>
      <c r="C53" s="10">
        <v>2020.0</v>
      </c>
      <c r="D53" s="10">
        <v>1.0</v>
      </c>
      <c r="E53" s="10">
        <v>1.0</v>
      </c>
      <c r="F53" s="11" t="s">
        <v>10172</v>
      </c>
      <c r="G53" s="9"/>
      <c r="H53" s="10">
        <v>8.0</v>
      </c>
      <c r="I53" s="10">
        <v>6.0</v>
      </c>
      <c r="J53" s="9" t="s">
        <v>10173</v>
      </c>
      <c r="K53" s="9" t="s">
        <v>10174</v>
      </c>
      <c r="L53" s="12" t="s">
        <v>10175</v>
      </c>
      <c r="M53" s="9"/>
      <c r="N53" s="9"/>
      <c r="O53" s="9"/>
      <c r="P53" s="9" t="s">
        <v>10176</v>
      </c>
      <c r="Q53" s="11" t="s">
        <v>9862</v>
      </c>
      <c r="R53" s="9"/>
      <c r="S53" s="9"/>
      <c r="T53">
        <f t="shared" si="2"/>
        <v>60</v>
      </c>
      <c r="U53" t="str">
        <f t="shared" si="3"/>
        <v>Excluded</v>
      </c>
      <c r="V53">
        <f t="shared" si="4"/>
        <v>83</v>
      </c>
      <c r="W53" t="str">
        <f t="shared" si="5"/>
        <v>Excluded</v>
      </c>
      <c r="X53" t="str">
        <f t="shared" ref="X53:Z53" si="61">IFERROR(IF(SEARCH(X$1,$Q53),"sim","não"),)</f>
        <v>sim</v>
      </c>
      <c r="Y53" t="str">
        <f t="shared" si="61"/>
        <v/>
      </c>
      <c r="Z53" t="str">
        <f t="shared" si="61"/>
        <v/>
      </c>
      <c r="AA53">
        <f t="shared" si="7"/>
        <v>1</v>
      </c>
      <c r="AB53" t="str">
        <f t="shared" si="8"/>
        <v/>
      </c>
      <c r="AF53" t="str">
        <f t="shared" si="9"/>
        <v>1 - Type of study</v>
      </c>
      <c r="AG53" t="str">
        <f t="shared" si="10"/>
        <v>1 - Type of study</v>
      </c>
      <c r="AH53" t="str">
        <f t="shared" si="11"/>
        <v/>
      </c>
    </row>
    <row r="54">
      <c r="A54" s="9" t="s">
        <v>10177</v>
      </c>
      <c r="B54" s="9" t="s">
        <v>10178</v>
      </c>
      <c r="C54" s="10">
        <v>2020.0</v>
      </c>
      <c r="D54" s="10">
        <v>1.0</v>
      </c>
      <c r="E54" s="10">
        <v>1.0</v>
      </c>
      <c r="F54" s="11" t="s">
        <v>10179</v>
      </c>
      <c r="G54" s="9"/>
      <c r="H54" s="10">
        <v>12.0</v>
      </c>
      <c r="I54" s="10">
        <v>3.0</v>
      </c>
      <c r="J54" s="9" t="s">
        <v>10180</v>
      </c>
      <c r="K54" s="9" t="s">
        <v>10181</v>
      </c>
      <c r="L54" s="12" t="s">
        <v>10182</v>
      </c>
      <c r="M54" s="9"/>
      <c r="N54" s="9"/>
      <c r="O54" s="9"/>
      <c r="P54" s="9" t="s">
        <v>10183</v>
      </c>
      <c r="Q54" s="11" t="s">
        <v>10184</v>
      </c>
      <c r="R54" s="9"/>
      <c r="S54" s="9"/>
      <c r="T54">
        <f t="shared" si="2"/>
        <v>60</v>
      </c>
      <c r="U54" t="str">
        <f t="shared" si="3"/>
        <v>Excluded</v>
      </c>
      <c r="V54">
        <f t="shared" si="4"/>
        <v>83</v>
      </c>
      <c r="W54" t="str">
        <f t="shared" si="5"/>
        <v>Excluded</v>
      </c>
      <c r="X54" t="str">
        <f t="shared" ref="X54:Z54" si="62">IFERROR(IF(SEARCH(X$1,$Q54),"sim","não"),)</f>
        <v>sim</v>
      </c>
      <c r="Y54" t="str">
        <f t="shared" si="62"/>
        <v>sim</v>
      </c>
      <c r="Z54" t="str">
        <f t="shared" si="62"/>
        <v/>
      </c>
      <c r="AA54">
        <f t="shared" si="7"/>
        <v>2</v>
      </c>
      <c r="AB54" t="str">
        <f t="shared" si="8"/>
        <v/>
      </c>
      <c r="AF54" t="str">
        <f t="shared" si="9"/>
        <v>2 - Population,1 - Type of study</v>
      </c>
      <c r="AG54" t="str">
        <f t="shared" si="10"/>
        <v>2 - Population</v>
      </c>
      <c r="AH54" t="str">
        <f t="shared" si="11"/>
        <v>1 - Type of study</v>
      </c>
    </row>
    <row r="55">
      <c r="A55" s="9" t="s">
        <v>10185</v>
      </c>
      <c r="B55" s="9" t="s">
        <v>10186</v>
      </c>
      <c r="C55" s="10">
        <v>2020.0</v>
      </c>
      <c r="D55" s="10">
        <v>1.0</v>
      </c>
      <c r="E55" s="10">
        <v>1.0</v>
      </c>
      <c r="F55" s="11" t="s">
        <v>10187</v>
      </c>
      <c r="G55" s="9"/>
      <c r="H55" s="9"/>
      <c r="I55" s="9"/>
      <c r="J55" s="9" t="s">
        <v>10188</v>
      </c>
      <c r="K55" s="9" t="s">
        <v>10189</v>
      </c>
      <c r="L55" s="12" t="s">
        <v>10190</v>
      </c>
      <c r="M55" s="9"/>
      <c r="N55" s="9"/>
      <c r="O55" s="9"/>
      <c r="P55" s="9" t="s">
        <v>10191</v>
      </c>
      <c r="Q55" s="11" t="s">
        <v>9898</v>
      </c>
      <c r="R55" s="9"/>
      <c r="S55" s="9"/>
      <c r="T55">
        <f t="shared" si="2"/>
        <v>60</v>
      </c>
      <c r="U55" t="str">
        <f t="shared" si="3"/>
        <v>Excluded</v>
      </c>
      <c r="V55">
        <f t="shared" si="4"/>
        <v>83</v>
      </c>
      <c r="W55" t="str">
        <f t="shared" si="5"/>
        <v>Excluded</v>
      </c>
      <c r="X55" t="str">
        <f t="shared" ref="X55:Z55" si="63">IFERROR(IF(SEARCH(X$1,$Q55),"sim","não"),)</f>
        <v>sim</v>
      </c>
      <c r="Y55" t="str">
        <f t="shared" si="63"/>
        <v/>
      </c>
      <c r="Z55" t="str">
        <f t="shared" si="63"/>
        <v/>
      </c>
      <c r="AA55">
        <f t="shared" si="7"/>
        <v>1</v>
      </c>
      <c r="AB55" t="str">
        <f t="shared" si="8"/>
        <v/>
      </c>
      <c r="AF55" t="str">
        <f t="shared" si="9"/>
        <v>1 - Type of study</v>
      </c>
      <c r="AG55" t="str">
        <f t="shared" si="10"/>
        <v>1 - Type of study</v>
      </c>
      <c r="AH55" t="str">
        <f t="shared" si="11"/>
        <v/>
      </c>
    </row>
    <row r="56">
      <c r="A56" s="9" t="s">
        <v>10192</v>
      </c>
      <c r="B56" s="9" t="s">
        <v>10193</v>
      </c>
      <c r="C56" s="10">
        <v>2019.0</v>
      </c>
      <c r="D56" s="10">
        <v>1.0</v>
      </c>
      <c r="E56" s="10">
        <v>1.0</v>
      </c>
      <c r="F56" s="9"/>
      <c r="G56" s="9"/>
      <c r="H56" s="10">
        <v>407.0</v>
      </c>
      <c r="I56" s="10">
        <v>1.0</v>
      </c>
      <c r="J56" s="9"/>
      <c r="K56" s="9" t="s">
        <v>10194</v>
      </c>
      <c r="L56" s="12" t="s">
        <v>10195</v>
      </c>
      <c r="M56" s="9"/>
      <c r="N56" s="9"/>
      <c r="O56" s="9"/>
      <c r="P56" s="9" t="s">
        <v>10196</v>
      </c>
      <c r="Q56" s="11" t="s">
        <v>9874</v>
      </c>
      <c r="R56" s="9"/>
      <c r="S56" s="9"/>
      <c r="T56">
        <f t="shared" si="2"/>
        <v>46</v>
      </c>
      <c r="U56" t="str">
        <f t="shared" si="3"/>
        <v>Excluded</v>
      </c>
      <c r="V56">
        <f t="shared" si="4"/>
        <v>69</v>
      </c>
      <c r="W56" t="str">
        <f t="shared" si="5"/>
        <v>Excluded</v>
      </c>
      <c r="X56" t="str">
        <f t="shared" ref="X56:Z56" si="64">IFERROR(IF(SEARCH(X$1,$Q56),"sim","não"),)</f>
        <v>sim</v>
      </c>
      <c r="Y56" t="str">
        <f t="shared" si="64"/>
        <v/>
      </c>
      <c r="Z56" t="str">
        <f t="shared" si="64"/>
        <v/>
      </c>
      <c r="AA56">
        <f t="shared" si="7"/>
        <v>1</v>
      </c>
      <c r="AB56" t="str">
        <f t="shared" si="8"/>
        <v/>
      </c>
      <c r="AF56" t="str">
        <f t="shared" si="9"/>
        <v>1 - Type of study</v>
      </c>
      <c r="AG56" t="str">
        <f t="shared" si="10"/>
        <v>1 - Type of study</v>
      </c>
      <c r="AH56" t="str">
        <f t="shared" si="11"/>
        <v/>
      </c>
    </row>
    <row r="57">
      <c r="A57" s="9" t="s">
        <v>10197</v>
      </c>
      <c r="B57" s="9" t="s">
        <v>10198</v>
      </c>
      <c r="C57" s="10">
        <v>2019.0</v>
      </c>
      <c r="D57" s="10">
        <v>1.0</v>
      </c>
      <c r="E57" s="10">
        <v>1.0</v>
      </c>
      <c r="F57" s="11" t="s">
        <v>7234</v>
      </c>
      <c r="G57" s="9"/>
      <c r="H57" s="10">
        <v>572.0</v>
      </c>
      <c r="I57" s="9"/>
      <c r="J57" s="9"/>
      <c r="K57" s="9" t="s">
        <v>10199</v>
      </c>
      <c r="L57" s="12" t="s">
        <v>10200</v>
      </c>
      <c r="M57" s="9"/>
      <c r="N57" s="9"/>
      <c r="O57" s="9"/>
      <c r="P57" s="9" t="s">
        <v>10201</v>
      </c>
      <c r="Q57" s="11" t="s">
        <v>10202</v>
      </c>
      <c r="R57" s="9"/>
      <c r="S57" s="9"/>
      <c r="T57">
        <f t="shared" si="2"/>
        <v>47</v>
      </c>
      <c r="U57" t="str">
        <f t="shared" si="3"/>
        <v>Excluded</v>
      </c>
      <c r="V57">
        <f t="shared" si="4"/>
        <v>70</v>
      </c>
      <c r="W57" t="str">
        <f t="shared" si="5"/>
        <v>Excluded</v>
      </c>
      <c r="X57" t="str">
        <f t="shared" ref="X57:Z57" si="65">IFERROR(IF(SEARCH(X$1,$Q57),"sim","não"),)</f>
        <v/>
      </c>
      <c r="Y57" t="str">
        <f t="shared" si="65"/>
        <v>sim</v>
      </c>
      <c r="Z57" t="str">
        <f t="shared" si="65"/>
        <v/>
      </c>
      <c r="AA57">
        <f t="shared" si="7"/>
        <v>1</v>
      </c>
      <c r="AB57" t="str">
        <f t="shared" si="8"/>
        <v/>
      </c>
      <c r="AF57" t="str">
        <f t="shared" si="9"/>
        <v>2 - Population</v>
      </c>
      <c r="AG57" t="str">
        <f t="shared" si="10"/>
        <v>2 - Population</v>
      </c>
      <c r="AH57" t="str">
        <f t="shared" si="11"/>
        <v/>
      </c>
    </row>
    <row r="58">
      <c r="A58" s="9" t="s">
        <v>10203</v>
      </c>
      <c r="B58" s="9" t="s">
        <v>10204</v>
      </c>
      <c r="C58" s="10">
        <v>2019.0</v>
      </c>
      <c r="D58" s="10">
        <v>1.0</v>
      </c>
      <c r="E58" s="10">
        <v>1.0</v>
      </c>
      <c r="F58" s="11" t="s">
        <v>10205</v>
      </c>
      <c r="G58" s="9"/>
      <c r="H58" s="10">
        <v>148.0</v>
      </c>
      <c r="I58" s="10">
        <v>4.0</v>
      </c>
      <c r="J58" s="9" t="s">
        <v>10206</v>
      </c>
      <c r="K58" s="9" t="s">
        <v>10207</v>
      </c>
      <c r="L58" s="12" t="s">
        <v>10208</v>
      </c>
      <c r="M58" s="9"/>
      <c r="N58" s="9"/>
      <c r="O58" s="9"/>
      <c r="P58" s="9" t="s">
        <v>10209</v>
      </c>
      <c r="Q58" s="11" t="s">
        <v>10210</v>
      </c>
      <c r="R58" s="9"/>
      <c r="S58" s="9"/>
      <c r="T58">
        <f t="shared" si="2"/>
        <v>46</v>
      </c>
      <c r="U58" t="str">
        <f t="shared" si="3"/>
        <v>Excluded</v>
      </c>
      <c r="V58">
        <f t="shared" si="4"/>
        <v>69</v>
      </c>
      <c r="W58" t="str">
        <f t="shared" si="5"/>
        <v>Excluded</v>
      </c>
      <c r="X58" t="str">
        <f t="shared" ref="X58:Z58" si="66">IFERROR(IF(SEARCH(X$1,$Q58),"sim","não"),)</f>
        <v>sim</v>
      </c>
      <c r="Y58" t="str">
        <f t="shared" si="66"/>
        <v/>
      </c>
      <c r="Z58" t="str">
        <f t="shared" si="66"/>
        <v/>
      </c>
      <c r="AA58">
        <f t="shared" si="7"/>
        <v>1</v>
      </c>
      <c r="AB58" t="str">
        <f t="shared" si="8"/>
        <v/>
      </c>
      <c r="AF58" t="str">
        <f t="shared" si="9"/>
        <v>1 - Type of study</v>
      </c>
      <c r="AG58" t="str">
        <f t="shared" si="10"/>
        <v>1 - Type of study</v>
      </c>
      <c r="AH58" t="str">
        <f t="shared" si="11"/>
        <v/>
      </c>
    </row>
    <row r="59">
      <c r="A59" s="9" t="s">
        <v>10211</v>
      </c>
      <c r="B59" s="9" t="s">
        <v>10212</v>
      </c>
      <c r="C59" s="10">
        <v>2019.0</v>
      </c>
      <c r="D59" s="10">
        <v>1.0</v>
      </c>
      <c r="E59" s="10">
        <v>1.0</v>
      </c>
      <c r="F59" s="11" t="s">
        <v>247</v>
      </c>
      <c r="G59" s="9"/>
      <c r="H59" s="10">
        <v>33.0</v>
      </c>
      <c r="I59" s="10">
        <v>33.0</v>
      </c>
      <c r="J59" s="9"/>
      <c r="K59" s="9" t="s">
        <v>10213</v>
      </c>
      <c r="L59" s="12" t="s">
        <v>10214</v>
      </c>
      <c r="M59" s="9"/>
      <c r="N59" s="9"/>
      <c r="O59" s="9"/>
      <c r="P59" s="9" t="s">
        <v>10215</v>
      </c>
      <c r="Q59" s="11" t="s">
        <v>10088</v>
      </c>
      <c r="R59" s="9"/>
      <c r="S59" s="9"/>
      <c r="T59">
        <f t="shared" si="2"/>
        <v>46</v>
      </c>
      <c r="U59" t="str">
        <f t="shared" si="3"/>
        <v>Excluded</v>
      </c>
      <c r="V59">
        <f t="shared" si="4"/>
        <v>69</v>
      </c>
      <c r="W59" t="str">
        <f t="shared" si="5"/>
        <v>Excluded</v>
      </c>
      <c r="X59" t="str">
        <f t="shared" ref="X59:Z59" si="67">IFERROR(IF(SEARCH(X$1,$Q59),"sim","não"),)</f>
        <v>sim</v>
      </c>
      <c r="Y59" t="str">
        <f t="shared" si="67"/>
        <v/>
      </c>
      <c r="Z59" t="str">
        <f t="shared" si="67"/>
        <v/>
      </c>
      <c r="AA59">
        <f t="shared" si="7"/>
        <v>1</v>
      </c>
      <c r="AB59" t="str">
        <f t="shared" si="8"/>
        <v/>
      </c>
      <c r="AF59" t="str">
        <f t="shared" si="9"/>
        <v>1 - Type of study</v>
      </c>
      <c r="AG59" t="str">
        <f t="shared" si="10"/>
        <v>1 - Type of study</v>
      </c>
      <c r="AH59" t="str">
        <f t="shared" si="11"/>
        <v/>
      </c>
    </row>
    <row r="60">
      <c r="A60" s="9" t="s">
        <v>10216</v>
      </c>
      <c r="B60" s="9" t="s">
        <v>10217</v>
      </c>
      <c r="C60" s="10">
        <v>2019.0</v>
      </c>
      <c r="D60" s="10">
        <v>1.0</v>
      </c>
      <c r="E60" s="10">
        <v>1.0</v>
      </c>
      <c r="F60" s="11" t="s">
        <v>10218</v>
      </c>
      <c r="G60" s="9"/>
      <c r="H60" s="10">
        <v>33.0</v>
      </c>
      <c r="I60" s="10">
        <v>26.0</v>
      </c>
      <c r="J60" s="9"/>
      <c r="K60" s="9" t="s">
        <v>10219</v>
      </c>
      <c r="L60" s="12" t="s">
        <v>10220</v>
      </c>
      <c r="M60" s="9"/>
      <c r="N60" s="9"/>
      <c r="O60" s="9"/>
      <c r="P60" s="9" t="s">
        <v>10221</v>
      </c>
      <c r="Q60" s="11" t="s">
        <v>10222</v>
      </c>
      <c r="R60" s="9"/>
      <c r="S60" s="9"/>
      <c r="T60">
        <f t="shared" si="2"/>
        <v>46</v>
      </c>
      <c r="U60" t="str">
        <f t="shared" si="3"/>
        <v>Excluded</v>
      </c>
      <c r="V60">
        <f t="shared" si="4"/>
        <v>69</v>
      </c>
      <c r="W60" t="str">
        <f t="shared" si="5"/>
        <v>Excluded</v>
      </c>
      <c r="X60" t="str">
        <f t="shared" ref="X60:Z60" si="68">IFERROR(IF(SEARCH(X$1,$Q60),"sim","não"),)</f>
        <v>sim</v>
      </c>
      <c r="Y60" t="str">
        <f t="shared" si="68"/>
        <v/>
      </c>
      <c r="Z60" t="str">
        <f t="shared" si="68"/>
        <v/>
      </c>
      <c r="AA60">
        <f t="shared" si="7"/>
        <v>1</v>
      </c>
      <c r="AB60" t="str">
        <f t="shared" si="8"/>
        <v/>
      </c>
      <c r="AF60" t="str">
        <f t="shared" si="9"/>
        <v>1 - Type of study</v>
      </c>
      <c r="AG60" t="str">
        <f t="shared" si="10"/>
        <v>1 - Type of study</v>
      </c>
      <c r="AH60" t="str">
        <f t="shared" si="11"/>
        <v/>
      </c>
    </row>
    <row r="61">
      <c r="A61" s="9" t="s">
        <v>10223</v>
      </c>
      <c r="B61" s="9" t="s">
        <v>10224</v>
      </c>
      <c r="C61" s="10">
        <v>2019.0</v>
      </c>
      <c r="D61" s="10">
        <v>1.0</v>
      </c>
      <c r="E61" s="10">
        <v>1.0</v>
      </c>
      <c r="F61" s="9" t="s">
        <v>389</v>
      </c>
      <c r="G61" s="9"/>
      <c r="H61" s="10">
        <v>512.0</v>
      </c>
      <c r="I61" s="9"/>
      <c r="J61" s="9"/>
      <c r="K61" s="9" t="s">
        <v>10225</v>
      </c>
      <c r="L61" s="12" t="s">
        <v>10226</v>
      </c>
      <c r="M61" s="9"/>
      <c r="N61" s="9"/>
      <c r="O61" s="9"/>
      <c r="P61" s="9" t="s">
        <v>10227</v>
      </c>
      <c r="Q61" s="11" t="s">
        <v>10228</v>
      </c>
      <c r="R61" s="9"/>
      <c r="S61" s="9"/>
      <c r="T61">
        <f t="shared" si="2"/>
        <v>46</v>
      </c>
      <c r="U61" t="str">
        <f t="shared" si="3"/>
        <v>Maybe</v>
      </c>
      <c r="V61">
        <f t="shared" si="4"/>
        <v>66</v>
      </c>
      <c r="W61" t="str">
        <f t="shared" si="5"/>
        <v>Excluded</v>
      </c>
      <c r="X61" t="str">
        <f t="shared" ref="X61:Z61" si="69">IFERROR(IF(SEARCH(X$1,$Q61),"sim","não"),)</f>
        <v/>
      </c>
      <c r="Y61" t="str">
        <f t="shared" si="69"/>
        <v/>
      </c>
      <c r="Z61" t="str">
        <f t="shared" si="69"/>
        <v>sim</v>
      </c>
      <c r="AA61">
        <f t="shared" si="7"/>
        <v>1</v>
      </c>
      <c r="AB61" t="str">
        <f t="shared" si="8"/>
        <v>sim</v>
      </c>
      <c r="AF61" t="str">
        <f t="shared" si="9"/>
        <v>3 - Intervention</v>
      </c>
      <c r="AG61" t="str">
        <f t="shared" si="10"/>
        <v/>
      </c>
      <c r="AH61" t="str">
        <f t="shared" si="11"/>
        <v/>
      </c>
    </row>
    <row r="62">
      <c r="A62" s="9" t="s">
        <v>10229</v>
      </c>
      <c r="B62" s="9" t="s">
        <v>10230</v>
      </c>
      <c r="C62" s="10">
        <v>2019.0</v>
      </c>
      <c r="D62" s="10">
        <v>1.0</v>
      </c>
      <c r="E62" s="10">
        <v>1.0</v>
      </c>
      <c r="F62" s="11" t="s">
        <v>194</v>
      </c>
      <c r="G62" s="9"/>
      <c r="H62" s="10">
        <v>7.0</v>
      </c>
      <c r="I62" s="9"/>
      <c r="J62" s="9"/>
      <c r="K62" s="9" t="s">
        <v>10231</v>
      </c>
      <c r="L62" s="12" t="s">
        <v>10232</v>
      </c>
      <c r="M62" s="9"/>
      <c r="N62" s="9"/>
      <c r="O62" s="9"/>
      <c r="P62" s="9" t="s">
        <v>10233</v>
      </c>
      <c r="Q62" s="11" t="s">
        <v>10210</v>
      </c>
      <c r="R62" s="9"/>
      <c r="S62" s="9"/>
      <c r="T62">
        <f t="shared" si="2"/>
        <v>46</v>
      </c>
      <c r="U62" t="str">
        <f t="shared" si="3"/>
        <v>Excluded</v>
      </c>
      <c r="V62">
        <f t="shared" si="4"/>
        <v>69</v>
      </c>
      <c r="W62" t="str">
        <f t="shared" si="5"/>
        <v>Excluded</v>
      </c>
      <c r="X62" t="str">
        <f t="shared" ref="X62:Z62" si="70">IFERROR(IF(SEARCH(X$1,$Q62),"sim","não"),)</f>
        <v>sim</v>
      </c>
      <c r="Y62" t="str">
        <f t="shared" si="70"/>
        <v/>
      </c>
      <c r="Z62" t="str">
        <f t="shared" si="70"/>
        <v/>
      </c>
      <c r="AA62">
        <f t="shared" si="7"/>
        <v>1</v>
      </c>
      <c r="AB62" t="str">
        <f t="shared" si="8"/>
        <v/>
      </c>
      <c r="AF62" t="str">
        <f t="shared" si="9"/>
        <v>1 - Type of study</v>
      </c>
      <c r="AG62" t="str">
        <f t="shared" si="10"/>
        <v>1 - Type of study</v>
      </c>
      <c r="AH62" t="str">
        <f t="shared" si="11"/>
        <v/>
      </c>
    </row>
    <row r="63">
      <c r="A63" s="9" t="s">
        <v>10234</v>
      </c>
      <c r="B63" s="9" t="s">
        <v>10235</v>
      </c>
      <c r="C63" s="10">
        <v>2019.0</v>
      </c>
      <c r="D63" s="10">
        <v>1.0</v>
      </c>
      <c r="E63" s="10">
        <v>1.0</v>
      </c>
      <c r="F63" s="11" t="s">
        <v>3533</v>
      </c>
      <c r="G63" s="9"/>
      <c r="H63" s="10">
        <v>11.0</v>
      </c>
      <c r="I63" s="10">
        <v>7.0</v>
      </c>
      <c r="J63" s="9"/>
      <c r="K63" s="9" t="s">
        <v>10236</v>
      </c>
      <c r="L63" s="12" t="s">
        <v>10237</v>
      </c>
      <c r="M63" s="9"/>
      <c r="N63" s="9"/>
      <c r="O63" s="9"/>
      <c r="P63" s="9" t="s">
        <v>10238</v>
      </c>
      <c r="Q63" s="11" t="s">
        <v>10239</v>
      </c>
      <c r="R63" s="9"/>
      <c r="S63" s="9"/>
      <c r="T63">
        <f t="shared" si="2"/>
        <v>47</v>
      </c>
      <c r="U63" t="str">
        <f t="shared" si="3"/>
        <v>Excluded</v>
      </c>
      <c r="V63">
        <f t="shared" si="4"/>
        <v>70</v>
      </c>
      <c r="W63" t="str">
        <f t="shared" si="5"/>
        <v>Excluded</v>
      </c>
      <c r="X63" t="str">
        <f t="shared" ref="X63:Z63" si="71">IFERROR(IF(SEARCH(X$1,$Q63),"sim","não"),)</f>
        <v>sim</v>
      </c>
      <c r="Y63" t="str">
        <f t="shared" si="71"/>
        <v/>
      </c>
      <c r="Z63" t="str">
        <f t="shared" si="71"/>
        <v/>
      </c>
      <c r="AA63">
        <f t="shared" si="7"/>
        <v>1</v>
      </c>
      <c r="AB63" t="str">
        <f t="shared" si="8"/>
        <v/>
      </c>
      <c r="AF63" t="str">
        <f t="shared" si="9"/>
        <v>1 - Type of study</v>
      </c>
      <c r="AG63" t="str">
        <f t="shared" si="10"/>
        <v>1 - Type of study</v>
      </c>
      <c r="AH63" t="str">
        <f t="shared" si="11"/>
        <v/>
      </c>
    </row>
    <row r="64">
      <c r="A64" s="9" t="s">
        <v>10240</v>
      </c>
      <c r="B64" s="9" t="s">
        <v>10241</v>
      </c>
      <c r="C64" s="10">
        <v>2019.0</v>
      </c>
      <c r="D64" s="10">
        <v>1.0</v>
      </c>
      <c r="E64" s="10">
        <v>1.0</v>
      </c>
      <c r="F64" s="11" t="s">
        <v>3707</v>
      </c>
      <c r="G64" s="9"/>
      <c r="H64" s="10">
        <v>115.0</v>
      </c>
      <c r="I64" s="10">
        <v>5.0</v>
      </c>
      <c r="J64" s="9"/>
      <c r="K64" s="9" t="s">
        <v>10242</v>
      </c>
      <c r="L64" s="12" t="s">
        <v>10243</v>
      </c>
      <c r="M64" s="9"/>
      <c r="N64" s="9"/>
      <c r="O64" s="9"/>
      <c r="P64" s="9" t="s">
        <v>10244</v>
      </c>
      <c r="Q64" s="11" t="s">
        <v>10245</v>
      </c>
      <c r="R64" s="9"/>
      <c r="S64" s="9"/>
      <c r="T64">
        <f t="shared" si="2"/>
        <v>46</v>
      </c>
      <c r="U64" t="str">
        <f t="shared" si="3"/>
        <v>Excluded</v>
      </c>
      <c r="V64">
        <f t="shared" si="4"/>
        <v>69</v>
      </c>
      <c r="W64" t="str">
        <f t="shared" si="5"/>
        <v>Excluded</v>
      </c>
      <c r="X64" t="str">
        <f t="shared" ref="X64:Z64" si="72">IFERROR(IF(SEARCH(X$1,$Q64),"sim","não"),)</f>
        <v>sim</v>
      </c>
      <c r="Y64" t="str">
        <f t="shared" si="72"/>
        <v/>
      </c>
      <c r="Z64" t="str">
        <f t="shared" si="72"/>
        <v/>
      </c>
      <c r="AA64">
        <f t="shared" si="7"/>
        <v>1</v>
      </c>
      <c r="AB64" t="str">
        <f t="shared" si="8"/>
        <v/>
      </c>
      <c r="AF64" t="str">
        <f t="shared" si="9"/>
        <v>1 - Type of study</v>
      </c>
      <c r="AG64" t="str">
        <f t="shared" si="10"/>
        <v>1 - Type of study</v>
      </c>
      <c r="AH64" t="str">
        <f t="shared" si="11"/>
        <v/>
      </c>
    </row>
    <row r="65">
      <c r="A65" s="9" t="s">
        <v>10246</v>
      </c>
      <c r="B65" s="9" t="s">
        <v>10247</v>
      </c>
      <c r="C65" s="10">
        <v>2019.0</v>
      </c>
      <c r="D65" s="10">
        <v>1.0</v>
      </c>
      <c r="E65" s="10">
        <v>1.0</v>
      </c>
      <c r="F65" s="11" t="s">
        <v>10248</v>
      </c>
      <c r="G65" s="9"/>
      <c r="H65" s="10">
        <v>64.0</v>
      </c>
      <c r="I65" s="10">
        <v>2.0</v>
      </c>
      <c r="J65" s="9" t="s">
        <v>10249</v>
      </c>
      <c r="K65" s="9" t="s">
        <v>10250</v>
      </c>
      <c r="L65" s="12" t="s">
        <v>10251</v>
      </c>
      <c r="M65" s="9"/>
      <c r="N65" s="9"/>
      <c r="O65" s="9"/>
      <c r="P65" s="9" t="s">
        <v>10252</v>
      </c>
      <c r="Q65" s="11" t="s">
        <v>10253</v>
      </c>
      <c r="R65" s="9"/>
      <c r="S65" s="9"/>
      <c r="T65">
        <f t="shared" si="2"/>
        <v>47</v>
      </c>
      <c r="U65" t="str">
        <f t="shared" si="3"/>
        <v>Excluded</v>
      </c>
      <c r="V65">
        <f t="shared" si="4"/>
        <v>70</v>
      </c>
      <c r="W65" t="str">
        <f t="shared" si="5"/>
        <v>Excluded</v>
      </c>
      <c r="X65" t="str">
        <f t="shared" ref="X65:Z65" si="73">IFERROR(IF(SEARCH(X$1,$Q65),"sim","não"),)</f>
        <v>sim</v>
      </c>
      <c r="Y65" t="str">
        <f t="shared" si="73"/>
        <v/>
      </c>
      <c r="Z65" t="str">
        <f t="shared" si="73"/>
        <v/>
      </c>
      <c r="AA65">
        <f t="shared" si="7"/>
        <v>1</v>
      </c>
      <c r="AB65" t="str">
        <f t="shared" si="8"/>
        <v/>
      </c>
      <c r="AF65" t="str">
        <f t="shared" si="9"/>
        <v>1 - Type of study</v>
      </c>
      <c r="AG65" t="str">
        <f t="shared" si="10"/>
        <v>1 - Type of study</v>
      </c>
      <c r="AH65" t="str">
        <f t="shared" si="11"/>
        <v/>
      </c>
    </row>
    <row r="66">
      <c r="A66" s="9" t="s">
        <v>10254</v>
      </c>
      <c r="B66" s="9" t="s">
        <v>10255</v>
      </c>
      <c r="C66" s="10">
        <v>2019.0</v>
      </c>
      <c r="D66" s="10">
        <v>1.0</v>
      </c>
      <c r="E66" s="10">
        <v>1.0</v>
      </c>
      <c r="F66" s="11" t="s">
        <v>10256</v>
      </c>
      <c r="G66" s="9"/>
      <c r="H66" s="10">
        <v>5.0</v>
      </c>
      <c r="I66" s="10">
        <v>1.0</v>
      </c>
      <c r="J66" s="9"/>
      <c r="K66" s="9" t="s">
        <v>10257</v>
      </c>
      <c r="L66" s="12" t="s">
        <v>10258</v>
      </c>
      <c r="M66" s="9"/>
      <c r="N66" s="9"/>
      <c r="O66" s="9"/>
      <c r="P66" s="9" t="s">
        <v>10259</v>
      </c>
      <c r="Q66" s="11" t="s">
        <v>9868</v>
      </c>
      <c r="R66" s="9"/>
      <c r="S66" s="9"/>
      <c r="T66">
        <f t="shared" si="2"/>
        <v>60</v>
      </c>
      <c r="U66" t="str">
        <f t="shared" si="3"/>
        <v>Excluded</v>
      </c>
      <c r="V66">
        <f t="shared" si="4"/>
        <v>83</v>
      </c>
      <c r="W66" t="str">
        <f t="shared" si="5"/>
        <v>Excluded</v>
      </c>
      <c r="X66" t="str">
        <f t="shared" ref="X66:Z66" si="74">IFERROR(IF(SEARCH(X$1,$Q66),"sim","não"),)</f>
        <v>sim</v>
      </c>
      <c r="Y66" t="str">
        <f t="shared" si="74"/>
        <v/>
      </c>
      <c r="Z66" t="str">
        <f t="shared" si="74"/>
        <v/>
      </c>
      <c r="AA66">
        <f t="shared" si="7"/>
        <v>1</v>
      </c>
      <c r="AB66" t="str">
        <f t="shared" si="8"/>
        <v/>
      </c>
      <c r="AF66" t="str">
        <f t="shared" si="9"/>
        <v>1 - Type of study</v>
      </c>
      <c r="AG66" t="str">
        <f t="shared" si="10"/>
        <v>1 - Type of study</v>
      </c>
      <c r="AH66" t="str">
        <f t="shared" si="11"/>
        <v/>
      </c>
    </row>
    <row r="67">
      <c r="A67" s="9" t="s">
        <v>10260</v>
      </c>
      <c r="B67" s="9" t="s">
        <v>10261</v>
      </c>
      <c r="C67" s="10">
        <v>2019.0</v>
      </c>
      <c r="D67" s="10">
        <v>1.0</v>
      </c>
      <c r="E67" s="10">
        <v>1.0</v>
      </c>
      <c r="F67" s="11" t="s">
        <v>3850</v>
      </c>
      <c r="G67" s="9"/>
      <c r="H67" s="10">
        <v>110.0</v>
      </c>
      <c r="I67" s="9"/>
      <c r="J67" s="9" t="s">
        <v>10262</v>
      </c>
      <c r="K67" s="9" t="s">
        <v>10263</v>
      </c>
      <c r="L67" s="12" t="s">
        <v>10264</v>
      </c>
      <c r="M67" s="9"/>
      <c r="N67" s="9"/>
      <c r="O67" s="9"/>
      <c r="P67" s="9" t="s">
        <v>10265</v>
      </c>
      <c r="Q67" s="11" t="s">
        <v>10266</v>
      </c>
      <c r="R67" s="9"/>
      <c r="S67" s="9"/>
      <c r="T67">
        <f t="shared" si="2"/>
        <v>48</v>
      </c>
      <c r="U67" t="str">
        <f t="shared" si="3"/>
        <v>Excluded</v>
      </c>
      <c r="V67">
        <f t="shared" si="4"/>
        <v>71</v>
      </c>
      <c r="W67" t="str">
        <f t="shared" si="5"/>
        <v>Excluded</v>
      </c>
      <c r="X67" t="str">
        <f t="shared" ref="X67:Z67" si="75">IFERROR(IF(SEARCH(X$1,$Q67),"sim","não"),)</f>
        <v>sim</v>
      </c>
      <c r="Y67" t="str">
        <f t="shared" si="75"/>
        <v/>
      </c>
      <c r="Z67" t="str">
        <f t="shared" si="75"/>
        <v/>
      </c>
      <c r="AA67">
        <f t="shared" si="7"/>
        <v>1</v>
      </c>
      <c r="AB67" t="str">
        <f t="shared" si="8"/>
        <v/>
      </c>
      <c r="AF67" t="str">
        <f t="shared" si="9"/>
        <v>1 - Type of study</v>
      </c>
      <c r="AG67" t="str">
        <f t="shared" si="10"/>
        <v>1 - Type of study</v>
      </c>
      <c r="AH67" t="str">
        <f t="shared" si="11"/>
        <v/>
      </c>
    </row>
    <row r="68">
      <c r="A68" s="9" t="s">
        <v>10267</v>
      </c>
      <c r="B68" s="9" t="s">
        <v>10268</v>
      </c>
      <c r="C68" s="10">
        <v>2019.0</v>
      </c>
      <c r="D68" s="10">
        <v>1.0</v>
      </c>
      <c r="E68" s="10">
        <v>1.0</v>
      </c>
      <c r="F68" s="11" t="s">
        <v>10269</v>
      </c>
      <c r="G68" s="9"/>
      <c r="H68" s="10">
        <v>16.0</v>
      </c>
      <c r="I68" s="10">
        <v>8.0</v>
      </c>
      <c r="J68" s="9" t="s">
        <v>10270</v>
      </c>
      <c r="K68" s="9" t="s">
        <v>10271</v>
      </c>
      <c r="L68" s="12" t="s">
        <v>10272</v>
      </c>
      <c r="M68" s="9"/>
      <c r="N68" s="9"/>
      <c r="O68" s="9"/>
      <c r="P68" s="9" t="s">
        <v>10273</v>
      </c>
      <c r="Q68" s="11" t="s">
        <v>10222</v>
      </c>
      <c r="R68" s="9"/>
      <c r="S68" s="9"/>
      <c r="T68">
        <f t="shared" si="2"/>
        <v>46</v>
      </c>
      <c r="U68" t="str">
        <f t="shared" si="3"/>
        <v>Excluded</v>
      </c>
      <c r="V68">
        <f t="shared" si="4"/>
        <v>69</v>
      </c>
      <c r="W68" t="str">
        <f t="shared" si="5"/>
        <v>Excluded</v>
      </c>
      <c r="X68" t="str">
        <f t="shared" ref="X68:Z68" si="76">IFERROR(IF(SEARCH(X$1,$Q68),"sim","não"),)</f>
        <v>sim</v>
      </c>
      <c r="Y68" t="str">
        <f t="shared" si="76"/>
        <v/>
      </c>
      <c r="Z68" t="str">
        <f t="shared" si="76"/>
        <v/>
      </c>
      <c r="AA68">
        <f t="shared" si="7"/>
        <v>1</v>
      </c>
      <c r="AB68" t="str">
        <f t="shared" si="8"/>
        <v/>
      </c>
      <c r="AF68" t="str">
        <f t="shared" si="9"/>
        <v>1 - Type of study</v>
      </c>
      <c r="AG68" t="str">
        <f t="shared" si="10"/>
        <v>1 - Type of study</v>
      </c>
      <c r="AH68" t="str">
        <f t="shared" si="11"/>
        <v/>
      </c>
    </row>
    <row r="69">
      <c r="A69" s="9" t="s">
        <v>10274</v>
      </c>
      <c r="B69" s="9" t="s">
        <v>10275</v>
      </c>
      <c r="C69" s="10">
        <v>2019.0</v>
      </c>
      <c r="D69" s="10">
        <v>1.0</v>
      </c>
      <c r="E69" s="10">
        <v>1.0</v>
      </c>
      <c r="F69" s="11" t="s">
        <v>459</v>
      </c>
      <c r="G69" s="9"/>
      <c r="H69" s="10">
        <v>78.0</v>
      </c>
      <c r="I69" s="9"/>
      <c r="J69" s="9" t="s">
        <v>10276</v>
      </c>
      <c r="K69" s="9" t="s">
        <v>10277</v>
      </c>
      <c r="L69" s="12" t="s">
        <v>10278</v>
      </c>
      <c r="M69" s="9"/>
      <c r="N69" s="9"/>
      <c r="O69" s="9"/>
      <c r="P69" s="9" t="s">
        <v>10279</v>
      </c>
      <c r="Q69" s="11" t="s">
        <v>10131</v>
      </c>
      <c r="R69" s="9"/>
      <c r="S69" s="9"/>
      <c r="T69">
        <f t="shared" si="2"/>
        <v>46</v>
      </c>
      <c r="U69" t="str">
        <f t="shared" si="3"/>
        <v>Excluded</v>
      </c>
      <c r="V69">
        <f t="shared" si="4"/>
        <v>69</v>
      </c>
      <c r="W69" t="str">
        <f t="shared" si="5"/>
        <v>Excluded</v>
      </c>
      <c r="X69" t="str">
        <f t="shared" ref="X69:Z69" si="77">IFERROR(IF(SEARCH(X$1,$Q69),"sim","não"),)</f>
        <v>sim</v>
      </c>
      <c r="Y69" t="str">
        <f t="shared" si="77"/>
        <v/>
      </c>
      <c r="Z69" t="str">
        <f t="shared" si="77"/>
        <v/>
      </c>
      <c r="AA69">
        <f t="shared" si="7"/>
        <v>1</v>
      </c>
      <c r="AB69" t="str">
        <f t="shared" si="8"/>
        <v/>
      </c>
      <c r="AF69" t="str">
        <f t="shared" si="9"/>
        <v>1 - Type of study</v>
      </c>
      <c r="AG69" t="str">
        <f t="shared" si="10"/>
        <v>1 - Type of study</v>
      </c>
      <c r="AH69" t="str">
        <f t="shared" si="11"/>
        <v/>
      </c>
    </row>
    <row r="70">
      <c r="A70" s="9" t="s">
        <v>10280</v>
      </c>
      <c r="B70" s="9" t="s">
        <v>10281</v>
      </c>
      <c r="C70" s="10">
        <v>2019.0</v>
      </c>
      <c r="D70" s="10">
        <v>1.0</v>
      </c>
      <c r="E70" s="10">
        <v>1.0</v>
      </c>
      <c r="F70" s="9"/>
      <c r="G70" s="9"/>
      <c r="H70" s="10">
        <v>40.0</v>
      </c>
      <c r="I70" s="9"/>
      <c r="J70" s="10">
        <v>831.0</v>
      </c>
      <c r="K70" s="9" t="s">
        <v>10282</v>
      </c>
      <c r="L70" s="12" t="s">
        <v>10283</v>
      </c>
      <c r="M70" s="9"/>
      <c r="N70" s="9"/>
      <c r="O70" s="9"/>
      <c r="P70" s="9" t="s">
        <v>10284</v>
      </c>
      <c r="Q70" s="11" t="s">
        <v>9898</v>
      </c>
      <c r="R70" s="9"/>
      <c r="S70" s="9"/>
      <c r="T70">
        <f t="shared" si="2"/>
        <v>60</v>
      </c>
      <c r="U70" t="str">
        <f t="shared" si="3"/>
        <v>Excluded</v>
      </c>
      <c r="V70">
        <f t="shared" si="4"/>
        <v>83</v>
      </c>
      <c r="W70" t="str">
        <f t="shared" si="5"/>
        <v>Excluded</v>
      </c>
      <c r="X70" t="str">
        <f t="shared" ref="X70:Z70" si="78">IFERROR(IF(SEARCH(X$1,$Q70),"sim","não"),)</f>
        <v>sim</v>
      </c>
      <c r="Y70" t="str">
        <f t="shared" si="78"/>
        <v/>
      </c>
      <c r="Z70" t="str">
        <f t="shared" si="78"/>
        <v/>
      </c>
      <c r="AA70">
        <f t="shared" si="7"/>
        <v>1</v>
      </c>
      <c r="AB70" t="str">
        <f t="shared" si="8"/>
        <v/>
      </c>
      <c r="AF70" t="str">
        <f t="shared" si="9"/>
        <v>1 - Type of study</v>
      </c>
      <c r="AG70" t="str">
        <f t="shared" si="10"/>
        <v>1 - Type of study</v>
      </c>
      <c r="AH70" t="str">
        <f t="shared" si="11"/>
        <v/>
      </c>
    </row>
    <row r="71">
      <c r="A71" s="9" t="s">
        <v>10285</v>
      </c>
      <c r="B71" s="9" t="s">
        <v>10286</v>
      </c>
      <c r="C71" s="10">
        <v>2019.0</v>
      </c>
      <c r="D71" s="10">
        <v>1.0</v>
      </c>
      <c r="E71" s="10">
        <v>1.0</v>
      </c>
      <c r="F71" s="9"/>
      <c r="G71" s="9"/>
      <c r="H71" s="9"/>
      <c r="I71" s="9"/>
      <c r="J71" s="9" t="s">
        <v>10287</v>
      </c>
      <c r="K71" s="9" t="s">
        <v>10288</v>
      </c>
      <c r="L71" s="12" t="s">
        <v>10289</v>
      </c>
      <c r="M71" s="9"/>
      <c r="N71" s="9"/>
      <c r="O71" s="9"/>
      <c r="P71" s="9" t="s">
        <v>10290</v>
      </c>
      <c r="Q71" s="11" t="s">
        <v>9898</v>
      </c>
      <c r="R71" s="9"/>
      <c r="S71" s="9"/>
      <c r="T71">
        <f t="shared" si="2"/>
        <v>60</v>
      </c>
      <c r="U71" t="str">
        <f t="shared" si="3"/>
        <v>Excluded</v>
      </c>
      <c r="V71">
        <f t="shared" si="4"/>
        <v>83</v>
      </c>
      <c r="W71" t="str">
        <f t="shared" si="5"/>
        <v>Excluded</v>
      </c>
      <c r="X71" t="str">
        <f t="shared" ref="X71:Z71" si="79">IFERROR(IF(SEARCH(X$1,$Q71),"sim","não"),)</f>
        <v>sim</v>
      </c>
      <c r="Y71" t="str">
        <f t="shared" si="79"/>
        <v/>
      </c>
      <c r="Z71" t="str">
        <f t="shared" si="79"/>
        <v/>
      </c>
      <c r="AA71">
        <f t="shared" si="7"/>
        <v>1</v>
      </c>
      <c r="AB71" t="str">
        <f t="shared" si="8"/>
        <v/>
      </c>
      <c r="AF71" t="str">
        <f t="shared" si="9"/>
        <v>1 - Type of study</v>
      </c>
      <c r="AG71" t="str">
        <f t="shared" si="10"/>
        <v>1 - Type of study</v>
      </c>
      <c r="AH71" t="str">
        <f t="shared" si="11"/>
        <v/>
      </c>
    </row>
    <row r="72">
      <c r="A72" s="9" t="s">
        <v>10291</v>
      </c>
      <c r="B72" s="9" t="s">
        <v>10292</v>
      </c>
      <c r="C72" s="10">
        <v>2019.0</v>
      </c>
      <c r="D72" s="10">
        <v>1.0</v>
      </c>
      <c r="E72" s="10">
        <v>1.0</v>
      </c>
      <c r="F72" s="11" t="s">
        <v>10293</v>
      </c>
      <c r="G72" s="9"/>
      <c r="H72" s="10">
        <v>73.0</v>
      </c>
      <c r="I72" s="10">
        <v>1.0</v>
      </c>
      <c r="J72" s="9" t="s">
        <v>10294</v>
      </c>
      <c r="K72" s="9" t="s">
        <v>10295</v>
      </c>
      <c r="L72" s="12" t="s">
        <v>10296</v>
      </c>
      <c r="M72" s="9"/>
      <c r="N72" s="9"/>
      <c r="O72" s="9"/>
      <c r="P72" s="9" t="s">
        <v>10297</v>
      </c>
      <c r="Q72" s="11" t="s">
        <v>9951</v>
      </c>
      <c r="R72" s="9"/>
      <c r="S72" s="9"/>
      <c r="T72">
        <f t="shared" si="2"/>
        <v>46</v>
      </c>
      <c r="U72" t="str">
        <f t="shared" si="3"/>
        <v>Excluded</v>
      </c>
      <c r="V72">
        <f t="shared" si="4"/>
        <v>69</v>
      </c>
      <c r="W72" t="str">
        <f t="shared" si="5"/>
        <v>Excluded</v>
      </c>
      <c r="X72" t="str">
        <f t="shared" ref="X72:Z72" si="80">IFERROR(IF(SEARCH(X$1,$Q72),"sim","não"),)</f>
        <v>sim</v>
      </c>
      <c r="Y72" t="str">
        <f t="shared" si="80"/>
        <v/>
      </c>
      <c r="Z72" t="str">
        <f t="shared" si="80"/>
        <v/>
      </c>
      <c r="AA72">
        <f t="shared" si="7"/>
        <v>1</v>
      </c>
      <c r="AB72" t="str">
        <f t="shared" si="8"/>
        <v/>
      </c>
      <c r="AF72" t="str">
        <f t="shared" si="9"/>
        <v>1 - Type of study</v>
      </c>
      <c r="AG72" t="str">
        <f t="shared" si="10"/>
        <v>1 - Type of study</v>
      </c>
      <c r="AH72" t="str">
        <f t="shared" si="11"/>
        <v/>
      </c>
    </row>
    <row r="73">
      <c r="A73" s="9" t="s">
        <v>10298</v>
      </c>
      <c r="B73" s="9" t="s">
        <v>10299</v>
      </c>
      <c r="C73" s="10">
        <v>2018.0</v>
      </c>
      <c r="D73" s="10">
        <v>1.0</v>
      </c>
      <c r="E73" s="10">
        <v>1.0</v>
      </c>
      <c r="F73" s="11" t="s">
        <v>10300</v>
      </c>
      <c r="G73" s="9"/>
      <c r="H73" s="10">
        <v>10.0</v>
      </c>
      <c r="I73" s="10">
        <v>469.0</v>
      </c>
      <c r="J73" s="9"/>
      <c r="K73" s="9" t="s">
        <v>10301</v>
      </c>
      <c r="L73" s="12" t="s">
        <v>10302</v>
      </c>
      <c r="M73" s="9"/>
      <c r="N73" s="9"/>
      <c r="O73" s="9"/>
      <c r="P73" s="9" t="s">
        <v>10303</v>
      </c>
      <c r="Q73" s="11" t="s">
        <v>10304</v>
      </c>
      <c r="R73" s="9"/>
      <c r="S73" s="9"/>
      <c r="T73">
        <f t="shared" si="2"/>
        <v>47</v>
      </c>
      <c r="U73" t="str">
        <f t="shared" si="3"/>
        <v>Excluded</v>
      </c>
      <c r="V73">
        <f t="shared" si="4"/>
        <v>70</v>
      </c>
      <c r="W73" t="str">
        <f t="shared" si="5"/>
        <v>Excluded</v>
      </c>
      <c r="X73" t="str">
        <f t="shared" ref="X73:Z73" si="81">IFERROR(IF(SEARCH(X$1,$Q73),"sim","não"),)</f>
        <v/>
      </c>
      <c r="Y73" t="str">
        <f t="shared" si="81"/>
        <v>sim</v>
      </c>
      <c r="Z73" t="str">
        <f t="shared" si="81"/>
        <v/>
      </c>
      <c r="AA73">
        <f t="shared" si="7"/>
        <v>1</v>
      </c>
      <c r="AB73" t="str">
        <f t="shared" si="8"/>
        <v/>
      </c>
      <c r="AF73" t="str">
        <f t="shared" si="9"/>
        <v>2 - Population</v>
      </c>
      <c r="AG73" t="str">
        <f t="shared" si="10"/>
        <v>2 - Population</v>
      </c>
      <c r="AH73" t="str">
        <f t="shared" si="11"/>
        <v/>
      </c>
    </row>
    <row r="74">
      <c r="A74" s="9" t="s">
        <v>10305</v>
      </c>
      <c r="B74" s="9" t="s">
        <v>10306</v>
      </c>
      <c r="C74" s="10">
        <v>2018.0</v>
      </c>
      <c r="D74" s="10">
        <v>1.0</v>
      </c>
      <c r="E74" s="10">
        <v>1.0</v>
      </c>
      <c r="F74" s="11" t="s">
        <v>4036</v>
      </c>
      <c r="G74" s="9"/>
      <c r="H74" s="10">
        <v>40.0</v>
      </c>
      <c r="I74" s="10">
        <v>3.0</v>
      </c>
      <c r="J74" s="9" t="s">
        <v>10307</v>
      </c>
      <c r="K74" s="9" t="s">
        <v>10308</v>
      </c>
      <c r="L74" s="12" t="s">
        <v>10309</v>
      </c>
      <c r="M74" s="9"/>
      <c r="N74" s="9"/>
      <c r="O74" s="9"/>
      <c r="P74" s="9" t="s">
        <v>10310</v>
      </c>
      <c r="Q74" s="11" t="s">
        <v>10311</v>
      </c>
      <c r="R74" s="9"/>
      <c r="S74" s="9"/>
      <c r="T74">
        <f t="shared" si="2"/>
        <v>47</v>
      </c>
      <c r="U74" t="str">
        <f t="shared" si="3"/>
        <v>Excluded</v>
      </c>
      <c r="V74">
        <f t="shared" si="4"/>
        <v>70</v>
      </c>
      <c r="W74" t="str">
        <f t="shared" si="5"/>
        <v>Excluded</v>
      </c>
      <c r="X74" t="str">
        <f t="shared" ref="X74:Z74" si="82">IFERROR(IF(SEARCH(X$1,$Q74),"sim","não"),)</f>
        <v>sim</v>
      </c>
      <c r="Y74" t="str">
        <f t="shared" si="82"/>
        <v/>
      </c>
      <c r="Z74" t="str">
        <f t="shared" si="82"/>
        <v/>
      </c>
      <c r="AA74">
        <f t="shared" si="7"/>
        <v>1</v>
      </c>
      <c r="AB74" t="str">
        <f t="shared" si="8"/>
        <v/>
      </c>
      <c r="AF74" t="str">
        <f t="shared" si="9"/>
        <v>1 - Type of study</v>
      </c>
      <c r="AG74" t="str">
        <f t="shared" si="10"/>
        <v>1 - Type of study</v>
      </c>
      <c r="AH74" t="str">
        <f t="shared" si="11"/>
        <v/>
      </c>
    </row>
    <row r="75">
      <c r="A75" s="9" t="s">
        <v>10312</v>
      </c>
      <c r="B75" s="9" t="s">
        <v>10313</v>
      </c>
      <c r="C75" s="10">
        <v>2018.0</v>
      </c>
      <c r="D75" s="10">
        <v>1.0</v>
      </c>
      <c r="E75" s="10">
        <v>1.0</v>
      </c>
      <c r="F75" s="11" t="s">
        <v>95</v>
      </c>
      <c r="G75" s="9"/>
      <c r="H75" s="10">
        <v>237.0</v>
      </c>
      <c r="I75" s="9"/>
      <c r="J75" s="9" t="s">
        <v>10314</v>
      </c>
      <c r="K75" s="9" t="s">
        <v>10315</v>
      </c>
      <c r="L75" s="12" t="s">
        <v>10316</v>
      </c>
      <c r="M75" s="9"/>
      <c r="N75" s="9"/>
      <c r="O75" s="9"/>
      <c r="P75" s="9" t="s">
        <v>10317</v>
      </c>
      <c r="Q75" s="11" t="s">
        <v>10318</v>
      </c>
      <c r="R75" s="9"/>
      <c r="S75" s="9"/>
      <c r="T75">
        <f t="shared" si="2"/>
        <v>48</v>
      </c>
      <c r="U75" t="str">
        <f t="shared" si="3"/>
        <v>Excluded</v>
      </c>
      <c r="V75">
        <f t="shared" si="4"/>
        <v>71</v>
      </c>
      <c r="W75" t="str">
        <f t="shared" si="5"/>
        <v>Excluded</v>
      </c>
      <c r="X75" t="str">
        <f t="shared" ref="X75:Z75" si="83">IFERROR(IF(SEARCH(X$1,$Q75),"sim","não"),)</f>
        <v>sim</v>
      </c>
      <c r="Y75" t="str">
        <f t="shared" si="83"/>
        <v/>
      </c>
      <c r="Z75" t="str">
        <f t="shared" si="83"/>
        <v/>
      </c>
      <c r="AA75">
        <f t="shared" si="7"/>
        <v>1</v>
      </c>
      <c r="AB75" t="str">
        <f t="shared" si="8"/>
        <v/>
      </c>
      <c r="AF75" t="str">
        <f t="shared" si="9"/>
        <v>1 - Type of study</v>
      </c>
      <c r="AG75" t="str">
        <f t="shared" si="10"/>
        <v>1 - Type of study</v>
      </c>
      <c r="AH75" t="str">
        <f t="shared" si="11"/>
        <v/>
      </c>
    </row>
    <row r="76">
      <c r="A76" s="9" t="s">
        <v>10319</v>
      </c>
      <c r="B76" s="9" t="s">
        <v>10320</v>
      </c>
      <c r="C76" s="10">
        <v>2018.0</v>
      </c>
      <c r="D76" s="10">
        <v>1.0</v>
      </c>
      <c r="E76" s="10">
        <v>1.0</v>
      </c>
      <c r="F76" s="11" t="s">
        <v>557</v>
      </c>
      <c r="G76" s="9"/>
      <c r="H76" s="10">
        <v>25.0</v>
      </c>
      <c r="I76" s="10">
        <v>10.0</v>
      </c>
      <c r="J76" s="9" t="s">
        <v>10321</v>
      </c>
      <c r="K76" s="9" t="s">
        <v>10322</v>
      </c>
      <c r="L76" s="12" t="s">
        <v>10323</v>
      </c>
      <c r="M76" s="9"/>
      <c r="N76" s="9"/>
      <c r="O76" s="9"/>
      <c r="P76" s="9" t="s">
        <v>10324</v>
      </c>
      <c r="Q76" s="11" t="s">
        <v>10325</v>
      </c>
      <c r="R76" s="9"/>
      <c r="S76" s="9"/>
      <c r="T76">
        <f t="shared" si="2"/>
        <v>47</v>
      </c>
      <c r="U76" t="str">
        <f t="shared" si="3"/>
        <v>Excluded</v>
      </c>
      <c r="V76">
        <f t="shared" si="4"/>
        <v>70</v>
      </c>
      <c r="W76" t="str">
        <f t="shared" si="5"/>
        <v>Excluded</v>
      </c>
      <c r="X76" t="str">
        <f t="shared" ref="X76:Z76" si="84">IFERROR(IF(SEARCH(X$1,$Q76),"sim","não"),)</f>
        <v>sim</v>
      </c>
      <c r="Y76" t="str">
        <f t="shared" si="84"/>
        <v/>
      </c>
      <c r="Z76" t="str">
        <f t="shared" si="84"/>
        <v/>
      </c>
      <c r="AA76">
        <f t="shared" si="7"/>
        <v>1</v>
      </c>
      <c r="AB76" t="str">
        <f t="shared" si="8"/>
        <v/>
      </c>
      <c r="AF76" t="str">
        <f t="shared" si="9"/>
        <v>1 - Type of study</v>
      </c>
      <c r="AG76" t="str">
        <f t="shared" si="10"/>
        <v>1 - Type of study</v>
      </c>
      <c r="AH76" t="str">
        <f t="shared" si="11"/>
        <v/>
      </c>
    </row>
    <row r="77">
      <c r="A77" s="9" t="s">
        <v>10326</v>
      </c>
      <c r="B77" s="9" t="s">
        <v>10327</v>
      </c>
      <c r="C77" s="10">
        <v>2018.0</v>
      </c>
      <c r="D77" s="10">
        <v>1.0</v>
      </c>
      <c r="E77" s="10">
        <v>1.0</v>
      </c>
      <c r="F77" s="9" t="s">
        <v>2524</v>
      </c>
      <c r="G77" s="9"/>
      <c r="H77" s="10">
        <v>162.0</v>
      </c>
      <c r="I77" s="9"/>
      <c r="J77" s="9" t="s">
        <v>10328</v>
      </c>
      <c r="K77" s="9" t="s">
        <v>10329</v>
      </c>
      <c r="L77" s="12" t="s">
        <v>10330</v>
      </c>
      <c r="M77" s="9"/>
      <c r="N77" s="9"/>
      <c r="O77" s="9"/>
      <c r="P77" s="9" t="s">
        <v>10331</v>
      </c>
      <c r="Q77" s="11" t="s">
        <v>10332</v>
      </c>
      <c r="R77" s="9"/>
      <c r="S77" s="9"/>
      <c r="T77">
        <f t="shared" si="2"/>
        <v>47</v>
      </c>
      <c r="U77" t="str">
        <f t="shared" si="3"/>
        <v>Excluded</v>
      </c>
      <c r="V77">
        <f t="shared" si="4"/>
        <v>70</v>
      </c>
      <c r="W77" t="str">
        <f t="shared" si="5"/>
        <v>Excluded</v>
      </c>
      <c r="X77" t="str">
        <f t="shared" ref="X77:Z77" si="85">IFERROR(IF(SEARCH(X$1,$Q77),"sim","não"),)</f>
        <v/>
      </c>
      <c r="Y77" t="str">
        <f t="shared" si="85"/>
        <v>sim</v>
      </c>
      <c r="Z77" t="str">
        <f t="shared" si="85"/>
        <v/>
      </c>
      <c r="AA77">
        <f t="shared" si="7"/>
        <v>1</v>
      </c>
      <c r="AB77" t="str">
        <f t="shared" si="8"/>
        <v/>
      </c>
      <c r="AF77" t="str">
        <f t="shared" si="9"/>
        <v>2 - Population</v>
      </c>
      <c r="AG77" t="str">
        <f t="shared" si="10"/>
        <v>2 - Population</v>
      </c>
      <c r="AH77" t="str">
        <f t="shared" si="11"/>
        <v/>
      </c>
    </row>
    <row r="78">
      <c r="A78" s="9" t="s">
        <v>10333</v>
      </c>
      <c r="B78" s="9" t="s">
        <v>10334</v>
      </c>
      <c r="C78" s="10">
        <v>2018.0</v>
      </c>
      <c r="D78" s="10">
        <v>1.0</v>
      </c>
      <c r="E78" s="10">
        <v>1.0</v>
      </c>
      <c r="F78" s="9" t="s">
        <v>389</v>
      </c>
      <c r="G78" s="9"/>
      <c r="H78" s="10">
        <v>484.0</v>
      </c>
      <c r="I78" s="9"/>
      <c r="J78" s="9" t="s">
        <v>10335</v>
      </c>
      <c r="K78" s="9" t="s">
        <v>10336</v>
      </c>
      <c r="L78" s="12" t="s">
        <v>10337</v>
      </c>
      <c r="M78" s="9"/>
      <c r="N78" s="9"/>
      <c r="O78" s="9"/>
      <c r="P78" s="9" t="s">
        <v>10338</v>
      </c>
      <c r="Q78" s="11" t="s">
        <v>10339</v>
      </c>
      <c r="R78" s="9"/>
      <c r="S78" s="9"/>
      <c r="T78">
        <f t="shared" si="2"/>
        <v>47</v>
      </c>
      <c r="U78" t="str">
        <f t="shared" si="3"/>
        <v>Maybe</v>
      </c>
      <c r="V78">
        <f t="shared" si="4"/>
        <v>67</v>
      </c>
      <c r="W78" t="str">
        <f t="shared" si="5"/>
        <v>Maybe</v>
      </c>
      <c r="X78" t="str">
        <f t="shared" ref="X78:Z78" si="86">IFERROR(IF(SEARCH(X$1,$Q78),"sim","não"),)</f>
        <v/>
      </c>
      <c r="Y78" t="str">
        <f t="shared" si="86"/>
        <v/>
      </c>
      <c r="Z78" t="str">
        <f t="shared" si="86"/>
        <v/>
      </c>
      <c r="AA78">
        <f t="shared" si="7"/>
        <v>0</v>
      </c>
      <c r="AB78" t="str">
        <f t="shared" si="8"/>
        <v>sim</v>
      </c>
      <c r="AF78" t="str">
        <f t="shared" si="9"/>
        <v/>
      </c>
      <c r="AG78" t="str">
        <f t="shared" si="10"/>
        <v/>
      </c>
      <c r="AH78" t="str">
        <f t="shared" si="11"/>
        <v/>
      </c>
    </row>
    <row r="79">
      <c r="A79" s="9" t="s">
        <v>10340</v>
      </c>
      <c r="B79" s="9" t="s">
        <v>10341</v>
      </c>
      <c r="C79" s="10">
        <v>2018.0</v>
      </c>
      <c r="D79" s="10">
        <v>1.0</v>
      </c>
      <c r="E79" s="10">
        <v>1.0</v>
      </c>
      <c r="F79" s="11" t="s">
        <v>459</v>
      </c>
      <c r="G79" s="9"/>
      <c r="H79" s="10">
        <v>58.0</v>
      </c>
      <c r="I79" s="9"/>
      <c r="J79" s="9" t="s">
        <v>10342</v>
      </c>
      <c r="K79" s="9" t="s">
        <v>10343</v>
      </c>
      <c r="L79" s="12" t="s">
        <v>10344</v>
      </c>
      <c r="M79" s="9"/>
      <c r="N79" s="9"/>
      <c r="O79" s="9"/>
      <c r="P79" s="9" t="s">
        <v>10345</v>
      </c>
      <c r="Q79" s="11" t="s">
        <v>10346</v>
      </c>
      <c r="R79" s="9"/>
      <c r="S79" s="9"/>
      <c r="T79">
        <f t="shared" si="2"/>
        <v>47</v>
      </c>
      <c r="U79" t="str">
        <f t="shared" si="3"/>
        <v>Excluded</v>
      </c>
      <c r="V79">
        <f t="shared" si="4"/>
        <v>70</v>
      </c>
      <c r="W79" t="str">
        <f t="shared" si="5"/>
        <v>Excluded</v>
      </c>
      <c r="X79" t="str">
        <f t="shared" ref="X79:Z79" si="87">IFERROR(IF(SEARCH(X$1,$Q79),"sim","não"),)</f>
        <v>sim</v>
      </c>
      <c r="Y79" t="str">
        <f t="shared" si="87"/>
        <v/>
      </c>
      <c r="Z79" t="str">
        <f t="shared" si="87"/>
        <v/>
      </c>
      <c r="AA79">
        <f t="shared" si="7"/>
        <v>1</v>
      </c>
      <c r="AB79" t="str">
        <f t="shared" si="8"/>
        <v/>
      </c>
      <c r="AF79" t="str">
        <f t="shared" si="9"/>
        <v>1 - Type of study</v>
      </c>
      <c r="AG79" t="str">
        <f t="shared" si="10"/>
        <v>1 - Type of study</v>
      </c>
      <c r="AH79" t="str">
        <f t="shared" si="11"/>
        <v/>
      </c>
    </row>
    <row r="80">
      <c r="A80" s="9" t="s">
        <v>10347</v>
      </c>
      <c r="B80" s="9" t="s">
        <v>10348</v>
      </c>
      <c r="C80" s="10">
        <v>2018.0</v>
      </c>
      <c r="D80" s="10">
        <v>1.0</v>
      </c>
      <c r="E80" s="10">
        <v>1.0</v>
      </c>
      <c r="F80" s="11" t="s">
        <v>3977</v>
      </c>
      <c r="G80" s="9"/>
      <c r="H80" s="9"/>
      <c r="I80" s="9"/>
      <c r="J80" s="9" t="s">
        <v>10349</v>
      </c>
      <c r="K80" s="9" t="s">
        <v>10350</v>
      </c>
      <c r="L80" s="12" t="s">
        <v>10351</v>
      </c>
      <c r="M80" s="9"/>
      <c r="N80" s="9"/>
      <c r="O80" s="9"/>
      <c r="P80" s="9" t="s">
        <v>10352</v>
      </c>
      <c r="Q80" s="11" t="s">
        <v>10353</v>
      </c>
      <c r="R80" s="9"/>
      <c r="S80" s="9"/>
      <c r="T80">
        <f t="shared" si="2"/>
        <v>47</v>
      </c>
      <c r="U80" t="str">
        <f t="shared" si="3"/>
        <v>Excluded</v>
      </c>
      <c r="V80">
        <f t="shared" si="4"/>
        <v>70</v>
      </c>
      <c r="W80" t="str">
        <f t="shared" si="5"/>
        <v>Excluded</v>
      </c>
      <c r="X80" t="str">
        <f t="shared" ref="X80:Z80" si="88">IFERROR(IF(SEARCH(X$1,$Q80),"sim","não"),)</f>
        <v>sim</v>
      </c>
      <c r="Y80" t="str">
        <f t="shared" si="88"/>
        <v/>
      </c>
      <c r="Z80" t="str">
        <f t="shared" si="88"/>
        <v/>
      </c>
      <c r="AA80">
        <f t="shared" si="7"/>
        <v>1</v>
      </c>
      <c r="AB80" t="str">
        <f t="shared" si="8"/>
        <v/>
      </c>
      <c r="AF80" t="str">
        <f t="shared" si="9"/>
        <v>1 - Type of study</v>
      </c>
      <c r="AG80" t="str">
        <f t="shared" si="10"/>
        <v>1 - Type of study</v>
      </c>
      <c r="AH80" t="str">
        <f t="shared" si="11"/>
        <v/>
      </c>
    </row>
    <row r="81">
      <c r="A81" s="9" t="s">
        <v>10354</v>
      </c>
      <c r="B81" s="9" t="s">
        <v>10355</v>
      </c>
      <c r="C81" s="10">
        <v>2018.0</v>
      </c>
      <c r="D81" s="10">
        <v>1.0</v>
      </c>
      <c r="E81" s="10">
        <v>1.0</v>
      </c>
      <c r="F81" s="9"/>
      <c r="G81" s="9"/>
      <c r="H81" s="9"/>
      <c r="I81" s="9"/>
      <c r="J81" s="9" t="s">
        <v>10356</v>
      </c>
      <c r="K81" s="9"/>
      <c r="L81" s="12" t="s">
        <v>10357</v>
      </c>
      <c r="M81" s="9"/>
      <c r="N81" s="9"/>
      <c r="O81" s="9"/>
      <c r="P81" s="9" t="s">
        <v>10358</v>
      </c>
      <c r="Q81" s="11" t="s">
        <v>10359</v>
      </c>
      <c r="R81" s="9"/>
      <c r="S81" s="9"/>
      <c r="T81">
        <f t="shared" si="2"/>
        <v>60</v>
      </c>
      <c r="U81" t="str">
        <f t="shared" si="3"/>
        <v>Excluded</v>
      </c>
      <c r="V81">
        <f t="shared" si="4"/>
        <v>83</v>
      </c>
      <c r="W81" t="str">
        <f t="shared" si="5"/>
        <v>Excluded</v>
      </c>
      <c r="X81" t="str">
        <f t="shared" ref="X81:Z81" si="89">IFERROR(IF(SEARCH(X$1,$Q81),"sim","não"),)</f>
        <v>sim</v>
      </c>
      <c r="Y81" t="str">
        <f t="shared" si="89"/>
        <v/>
      </c>
      <c r="Z81" t="str">
        <f t="shared" si="89"/>
        <v/>
      </c>
      <c r="AA81">
        <f t="shared" si="7"/>
        <v>1</v>
      </c>
      <c r="AB81" t="str">
        <f t="shared" si="8"/>
        <v/>
      </c>
      <c r="AF81" t="str">
        <f t="shared" si="9"/>
        <v>1 - Type of study</v>
      </c>
      <c r="AG81" t="str">
        <f t="shared" si="10"/>
        <v>1 - Type of study</v>
      </c>
      <c r="AH81" t="str">
        <f t="shared" si="11"/>
        <v/>
      </c>
    </row>
    <row r="82">
      <c r="A82" s="9" t="s">
        <v>10360</v>
      </c>
      <c r="B82" s="9" t="s">
        <v>10361</v>
      </c>
      <c r="C82" s="10">
        <v>2018.0</v>
      </c>
      <c r="D82" s="10">
        <v>1.0</v>
      </c>
      <c r="E82" s="10">
        <v>1.0</v>
      </c>
      <c r="F82" s="11" t="s">
        <v>10362</v>
      </c>
      <c r="G82" s="9"/>
      <c r="H82" s="9"/>
      <c r="I82" s="9"/>
      <c r="J82" s="9" t="s">
        <v>10363</v>
      </c>
      <c r="K82" s="9" t="s">
        <v>10364</v>
      </c>
      <c r="L82" s="12" t="s">
        <v>10365</v>
      </c>
      <c r="M82" s="9"/>
      <c r="N82" s="9"/>
      <c r="O82" s="9"/>
      <c r="P82" s="9" t="s">
        <v>10366</v>
      </c>
      <c r="Q82" s="11" t="s">
        <v>9862</v>
      </c>
      <c r="R82" s="9"/>
      <c r="S82" s="9"/>
      <c r="T82">
        <f t="shared" si="2"/>
        <v>60</v>
      </c>
      <c r="U82" t="str">
        <f t="shared" si="3"/>
        <v>Excluded</v>
      </c>
      <c r="V82">
        <f t="shared" si="4"/>
        <v>83</v>
      </c>
      <c r="W82" t="str">
        <f t="shared" si="5"/>
        <v>Excluded</v>
      </c>
      <c r="X82" t="str">
        <f t="shared" ref="X82:Z82" si="90">IFERROR(IF(SEARCH(X$1,$Q82),"sim","não"),)</f>
        <v>sim</v>
      </c>
      <c r="Y82" t="str">
        <f t="shared" si="90"/>
        <v/>
      </c>
      <c r="Z82" t="str">
        <f t="shared" si="90"/>
        <v/>
      </c>
      <c r="AA82">
        <f t="shared" si="7"/>
        <v>1</v>
      </c>
      <c r="AB82" t="str">
        <f t="shared" si="8"/>
        <v/>
      </c>
      <c r="AF82" t="str">
        <f t="shared" si="9"/>
        <v>1 - Type of study</v>
      </c>
      <c r="AG82" t="str">
        <f t="shared" si="10"/>
        <v>1 - Type of study</v>
      </c>
      <c r="AH82" t="str">
        <f t="shared" si="11"/>
        <v/>
      </c>
    </row>
    <row r="83">
      <c r="A83" s="9" t="s">
        <v>10367</v>
      </c>
      <c r="B83" s="9" t="s">
        <v>10368</v>
      </c>
      <c r="C83" s="10">
        <v>2017.0</v>
      </c>
      <c r="D83" s="10">
        <v>1.0</v>
      </c>
      <c r="E83" s="10">
        <v>1.0</v>
      </c>
      <c r="F83" s="11" t="s">
        <v>10369</v>
      </c>
      <c r="G83" s="9"/>
      <c r="H83" s="10">
        <v>12.0</v>
      </c>
      <c r="I83" s="10">
        <v>11.0</v>
      </c>
      <c r="J83" s="9"/>
      <c r="K83" s="9" t="s">
        <v>10370</v>
      </c>
      <c r="L83" s="12" t="s">
        <v>10371</v>
      </c>
      <c r="M83" s="9"/>
      <c r="N83" s="9"/>
      <c r="O83" s="9"/>
      <c r="P83" s="9" t="s">
        <v>10372</v>
      </c>
      <c r="Q83" s="11" t="s">
        <v>10373</v>
      </c>
      <c r="R83" s="9"/>
      <c r="S83" s="9"/>
      <c r="T83">
        <f t="shared" si="2"/>
        <v>47</v>
      </c>
      <c r="U83" t="str">
        <f t="shared" si="3"/>
        <v>Excluded</v>
      </c>
      <c r="V83">
        <f t="shared" si="4"/>
        <v>70</v>
      </c>
      <c r="W83" t="str">
        <f t="shared" si="5"/>
        <v>Excluded</v>
      </c>
      <c r="X83" t="str">
        <f t="shared" ref="X83:Z83" si="91">IFERROR(IF(SEARCH(X$1,$Q83),"sim","não"),)</f>
        <v>sim</v>
      </c>
      <c r="Y83" t="str">
        <f t="shared" si="91"/>
        <v/>
      </c>
      <c r="Z83" t="str">
        <f t="shared" si="91"/>
        <v/>
      </c>
      <c r="AA83">
        <f t="shared" si="7"/>
        <v>1</v>
      </c>
      <c r="AB83" t="str">
        <f t="shared" si="8"/>
        <v/>
      </c>
      <c r="AF83" t="str">
        <f t="shared" si="9"/>
        <v>1 - Type of study</v>
      </c>
      <c r="AG83" t="str">
        <f t="shared" si="10"/>
        <v>1 - Type of study</v>
      </c>
      <c r="AH83" t="str">
        <f t="shared" si="11"/>
        <v/>
      </c>
    </row>
    <row r="84">
      <c r="A84" s="9" t="s">
        <v>10374</v>
      </c>
      <c r="B84" s="9" t="s">
        <v>10375</v>
      </c>
      <c r="C84" s="10">
        <v>2017.0</v>
      </c>
      <c r="D84" s="10">
        <v>1.0</v>
      </c>
      <c r="E84" s="10">
        <v>1.0</v>
      </c>
      <c r="F84" s="11" t="s">
        <v>10376</v>
      </c>
      <c r="G84" s="9"/>
      <c r="H84" s="10">
        <v>47.0</v>
      </c>
      <c r="I84" s="10">
        <v>10.0</v>
      </c>
      <c r="J84" s="9" t="s">
        <v>10377</v>
      </c>
      <c r="K84" s="9" t="s">
        <v>10378</v>
      </c>
      <c r="L84" s="12" t="s">
        <v>10379</v>
      </c>
      <c r="M84" s="9"/>
      <c r="N84" s="9"/>
      <c r="O84" s="9"/>
      <c r="P84" s="9" t="s">
        <v>10380</v>
      </c>
      <c r="Q84" s="11" t="s">
        <v>10210</v>
      </c>
      <c r="R84" s="9"/>
      <c r="S84" s="9"/>
      <c r="T84">
        <f t="shared" si="2"/>
        <v>46</v>
      </c>
      <c r="U84" t="str">
        <f t="shared" si="3"/>
        <v>Excluded</v>
      </c>
      <c r="V84">
        <f t="shared" si="4"/>
        <v>69</v>
      </c>
      <c r="W84" t="str">
        <f t="shared" si="5"/>
        <v>Excluded</v>
      </c>
      <c r="X84" t="str">
        <f t="shared" ref="X84:Z84" si="92">IFERROR(IF(SEARCH(X$1,$Q84),"sim","não"),)</f>
        <v>sim</v>
      </c>
      <c r="Y84" t="str">
        <f t="shared" si="92"/>
        <v/>
      </c>
      <c r="Z84" t="str">
        <f t="shared" si="92"/>
        <v/>
      </c>
      <c r="AA84">
        <f t="shared" si="7"/>
        <v>1</v>
      </c>
      <c r="AB84" t="str">
        <f t="shared" si="8"/>
        <v/>
      </c>
      <c r="AF84" t="str">
        <f t="shared" si="9"/>
        <v>1 - Type of study</v>
      </c>
      <c r="AG84" t="str">
        <f t="shared" si="10"/>
        <v>1 - Type of study</v>
      </c>
      <c r="AH84" t="str">
        <f t="shared" si="11"/>
        <v/>
      </c>
    </row>
    <row r="85">
      <c r="A85" s="9" t="s">
        <v>10381</v>
      </c>
      <c r="B85" s="9" t="s">
        <v>10382</v>
      </c>
      <c r="C85" s="10">
        <v>2017.0</v>
      </c>
      <c r="D85" s="10">
        <v>1.0</v>
      </c>
      <c r="E85" s="10">
        <v>1.0</v>
      </c>
      <c r="F85" s="11" t="s">
        <v>10383</v>
      </c>
      <c r="G85" s="9"/>
      <c r="H85" s="10">
        <v>13.0</v>
      </c>
      <c r="I85" s="10">
        <v>3.0</v>
      </c>
      <c r="J85" s="9" t="s">
        <v>10384</v>
      </c>
      <c r="K85" s="9" t="s">
        <v>10385</v>
      </c>
      <c r="L85" s="12" t="s">
        <v>10386</v>
      </c>
      <c r="M85" s="9"/>
      <c r="N85" s="9"/>
      <c r="O85" s="9"/>
      <c r="P85" s="9" t="s">
        <v>10387</v>
      </c>
      <c r="Q85" s="11" t="s">
        <v>10388</v>
      </c>
      <c r="R85" s="9"/>
      <c r="S85" s="9"/>
      <c r="T85">
        <f t="shared" si="2"/>
        <v>47</v>
      </c>
      <c r="U85" t="str">
        <f t="shared" si="3"/>
        <v>Excluded</v>
      </c>
      <c r="V85">
        <f t="shared" si="4"/>
        <v>70</v>
      </c>
      <c r="W85" t="str">
        <f t="shared" si="5"/>
        <v>Excluded</v>
      </c>
      <c r="X85" t="str">
        <f t="shared" ref="X85:Z85" si="93">IFERROR(IF(SEARCH(X$1,$Q85),"sim","não"),)</f>
        <v>sim</v>
      </c>
      <c r="Y85" t="str">
        <f t="shared" si="93"/>
        <v/>
      </c>
      <c r="Z85" t="str">
        <f t="shared" si="93"/>
        <v/>
      </c>
      <c r="AA85">
        <f t="shared" si="7"/>
        <v>1</v>
      </c>
      <c r="AB85" t="str">
        <f t="shared" si="8"/>
        <v/>
      </c>
      <c r="AF85" t="str">
        <f t="shared" si="9"/>
        <v>1 - Type of study</v>
      </c>
      <c r="AG85" t="str">
        <f t="shared" si="10"/>
        <v>1 - Type of study</v>
      </c>
      <c r="AH85" t="str">
        <f t="shared" si="11"/>
        <v/>
      </c>
    </row>
    <row r="86">
      <c r="A86" s="9" t="s">
        <v>10389</v>
      </c>
      <c r="B86" s="9" t="s">
        <v>10390</v>
      </c>
      <c r="C86" s="10">
        <v>2017.0</v>
      </c>
      <c r="D86" s="10">
        <v>1.0</v>
      </c>
      <c r="E86" s="10">
        <v>1.0</v>
      </c>
      <c r="F86" s="11" t="s">
        <v>628</v>
      </c>
      <c r="G86" s="9"/>
      <c r="H86" s="10">
        <v>9.0</v>
      </c>
      <c r="I86" s="10">
        <v>9.0</v>
      </c>
      <c r="J86" s="9" t="s">
        <v>10391</v>
      </c>
      <c r="K86" s="9" t="s">
        <v>10392</v>
      </c>
      <c r="L86" s="12" t="s">
        <v>10393</v>
      </c>
      <c r="M86" s="9"/>
      <c r="N86" s="9"/>
      <c r="O86" s="9"/>
      <c r="P86" s="9" t="s">
        <v>10394</v>
      </c>
      <c r="Q86" s="11" t="s">
        <v>10395</v>
      </c>
      <c r="R86" s="9"/>
      <c r="S86" s="9"/>
      <c r="T86">
        <f t="shared" si="2"/>
        <v>47</v>
      </c>
      <c r="U86" t="str">
        <f t="shared" si="3"/>
        <v>Excluded</v>
      </c>
      <c r="V86">
        <f t="shared" si="4"/>
        <v>70</v>
      </c>
      <c r="W86" t="str">
        <f t="shared" si="5"/>
        <v>Maybe</v>
      </c>
      <c r="X86" t="str">
        <f t="shared" ref="X86:Z86" si="94">IFERROR(IF(SEARCH(X$1,$Q86),"sim","não"),)</f>
        <v>sim</v>
      </c>
      <c r="Y86" t="str">
        <f t="shared" si="94"/>
        <v/>
      </c>
      <c r="Z86" t="str">
        <f t="shared" si="94"/>
        <v/>
      </c>
      <c r="AA86">
        <f t="shared" si="7"/>
        <v>1</v>
      </c>
      <c r="AB86" t="str">
        <f t="shared" si="8"/>
        <v>sim</v>
      </c>
      <c r="AF86" t="str">
        <f t="shared" si="9"/>
        <v>1 - Type of study</v>
      </c>
      <c r="AG86" t="str">
        <f t="shared" si="10"/>
        <v/>
      </c>
      <c r="AH86" t="str">
        <f t="shared" si="11"/>
        <v/>
      </c>
    </row>
    <row r="87">
      <c r="A87" s="9" t="s">
        <v>10396</v>
      </c>
      <c r="B87" s="9" t="s">
        <v>10397</v>
      </c>
      <c r="C87" s="10">
        <v>2017.0</v>
      </c>
      <c r="D87" s="10">
        <v>1.0</v>
      </c>
      <c r="E87" s="10">
        <v>1.0</v>
      </c>
      <c r="F87" s="11" t="s">
        <v>10398</v>
      </c>
      <c r="G87" s="9"/>
      <c r="H87" s="10">
        <v>14.0</v>
      </c>
      <c r="I87" s="10">
        <v>3.0</v>
      </c>
      <c r="J87" s="9" t="s">
        <v>665</v>
      </c>
      <c r="K87" s="9" t="s">
        <v>10399</v>
      </c>
      <c r="L87" s="12" t="s">
        <v>10400</v>
      </c>
      <c r="M87" s="9"/>
      <c r="N87" s="9"/>
      <c r="O87" s="9"/>
      <c r="P87" s="9" t="s">
        <v>10401</v>
      </c>
      <c r="Q87" s="11" t="s">
        <v>10402</v>
      </c>
      <c r="R87" s="9"/>
      <c r="S87" s="9"/>
      <c r="T87">
        <f t="shared" si="2"/>
        <v>47</v>
      </c>
      <c r="U87" t="str">
        <f t="shared" si="3"/>
        <v>Maybe</v>
      </c>
      <c r="V87">
        <f t="shared" si="4"/>
        <v>67</v>
      </c>
      <c r="W87" t="str">
        <f t="shared" si="5"/>
        <v>Maybe</v>
      </c>
      <c r="X87" t="str">
        <f t="shared" ref="X87:Z87" si="95">IFERROR(IF(SEARCH(X$1,$Q87),"sim","não"),)</f>
        <v/>
      </c>
      <c r="Y87" t="str">
        <f t="shared" si="95"/>
        <v/>
      </c>
      <c r="Z87" t="str">
        <f t="shared" si="95"/>
        <v/>
      </c>
      <c r="AA87">
        <f t="shared" si="7"/>
        <v>0</v>
      </c>
      <c r="AB87" t="str">
        <f t="shared" si="8"/>
        <v>sim</v>
      </c>
      <c r="AF87" t="str">
        <f t="shared" si="9"/>
        <v/>
      </c>
      <c r="AG87" t="str">
        <f t="shared" si="10"/>
        <v/>
      </c>
      <c r="AH87" t="str">
        <f t="shared" si="11"/>
        <v/>
      </c>
    </row>
    <row r="88">
      <c r="A88" s="9" t="s">
        <v>10403</v>
      </c>
      <c r="B88" s="9" t="s">
        <v>10404</v>
      </c>
      <c r="C88" s="10">
        <v>2017.0</v>
      </c>
      <c r="D88" s="10">
        <v>1.0</v>
      </c>
      <c r="E88" s="10">
        <v>1.0</v>
      </c>
      <c r="F88" s="11" t="s">
        <v>771</v>
      </c>
      <c r="G88" s="9"/>
      <c r="H88" s="10">
        <v>17.0</v>
      </c>
      <c r="I88" s="10">
        <v>12.0</v>
      </c>
      <c r="J88" s="9" t="s">
        <v>10405</v>
      </c>
      <c r="K88" s="9" t="s">
        <v>10406</v>
      </c>
      <c r="L88" s="12" t="s">
        <v>10407</v>
      </c>
      <c r="M88" s="9"/>
      <c r="N88" s="9"/>
      <c r="O88" s="9"/>
      <c r="P88" s="9" t="s">
        <v>10408</v>
      </c>
      <c r="Q88" s="11" t="s">
        <v>10409</v>
      </c>
      <c r="R88" s="9"/>
      <c r="S88" s="9"/>
      <c r="T88">
        <f t="shared" si="2"/>
        <v>46</v>
      </c>
      <c r="U88" t="str">
        <f t="shared" si="3"/>
        <v>Excluded</v>
      </c>
      <c r="V88">
        <f t="shared" si="4"/>
        <v>69</v>
      </c>
      <c r="W88" t="str">
        <f t="shared" si="5"/>
        <v>Excluded</v>
      </c>
      <c r="X88" t="str">
        <f t="shared" ref="X88:Z88" si="96">IFERROR(IF(SEARCH(X$1,$Q88),"sim","não"),)</f>
        <v>sim</v>
      </c>
      <c r="Y88" t="str">
        <f t="shared" si="96"/>
        <v>sim</v>
      </c>
      <c r="Z88" t="str">
        <f t="shared" si="96"/>
        <v/>
      </c>
      <c r="AA88">
        <f t="shared" si="7"/>
        <v>2</v>
      </c>
      <c r="AB88" t="str">
        <f t="shared" si="8"/>
        <v/>
      </c>
      <c r="AF88" t="str">
        <f t="shared" si="9"/>
        <v>2 - Population,1 - Type of study</v>
      </c>
      <c r="AG88" t="str">
        <f t="shared" si="10"/>
        <v>2 - Population</v>
      </c>
      <c r="AH88" t="str">
        <f t="shared" si="11"/>
        <v>1 - Type of study</v>
      </c>
    </row>
    <row r="89">
      <c r="A89" s="9" t="s">
        <v>10410</v>
      </c>
      <c r="B89" s="9" t="s">
        <v>10411</v>
      </c>
      <c r="C89" s="10">
        <v>2017.0</v>
      </c>
      <c r="D89" s="10">
        <v>1.0</v>
      </c>
      <c r="E89" s="10">
        <v>1.0</v>
      </c>
      <c r="F89" s="11" t="s">
        <v>10412</v>
      </c>
      <c r="G89" s="9"/>
      <c r="H89" s="10">
        <v>102.0</v>
      </c>
      <c r="I89" s="9"/>
      <c r="J89" s="9" t="s">
        <v>10413</v>
      </c>
      <c r="K89" s="9" t="s">
        <v>10414</v>
      </c>
      <c r="L89" s="12" t="s">
        <v>10415</v>
      </c>
      <c r="M89" s="9"/>
      <c r="N89" s="9"/>
      <c r="O89" s="9"/>
      <c r="P89" s="9" t="s">
        <v>10416</v>
      </c>
      <c r="Q89" s="11" t="s">
        <v>10417</v>
      </c>
      <c r="R89" s="9"/>
      <c r="S89" s="9"/>
      <c r="T89">
        <f t="shared" si="2"/>
        <v>48</v>
      </c>
      <c r="U89" t="str">
        <f t="shared" si="3"/>
        <v>Excluded</v>
      </c>
      <c r="V89">
        <f t="shared" si="4"/>
        <v>71</v>
      </c>
      <c r="W89" t="str">
        <f t="shared" si="5"/>
        <v>Excluded</v>
      </c>
      <c r="X89" t="str">
        <f t="shared" ref="X89:Z89" si="97">IFERROR(IF(SEARCH(X$1,$Q89),"sim","não"),)</f>
        <v>sim</v>
      </c>
      <c r="Y89" t="str">
        <f t="shared" si="97"/>
        <v/>
      </c>
      <c r="Z89" t="str">
        <f t="shared" si="97"/>
        <v/>
      </c>
      <c r="AA89">
        <f t="shared" si="7"/>
        <v>1</v>
      </c>
      <c r="AB89" t="str">
        <f t="shared" si="8"/>
        <v/>
      </c>
      <c r="AF89" t="str">
        <f t="shared" si="9"/>
        <v>1 - Type of study</v>
      </c>
      <c r="AG89" t="str">
        <f t="shared" si="10"/>
        <v>1 - Type of study</v>
      </c>
      <c r="AH89" t="str">
        <f t="shared" si="11"/>
        <v/>
      </c>
    </row>
    <row r="90">
      <c r="A90" s="9" t="s">
        <v>10418</v>
      </c>
      <c r="B90" s="9" t="s">
        <v>10419</v>
      </c>
      <c r="C90" s="10">
        <v>2016.0</v>
      </c>
      <c r="D90" s="10">
        <v>1.0</v>
      </c>
      <c r="E90" s="10">
        <v>1.0</v>
      </c>
      <c r="F90" s="11" t="s">
        <v>10420</v>
      </c>
      <c r="G90" s="9"/>
      <c r="H90" s="10">
        <v>82.0</v>
      </c>
      <c r="I90" s="10">
        <v>6.0</v>
      </c>
      <c r="J90" s="9" t="s">
        <v>10421</v>
      </c>
      <c r="K90" s="9" t="s">
        <v>10422</v>
      </c>
      <c r="L90" s="12" t="s">
        <v>10423</v>
      </c>
      <c r="M90" s="9"/>
      <c r="N90" s="9"/>
      <c r="O90" s="9"/>
      <c r="P90" s="9" t="s">
        <v>10424</v>
      </c>
      <c r="Q90" s="11" t="s">
        <v>10064</v>
      </c>
      <c r="R90" s="9"/>
      <c r="S90" s="9"/>
      <c r="T90">
        <f t="shared" si="2"/>
        <v>46</v>
      </c>
      <c r="U90" t="str">
        <f t="shared" si="3"/>
        <v>Excluded</v>
      </c>
      <c r="V90">
        <f t="shared" si="4"/>
        <v>69</v>
      </c>
      <c r="W90" t="str">
        <f t="shared" si="5"/>
        <v>Excluded</v>
      </c>
      <c r="X90" t="str">
        <f t="shared" ref="X90:Z90" si="98">IFERROR(IF(SEARCH(X$1,$Q90),"sim","não"),)</f>
        <v>sim</v>
      </c>
      <c r="Y90" t="str">
        <f t="shared" si="98"/>
        <v/>
      </c>
      <c r="Z90" t="str">
        <f t="shared" si="98"/>
        <v/>
      </c>
      <c r="AA90">
        <f t="shared" si="7"/>
        <v>1</v>
      </c>
      <c r="AB90" t="str">
        <f t="shared" si="8"/>
        <v/>
      </c>
      <c r="AF90" t="str">
        <f t="shared" si="9"/>
        <v>1 - Type of study</v>
      </c>
      <c r="AG90" t="str">
        <f t="shared" si="10"/>
        <v>1 - Type of study</v>
      </c>
      <c r="AH90" t="str">
        <f t="shared" si="11"/>
        <v/>
      </c>
    </row>
    <row r="91">
      <c r="A91" s="9" t="s">
        <v>10425</v>
      </c>
      <c r="B91" s="9" t="s">
        <v>10426</v>
      </c>
      <c r="C91" s="10">
        <v>2016.0</v>
      </c>
      <c r="D91" s="10">
        <v>1.0</v>
      </c>
      <c r="E91" s="10">
        <v>1.0</v>
      </c>
      <c r="F91" s="11" t="s">
        <v>143</v>
      </c>
      <c r="G91" s="9"/>
      <c r="H91" s="10">
        <v>8.0</v>
      </c>
      <c r="I91" s="9"/>
      <c r="J91" s="9" t="s">
        <v>10427</v>
      </c>
      <c r="K91" s="9" t="s">
        <v>10428</v>
      </c>
      <c r="L91" s="12" t="s">
        <v>10429</v>
      </c>
      <c r="M91" s="9"/>
      <c r="N91" s="9"/>
      <c r="O91" s="9"/>
      <c r="P91" s="9" t="s">
        <v>10430</v>
      </c>
      <c r="Q91" s="11" t="s">
        <v>10064</v>
      </c>
      <c r="R91" s="9"/>
      <c r="S91" s="9"/>
      <c r="T91">
        <f t="shared" si="2"/>
        <v>46</v>
      </c>
      <c r="U91" t="str">
        <f t="shared" si="3"/>
        <v>Excluded</v>
      </c>
      <c r="V91">
        <f t="shared" si="4"/>
        <v>69</v>
      </c>
      <c r="W91" t="str">
        <f t="shared" si="5"/>
        <v>Excluded</v>
      </c>
      <c r="X91" t="str">
        <f t="shared" ref="X91:Z91" si="99">IFERROR(IF(SEARCH(X$1,$Q91),"sim","não"),)</f>
        <v>sim</v>
      </c>
      <c r="Y91" t="str">
        <f t="shared" si="99"/>
        <v/>
      </c>
      <c r="Z91" t="str">
        <f t="shared" si="99"/>
        <v/>
      </c>
      <c r="AA91">
        <f t="shared" si="7"/>
        <v>1</v>
      </c>
      <c r="AB91" t="str">
        <f t="shared" si="8"/>
        <v/>
      </c>
      <c r="AF91" t="str">
        <f t="shared" si="9"/>
        <v>1 - Type of study</v>
      </c>
      <c r="AG91" t="str">
        <f t="shared" si="10"/>
        <v>1 - Type of study</v>
      </c>
      <c r="AH91" t="str">
        <f t="shared" si="11"/>
        <v/>
      </c>
    </row>
    <row r="92">
      <c r="A92" s="9" t="s">
        <v>10431</v>
      </c>
      <c r="B92" s="9" t="s">
        <v>10432</v>
      </c>
      <c r="C92" s="10">
        <v>2016.0</v>
      </c>
      <c r="D92" s="10">
        <v>1.0</v>
      </c>
      <c r="E92" s="10">
        <v>1.0</v>
      </c>
      <c r="F92" s="11" t="s">
        <v>10433</v>
      </c>
      <c r="G92" s="9"/>
      <c r="H92" s="10">
        <v>62.0</v>
      </c>
      <c r="I92" s="10">
        <v>2.0</v>
      </c>
      <c r="J92" s="9" t="s">
        <v>10434</v>
      </c>
      <c r="K92" s="9" t="s">
        <v>10435</v>
      </c>
      <c r="L92" s="12" t="s">
        <v>10436</v>
      </c>
      <c r="M92" s="9"/>
      <c r="N92" s="9"/>
      <c r="O92" s="9"/>
      <c r="P92" s="9" t="s">
        <v>10437</v>
      </c>
      <c r="Q92" s="11" t="s">
        <v>9898</v>
      </c>
      <c r="R92" s="9"/>
      <c r="S92" s="9"/>
      <c r="T92">
        <f t="shared" si="2"/>
        <v>60</v>
      </c>
      <c r="U92" t="str">
        <f t="shared" si="3"/>
        <v>Excluded</v>
      </c>
      <c r="V92">
        <f t="shared" si="4"/>
        <v>83</v>
      </c>
      <c r="W92" t="str">
        <f t="shared" si="5"/>
        <v>Excluded</v>
      </c>
      <c r="X92" t="str">
        <f t="shared" ref="X92:Z92" si="100">IFERROR(IF(SEARCH(X$1,$Q92),"sim","não"),)</f>
        <v>sim</v>
      </c>
      <c r="Y92" t="str">
        <f t="shared" si="100"/>
        <v/>
      </c>
      <c r="Z92" t="str">
        <f t="shared" si="100"/>
        <v/>
      </c>
      <c r="AA92">
        <f t="shared" si="7"/>
        <v>1</v>
      </c>
      <c r="AB92" t="str">
        <f t="shared" si="8"/>
        <v/>
      </c>
      <c r="AF92" t="str">
        <f t="shared" si="9"/>
        <v>1 - Type of study</v>
      </c>
      <c r="AG92" t="str">
        <f t="shared" si="10"/>
        <v>1 - Type of study</v>
      </c>
      <c r="AH92" t="str">
        <f t="shared" si="11"/>
        <v/>
      </c>
    </row>
    <row r="93">
      <c r="A93" s="9" t="s">
        <v>10438</v>
      </c>
      <c r="B93" s="9" t="s">
        <v>10439</v>
      </c>
      <c r="C93" s="10">
        <v>2016.0</v>
      </c>
      <c r="D93" s="10">
        <v>1.0</v>
      </c>
      <c r="E93" s="10">
        <v>1.0</v>
      </c>
      <c r="F93" s="11" t="s">
        <v>10440</v>
      </c>
      <c r="G93" s="9"/>
      <c r="H93" s="10">
        <v>22.0</v>
      </c>
      <c r="I93" s="10">
        <v>11.0</v>
      </c>
      <c r="J93" s="9" t="s">
        <v>10441</v>
      </c>
      <c r="K93" s="9" t="s">
        <v>10442</v>
      </c>
      <c r="L93" s="12" t="s">
        <v>10443</v>
      </c>
      <c r="M93" s="9"/>
      <c r="N93" s="9"/>
      <c r="O93" s="9"/>
      <c r="P93" s="9" t="s">
        <v>10444</v>
      </c>
      <c r="Q93" s="11" t="s">
        <v>10008</v>
      </c>
      <c r="R93" s="9"/>
      <c r="S93" s="9"/>
      <c r="T93">
        <f t="shared" si="2"/>
        <v>46</v>
      </c>
      <c r="U93" t="str">
        <f t="shared" si="3"/>
        <v>Excluded</v>
      </c>
      <c r="V93">
        <f t="shared" si="4"/>
        <v>69</v>
      </c>
      <c r="W93" t="str">
        <f t="shared" si="5"/>
        <v>Excluded</v>
      </c>
      <c r="X93" t="str">
        <f t="shared" ref="X93:Z93" si="101">IFERROR(IF(SEARCH(X$1,$Q93),"sim","não"),)</f>
        <v>sim</v>
      </c>
      <c r="Y93" t="str">
        <f t="shared" si="101"/>
        <v/>
      </c>
      <c r="Z93" t="str">
        <f t="shared" si="101"/>
        <v/>
      </c>
      <c r="AA93">
        <f t="shared" si="7"/>
        <v>1</v>
      </c>
      <c r="AB93" t="str">
        <f t="shared" si="8"/>
        <v/>
      </c>
      <c r="AF93" t="str">
        <f t="shared" si="9"/>
        <v>1 - Type of study</v>
      </c>
      <c r="AG93" t="str">
        <f t="shared" si="10"/>
        <v>1 - Type of study</v>
      </c>
      <c r="AH93" t="str">
        <f t="shared" si="11"/>
        <v/>
      </c>
    </row>
    <row r="94">
      <c r="A94" s="9" t="s">
        <v>10445</v>
      </c>
      <c r="B94" s="9" t="s">
        <v>10446</v>
      </c>
      <c r="C94" s="10">
        <v>2016.0</v>
      </c>
      <c r="D94" s="10">
        <v>1.0</v>
      </c>
      <c r="E94" s="10">
        <v>1.0</v>
      </c>
      <c r="F94" s="11" t="s">
        <v>10447</v>
      </c>
      <c r="G94" s="9"/>
      <c r="H94" s="10">
        <v>109.0</v>
      </c>
      <c r="I94" s="9"/>
      <c r="J94" s="9" t="s">
        <v>10448</v>
      </c>
      <c r="K94" s="9" t="s">
        <v>10449</v>
      </c>
      <c r="L94" s="12" t="s">
        <v>10450</v>
      </c>
      <c r="M94" s="9"/>
      <c r="N94" s="9"/>
      <c r="O94" s="9"/>
      <c r="P94" s="9" t="s">
        <v>10451</v>
      </c>
      <c r="Q94" s="11" t="s">
        <v>10311</v>
      </c>
      <c r="R94" s="9"/>
      <c r="S94" s="9"/>
      <c r="T94">
        <f t="shared" si="2"/>
        <v>47</v>
      </c>
      <c r="U94" t="str">
        <f t="shared" si="3"/>
        <v>Excluded</v>
      </c>
      <c r="V94">
        <f t="shared" si="4"/>
        <v>70</v>
      </c>
      <c r="W94" t="str">
        <f t="shared" si="5"/>
        <v>Excluded</v>
      </c>
      <c r="X94" t="str">
        <f t="shared" ref="X94:Z94" si="102">IFERROR(IF(SEARCH(X$1,$Q94),"sim","não"),)</f>
        <v>sim</v>
      </c>
      <c r="Y94" t="str">
        <f t="shared" si="102"/>
        <v/>
      </c>
      <c r="Z94" t="str">
        <f t="shared" si="102"/>
        <v/>
      </c>
      <c r="AA94">
        <f t="shared" si="7"/>
        <v>1</v>
      </c>
      <c r="AB94" t="str">
        <f t="shared" si="8"/>
        <v/>
      </c>
      <c r="AF94" t="str">
        <f t="shared" si="9"/>
        <v>1 - Type of study</v>
      </c>
      <c r="AG94" t="str">
        <f t="shared" si="10"/>
        <v>1 - Type of study</v>
      </c>
      <c r="AH94" t="str">
        <f t="shared" si="11"/>
        <v/>
      </c>
    </row>
    <row r="95">
      <c r="A95" s="9" t="s">
        <v>10452</v>
      </c>
      <c r="B95" s="9" t="s">
        <v>10453</v>
      </c>
      <c r="C95" s="10">
        <v>2016.0</v>
      </c>
      <c r="D95" s="10">
        <v>1.0</v>
      </c>
      <c r="E95" s="10">
        <v>1.0</v>
      </c>
      <c r="F95" s="9" t="s">
        <v>10454</v>
      </c>
      <c r="G95" s="9"/>
      <c r="H95" s="10">
        <v>10.0</v>
      </c>
      <c r="I95" s="10">
        <v>1.0</v>
      </c>
      <c r="J95" s="9"/>
      <c r="K95" s="9" t="s">
        <v>10455</v>
      </c>
      <c r="L95" s="12" t="s">
        <v>10456</v>
      </c>
      <c r="M95" s="9"/>
      <c r="N95" s="9"/>
      <c r="O95" s="9"/>
      <c r="P95" s="9" t="s">
        <v>10457</v>
      </c>
      <c r="Q95" s="11" t="s">
        <v>10458</v>
      </c>
      <c r="R95" s="9"/>
      <c r="S95" s="9"/>
      <c r="T95">
        <f t="shared" si="2"/>
        <v>46</v>
      </c>
      <c r="U95" t="str">
        <f t="shared" si="3"/>
        <v>Excluded</v>
      </c>
      <c r="V95">
        <f t="shared" si="4"/>
        <v>69</v>
      </c>
      <c r="W95" t="str">
        <f t="shared" si="5"/>
        <v>Excluded</v>
      </c>
      <c r="X95" t="str">
        <f t="shared" ref="X95:Z95" si="103">IFERROR(IF(SEARCH(X$1,$Q95),"sim","não"),)</f>
        <v>sim</v>
      </c>
      <c r="Y95" t="str">
        <f t="shared" si="103"/>
        <v>sim</v>
      </c>
      <c r="Z95" t="str">
        <f t="shared" si="103"/>
        <v/>
      </c>
      <c r="AA95">
        <f t="shared" si="7"/>
        <v>2</v>
      </c>
      <c r="AB95" t="str">
        <f t="shared" si="8"/>
        <v/>
      </c>
      <c r="AF95" t="str">
        <f t="shared" si="9"/>
        <v>2 - Population,1 - Type of study</v>
      </c>
      <c r="AG95" t="str">
        <f t="shared" si="10"/>
        <v>2 - Population</v>
      </c>
      <c r="AH95" t="str">
        <f t="shared" si="11"/>
        <v>1 - Type of study</v>
      </c>
    </row>
    <row r="96">
      <c r="A96" s="9" t="s">
        <v>10459</v>
      </c>
      <c r="B96" s="9" t="s">
        <v>10460</v>
      </c>
      <c r="C96" s="10">
        <v>2016.0</v>
      </c>
      <c r="D96" s="10">
        <v>1.0</v>
      </c>
      <c r="E96" s="10">
        <v>1.0</v>
      </c>
      <c r="F96" s="9" t="s">
        <v>3645</v>
      </c>
      <c r="G96" s="9"/>
      <c r="H96" s="10">
        <v>6.0</v>
      </c>
      <c r="I96" s="10">
        <v>110.0</v>
      </c>
      <c r="J96" s="9" t="s">
        <v>10461</v>
      </c>
      <c r="K96" s="9" t="s">
        <v>10462</v>
      </c>
      <c r="L96" s="12" t="s">
        <v>10463</v>
      </c>
      <c r="M96" s="9"/>
      <c r="N96" s="9"/>
      <c r="O96" s="9"/>
      <c r="P96" s="9" t="s">
        <v>10464</v>
      </c>
      <c r="Q96" s="11" t="s">
        <v>10465</v>
      </c>
      <c r="R96" s="9"/>
      <c r="S96" s="9"/>
      <c r="T96">
        <f t="shared" si="2"/>
        <v>47</v>
      </c>
      <c r="U96" t="str">
        <f t="shared" si="3"/>
        <v>Excluded</v>
      </c>
      <c r="V96">
        <f t="shared" si="4"/>
        <v>70</v>
      </c>
      <c r="W96" t="str">
        <f t="shared" si="5"/>
        <v>Excluded</v>
      </c>
      <c r="X96" t="str">
        <f t="shared" ref="X96:Z96" si="104">IFERROR(IF(SEARCH(X$1,$Q96),"sim","não"),)</f>
        <v>sim</v>
      </c>
      <c r="Y96" t="str">
        <f t="shared" si="104"/>
        <v/>
      </c>
      <c r="Z96" t="str">
        <f t="shared" si="104"/>
        <v/>
      </c>
      <c r="AA96">
        <f t="shared" si="7"/>
        <v>1</v>
      </c>
      <c r="AB96" t="str">
        <f t="shared" si="8"/>
        <v/>
      </c>
      <c r="AF96" t="str">
        <f t="shared" si="9"/>
        <v>1 - Type of study</v>
      </c>
      <c r="AG96" t="str">
        <f t="shared" si="10"/>
        <v>1 - Type of study</v>
      </c>
      <c r="AH96" t="str">
        <f t="shared" si="11"/>
        <v/>
      </c>
    </row>
    <row r="97">
      <c r="A97" s="9" t="s">
        <v>10466</v>
      </c>
      <c r="B97" s="9" t="s">
        <v>10467</v>
      </c>
      <c r="C97" s="10">
        <v>2015.0</v>
      </c>
      <c r="D97" s="10">
        <v>1.0</v>
      </c>
      <c r="E97" s="10">
        <v>1.0</v>
      </c>
      <c r="F97" s="11" t="s">
        <v>3611</v>
      </c>
      <c r="G97" s="9"/>
      <c r="H97" s="10">
        <v>5.0</v>
      </c>
      <c r="I97" s="9"/>
      <c r="J97" s="9"/>
      <c r="K97" s="9" t="s">
        <v>10468</v>
      </c>
      <c r="L97" s="12" t="s">
        <v>10469</v>
      </c>
      <c r="M97" s="9"/>
      <c r="N97" s="9"/>
      <c r="O97" s="9"/>
      <c r="P97" s="9" t="s">
        <v>10470</v>
      </c>
      <c r="Q97" s="11" t="s">
        <v>10471</v>
      </c>
      <c r="R97" s="9"/>
      <c r="S97" s="9"/>
      <c r="T97">
        <f t="shared" si="2"/>
        <v>48</v>
      </c>
      <c r="U97" t="str">
        <f t="shared" si="3"/>
        <v>Excluded</v>
      </c>
      <c r="V97">
        <f t="shared" si="4"/>
        <v>71</v>
      </c>
      <c r="W97" t="str">
        <f t="shared" si="5"/>
        <v>Excluded</v>
      </c>
      <c r="X97" t="str">
        <f t="shared" ref="X97:Z97" si="105">IFERROR(IF(SEARCH(X$1,$Q97),"sim","não"),)</f>
        <v>sim</v>
      </c>
      <c r="Y97" t="str">
        <f t="shared" si="105"/>
        <v/>
      </c>
      <c r="Z97" t="str">
        <f t="shared" si="105"/>
        <v/>
      </c>
      <c r="AA97">
        <f t="shared" si="7"/>
        <v>1</v>
      </c>
      <c r="AB97" t="str">
        <f t="shared" si="8"/>
        <v/>
      </c>
      <c r="AF97" t="str">
        <f t="shared" si="9"/>
        <v>1 - Type of study</v>
      </c>
      <c r="AG97" t="str">
        <f t="shared" si="10"/>
        <v>1 - Type of study</v>
      </c>
      <c r="AH97" t="str">
        <f t="shared" si="11"/>
        <v/>
      </c>
    </row>
    <row r="98">
      <c r="A98" s="9" t="s">
        <v>10472</v>
      </c>
      <c r="B98" s="9" t="s">
        <v>10473</v>
      </c>
      <c r="C98" s="10">
        <v>2015.0</v>
      </c>
      <c r="D98" s="10">
        <v>1.0</v>
      </c>
      <c r="E98" s="10">
        <v>1.0</v>
      </c>
      <c r="F98" s="9" t="s">
        <v>10474</v>
      </c>
      <c r="G98" s="9"/>
      <c r="H98" s="10">
        <v>15.0</v>
      </c>
      <c r="I98" s="10">
        <v>1.0</v>
      </c>
      <c r="J98" s="9"/>
      <c r="K98" s="9" t="s">
        <v>10475</v>
      </c>
      <c r="L98" s="12" t="s">
        <v>10476</v>
      </c>
      <c r="M98" s="9"/>
      <c r="N98" s="9"/>
      <c r="O98" s="9"/>
      <c r="P98" s="9" t="s">
        <v>10477</v>
      </c>
      <c r="Q98" s="11" t="s">
        <v>10478</v>
      </c>
      <c r="R98" s="9"/>
      <c r="S98" s="9"/>
      <c r="T98">
        <f t="shared" si="2"/>
        <v>47</v>
      </c>
      <c r="U98" t="str">
        <f t="shared" si="3"/>
        <v>Excluded</v>
      </c>
      <c r="V98">
        <f t="shared" si="4"/>
        <v>70</v>
      </c>
      <c r="W98" t="str">
        <f t="shared" si="5"/>
        <v>Excluded</v>
      </c>
      <c r="X98" t="str">
        <f t="shared" ref="X98:Z98" si="106">IFERROR(IF(SEARCH(X$1,$Q98),"sim","não"),)</f>
        <v/>
      </c>
      <c r="Y98" t="str">
        <f t="shared" si="106"/>
        <v>sim</v>
      </c>
      <c r="Z98" t="str">
        <f t="shared" si="106"/>
        <v/>
      </c>
      <c r="AA98">
        <f t="shared" si="7"/>
        <v>1</v>
      </c>
      <c r="AB98" t="str">
        <f t="shared" si="8"/>
        <v/>
      </c>
      <c r="AF98" t="str">
        <f t="shared" si="9"/>
        <v>2 - Population</v>
      </c>
      <c r="AG98" t="str">
        <f t="shared" si="10"/>
        <v>2 - Population</v>
      </c>
      <c r="AH98" t="str">
        <f t="shared" si="11"/>
        <v/>
      </c>
    </row>
    <row r="99">
      <c r="A99" s="9" t="s">
        <v>10479</v>
      </c>
      <c r="B99" s="9" t="s">
        <v>10480</v>
      </c>
      <c r="C99" s="10">
        <v>2015.0</v>
      </c>
      <c r="D99" s="10">
        <v>1.0</v>
      </c>
      <c r="E99" s="10">
        <v>1.0</v>
      </c>
      <c r="F99" s="11" t="s">
        <v>357</v>
      </c>
      <c r="G99" s="9"/>
      <c r="H99" s="10">
        <v>49.0</v>
      </c>
      <c r="I99" s="10">
        <v>7.0</v>
      </c>
      <c r="J99" s="9" t="s">
        <v>10481</v>
      </c>
      <c r="K99" s="9" t="s">
        <v>10482</v>
      </c>
      <c r="L99" s="12" t="s">
        <v>10483</v>
      </c>
      <c r="M99" s="9"/>
      <c r="N99" s="9"/>
      <c r="O99" s="9"/>
      <c r="P99" s="9" t="s">
        <v>10484</v>
      </c>
      <c r="Q99" s="11" t="s">
        <v>10485</v>
      </c>
      <c r="R99" s="9"/>
      <c r="S99" s="9"/>
      <c r="T99">
        <f t="shared" si="2"/>
        <v>47</v>
      </c>
      <c r="U99" t="str">
        <f t="shared" si="3"/>
        <v>Excluded</v>
      </c>
      <c r="V99">
        <f t="shared" si="4"/>
        <v>70</v>
      </c>
      <c r="W99" t="str">
        <f t="shared" si="5"/>
        <v>Excluded</v>
      </c>
      <c r="X99" t="str">
        <f t="shared" ref="X99:Z99" si="107">IFERROR(IF(SEARCH(X$1,$Q99),"sim","não"),)</f>
        <v/>
      </c>
      <c r="Y99" t="str">
        <f t="shared" si="107"/>
        <v>sim</v>
      </c>
      <c r="Z99" t="str">
        <f t="shared" si="107"/>
        <v/>
      </c>
      <c r="AA99">
        <f t="shared" si="7"/>
        <v>1</v>
      </c>
      <c r="AB99" t="str">
        <f t="shared" si="8"/>
        <v/>
      </c>
      <c r="AF99" t="str">
        <f t="shared" si="9"/>
        <v>2 - Population</v>
      </c>
      <c r="AG99" t="str">
        <f t="shared" si="10"/>
        <v>2 - Population</v>
      </c>
      <c r="AH99" t="str">
        <f t="shared" si="11"/>
        <v/>
      </c>
    </row>
    <row r="100">
      <c r="A100" s="9" t="s">
        <v>10486</v>
      </c>
      <c r="B100" s="9" t="s">
        <v>10487</v>
      </c>
      <c r="C100" s="10">
        <v>2015.0</v>
      </c>
      <c r="D100" s="10">
        <v>1.0</v>
      </c>
      <c r="E100" s="10">
        <v>1.0</v>
      </c>
      <c r="F100" s="11" t="s">
        <v>10488</v>
      </c>
      <c r="G100" s="9"/>
      <c r="H100" s="10">
        <v>119.0</v>
      </c>
      <c r="I100" s="10">
        <v>6.0</v>
      </c>
      <c r="J100" s="9" t="s">
        <v>10489</v>
      </c>
      <c r="K100" s="9" t="s">
        <v>10490</v>
      </c>
      <c r="L100" s="12" t="s">
        <v>10491</v>
      </c>
      <c r="M100" s="9"/>
      <c r="N100" s="9"/>
      <c r="O100" s="9"/>
      <c r="P100" s="9" t="s">
        <v>10492</v>
      </c>
      <c r="Q100" s="11" t="s">
        <v>10493</v>
      </c>
      <c r="R100" s="9"/>
      <c r="S100" s="9"/>
      <c r="T100">
        <f t="shared" si="2"/>
        <v>47</v>
      </c>
      <c r="U100" t="str">
        <f t="shared" si="3"/>
        <v>Maybe</v>
      </c>
      <c r="V100">
        <f t="shared" si="4"/>
        <v>67</v>
      </c>
      <c r="W100" t="str">
        <f t="shared" si="5"/>
        <v>Excluded</v>
      </c>
      <c r="X100" t="str">
        <f t="shared" ref="X100:Z100" si="108">IFERROR(IF(SEARCH(X$1,$Q100),"sim","não"),)</f>
        <v>sim</v>
      </c>
      <c r="Y100" t="str">
        <f t="shared" si="108"/>
        <v/>
      </c>
      <c r="Z100" t="str">
        <f t="shared" si="108"/>
        <v/>
      </c>
      <c r="AA100">
        <f t="shared" si="7"/>
        <v>1</v>
      </c>
      <c r="AB100" t="str">
        <f t="shared" si="8"/>
        <v>sim</v>
      </c>
      <c r="AF100" t="str">
        <f t="shared" si="9"/>
        <v>1 - Type of study</v>
      </c>
      <c r="AG100" t="str">
        <f t="shared" si="10"/>
        <v/>
      </c>
      <c r="AH100" t="str">
        <f t="shared" si="11"/>
        <v/>
      </c>
    </row>
    <row r="101">
      <c r="A101" s="9" t="s">
        <v>10494</v>
      </c>
      <c r="B101" s="9" t="s">
        <v>10495</v>
      </c>
      <c r="C101" s="10">
        <v>2014.0</v>
      </c>
      <c r="D101" s="10">
        <v>1.0</v>
      </c>
      <c r="E101" s="10">
        <v>1.0</v>
      </c>
      <c r="F101" s="11" t="s">
        <v>10496</v>
      </c>
      <c r="G101" s="9"/>
      <c r="H101" s="10">
        <v>32.0</v>
      </c>
      <c r="I101" s="10">
        <v>3.0</v>
      </c>
      <c r="J101" s="9" t="s">
        <v>10497</v>
      </c>
      <c r="K101" s="9" t="s">
        <v>10498</v>
      </c>
      <c r="L101" s="12" t="s">
        <v>10499</v>
      </c>
      <c r="M101" s="9"/>
      <c r="N101" s="9"/>
      <c r="O101" s="9"/>
      <c r="P101" s="9" t="s">
        <v>10500</v>
      </c>
      <c r="Q101" s="11" t="s">
        <v>10501</v>
      </c>
      <c r="R101" s="9"/>
      <c r="S101" s="9"/>
      <c r="T101">
        <f t="shared" si="2"/>
        <v>60</v>
      </c>
      <c r="U101" t="str">
        <f t="shared" si="3"/>
        <v>Excluded</v>
      </c>
      <c r="V101">
        <f t="shared" si="4"/>
        <v>83</v>
      </c>
      <c r="W101" t="str">
        <f t="shared" si="5"/>
        <v>Excluded</v>
      </c>
      <c r="X101" t="str">
        <f t="shared" ref="X101:Z101" si="109">IFERROR(IF(SEARCH(X$1,$Q101),"sim","não"),)</f>
        <v/>
      </c>
      <c r="Y101" t="str">
        <f t="shared" si="109"/>
        <v>sim</v>
      </c>
      <c r="Z101" t="str">
        <f t="shared" si="109"/>
        <v/>
      </c>
      <c r="AA101">
        <f t="shared" si="7"/>
        <v>1</v>
      </c>
      <c r="AB101" t="str">
        <f t="shared" si="8"/>
        <v/>
      </c>
      <c r="AF101" t="str">
        <f t="shared" si="9"/>
        <v>2 - Population</v>
      </c>
      <c r="AG101" t="str">
        <f t="shared" si="10"/>
        <v>2 - Population</v>
      </c>
      <c r="AH101" t="str">
        <f t="shared" si="11"/>
        <v/>
      </c>
    </row>
    <row r="102">
      <c r="A102" s="9" t="s">
        <v>10502</v>
      </c>
      <c r="B102" s="9" t="s">
        <v>10503</v>
      </c>
      <c r="C102" s="10">
        <v>2014.0</v>
      </c>
      <c r="D102" s="10">
        <v>1.0</v>
      </c>
      <c r="E102" s="10">
        <v>1.0</v>
      </c>
      <c r="F102" s="11" t="s">
        <v>10504</v>
      </c>
      <c r="G102" s="9"/>
      <c r="H102" s="10">
        <v>47.0</v>
      </c>
      <c r="I102" s="10">
        <v>2.0</v>
      </c>
      <c r="J102" s="9" t="s">
        <v>10505</v>
      </c>
      <c r="K102" s="9" t="s">
        <v>10506</v>
      </c>
      <c r="L102" s="12" t="s">
        <v>10507</v>
      </c>
      <c r="M102" s="9"/>
      <c r="N102" s="9"/>
      <c r="O102" s="9"/>
      <c r="P102" s="9" t="s">
        <v>10508</v>
      </c>
      <c r="Q102" s="11" t="s">
        <v>10509</v>
      </c>
      <c r="R102" s="9"/>
      <c r="S102" s="9"/>
      <c r="T102">
        <f t="shared" si="2"/>
        <v>48</v>
      </c>
      <c r="U102" t="str">
        <f t="shared" si="3"/>
        <v>Excluded</v>
      </c>
      <c r="V102">
        <f t="shared" si="4"/>
        <v>71</v>
      </c>
      <c r="W102" t="str">
        <f t="shared" si="5"/>
        <v>Excluded</v>
      </c>
      <c r="X102" t="str">
        <f t="shared" ref="X102:Z102" si="110">IFERROR(IF(SEARCH(X$1,$Q102),"sim","não"),)</f>
        <v>sim</v>
      </c>
      <c r="Y102" t="str">
        <f t="shared" si="110"/>
        <v/>
      </c>
      <c r="Z102" t="str">
        <f t="shared" si="110"/>
        <v/>
      </c>
      <c r="AA102">
        <f t="shared" si="7"/>
        <v>1</v>
      </c>
      <c r="AB102" t="str">
        <f t="shared" si="8"/>
        <v/>
      </c>
      <c r="AF102" t="str">
        <f t="shared" si="9"/>
        <v>1 - Type of study</v>
      </c>
      <c r="AG102" t="str">
        <f t="shared" si="10"/>
        <v>1 - Type of study</v>
      </c>
      <c r="AH102" t="str">
        <f t="shared" si="11"/>
        <v/>
      </c>
    </row>
    <row r="103">
      <c r="A103" s="9" t="s">
        <v>10510</v>
      </c>
      <c r="B103" s="9" t="s">
        <v>10511</v>
      </c>
      <c r="C103" s="10">
        <v>2014.0</v>
      </c>
      <c r="D103" s="10">
        <v>1.0</v>
      </c>
      <c r="E103" s="10">
        <v>1.0</v>
      </c>
      <c r="F103" s="11" t="s">
        <v>10512</v>
      </c>
      <c r="G103" s="9"/>
      <c r="H103" s="10">
        <v>37.0</v>
      </c>
      <c r="I103" s="10">
        <v>8.0</v>
      </c>
      <c r="J103" s="9" t="s">
        <v>10513</v>
      </c>
      <c r="K103" s="9" t="s">
        <v>10514</v>
      </c>
      <c r="L103" s="12" t="s">
        <v>10515</v>
      </c>
      <c r="M103" s="9"/>
      <c r="N103" s="9"/>
      <c r="O103" s="9"/>
      <c r="P103" s="9" t="s">
        <v>10516</v>
      </c>
      <c r="Q103" s="11" t="s">
        <v>10517</v>
      </c>
      <c r="R103" s="9"/>
      <c r="S103" s="9"/>
      <c r="T103">
        <f t="shared" si="2"/>
        <v>47</v>
      </c>
      <c r="U103" t="str">
        <f t="shared" si="3"/>
        <v>Excluded</v>
      </c>
      <c r="V103">
        <f t="shared" si="4"/>
        <v>70</v>
      </c>
      <c r="W103" t="str">
        <f t="shared" si="5"/>
        <v>Excluded</v>
      </c>
      <c r="X103" t="str">
        <f t="shared" ref="X103:Z103" si="111">IFERROR(IF(SEARCH(X$1,$Q103),"sim","não"),)</f>
        <v>sim</v>
      </c>
      <c r="Y103" t="str">
        <f t="shared" si="111"/>
        <v/>
      </c>
      <c r="Z103" t="str">
        <f t="shared" si="111"/>
        <v/>
      </c>
      <c r="AA103">
        <f t="shared" si="7"/>
        <v>1</v>
      </c>
      <c r="AB103" t="str">
        <f t="shared" si="8"/>
        <v/>
      </c>
      <c r="AF103" t="str">
        <f t="shared" si="9"/>
        <v>1 - Type of study</v>
      </c>
      <c r="AG103" t="str">
        <f t="shared" si="10"/>
        <v>1 - Type of study</v>
      </c>
      <c r="AH103" t="str">
        <f t="shared" si="11"/>
        <v/>
      </c>
    </row>
    <row r="104">
      <c r="A104" s="9" t="s">
        <v>10518</v>
      </c>
      <c r="B104" s="9" t="s">
        <v>10519</v>
      </c>
      <c r="C104" s="10">
        <v>2013.0</v>
      </c>
      <c r="D104" s="10">
        <v>1.0</v>
      </c>
      <c r="E104" s="10">
        <v>1.0</v>
      </c>
      <c r="F104" s="11" t="s">
        <v>716</v>
      </c>
      <c r="G104" s="9"/>
      <c r="H104" s="10">
        <v>129.0</v>
      </c>
      <c r="I104" s="9"/>
      <c r="J104" s="9" t="s">
        <v>5819</v>
      </c>
      <c r="K104" s="9" t="s">
        <v>10520</v>
      </c>
      <c r="L104" s="12" t="s">
        <v>10521</v>
      </c>
      <c r="M104" s="9"/>
      <c r="N104" s="9"/>
      <c r="O104" s="9"/>
      <c r="P104" s="9" t="s">
        <v>10522</v>
      </c>
      <c r="Q104" s="11" t="s">
        <v>10523</v>
      </c>
      <c r="R104" s="9"/>
      <c r="S104" s="9"/>
      <c r="T104">
        <f t="shared" si="2"/>
        <v>47</v>
      </c>
      <c r="U104" t="str">
        <f t="shared" si="3"/>
        <v>Excluded</v>
      </c>
      <c r="V104">
        <f t="shared" si="4"/>
        <v>70</v>
      </c>
      <c r="W104" t="str">
        <f t="shared" si="5"/>
        <v>Excluded</v>
      </c>
      <c r="X104" t="str">
        <f t="shared" ref="X104:Z104" si="112">IFERROR(IF(SEARCH(X$1,$Q104),"sim","não"),)</f>
        <v/>
      </c>
      <c r="Y104" t="str">
        <f t="shared" si="112"/>
        <v>sim</v>
      </c>
      <c r="Z104" t="str">
        <f t="shared" si="112"/>
        <v/>
      </c>
      <c r="AA104">
        <f t="shared" si="7"/>
        <v>1</v>
      </c>
      <c r="AB104" t="str">
        <f t="shared" si="8"/>
        <v/>
      </c>
      <c r="AF104" t="str">
        <f t="shared" si="9"/>
        <v>2 - Population</v>
      </c>
      <c r="AG104" t="str">
        <f t="shared" si="10"/>
        <v>2 - Population</v>
      </c>
      <c r="AH104" t="str">
        <f t="shared" si="11"/>
        <v/>
      </c>
    </row>
    <row r="105">
      <c r="A105" s="9" t="s">
        <v>10524</v>
      </c>
      <c r="B105" s="9" t="s">
        <v>10525</v>
      </c>
      <c r="C105" s="10">
        <v>2013.0</v>
      </c>
      <c r="D105" s="10">
        <v>1.0</v>
      </c>
      <c r="E105" s="10">
        <v>1.0</v>
      </c>
      <c r="F105" s="11" t="s">
        <v>10526</v>
      </c>
      <c r="G105" s="9"/>
      <c r="H105" s="10">
        <v>31.0</v>
      </c>
      <c r="I105" s="10">
        <v>5.0</v>
      </c>
      <c r="J105" s="9" t="s">
        <v>10527</v>
      </c>
      <c r="K105" s="9" t="s">
        <v>10528</v>
      </c>
      <c r="L105" s="12" t="s">
        <v>10529</v>
      </c>
      <c r="M105" s="9"/>
      <c r="N105" s="9"/>
      <c r="O105" s="9"/>
      <c r="P105" s="9" t="s">
        <v>10530</v>
      </c>
      <c r="Q105" s="11" t="s">
        <v>10531</v>
      </c>
      <c r="R105" s="9"/>
      <c r="S105" s="9"/>
      <c r="T105">
        <f t="shared" si="2"/>
        <v>47</v>
      </c>
      <c r="U105" t="str">
        <f t="shared" si="3"/>
        <v>Excluded</v>
      </c>
      <c r="V105">
        <f t="shared" si="4"/>
        <v>70</v>
      </c>
      <c r="W105" t="str">
        <f t="shared" si="5"/>
        <v>Excluded</v>
      </c>
      <c r="X105" t="str">
        <f t="shared" ref="X105:Z105" si="113">IFERROR(IF(SEARCH(X$1,$Q105),"sim","não"),)</f>
        <v>sim</v>
      </c>
      <c r="Y105" t="str">
        <f t="shared" si="113"/>
        <v/>
      </c>
      <c r="Z105" t="str">
        <f t="shared" si="113"/>
        <v/>
      </c>
      <c r="AA105">
        <f t="shared" si="7"/>
        <v>1</v>
      </c>
      <c r="AB105" t="str">
        <f t="shared" si="8"/>
        <v/>
      </c>
      <c r="AF105" t="str">
        <f t="shared" si="9"/>
        <v>1 - Type of study</v>
      </c>
      <c r="AG105" t="str">
        <f t="shared" si="10"/>
        <v>1 - Type of study</v>
      </c>
      <c r="AH105" t="str">
        <f t="shared" si="11"/>
        <v/>
      </c>
    </row>
    <row r="106">
      <c r="A106" s="9" t="s">
        <v>10532</v>
      </c>
      <c r="B106" s="9" t="s">
        <v>10533</v>
      </c>
      <c r="C106" s="10">
        <v>2013.0</v>
      </c>
      <c r="D106" s="10">
        <v>1.0</v>
      </c>
      <c r="E106" s="10">
        <v>1.0</v>
      </c>
      <c r="F106" s="9" t="s">
        <v>5683</v>
      </c>
      <c r="G106" s="9"/>
      <c r="H106" s="10">
        <v>31.0</v>
      </c>
      <c r="I106" s="10">
        <v>32.0</v>
      </c>
      <c r="J106" s="9" t="s">
        <v>10534</v>
      </c>
      <c r="K106" s="9" t="s">
        <v>10535</v>
      </c>
      <c r="L106" s="12" t="s">
        <v>10536</v>
      </c>
      <c r="M106" s="9"/>
      <c r="N106" s="9"/>
      <c r="O106" s="9"/>
      <c r="P106" s="9" t="s">
        <v>10537</v>
      </c>
      <c r="Q106" s="11" t="s">
        <v>10538</v>
      </c>
      <c r="R106" s="9"/>
      <c r="S106" s="9"/>
      <c r="T106">
        <f t="shared" si="2"/>
        <v>47</v>
      </c>
      <c r="U106" t="str">
        <f t="shared" si="3"/>
        <v>Excluded</v>
      </c>
      <c r="V106">
        <f t="shared" si="4"/>
        <v>70</v>
      </c>
      <c r="W106" t="str">
        <f t="shared" si="5"/>
        <v>Excluded</v>
      </c>
      <c r="X106" t="str">
        <f t="shared" ref="X106:Z106" si="114">IFERROR(IF(SEARCH(X$1,$Q106),"sim","não"),)</f>
        <v/>
      </c>
      <c r="Y106" t="str">
        <f t="shared" si="114"/>
        <v>sim</v>
      </c>
      <c r="Z106" t="str">
        <f t="shared" si="114"/>
        <v/>
      </c>
      <c r="AA106">
        <f t="shared" si="7"/>
        <v>1</v>
      </c>
      <c r="AB106" t="str">
        <f t="shared" si="8"/>
        <v/>
      </c>
      <c r="AF106" t="str">
        <f t="shared" si="9"/>
        <v>2 - Population</v>
      </c>
      <c r="AG106" t="str">
        <f t="shared" si="10"/>
        <v>2 - Population</v>
      </c>
      <c r="AH106" t="str">
        <f t="shared" si="11"/>
        <v/>
      </c>
    </row>
    <row r="107">
      <c r="A107" s="9" t="s">
        <v>10539</v>
      </c>
      <c r="B107" s="9" t="s">
        <v>10540</v>
      </c>
      <c r="C107" s="10">
        <v>2013.0</v>
      </c>
      <c r="D107" s="10">
        <v>1.0</v>
      </c>
      <c r="E107" s="10">
        <v>1.0</v>
      </c>
      <c r="F107" s="9"/>
      <c r="G107" s="9"/>
      <c r="H107" s="10">
        <v>2.0</v>
      </c>
      <c r="I107" s="9"/>
      <c r="J107" s="9" t="s">
        <v>10541</v>
      </c>
      <c r="K107" s="9" t="s">
        <v>10542</v>
      </c>
      <c r="L107" s="12" t="s">
        <v>10543</v>
      </c>
      <c r="M107" s="9"/>
      <c r="N107" s="9"/>
      <c r="O107" s="9"/>
      <c r="P107" s="9" t="s">
        <v>10544</v>
      </c>
      <c r="Q107" s="11" t="s">
        <v>10169</v>
      </c>
      <c r="R107" s="9"/>
      <c r="S107" s="9"/>
      <c r="T107">
        <f t="shared" si="2"/>
        <v>46</v>
      </c>
      <c r="U107" t="str">
        <f t="shared" si="3"/>
        <v>Excluded</v>
      </c>
      <c r="V107">
        <f t="shared" si="4"/>
        <v>69</v>
      </c>
      <c r="W107" t="str">
        <f t="shared" si="5"/>
        <v>Excluded</v>
      </c>
      <c r="X107" t="str">
        <f t="shared" ref="X107:Z107" si="115">IFERROR(IF(SEARCH(X$1,$Q107),"sim","não"),)</f>
        <v>sim</v>
      </c>
      <c r="Y107" t="str">
        <f t="shared" si="115"/>
        <v/>
      </c>
      <c r="Z107" t="str">
        <f t="shared" si="115"/>
        <v/>
      </c>
      <c r="AA107">
        <f t="shared" si="7"/>
        <v>1</v>
      </c>
      <c r="AB107" t="str">
        <f t="shared" si="8"/>
        <v/>
      </c>
      <c r="AF107" t="str">
        <f t="shared" si="9"/>
        <v>1 - Type of study</v>
      </c>
      <c r="AG107" t="str">
        <f t="shared" si="10"/>
        <v>1 - Type of study</v>
      </c>
      <c r="AH107" t="str">
        <f t="shared" si="11"/>
        <v/>
      </c>
    </row>
    <row r="108">
      <c r="A108" s="9" t="s">
        <v>10545</v>
      </c>
      <c r="B108" s="9" t="s">
        <v>10546</v>
      </c>
      <c r="C108" s="10">
        <v>2012.0</v>
      </c>
      <c r="D108" s="10">
        <v>1.0</v>
      </c>
      <c r="E108" s="10">
        <v>1.0</v>
      </c>
      <c r="F108" s="9"/>
      <c r="G108" s="9"/>
      <c r="H108" s="9"/>
      <c r="I108" s="9"/>
      <c r="J108" s="9" t="s">
        <v>1426</v>
      </c>
      <c r="K108" s="9" t="s">
        <v>10547</v>
      </c>
      <c r="L108" s="12" t="s">
        <v>10548</v>
      </c>
      <c r="M108" s="9"/>
      <c r="N108" s="9"/>
      <c r="O108" s="9"/>
      <c r="P108" s="9" t="s">
        <v>10549</v>
      </c>
      <c r="Q108" s="11" t="s">
        <v>9874</v>
      </c>
      <c r="R108" s="9"/>
      <c r="S108" s="9"/>
      <c r="T108">
        <f t="shared" si="2"/>
        <v>46</v>
      </c>
      <c r="U108" t="str">
        <f t="shared" si="3"/>
        <v>Excluded</v>
      </c>
      <c r="V108">
        <f t="shared" si="4"/>
        <v>69</v>
      </c>
      <c r="W108" t="str">
        <f t="shared" si="5"/>
        <v>Excluded</v>
      </c>
      <c r="X108" t="str">
        <f t="shared" ref="X108:Z108" si="116">IFERROR(IF(SEARCH(X$1,$Q108),"sim","não"),)</f>
        <v>sim</v>
      </c>
      <c r="Y108" t="str">
        <f t="shared" si="116"/>
        <v/>
      </c>
      <c r="Z108" t="str">
        <f t="shared" si="116"/>
        <v/>
      </c>
      <c r="AA108">
        <f t="shared" si="7"/>
        <v>1</v>
      </c>
      <c r="AB108" t="str">
        <f t="shared" si="8"/>
        <v/>
      </c>
      <c r="AF108" t="str">
        <f t="shared" si="9"/>
        <v>1 - Type of study</v>
      </c>
      <c r="AG108" t="str">
        <f t="shared" si="10"/>
        <v>1 - Type of study</v>
      </c>
      <c r="AH108" t="str">
        <f t="shared" si="11"/>
        <v/>
      </c>
    </row>
    <row r="109">
      <c r="A109" s="9" t="s">
        <v>10550</v>
      </c>
      <c r="B109" s="9" t="s">
        <v>10551</v>
      </c>
      <c r="C109" s="10">
        <v>2012.0</v>
      </c>
      <c r="D109" s="10">
        <v>1.0</v>
      </c>
      <c r="E109" s="10">
        <v>1.0</v>
      </c>
      <c r="F109" s="9" t="s">
        <v>10552</v>
      </c>
      <c r="G109" s="9"/>
      <c r="H109" s="10">
        <v>39.0</v>
      </c>
      <c r="I109" s="10">
        <v>6.0</v>
      </c>
      <c r="J109" s="9" t="s">
        <v>10553</v>
      </c>
      <c r="K109" s="9" t="s">
        <v>10554</v>
      </c>
      <c r="L109" s="12" t="s">
        <v>10555</v>
      </c>
      <c r="M109" s="9"/>
      <c r="N109" s="9"/>
      <c r="O109" s="9"/>
      <c r="P109" s="9" t="s">
        <v>10556</v>
      </c>
      <c r="Q109" s="11" t="s">
        <v>10008</v>
      </c>
      <c r="R109" s="9"/>
      <c r="S109" s="9"/>
      <c r="T109">
        <f t="shared" si="2"/>
        <v>46</v>
      </c>
      <c r="U109" t="str">
        <f t="shared" si="3"/>
        <v>Excluded</v>
      </c>
      <c r="V109">
        <f t="shared" si="4"/>
        <v>69</v>
      </c>
      <c r="W109" t="str">
        <f t="shared" si="5"/>
        <v>Excluded</v>
      </c>
      <c r="X109" t="str">
        <f t="shared" ref="X109:Z109" si="117">IFERROR(IF(SEARCH(X$1,$Q109),"sim","não"),)</f>
        <v>sim</v>
      </c>
      <c r="Y109" t="str">
        <f t="shared" si="117"/>
        <v/>
      </c>
      <c r="Z109" t="str">
        <f t="shared" si="117"/>
        <v/>
      </c>
      <c r="AA109">
        <f t="shared" si="7"/>
        <v>1</v>
      </c>
      <c r="AB109" t="str">
        <f t="shared" si="8"/>
        <v/>
      </c>
      <c r="AF109" t="str">
        <f t="shared" si="9"/>
        <v>1 - Type of study</v>
      </c>
      <c r="AG109" t="str">
        <f t="shared" si="10"/>
        <v>1 - Type of study</v>
      </c>
      <c r="AH109" t="str">
        <f t="shared" si="11"/>
        <v/>
      </c>
    </row>
    <row r="110">
      <c r="A110" s="9" t="s">
        <v>10557</v>
      </c>
      <c r="B110" s="9" t="s">
        <v>10558</v>
      </c>
      <c r="C110" s="10">
        <v>2011.0</v>
      </c>
      <c r="D110" s="10">
        <v>1.0</v>
      </c>
      <c r="E110" s="10">
        <v>1.0</v>
      </c>
      <c r="F110" s="11" t="s">
        <v>10559</v>
      </c>
      <c r="G110" s="9"/>
      <c r="H110" s="10">
        <v>7.0</v>
      </c>
      <c r="I110" s="10">
        <v>5.0</v>
      </c>
      <c r="J110" s="9" t="s">
        <v>10560</v>
      </c>
      <c r="K110" s="9" t="s">
        <v>10561</v>
      </c>
      <c r="L110" s="12" t="s">
        <v>10562</v>
      </c>
      <c r="M110" s="9"/>
      <c r="N110" s="9"/>
      <c r="O110" s="9"/>
      <c r="P110" s="9" t="s">
        <v>10563</v>
      </c>
      <c r="Q110" s="11" t="s">
        <v>10564</v>
      </c>
      <c r="R110" s="9"/>
      <c r="S110" s="9"/>
      <c r="T110">
        <f t="shared" si="2"/>
        <v>48</v>
      </c>
      <c r="U110" t="str">
        <f t="shared" si="3"/>
        <v>Excluded</v>
      </c>
      <c r="V110">
        <f t="shared" si="4"/>
        <v>71</v>
      </c>
      <c r="W110" t="str">
        <f t="shared" si="5"/>
        <v>Excluded</v>
      </c>
      <c r="X110" t="str">
        <f t="shared" ref="X110:Z110" si="118">IFERROR(IF(SEARCH(X$1,$Q110),"sim","não"),)</f>
        <v>sim</v>
      </c>
      <c r="Y110" t="str">
        <f t="shared" si="118"/>
        <v/>
      </c>
      <c r="Z110" t="str">
        <f t="shared" si="118"/>
        <v/>
      </c>
      <c r="AA110">
        <f t="shared" si="7"/>
        <v>1</v>
      </c>
      <c r="AB110" t="str">
        <f t="shared" si="8"/>
        <v/>
      </c>
      <c r="AF110" t="str">
        <f t="shared" si="9"/>
        <v>1 - Type of study</v>
      </c>
      <c r="AG110" t="str">
        <f t="shared" si="10"/>
        <v>1 - Type of study</v>
      </c>
      <c r="AH110" t="str">
        <f t="shared" si="11"/>
        <v/>
      </c>
    </row>
    <row r="111">
      <c r="A111" s="9" t="s">
        <v>10565</v>
      </c>
      <c r="B111" s="9" t="s">
        <v>10566</v>
      </c>
      <c r="C111" s="10">
        <v>2010.0</v>
      </c>
      <c r="D111" s="10">
        <v>1.0</v>
      </c>
      <c r="E111" s="10">
        <v>1.0</v>
      </c>
      <c r="F111" s="11" t="s">
        <v>10567</v>
      </c>
      <c r="G111" s="9"/>
      <c r="H111" s="10">
        <v>1798.0</v>
      </c>
      <c r="I111" s="10">
        <v>3.0</v>
      </c>
      <c r="J111" s="9" t="s">
        <v>10568</v>
      </c>
      <c r="K111" s="9" t="s">
        <v>10569</v>
      </c>
      <c r="L111" s="12" t="s">
        <v>10570</v>
      </c>
      <c r="M111" s="9"/>
      <c r="N111" s="9"/>
      <c r="O111" s="9"/>
      <c r="P111" s="9" t="s">
        <v>10571</v>
      </c>
      <c r="Q111" s="11" t="s">
        <v>10572</v>
      </c>
      <c r="R111" s="9"/>
      <c r="S111" s="9"/>
      <c r="T111">
        <f t="shared" si="2"/>
        <v>47</v>
      </c>
      <c r="U111" t="str">
        <f t="shared" si="3"/>
        <v>Excluded</v>
      </c>
      <c r="V111">
        <f t="shared" si="4"/>
        <v>70</v>
      </c>
      <c r="W111" t="str">
        <f t="shared" si="5"/>
        <v>Excluded</v>
      </c>
      <c r="X111" t="str">
        <f t="shared" ref="X111:Z111" si="119">IFERROR(IF(SEARCH(X$1,$Q111),"sim","não"),)</f>
        <v>sim</v>
      </c>
      <c r="Y111" t="str">
        <f t="shared" si="119"/>
        <v/>
      </c>
      <c r="Z111" t="str">
        <f t="shared" si="119"/>
        <v/>
      </c>
      <c r="AA111">
        <f t="shared" si="7"/>
        <v>1</v>
      </c>
      <c r="AB111" t="str">
        <f t="shared" si="8"/>
        <v/>
      </c>
      <c r="AF111" t="str">
        <f t="shared" si="9"/>
        <v>1 - Type of study</v>
      </c>
      <c r="AG111" t="str">
        <f t="shared" si="10"/>
        <v>1 - Type of study</v>
      </c>
      <c r="AH111" t="str">
        <f t="shared" si="11"/>
        <v/>
      </c>
    </row>
    <row r="112">
      <c r="A112" s="9" t="s">
        <v>10573</v>
      </c>
      <c r="B112" s="9" t="s">
        <v>10574</v>
      </c>
      <c r="C112" s="10">
        <v>2008.0</v>
      </c>
      <c r="D112" s="10">
        <v>1.0</v>
      </c>
      <c r="E112" s="10">
        <v>1.0</v>
      </c>
      <c r="F112" s="9"/>
      <c r="G112" s="9"/>
      <c r="H112" s="10">
        <v>1137.0</v>
      </c>
      <c r="I112" s="9"/>
      <c r="J112" s="9"/>
      <c r="K112" s="9"/>
      <c r="L112" s="12" t="s">
        <v>10575</v>
      </c>
      <c r="M112" s="9"/>
      <c r="N112" s="9"/>
      <c r="O112" s="9"/>
      <c r="P112" s="9" t="s">
        <v>10576</v>
      </c>
      <c r="Q112" s="11" t="s">
        <v>9868</v>
      </c>
      <c r="R112" s="9"/>
      <c r="S112" s="9"/>
      <c r="T112">
        <f t="shared" si="2"/>
        <v>60</v>
      </c>
      <c r="U112" t="str">
        <f t="shared" si="3"/>
        <v>Excluded</v>
      </c>
      <c r="V112">
        <f t="shared" si="4"/>
        <v>83</v>
      </c>
      <c r="W112" t="str">
        <f t="shared" si="5"/>
        <v>Excluded</v>
      </c>
      <c r="X112" t="str">
        <f t="shared" ref="X112:Z112" si="120">IFERROR(IF(SEARCH(X$1,$Q112),"sim","não"),)</f>
        <v>sim</v>
      </c>
      <c r="Y112" t="str">
        <f t="shared" si="120"/>
        <v/>
      </c>
      <c r="Z112" t="str">
        <f t="shared" si="120"/>
        <v/>
      </c>
      <c r="AA112">
        <f t="shared" si="7"/>
        <v>1</v>
      </c>
      <c r="AB112" t="str">
        <f t="shared" si="8"/>
        <v/>
      </c>
      <c r="AF112" t="str">
        <f t="shared" si="9"/>
        <v>1 - Type of study</v>
      </c>
      <c r="AG112" t="str">
        <f t="shared" si="10"/>
        <v>1 - Type of study</v>
      </c>
      <c r="AH112" t="str">
        <f t="shared" si="11"/>
        <v/>
      </c>
    </row>
    <row r="113">
      <c r="A113" s="9" t="s">
        <v>10577</v>
      </c>
      <c r="B113" s="9" t="s">
        <v>10578</v>
      </c>
      <c r="C113" s="10">
        <v>2008.0</v>
      </c>
      <c r="D113" s="10">
        <v>1.0</v>
      </c>
      <c r="E113" s="10">
        <v>1.0</v>
      </c>
      <c r="F113" s="9"/>
      <c r="G113" s="9"/>
      <c r="H113" s="10">
        <v>1.0</v>
      </c>
      <c r="I113" s="9"/>
      <c r="J113" s="9"/>
      <c r="K113" s="9"/>
      <c r="L113" s="12" t="s">
        <v>10579</v>
      </c>
      <c r="M113" s="9"/>
      <c r="N113" s="9"/>
      <c r="O113" s="9"/>
      <c r="P113" s="9" t="s">
        <v>4127</v>
      </c>
      <c r="Q113" s="11" t="s">
        <v>9862</v>
      </c>
      <c r="R113" s="9"/>
      <c r="S113" s="9"/>
      <c r="T113">
        <f t="shared" si="2"/>
        <v>60</v>
      </c>
      <c r="U113" t="str">
        <f t="shared" si="3"/>
        <v>Excluded</v>
      </c>
      <c r="V113">
        <f t="shared" si="4"/>
        <v>83</v>
      </c>
      <c r="W113" t="str">
        <f t="shared" si="5"/>
        <v>Excluded</v>
      </c>
      <c r="X113" t="str">
        <f t="shared" ref="X113:Z113" si="121">IFERROR(IF(SEARCH(X$1,$Q113),"sim","não"),)</f>
        <v>sim</v>
      </c>
      <c r="Y113" t="str">
        <f t="shared" si="121"/>
        <v/>
      </c>
      <c r="Z113" t="str">
        <f t="shared" si="121"/>
        <v/>
      </c>
      <c r="AA113">
        <f t="shared" si="7"/>
        <v>1</v>
      </c>
      <c r="AB113" t="str">
        <f t="shared" si="8"/>
        <v/>
      </c>
      <c r="AF113" t="str">
        <f t="shared" si="9"/>
        <v>1 - Type of study</v>
      </c>
      <c r="AG113" t="str">
        <f t="shared" si="10"/>
        <v>1 - Type of study</v>
      </c>
      <c r="AH113" t="str">
        <f t="shared" si="11"/>
        <v/>
      </c>
    </row>
    <row r="114">
      <c r="A114" s="9" t="s">
        <v>10580</v>
      </c>
      <c r="B114" s="9" t="s">
        <v>10581</v>
      </c>
      <c r="C114" s="10">
        <v>2008.0</v>
      </c>
      <c r="D114" s="10">
        <v>1.0</v>
      </c>
      <c r="E114" s="10">
        <v>1.0</v>
      </c>
      <c r="F114" s="11" t="s">
        <v>10582</v>
      </c>
      <c r="G114" s="9"/>
      <c r="H114" s="10">
        <v>325.0</v>
      </c>
      <c r="I114" s="10">
        <v>1.0</v>
      </c>
      <c r="J114" s="9" t="s">
        <v>10583</v>
      </c>
      <c r="K114" s="9" t="s">
        <v>10584</v>
      </c>
      <c r="L114" s="12" t="s">
        <v>10585</v>
      </c>
      <c r="M114" s="9"/>
      <c r="N114" s="9"/>
      <c r="O114" s="9"/>
      <c r="P114" s="9" t="s">
        <v>10586</v>
      </c>
      <c r="Q114" s="11" t="s">
        <v>10088</v>
      </c>
      <c r="R114" s="9"/>
      <c r="S114" s="9"/>
      <c r="T114">
        <f t="shared" si="2"/>
        <v>46</v>
      </c>
      <c r="U114" t="str">
        <f t="shared" si="3"/>
        <v>Excluded</v>
      </c>
      <c r="V114">
        <f t="shared" si="4"/>
        <v>69</v>
      </c>
      <c r="W114" t="str">
        <f t="shared" si="5"/>
        <v>Excluded</v>
      </c>
      <c r="X114" t="str">
        <f t="shared" ref="X114:Z114" si="122">IFERROR(IF(SEARCH(X$1,$Q114),"sim","não"),)</f>
        <v>sim</v>
      </c>
      <c r="Y114" t="str">
        <f t="shared" si="122"/>
        <v/>
      </c>
      <c r="Z114" t="str">
        <f t="shared" si="122"/>
        <v/>
      </c>
      <c r="AA114">
        <f t="shared" si="7"/>
        <v>1</v>
      </c>
      <c r="AB114" t="str">
        <f t="shared" si="8"/>
        <v/>
      </c>
      <c r="AF114" t="str">
        <f t="shared" si="9"/>
        <v>1 - Type of study</v>
      </c>
      <c r="AG114" t="str">
        <f t="shared" si="10"/>
        <v>1 - Type of study</v>
      </c>
      <c r="AH114" t="str">
        <f t="shared" si="11"/>
        <v/>
      </c>
    </row>
    <row r="115">
      <c r="A115" s="9" t="s">
        <v>10587</v>
      </c>
      <c r="B115" s="9" t="s">
        <v>10588</v>
      </c>
      <c r="C115" s="10">
        <v>2006.0</v>
      </c>
      <c r="D115" s="10">
        <v>1.0</v>
      </c>
      <c r="E115" s="10">
        <v>1.0</v>
      </c>
      <c r="F115" s="9"/>
      <c r="G115" s="9"/>
      <c r="H115" s="9"/>
      <c r="I115" s="9"/>
      <c r="J115" s="9"/>
      <c r="K115" s="9" t="s">
        <v>10589</v>
      </c>
      <c r="L115" s="12" t="s">
        <v>10590</v>
      </c>
      <c r="M115" s="9"/>
      <c r="N115" s="9"/>
      <c r="O115" s="9"/>
      <c r="P115" s="9" t="s">
        <v>10591</v>
      </c>
      <c r="Q115" s="11" t="s">
        <v>9862</v>
      </c>
      <c r="R115" s="9"/>
      <c r="S115" s="9"/>
      <c r="T115">
        <f t="shared" si="2"/>
        <v>60</v>
      </c>
      <c r="U115" t="str">
        <f t="shared" si="3"/>
        <v>Excluded</v>
      </c>
      <c r="V115">
        <f t="shared" si="4"/>
        <v>83</v>
      </c>
      <c r="W115" t="str">
        <f t="shared" si="5"/>
        <v>Excluded</v>
      </c>
      <c r="X115" t="str">
        <f t="shared" ref="X115:Z115" si="123">IFERROR(IF(SEARCH(X$1,$Q115),"sim","não"),)</f>
        <v>sim</v>
      </c>
      <c r="Y115" t="str">
        <f t="shared" si="123"/>
        <v/>
      </c>
      <c r="Z115" t="str">
        <f t="shared" si="123"/>
        <v/>
      </c>
      <c r="AA115">
        <f t="shared" si="7"/>
        <v>1</v>
      </c>
      <c r="AB115" t="str">
        <f t="shared" si="8"/>
        <v/>
      </c>
      <c r="AF115" t="str">
        <f t="shared" si="9"/>
        <v>1 - Type of study</v>
      </c>
      <c r="AG115" t="str">
        <f t="shared" si="10"/>
        <v>1 - Type of study</v>
      </c>
      <c r="AH115" t="str">
        <f t="shared" si="11"/>
        <v/>
      </c>
    </row>
    <row r="116">
      <c r="A116" s="9" t="s">
        <v>10592</v>
      </c>
      <c r="B116" s="9" t="s">
        <v>10593</v>
      </c>
      <c r="C116" s="10">
        <v>2006.0</v>
      </c>
      <c r="D116" s="10">
        <v>1.0</v>
      </c>
      <c r="E116" s="10">
        <v>1.0</v>
      </c>
      <c r="F116" s="11" t="s">
        <v>7205</v>
      </c>
      <c r="G116" s="9"/>
      <c r="H116" s="10">
        <v>17.0</v>
      </c>
      <c r="I116" s="10">
        <v>11.0</v>
      </c>
      <c r="J116" s="9" t="s">
        <v>10594</v>
      </c>
      <c r="K116" s="9" t="s">
        <v>10595</v>
      </c>
      <c r="L116" s="12" t="s">
        <v>10596</v>
      </c>
      <c r="M116" s="9"/>
      <c r="N116" s="9"/>
      <c r="O116" s="9"/>
      <c r="P116" s="9" t="s">
        <v>10597</v>
      </c>
      <c r="Q116" s="11" t="s">
        <v>10598</v>
      </c>
      <c r="R116" s="9"/>
      <c r="S116" s="9"/>
      <c r="T116">
        <f t="shared" si="2"/>
        <v>47</v>
      </c>
      <c r="U116" t="str">
        <f t="shared" si="3"/>
        <v>Excluded</v>
      </c>
      <c r="V116">
        <f t="shared" si="4"/>
        <v>70</v>
      </c>
      <c r="W116" t="str">
        <f t="shared" si="5"/>
        <v>Excluded</v>
      </c>
      <c r="X116" t="str">
        <f t="shared" ref="X116:Z116" si="124">IFERROR(IF(SEARCH(X$1,$Q116),"sim","não"),)</f>
        <v>sim</v>
      </c>
      <c r="Y116" t="str">
        <f t="shared" si="124"/>
        <v/>
      </c>
      <c r="Z116" t="str">
        <f t="shared" si="124"/>
        <v/>
      </c>
      <c r="AA116">
        <f t="shared" si="7"/>
        <v>1</v>
      </c>
      <c r="AB116" t="str">
        <f t="shared" si="8"/>
        <v/>
      </c>
      <c r="AF116" t="str">
        <f t="shared" si="9"/>
        <v>1 - Type of study</v>
      </c>
      <c r="AG116" t="str">
        <f t="shared" si="10"/>
        <v>1 - Type of study</v>
      </c>
      <c r="AH116" t="str">
        <f t="shared" si="11"/>
        <v/>
      </c>
    </row>
    <row r="117">
      <c r="A117" s="9" t="s">
        <v>10599</v>
      </c>
      <c r="B117" s="9" t="s">
        <v>10600</v>
      </c>
      <c r="C117" s="10">
        <v>2004.0</v>
      </c>
      <c r="D117" s="10">
        <v>1.0</v>
      </c>
      <c r="E117" s="10">
        <v>1.0</v>
      </c>
      <c r="F117" s="9"/>
      <c r="G117" s="9"/>
      <c r="H117" s="10">
        <v>1.0</v>
      </c>
      <c r="I117" s="9"/>
      <c r="J117" s="9" t="s">
        <v>10601</v>
      </c>
      <c r="K117" s="9" t="s">
        <v>10602</v>
      </c>
      <c r="L117" s="12" t="s">
        <v>10603</v>
      </c>
      <c r="M117" s="9"/>
      <c r="N117" s="9"/>
      <c r="O117" s="9"/>
      <c r="P117" s="9" t="s">
        <v>10604</v>
      </c>
      <c r="Q117" s="11" t="s">
        <v>9880</v>
      </c>
      <c r="R117" s="9"/>
      <c r="S117" s="9"/>
      <c r="T117">
        <f t="shared" si="2"/>
        <v>46</v>
      </c>
      <c r="U117" t="str">
        <f t="shared" si="3"/>
        <v>Excluded</v>
      </c>
      <c r="V117">
        <f t="shared" si="4"/>
        <v>69</v>
      </c>
      <c r="W117" t="str">
        <f t="shared" si="5"/>
        <v>Excluded</v>
      </c>
      <c r="X117" t="str">
        <f t="shared" ref="X117:Z117" si="125">IFERROR(IF(SEARCH(X$1,$Q117),"sim","não"),)</f>
        <v>sim</v>
      </c>
      <c r="Y117" t="str">
        <f t="shared" si="125"/>
        <v/>
      </c>
      <c r="Z117" t="str">
        <f t="shared" si="125"/>
        <v/>
      </c>
      <c r="AA117">
        <f t="shared" si="7"/>
        <v>1</v>
      </c>
      <c r="AB117" t="str">
        <f t="shared" si="8"/>
        <v/>
      </c>
      <c r="AF117" t="str">
        <f t="shared" si="9"/>
        <v>1 - Type of study</v>
      </c>
      <c r="AG117" t="str">
        <f t="shared" si="10"/>
        <v>1 - Type of study</v>
      </c>
      <c r="AH117" t="str">
        <f t="shared" si="11"/>
        <v/>
      </c>
    </row>
    <row r="118">
      <c r="A118" s="9" t="s">
        <v>10605</v>
      </c>
      <c r="B118" s="9" t="s">
        <v>10606</v>
      </c>
      <c r="C118" s="10">
        <v>2003.0</v>
      </c>
      <c r="D118" s="10">
        <v>1.0</v>
      </c>
      <c r="E118" s="10">
        <v>1.0</v>
      </c>
      <c r="F118" s="9" t="s">
        <v>207</v>
      </c>
      <c r="G118" s="9"/>
      <c r="H118" s="10">
        <v>301.0</v>
      </c>
      <c r="I118" s="10">
        <v>5638.0</v>
      </c>
      <c r="J118" s="9" t="s">
        <v>10607</v>
      </c>
      <c r="K118" s="9" t="s">
        <v>10608</v>
      </c>
      <c r="L118" s="12" t="s">
        <v>10609</v>
      </c>
      <c r="M118" s="9"/>
      <c r="N118" s="9"/>
      <c r="O118" s="9"/>
      <c r="P118" s="9" t="s">
        <v>10610</v>
      </c>
      <c r="Q118" s="11" t="s">
        <v>10611</v>
      </c>
      <c r="R118" s="9"/>
      <c r="S118" s="9"/>
      <c r="T118">
        <f t="shared" si="2"/>
        <v>49</v>
      </c>
      <c r="U118" t="str">
        <f t="shared" si="3"/>
        <v>Excluded</v>
      </c>
      <c r="V118">
        <f t="shared" si="4"/>
        <v>72</v>
      </c>
      <c r="W118" t="str">
        <f t="shared" si="5"/>
        <v>Excluded</v>
      </c>
      <c r="X118" t="str">
        <f t="shared" ref="X118:Z118" si="126">IFERROR(IF(SEARCH(X$1,$Q118),"sim","não"),)</f>
        <v>sim</v>
      </c>
      <c r="Y118" t="str">
        <f t="shared" si="126"/>
        <v/>
      </c>
      <c r="Z118" t="str">
        <f t="shared" si="126"/>
        <v/>
      </c>
      <c r="AA118">
        <f t="shared" si="7"/>
        <v>1</v>
      </c>
      <c r="AB118" t="str">
        <f t="shared" si="8"/>
        <v/>
      </c>
      <c r="AF118" t="str">
        <f t="shared" si="9"/>
        <v>1 - Type of study</v>
      </c>
      <c r="AG118" t="str">
        <f t="shared" si="10"/>
        <v>1 - Type of study</v>
      </c>
      <c r="AH118" t="str">
        <f t="shared" si="11"/>
        <v/>
      </c>
    </row>
    <row r="119">
      <c r="A119" s="9" t="s">
        <v>10612</v>
      </c>
      <c r="B119" s="9" t="s">
        <v>10613</v>
      </c>
      <c r="C119" s="10">
        <v>1996.0</v>
      </c>
      <c r="D119" s="10">
        <v>1.0</v>
      </c>
      <c r="E119" s="10">
        <v>1.0</v>
      </c>
      <c r="F119" s="9"/>
      <c r="G119" s="9"/>
      <c r="H119" s="10">
        <v>2813.0</v>
      </c>
      <c r="I119" s="9"/>
      <c r="J119" s="9" t="s">
        <v>10614</v>
      </c>
      <c r="K119" s="9" t="s">
        <v>10615</v>
      </c>
      <c r="L119" s="12" t="s">
        <v>10616</v>
      </c>
      <c r="M119" s="9"/>
      <c r="N119" s="9"/>
      <c r="O119" s="9"/>
      <c r="P119" s="9" t="s">
        <v>10617</v>
      </c>
      <c r="Q119" s="11" t="s">
        <v>10169</v>
      </c>
      <c r="R119" s="9"/>
      <c r="S119" s="9"/>
      <c r="T119">
        <f t="shared" si="2"/>
        <v>46</v>
      </c>
      <c r="U119" t="str">
        <f t="shared" si="3"/>
        <v>Excluded</v>
      </c>
      <c r="V119">
        <f t="shared" si="4"/>
        <v>69</v>
      </c>
      <c r="W119" t="str">
        <f t="shared" si="5"/>
        <v>Excluded</v>
      </c>
      <c r="X119" t="str">
        <f t="shared" ref="X119:Z119" si="127">IFERROR(IF(SEARCH(X$1,$Q119),"sim","não"),)</f>
        <v>sim</v>
      </c>
      <c r="Y119" t="str">
        <f t="shared" si="127"/>
        <v/>
      </c>
      <c r="Z119" t="str">
        <f t="shared" si="127"/>
        <v/>
      </c>
      <c r="AA119">
        <f t="shared" si="7"/>
        <v>1</v>
      </c>
      <c r="AB119" t="str">
        <f t="shared" si="8"/>
        <v/>
      </c>
      <c r="AF119" t="str">
        <f t="shared" si="9"/>
        <v>1 - Type of study</v>
      </c>
      <c r="AG119" t="str">
        <f t="shared" si="10"/>
        <v>1 - Type of study</v>
      </c>
      <c r="AH119" t="str">
        <f t="shared" si="11"/>
        <v/>
      </c>
    </row>
    <row r="120">
      <c r="A120" s="9" t="s">
        <v>10618</v>
      </c>
      <c r="B120" s="9" t="s">
        <v>10619</v>
      </c>
      <c r="C120" s="10">
        <v>2021.0</v>
      </c>
      <c r="D120" s="10">
        <v>6.0</v>
      </c>
      <c r="E120" s="10">
        <v>7.0</v>
      </c>
      <c r="F120" s="9" t="s">
        <v>1121</v>
      </c>
      <c r="G120" s="9" t="s">
        <v>1122</v>
      </c>
      <c r="H120" s="10">
        <v>282.0</v>
      </c>
      <c r="I120" s="9"/>
      <c r="J120" s="10">
        <v>131126.0</v>
      </c>
      <c r="K120" s="9" t="s">
        <v>10620</v>
      </c>
      <c r="L120" s="15" t="s">
        <v>10621</v>
      </c>
      <c r="M120" s="9" t="s">
        <v>883</v>
      </c>
      <c r="N120" s="9"/>
      <c r="O120" s="9" t="s">
        <v>884</v>
      </c>
      <c r="P120" s="9" t="s">
        <v>10622</v>
      </c>
      <c r="Q120" s="9" t="s">
        <v>10623</v>
      </c>
      <c r="R120" s="10">
        <v>3.411862E7</v>
      </c>
      <c r="S120" s="9"/>
      <c r="T120">
        <f t="shared" si="2"/>
        <v>35</v>
      </c>
      <c r="U120" t="str">
        <f t="shared" si="3"/>
        <v>Excluded</v>
      </c>
      <c r="V120">
        <f t="shared" si="4"/>
        <v>58</v>
      </c>
      <c r="W120" t="str">
        <f t="shared" si="5"/>
        <v>Excluded</v>
      </c>
      <c r="X120" t="str">
        <f t="shared" ref="X120:Z120" si="128">IFERROR(IF(SEARCH(X$1,$Q120),"sim","não"),)</f>
        <v>sim</v>
      </c>
      <c r="Y120" t="str">
        <f t="shared" si="128"/>
        <v/>
      </c>
      <c r="Z120" t="str">
        <f t="shared" si="128"/>
        <v/>
      </c>
      <c r="AA120">
        <f t="shared" si="7"/>
        <v>1</v>
      </c>
      <c r="AB120" t="str">
        <f t="shared" si="8"/>
        <v/>
      </c>
      <c r="AF120" t="str">
        <f t="shared" si="9"/>
        <v>1 - Type of study</v>
      </c>
      <c r="AG120" t="str">
        <f t="shared" si="10"/>
        <v>1 - Type of study</v>
      </c>
      <c r="AH120" t="str">
        <f t="shared" si="11"/>
        <v/>
      </c>
    </row>
    <row r="121">
      <c r="A121" s="9" t="s">
        <v>10624</v>
      </c>
      <c r="B121" s="9" t="s">
        <v>10625</v>
      </c>
      <c r="C121" s="10">
        <v>2021.0</v>
      </c>
      <c r="D121" s="10">
        <v>5.0</v>
      </c>
      <c r="E121" s="10">
        <v>26.0</v>
      </c>
      <c r="F121" s="9" t="s">
        <v>927</v>
      </c>
      <c r="G121" s="9" t="s">
        <v>928</v>
      </c>
      <c r="H121" s="10">
        <v>284.0</v>
      </c>
      <c r="I121" s="9"/>
      <c r="J121" s="10">
        <v>117449.0</v>
      </c>
      <c r="K121" s="9" t="s">
        <v>10626</v>
      </c>
      <c r="L121" s="15" t="s">
        <v>10627</v>
      </c>
      <c r="M121" s="9" t="s">
        <v>883</v>
      </c>
      <c r="N121" s="9"/>
      <c r="O121" s="9" t="s">
        <v>884</v>
      </c>
      <c r="P121" s="9" t="s">
        <v>10628</v>
      </c>
      <c r="Q121" s="9" t="s">
        <v>10629</v>
      </c>
      <c r="R121" s="10">
        <v>3.4098369E7</v>
      </c>
      <c r="S121" s="9"/>
      <c r="T121">
        <f t="shared" si="2"/>
        <v>35</v>
      </c>
      <c r="U121" t="str">
        <f t="shared" si="3"/>
        <v>Excluded</v>
      </c>
      <c r="V121">
        <f t="shared" si="4"/>
        <v>58</v>
      </c>
      <c r="W121" t="str">
        <f t="shared" si="5"/>
        <v>Excluded</v>
      </c>
      <c r="X121" t="str">
        <f t="shared" ref="X121:Z121" si="129">IFERROR(IF(SEARCH(X$1,$Q121),"sim","não"),)</f>
        <v>sim</v>
      </c>
      <c r="Y121" t="str">
        <f t="shared" si="129"/>
        <v/>
      </c>
      <c r="Z121" t="str">
        <f t="shared" si="129"/>
        <v/>
      </c>
      <c r="AA121">
        <f t="shared" si="7"/>
        <v>1</v>
      </c>
      <c r="AB121" t="str">
        <f t="shared" si="8"/>
        <v/>
      </c>
      <c r="AF121" t="str">
        <f t="shared" si="9"/>
        <v>1 - Type of study</v>
      </c>
      <c r="AG121" t="str">
        <f t="shared" si="10"/>
        <v>1 - Type of study</v>
      </c>
      <c r="AH121" t="str">
        <f t="shared" si="11"/>
        <v/>
      </c>
    </row>
    <row r="122">
      <c r="A122" s="9" t="s">
        <v>10630</v>
      </c>
      <c r="B122" s="9" t="s">
        <v>10631</v>
      </c>
      <c r="C122" s="10">
        <v>2021.0</v>
      </c>
      <c r="D122" s="10">
        <v>7.0</v>
      </c>
      <c r="E122" s="10">
        <v>1.0</v>
      </c>
      <c r="F122" s="9" t="s">
        <v>909</v>
      </c>
      <c r="G122" s="9" t="s">
        <v>910</v>
      </c>
      <c r="H122" s="10">
        <v>236.0</v>
      </c>
      <c r="I122" s="9"/>
      <c r="J122" s="10">
        <v>105871.0</v>
      </c>
      <c r="K122" s="9" t="s">
        <v>10632</v>
      </c>
      <c r="L122" s="15" t="s">
        <v>10633</v>
      </c>
      <c r="M122" s="9" t="s">
        <v>883</v>
      </c>
      <c r="N122" s="9"/>
      <c r="O122" s="9" t="s">
        <v>913</v>
      </c>
      <c r="P122" s="9" t="s">
        <v>10634</v>
      </c>
      <c r="Q122" s="9" t="s">
        <v>10635</v>
      </c>
      <c r="R122" s="10">
        <v>3.4058436E7</v>
      </c>
      <c r="S122" s="9"/>
      <c r="T122">
        <f t="shared" si="2"/>
        <v>35</v>
      </c>
      <c r="U122" t="str">
        <f t="shared" si="3"/>
        <v>Maybe</v>
      </c>
      <c r="V122">
        <f t="shared" si="4"/>
        <v>55</v>
      </c>
      <c r="W122" t="str">
        <f t="shared" si="5"/>
        <v>Maybe</v>
      </c>
      <c r="X122" t="str">
        <f t="shared" ref="X122:Z122" si="130">IFERROR(IF(SEARCH(X$1,$Q122),"sim","não"),)</f>
        <v/>
      </c>
      <c r="Y122" t="str">
        <f t="shared" si="130"/>
        <v/>
      </c>
      <c r="Z122" t="str">
        <f t="shared" si="130"/>
        <v/>
      </c>
      <c r="AA122">
        <f t="shared" si="7"/>
        <v>0</v>
      </c>
      <c r="AB122" t="str">
        <f t="shared" si="8"/>
        <v>sim</v>
      </c>
      <c r="AF122" t="str">
        <f t="shared" si="9"/>
        <v/>
      </c>
      <c r="AG122" t="str">
        <f t="shared" si="10"/>
        <v/>
      </c>
      <c r="AH122" t="str">
        <f t="shared" si="11"/>
        <v/>
      </c>
    </row>
    <row r="123">
      <c r="A123" s="9" t="s">
        <v>10636</v>
      </c>
      <c r="B123" s="9" t="s">
        <v>10637</v>
      </c>
      <c r="C123" s="10">
        <v>2021.0</v>
      </c>
      <c r="D123" s="10">
        <v>5.0</v>
      </c>
      <c r="E123" s="10">
        <v>27.0</v>
      </c>
      <c r="F123" s="9" t="s">
        <v>1004</v>
      </c>
      <c r="G123" s="9" t="s">
        <v>1005</v>
      </c>
      <c r="H123" s="10">
        <v>11.0</v>
      </c>
      <c r="I123" s="10">
        <v>1.0</v>
      </c>
      <c r="J123" s="10">
        <v>11255.0</v>
      </c>
      <c r="K123" s="9" t="s">
        <v>10638</v>
      </c>
      <c r="L123" s="15" t="s">
        <v>10639</v>
      </c>
      <c r="M123" s="9" t="s">
        <v>883</v>
      </c>
      <c r="N123" s="9"/>
      <c r="O123" s="9"/>
      <c r="P123" s="9" t="s">
        <v>10640</v>
      </c>
      <c r="Q123" s="9" t="s">
        <v>10629</v>
      </c>
      <c r="R123" s="10">
        <v>3.4045532E7</v>
      </c>
      <c r="S123" s="9" t="s">
        <v>10641</v>
      </c>
      <c r="T123">
        <f t="shared" si="2"/>
        <v>35</v>
      </c>
      <c r="U123" t="str">
        <f t="shared" si="3"/>
        <v>Excluded</v>
      </c>
      <c r="V123">
        <f t="shared" si="4"/>
        <v>58</v>
      </c>
      <c r="W123" t="str">
        <f t="shared" si="5"/>
        <v>Excluded</v>
      </c>
      <c r="X123" t="str">
        <f t="shared" ref="X123:Z123" si="131">IFERROR(IF(SEARCH(X$1,$Q123),"sim","não"),)</f>
        <v>sim</v>
      </c>
      <c r="Y123" t="str">
        <f t="shared" si="131"/>
        <v/>
      </c>
      <c r="Z123" t="str">
        <f t="shared" si="131"/>
        <v/>
      </c>
      <c r="AA123">
        <f t="shared" si="7"/>
        <v>1</v>
      </c>
      <c r="AB123" t="str">
        <f t="shared" si="8"/>
        <v/>
      </c>
      <c r="AF123" t="str">
        <f t="shared" si="9"/>
        <v>1 - Type of study</v>
      </c>
      <c r="AG123" t="str">
        <f t="shared" si="10"/>
        <v>1 - Type of study</v>
      </c>
      <c r="AH123" t="str">
        <f t="shared" si="11"/>
        <v/>
      </c>
    </row>
    <row r="124">
      <c r="A124" s="9" t="s">
        <v>10642</v>
      </c>
      <c r="B124" s="9" t="s">
        <v>10643</v>
      </c>
      <c r="C124" s="10">
        <v>2021.0</v>
      </c>
      <c r="D124" s="10">
        <v>7.0</v>
      </c>
      <c r="E124" s="10">
        <v>1.0</v>
      </c>
      <c r="F124" s="9" t="s">
        <v>1121</v>
      </c>
      <c r="G124" s="9" t="s">
        <v>1122</v>
      </c>
      <c r="H124" s="10">
        <v>274.0</v>
      </c>
      <c r="I124" s="9"/>
      <c r="J124" s="10">
        <v>129989.0</v>
      </c>
      <c r="K124" s="9" t="s">
        <v>10644</v>
      </c>
      <c r="L124" s="15" t="s">
        <v>10645</v>
      </c>
      <c r="M124" s="9" t="s">
        <v>883</v>
      </c>
      <c r="N124" s="9"/>
      <c r="O124" s="9" t="s">
        <v>884</v>
      </c>
      <c r="P124" s="9" t="s">
        <v>10646</v>
      </c>
      <c r="Q124" s="9" t="s">
        <v>10629</v>
      </c>
      <c r="R124" s="10">
        <v>3.3979917E7</v>
      </c>
      <c r="S124" s="9"/>
      <c r="T124">
        <f t="shared" si="2"/>
        <v>35</v>
      </c>
      <c r="U124" t="str">
        <f t="shared" si="3"/>
        <v>Excluded</v>
      </c>
      <c r="V124">
        <f t="shared" si="4"/>
        <v>58</v>
      </c>
      <c r="W124" t="str">
        <f t="shared" si="5"/>
        <v>Excluded</v>
      </c>
      <c r="X124" t="str">
        <f t="shared" ref="X124:Z124" si="132">IFERROR(IF(SEARCH(X$1,$Q124),"sim","não"),)</f>
        <v>sim</v>
      </c>
      <c r="Y124" t="str">
        <f t="shared" si="132"/>
        <v/>
      </c>
      <c r="Z124" t="str">
        <f t="shared" si="132"/>
        <v/>
      </c>
      <c r="AA124">
        <f t="shared" si="7"/>
        <v>1</v>
      </c>
      <c r="AB124" t="str">
        <f t="shared" si="8"/>
        <v/>
      </c>
      <c r="AF124" t="str">
        <f t="shared" si="9"/>
        <v>1 - Type of study</v>
      </c>
      <c r="AG124" t="str">
        <f t="shared" si="10"/>
        <v>1 - Type of study</v>
      </c>
      <c r="AH124" t="str">
        <f t="shared" si="11"/>
        <v/>
      </c>
    </row>
    <row r="125">
      <c r="A125" s="9" t="s">
        <v>10647</v>
      </c>
      <c r="B125" s="9" t="s">
        <v>10648</v>
      </c>
      <c r="C125" s="10">
        <v>2021.0</v>
      </c>
      <c r="D125" s="10">
        <v>9.0</v>
      </c>
      <c r="E125" s="10">
        <v>10.0</v>
      </c>
      <c r="F125" s="9" t="s">
        <v>948</v>
      </c>
      <c r="G125" s="9" t="s">
        <v>949</v>
      </c>
      <c r="H125" s="10">
        <v>786.0</v>
      </c>
      <c r="I125" s="9"/>
      <c r="J125" s="10">
        <v>147445.0</v>
      </c>
      <c r="K125" s="9" t="s">
        <v>10649</v>
      </c>
      <c r="L125" s="15" t="s">
        <v>10650</v>
      </c>
      <c r="M125" s="9" t="s">
        <v>883</v>
      </c>
      <c r="N125" s="9"/>
      <c r="O125" s="9" t="s">
        <v>913</v>
      </c>
      <c r="P125" s="9" t="s">
        <v>10651</v>
      </c>
      <c r="Q125" s="9" t="s">
        <v>10629</v>
      </c>
      <c r="R125" s="10">
        <v>3.3975109E7</v>
      </c>
      <c r="S125" s="9"/>
      <c r="T125">
        <f t="shared" si="2"/>
        <v>35</v>
      </c>
      <c r="U125" t="str">
        <f t="shared" si="3"/>
        <v>Excluded</v>
      </c>
      <c r="V125">
        <f t="shared" si="4"/>
        <v>58</v>
      </c>
      <c r="W125" t="str">
        <f t="shared" si="5"/>
        <v>Excluded</v>
      </c>
      <c r="X125" t="str">
        <f t="shared" ref="X125:Z125" si="133">IFERROR(IF(SEARCH(X$1,$Q125),"sim","não"),)</f>
        <v>sim</v>
      </c>
      <c r="Y125" t="str">
        <f t="shared" si="133"/>
        <v/>
      </c>
      <c r="Z125" t="str">
        <f t="shared" si="133"/>
        <v/>
      </c>
      <c r="AA125">
        <f t="shared" si="7"/>
        <v>1</v>
      </c>
      <c r="AB125" t="str">
        <f t="shared" si="8"/>
        <v/>
      </c>
      <c r="AF125" t="str">
        <f t="shared" si="9"/>
        <v>1 - Type of study</v>
      </c>
      <c r="AG125" t="str">
        <f t="shared" si="10"/>
        <v>1 - Type of study</v>
      </c>
      <c r="AH125" t="str">
        <f t="shared" si="11"/>
        <v/>
      </c>
    </row>
    <row r="126">
      <c r="A126" s="9" t="s">
        <v>10652</v>
      </c>
      <c r="B126" s="9" t="s">
        <v>10653</v>
      </c>
      <c r="C126" s="10">
        <v>2021.0</v>
      </c>
      <c r="D126" s="10">
        <v>7.0</v>
      </c>
      <c r="E126" s="10">
        <v>5.0</v>
      </c>
      <c r="F126" s="9" t="s">
        <v>974</v>
      </c>
      <c r="G126" s="9" t="s">
        <v>975</v>
      </c>
      <c r="H126" s="10">
        <v>413.0</v>
      </c>
      <c r="I126" s="9"/>
      <c r="J126" s="10">
        <v>125423.0</v>
      </c>
      <c r="K126" s="9" t="s">
        <v>10654</v>
      </c>
      <c r="L126" s="15" t="s">
        <v>10655</v>
      </c>
      <c r="M126" s="9" t="s">
        <v>883</v>
      </c>
      <c r="N126" s="9"/>
      <c r="O126" s="9" t="s">
        <v>913</v>
      </c>
      <c r="P126" s="9" t="s">
        <v>10656</v>
      </c>
      <c r="Q126" s="9" t="s">
        <v>10657</v>
      </c>
      <c r="R126" s="10">
        <v>3.3930961E7</v>
      </c>
      <c r="S126" s="9"/>
      <c r="T126">
        <f t="shared" si="2"/>
        <v>35</v>
      </c>
      <c r="U126" t="str">
        <f t="shared" si="3"/>
        <v>Excluded</v>
      </c>
      <c r="V126">
        <f t="shared" si="4"/>
        <v>58</v>
      </c>
      <c r="W126" t="str">
        <f t="shared" si="5"/>
        <v>Excluded</v>
      </c>
      <c r="X126" t="str">
        <f t="shared" ref="X126:Z126" si="134">IFERROR(IF(SEARCH(X$1,$Q126),"sim","não"),)</f>
        <v>sim</v>
      </c>
      <c r="Y126" t="str">
        <f t="shared" si="134"/>
        <v/>
      </c>
      <c r="Z126" t="str">
        <f t="shared" si="134"/>
        <v/>
      </c>
      <c r="AA126">
        <f t="shared" si="7"/>
        <v>1</v>
      </c>
      <c r="AB126" t="str">
        <f t="shared" si="8"/>
        <v/>
      </c>
      <c r="AF126" t="str">
        <f t="shared" si="9"/>
        <v>1 - Type of study</v>
      </c>
      <c r="AG126" t="str">
        <f t="shared" si="10"/>
        <v>1 - Type of study</v>
      </c>
      <c r="AH126" t="str">
        <f t="shared" si="11"/>
        <v/>
      </c>
    </row>
    <row r="127">
      <c r="A127" s="9" t="s">
        <v>10658</v>
      </c>
      <c r="B127" s="9" t="s">
        <v>10659</v>
      </c>
      <c r="C127" s="10">
        <v>2021.0</v>
      </c>
      <c r="D127" s="10">
        <v>7.0</v>
      </c>
      <c r="E127" s="10">
        <v>5.0</v>
      </c>
      <c r="F127" s="9" t="s">
        <v>974</v>
      </c>
      <c r="G127" s="9" t="s">
        <v>975</v>
      </c>
      <c r="H127" s="10">
        <v>413.0</v>
      </c>
      <c r="I127" s="9"/>
      <c r="J127" s="10">
        <v>125405.0</v>
      </c>
      <c r="K127" s="9" t="s">
        <v>10660</v>
      </c>
      <c r="L127" s="15" t="s">
        <v>10661</v>
      </c>
      <c r="M127" s="9" t="s">
        <v>883</v>
      </c>
      <c r="N127" s="9"/>
      <c r="O127" s="9" t="s">
        <v>913</v>
      </c>
      <c r="P127" s="9" t="s">
        <v>10662</v>
      </c>
      <c r="Q127" s="9" t="s">
        <v>10629</v>
      </c>
      <c r="R127" s="10">
        <v>3.3930957E7</v>
      </c>
      <c r="S127" s="9"/>
      <c r="T127">
        <f t="shared" si="2"/>
        <v>35</v>
      </c>
      <c r="U127" t="str">
        <f t="shared" si="3"/>
        <v>Excluded</v>
      </c>
      <c r="V127">
        <f t="shared" si="4"/>
        <v>58</v>
      </c>
      <c r="W127" t="str">
        <f t="shared" si="5"/>
        <v>Excluded</v>
      </c>
      <c r="X127" t="str">
        <f t="shared" ref="X127:Z127" si="135">IFERROR(IF(SEARCH(X$1,$Q127),"sim","não"),)</f>
        <v>sim</v>
      </c>
      <c r="Y127" t="str">
        <f t="shared" si="135"/>
        <v/>
      </c>
      <c r="Z127" t="str">
        <f t="shared" si="135"/>
        <v/>
      </c>
      <c r="AA127">
        <f t="shared" si="7"/>
        <v>1</v>
      </c>
      <c r="AB127" t="str">
        <f t="shared" si="8"/>
        <v/>
      </c>
      <c r="AF127" t="str">
        <f t="shared" si="9"/>
        <v>1 - Type of study</v>
      </c>
      <c r="AG127" t="str">
        <f t="shared" si="10"/>
        <v>1 - Type of study</v>
      </c>
      <c r="AH127" t="str">
        <f t="shared" si="11"/>
        <v/>
      </c>
    </row>
    <row r="128">
      <c r="A128" s="9" t="s">
        <v>10663</v>
      </c>
      <c r="B128" s="9" t="s">
        <v>10664</v>
      </c>
      <c r="C128" s="10">
        <v>2021.0</v>
      </c>
      <c r="D128" s="10">
        <v>4.0</v>
      </c>
      <c r="E128" s="10">
        <v>20.0</v>
      </c>
      <c r="F128" s="9" t="s">
        <v>2125</v>
      </c>
      <c r="G128" s="11" t="s">
        <v>2126</v>
      </c>
      <c r="H128" s="9"/>
      <c r="I128" s="9"/>
      <c r="J128" s="9"/>
      <c r="K128" s="9" t="s">
        <v>10665</v>
      </c>
      <c r="L128" s="15" t="s">
        <v>10666</v>
      </c>
      <c r="M128" s="9" t="s">
        <v>883</v>
      </c>
      <c r="N128" s="9"/>
      <c r="O128" s="9" t="s">
        <v>1022</v>
      </c>
      <c r="P128" s="9" t="s">
        <v>10667</v>
      </c>
      <c r="Q128" s="9" t="s">
        <v>10635</v>
      </c>
      <c r="R128" s="10">
        <v>3.3880787E7</v>
      </c>
      <c r="S128" s="9"/>
      <c r="T128">
        <f t="shared" si="2"/>
        <v>35</v>
      </c>
      <c r="U128" t="str">
        <f t="shared" si="3"/>
        <v>Maybe</v>
      </c>
      <c r="V128">
        <f t="shared" si="4"/>
        <v>55</v>
      </c>
      <c r="W128" t="str">
        <f t="shared" si="5"/>
        <v>Maybe</v>
      </c>
      <c r="X128" t="str">
        <f t="shared" ref="X128:Z128" si="136">IFERROR(IF(SEARCH(X$1,$Q128),"sim","não"),)</f>
        <v/>
      </c>
      <c r="Y128" t="str">
        <f t="shared" si="136"/>
        <v/>
      </c>
      <c r="Z128" t="str">
        <f t="shared" si="136"/>
        <v/>
      </c>
      <c r="AA128">
        <f t="shared" si="7"/>
        <v>0</v>
      </c>
      <c r="AB128" t="str">
        <f t="shared" si="8"/>
        <v>sim</v>
      </c>
      <c r="AF128" t="str">
        <f t="shared" si="9"/>
        <v/>
      </c>
      <c r="AG128" t="str">
        <f t="shared" si="10"/>
        <v/>
      </c>
      <c r="AH128" t="str">
        <f t="shared" si="11"/>
        <v/>
      </c>
    </row>
    <row r="129">
      <c r="A129" s="9" t="s">
        <v>10668</v>
      </c>
      <c r="B129" s="9" t="s">
        <v>10669</v>
      </c>
      <c r="C129" s="10">
        <v>2021.0</v>
      </c>
      <c r="D129" s="10">
        <v>4.0</v>
      </c>
      <c r="E129" s="10">
        <v>17.0</v>
      </c>
      <c r="F129" s="9" t="s">
        <v>1046</v>
      </c>
      <c r="G129" s="11" t="s">
        <v>1047</v>
      </c>
      <c r="H129" s="9"/>
      <c r="I129" s="9"/>
      <c r="J129" s="9"/>
      <c r="K129" s="9" t="s">
        <v>10670</v>
      </c>
      <c r="L129" s="15" t="s">
        <v>10671</v>
      </c>
      <c r="M129" s="9" t="s">
        <v>883</v>
      </c>
      <c r="N129" s="9"/>
      <c r="O129" s="9" t="s">
        <v>1051</v>
      </c>
      <c r="P129" s="9" t="s">
        <v>10672</v>
      </c>
      <c r="Q129" s="9" t="s">
        <v>10623</v>
      </c>
      <c r="R129" s="10">
        <v>3.3864222E7</v>
      </c>
      <c r="S129" s="9"/>
      <c r="T129">
        <f t="shared" si="2"/>
        <v>35</v>
      </c>
      <c r="U129" t="str">
        <f t="shared" si="3"/>
        <v>Excluded</v>
      </c>
      <c r="V129">
        <f t="shared" si="4"/>
        <v>58</v>
      </c>
      <c r="W129" t="str">
        <f t="shared" si="5"/>
        <v>Excluded</v>
      </c>
      <c r="X129" t="str">
        <f t="shared" ref="X129:Z129" si="137">IFERROR(IF(SEARCH(X$1,$Q129),"sim","não"),)</f>
        <v>sim</v>
      </c>
      <c r="Y129" t="str">
        <f t="shared" si="137"/>
        <v/>
      </c>
      <c r="Z129" t="str">
        <f t="shared" si="137"/>
        <v/>
      </c>
      <c r="AA129">
        <f t="shared" si="7"/>
        <v>1</v>
      </c>
      <c r="AB129" t="str">
        <f t="shared" si="8"/>
        <v/>
      </c>
      <c r="AF129" t="str">
        <f t="shared" si="9"/>
        <v>1 - Type of study</v>
      </c>
      <c r="AG129" t="str">
        <f t="shared" si="10"/>
        <v>1 - Type of study</v>
      </c>
      <c r="AH129" t="str">
        <f t="shared" si="11"/>
        <v/>
      </c>
    </row>
    <row r="130">
      <c r="A130" s="9" t="s">
        <v>10673</v>
      </c>
      <c r="B130" s="9" t="s">
        <v>10674</v>
      </c>
      <c r="C130" s="10">
        <v>2021.0</v>
      </c>
      <c r="D130" s="10">
        <v>8.0</v>
      </c>
      <c r="E130" s="10">
        <v>1.0</v>
      </c>
      <c r="F130" s="9" t="s">
        <v>1226</v>
      </c>
      <c r="G130" s="9" t="s">
        <v>1227</v>
      </c>
      <c r="H130" s="10">
        <v>246.0</v>
      </c>
      <c r="I130" s="9"/>
      <c r="J130" s="10">
        <v>109043.0</v>
      </c>
      <c r="K130" s="9" t="s">
        <v>10675</v>
      </c>
      <c r="L130" s="15" t="s">
        <v>10676</v>
      </c>
      <c r="M130" s="9" t="s">
        <v>883</v>
      </c>
      <c r="N130" s="9"/>
      <c r="O130" s="9" t="s">
        <v>1022</v>
      </c>
      <c r="P130" s="9" t="s">
        <v>10677</v>
      </c>
      <c r="Q130" s="9" t="s">
        <v>10635</v>
      </c>
      <c r="R130" s="10">
        <v>3.3862234E7</v>
      </c>
      <c r="S130" s="9"/>
      <c r="T130">
        <f t="shared" si="2"/>
        <v>35</v>
      </c>
      <c r="U130" t="str">
        <f t="shared" si="3"/>
        <v>Maybe</v>
      </c>
      <c r="V130">
        <f t="shared" si="4"/>
        <v>55</v>
      </c>
      <c r="W130" t="str">
        <f t="shared" si="5"/>
        <v>Maybe</v>
      </c>
      <c r="X130" t="str">
        <f t="shared" ref="X130:Z130" si="138">IFERROR(IF(SEARCH(X$1,$Q130),"sim","não"),)</f>
        <v/>
      </c>
      <c r="Y130" t="str">
        <f t="shared" si="138"/>
        <v/>
      </c>
      <c r="Z130" t="str">
        <f t="shared" si="138"/>
        <v/>
      </c>
      <c r="AA130">
        <f t="shared" si="7"/>
        <v>0</v>
      </c>
      <c r="AB130" t="str">
        <f t="shared" si="8"/>
        <v>sim</v>
      </c>
      <c r="AF130" t="str">
        <f t="shared" si="9"/>
        <v/>
      </c>
      <c r="AG130" t="str">
        <f t="shared" si="10"/>
        <v/>
      </c>
      <c r="AH130" t="str">
        <f t="shared" si="11"/>
        <v/>
      </c>
    </row>
    <row r="131">
      <c r="A131" s="9" t="s">
        <v>10678</v>
      </c>
      <c r="B131" s="9" t="s">
        <v>10679</v>
      </c>
      <c r="C131" s="10">
        <v>2021.0</v>
      </c>
      <c r="D131" s="10">
        <v>1.0</v>
      </c>
      <c r="E131" s="10">
        <v>1.0</v>
      </c>
      <c r="F131" s="9" t="s">
        <v>10680</v>
      </c>
      <c r="G131" s="9" t="s">
        <v>10681</v>
      </c>
      <c r="H131" s="10">
        <v>12.0</v>
      </c>
      <c r="I131" s="9"/>
      <c r="J131" s="10">
        <v>567408.0</v>
      </c>
      <c r="K131" s="9" t="s">
        <v>10682</v>
      </c>
      <c r="L131" s="15" t="s">
        <v>10683</v>
      </c>
      <c r="M131" s="9" t="s">
        <v>883</v>
      </c>
      <c r="N131" s="9"/>
      <c r="O131" s="9"/>
      <c r="P131" s="9" t="s">
        <v>10684</v>
      </c>
      <c r="Q131" s="9" t="s">
        <v>10629</v>
      </c>
      <c r="R131" s="10">
        <v>3.3776947E7</v>
      </c>
      <c r="S131" s="9" t="s">
        <v>10685</v>
      </c>
      <c r="T131">
        <f t="shared" si="2"/>
        <v>35</v>
      </c>
      <c r="U131" t="str">
        <f t="shared" si="3"/>
        <v>Excluded</v>
      </c>
      <c r="V131">
        <f t="shared" si="4"/>
        <v>58</v>
      </c>
      <c r="W131" t="str">
        <f t="shared" si="5"/>
        <v>Excluded</v>
      </c>
      <c r="X131" t="str">
        <f t="shared" ref="X131:Z131" si="139">IFERROR(IF(SEARCH(X$1,$Q131),"sim","não"),)</f>
        <v>sim</v>
      </c>
      <c r="Y131" t="str">
        <f t="shared" si="139"/>
        <v/>
      </c>
      <c r="Z131" t="str">
        <f t="shared" si="139"/>
        <v/>
      </c>
      <c r="AA131">
        <f t="shared" si="7"/>
        <v>1</v>
      </c>
      <c r="AB131" t="str">
        <f t="shared" si="8"/>
        <v/>
      </c>
      <c r="AF131" t="str">
        <f t="shared" si="9"/>
        <v>1 - Type of study</v>
      </c>
      <c r="AG131" t="str">
        <f t="shared" si="10"/>
        <v>1 - Type of study</v>
      </c>
      <c r="AH131" t="str">
        <f t="shared" si="11"/>
        <v/>
      </c>
    </row>
    <row r="132">
      <c r="A132" s="9" t="s">
        <v>10686</v>
      </c>
      <c r="B132" s="9" t="s">
        <v>10687</v>
      </c>
      <c r="C132" s="10">
        <v>2021.0</v>
      </c>
      <c r="D132" s="10">
        <v>7.0</v>
      </c>
      <c r="E132" s="10">
        <v>1.0</v>
      </c>
      <c r="F132" s="9" t="s">
        <v>1226</v>
      </c>
      <c r="G132" s="9" t="s">
        <v>1227</v>
      </c>
      <c r="H132" s="10">
        <v>245.0</v>
      </c>
      <c r="I132" s="9"/>
      <c r="J132" s="10">
        <v>109037.0</v>
      </c>
      <c r="K132" s="9" t="s">
        <v>10688</v>
      </c>
      <c r="L132" s="15" t="s">
        <v>10689</v>
      </c>
      <c r="M132" s="9" t="s">
        <v>883</v>
      </c>
      <c r="N132" s="9"/>
      <c r="O132" s="9" t="s">
        <v>1022</v>
      </c>
      <c r="P132" s="9" t="s">
        <v>10690</v>
      </c>
      <c r="Q132" s="9" t="s">
        <v>10635</v>
      </c>
      <c r="R132" s="10">
        <v>3.3753304E7</v>
      </c>
      <c r="S132" s="9"/>
      <c r="T132">
        <f t="shared" si="2"/>
        <v>35</v>
      </c>
      <c r="U132" t="str">
        <f t="shared" si="3"/>
        <v>Maybe</v>
      </c>
      <c r="V132">
        <f t="shared" si="4"/>
        <v>55</v>
      </c>
      <c r="W132" t="str">
        <f t="shared" si="5"/>
        <v>Maybe</v>
      </c>
      <c r="X132" t="str">
        <f t="shared" ref="X132:Z132" si="140">IFERROR(IF(SEARCH(X$1,$Q132),"sim","não"),)</f>
        <v/>
      </c>
      <c r="Y132" t="str">
        <f t="shared" si="140"/>
        <v/>
      </c>
      <c r="Z132" t="str">
        <f t="shared" si="140"/>
        <v/>
      </c>
      <c r="AA132">
        <f t="shared" si="7"/>
        <v>0</v>
      </c>
      <c r="AB132" t="str">
        <f t="shared" si="8"/>
        <v>sim</v>
      </c>
      <c r="AF132" t="str">
        <f t="shared" si="9"/>
        <v/>
      </c>
      <c r="AG132" t="str">
        <f t="shared" si="10"/>
        <v/>
      </c>
      <c r="AH132" t="str">
        <f t="shared" si="11"/>
        <v/>
      </c>
    </row>
    <row r="133">
      <c r="A133" s="9" t="s">
        <v>10691</v>
      </c>
      <c r="B133" s="9" t="s">
        <v>10692</v>
      </c>
      <c r="C133" s="10">
        <v>2021.0</v>
      </c>
      <c r="D133" s="10">
        <v>7.0</v>
      </c>
      <c r="E133" s="10">
        <v>20.0</v>
      </c>
      <c r="F133" s="9" t="s">
        <v>948</v>
      </c>
      <c r="G133" s="9" t="s">
        <v>949</v>
      </c>
      <c r="H133" s="10">
        <v>779.0</v>
      </c>
      <c r="I133" s="9"/>
      <c r="J133" s="10">
        <v>146421.0</v>
      </c>
      <c r="K133" s="9" t="s">
        <v>10693</v>
      </c>
      <c r="L133" s="15" t="s">
        <v>10694</v>
      </c>
      <c r="M133" s="9" t="s">
        <v>883</v>
      </c>
      <c r="N133" s="9"/>
      <c r="O133" s="9" t="s">
        <v>913</v>
      </c>
      <c r="P133" s="9" t="s">
        <v>10695</v>
      </c>
      <c r="Q133" s="9" t="s">
        <v>10657</v>
      </c>
      <c r="R133" s="10">
        <v>3.3744569E7</v>
      </c>
      <c r="S133" s="9"/>
      <c r="T133">
        <f t="shared" si="2"/>
        <v>35</v>
      </c>
      <c r="U133" t="str">
        <f t="shared" si="3"/>
        <v>Excluded</v>
      </c>
      <c r="V133">
        <f t="shared" si="4"/>
        <v>58</v>
      </c>
      <c r="W133" t="str">
        <f t="shared" si="5"/>
        <v>Excluded</v>
      </c>
      <c r="X133" t="str">
        <f t="shared" ref="X133:Z133" si="141">IFERROR(IF(SEARCH(X$1,$Q133),"sim","não"),)</f>
        <v>sim</v>
      </c>
      <c r="Y133" t="str">
        <f t="shared" si="141"/>
        <v/>
      </c>
      <c r="Z133" t="str">
        <f t="shared" si="141"/>
        <v/>
      </c>
      <c r="AA133">
        <f t="shared" si="7"/>
        <v>1</v>
      </c>
      <c r="AB133" t="str">
        <f t="shared" si="8"/>
        <v/>
      </c>
      <c r="AF133" t="str">
        <f t="shared" si="9"/>
        <v>1 - Type of study</v>
      </c>
      <c r="AG133" t="str">
        <f t="shared" si="10"/>
        <v>1 - Type of study</v>
      </c>
      <c r="AH133" t="str">
        <f t="shared" si="11"/>
        <v/>
      </c>
    </row>
    <row r="134">
      <c r="A134" s="9" t="s">
        <v>10696</v>
      </c>
      <c r="B134" s="9" t="s">
        <v>10697</v>
      </c>
      <c r="C134" s="10">
        <v>2021.0</v>
      </c>
      <c r="D134" s="10">
        <v>8.0</v>
      </c>
      <c r="E134" s="10">
        <v>5.0</v>
      </c>
      <c r="F134" s="9" t="s">
        <v>974</v>
      </c>
      <c r="G134" s="9" t="s">
        <v>975</v>
      </c>
      <c r="H134" s="10">
        <v>415.0</v>
      </c>
      <c r="I134" s="9"/>
      <c r="J134" s="10">
        <v>125626.0</v>
      </c>
      <c r="K134" s="9" t="s">
        <v>10698</v>
      </c>
      <c r="L134" s="15" t="s">
        <v>10699</v>
      </c>
      <c r="M134" s="9" t="s">
        <v>883</v>
      </c>
      <c r="N134" s="9"/>
      <c r="O134" s="9" t="s">
        <v>913</v>
      </c>
      <c r="P134" s="9" t="s">
        <v>10700</v>
      </c>
      <c r="Q134" s="9" t="s">
        <v>10635</v>
      </c>
      <c r="R134" s="10">
        <v>3.3740727E7</v>
      </c>
      <c r="S134" s="9"/>
      <c r="T134">
        <f t="shared" si="2"/>
        <v>35</v>
      </c>
      <c r="U134" t="str">
        <f t="shared" si="3"/>
        <v>Maybe</v>
      </c>
      <c r="V134">
        <f t="shared" si="4"/>
        <v>55</v>
      </c>
      <c r="W134" t="str">
        <f t="shared" si="5"/>
        <v>Maybe</v>
      </c>
      <c r="X134" t="str">
        <f t="shared" ref="X134:Z134" si="142">IFERROR(IF(SEARCH(X$1,$Q134),"sim","não"),)</f>
        <v/>
      </c>
      <c r="Y134" t="str">
        <f t="shared" si="142"/>
        <v/>
      </c>
      <c r="Z134" t="str">
        <f t="shared" si="142"/>
        <v/>
      </c>
      <c r="AA134">
        <f t="shared" si="7"/>
        <v>0</v>
      </c>
      <c r="AB134" t="str">
        <f t="shared" si="8"/>
        <v>sim</v>
      </c>
      <c r="AF134" t="str">
        <f t="shared" si="9"/>
        <v/>
      </c>
      <c r="AG134" t="str">
        <f t="shared" si="10"/>
        <v/>
      </c>
      <c r="AH134" t="str">
        <f t="shared" si="11"/>
        <v/>
      </c>
    </row>
    <row r="135">
      <c r="A135" s="9" t="s">
        <v>10701</v>
      </c>
      <c r="B135" s="9" t="s">
        <v>10702</v>
      </c>
      <c r="C135" s="10">
        <v>2021.0</v>
      </c>
      <c r="D135" s="10">
        <v>4.0</v>
      </c>
      <c r="E135" s="10">
        <v>28.0</v>
      </c>
      <c r="F135" s="9" t="s">
        <v>5513</v>
      </c>
      <c r="G135" s="9" t="s">
        <v>5514</v>
      </c>
      <c r="H135" s="10">
        <v>23.0</v>
      </c>
      <c r="I135" s="10">
        <v>4.0</v>
      </c>
      <c r="J135" s="9" t="s">
        <v>10703</v>
      </c>
      <c r="K135" s="9" t="s">
        <v>10704</v>
      </c>
      <c r="L135" s="15" t="s">
        <v>10705</v>
      </c>
      <c r="M135" s="9" t="s">
        <v>883</v>
      </c>
      <c r="N135" s="9"/>
      <c r="O135" s="9" t="s">
        <v>884</v>
      </c>
      <c r="P135" s="9" t="s">
        <v>10706</v>
      </c>
      <c r="Q135" s="9" t="s">
        <v>10623</v>
      </c>
      <c r="R135" s="10">
        <v>3.3690777E7</v>
      </c>
      <c r="S135" s="9"/>
      <c r="T135">
        <f t="shared" si="2"/>
        <v>35</v>
      </c>
      <c r="U135" t="str">
        <f t="shared" si="3"/>
        <v>Excluded</v>
      </c>
      <c r="V135">
        <f t="shared" si="4"/>
        <v>58</v>
      </c>
      <c r="W135" t="str">
        <f t="shared" si="5"/>
        <v>Excluded</v>
      </c>
      <c r="X135" t="str">
        <f t="shared" ref="X135:Z135" si="143">IFERROR(IF(SEARCH(X$1,$Q135),"sim","não"),)</f>
        <v>sim</v>
      </c>
      <c r="Y135" t="str">
        <f t="shared" si="143"/>
        <v/>
      </c>
      <c r="Z135" t="str">
        <f t="shared" si="143"/>
        <v/>
      </c>
      <c r="AA135">
        <f t="shared" si="7"/>
        <v>1</v>
      </c>
      <c r="AB135" t="str">
        <f t="shared" si="8"/>
        <v/>
      </c>
      <c r="AF135" t="str">
        <f t="shared" si="9"/>
        <v>1 - Type of study</v>
      </c>
      <c r="AG135" t="str">
        <f t="shared" si="10"/>
        <v>1 - Type of study</v>
      </c>
      <c r="AH135" t="str">
        <f t="shared" si="11"/>
        <v/>
      </c>
    </row>
    <row r="136">
      <c r="A136" s="9" t="s">
        <v>10707</v>
      </c>
      <c r="B136" s="9" t="s">
        <v>10708</v>
      </c>
      <c r="C136" s="10">
        <v>2021.0</v>
      </c>
      <c r="D136" s="10">
        <v>5.0</v>
      </c>
      <c r="E136" s="10">
        <v>1.0</v>
      </c>
      <c r="F136" s="9" t="s">
        <v>879</v>
      </c>
      <c r="G136" s="9" t="s">
        <v>880</v>
      </c>
      <c r="H136" s="10">
        <v>166.0</v>
      </c>
      <c r="I136" s="9"/>
      <c r="J136" s="10">
        <v>112225.0</v>
      </c>
      <c r="K136" s="9" t="s">
        <v>10709</v>
      </c>
      <c r="L136" s="15" t="s">
        <v>10710</v>
      </c>
      <c r="M136" s="9" t="s">
        <v>883</v>
      </c>
      <c r="N136" s="9"/>
      <c r="O136" s="9" t="s">
        <v>884</v>
      </c>
      <c r="P136" s="9" t="s">
        <v>10711</v>
      </c>
      <c r="Q136" s="9" t="s">
        <v>10623</v>
      </c>
      <c r="R136" s="10">
        <v>3.3677332E7</v>
      </c>
      <c r="S136" s="9"/>
      <c r="T136">
        <f t="shared" si="2"/>
        <v>35</v>
      </c>
      <c r="U136" t="str">
        <f t="shared" si="3"/>
        <v>Excluded</v>
      </c>
      <c r="V136">
        <f t="shared" si="4"/>
        <v>58</v>
      </c>
      <c r="W136" t="str">
        <f t="shared" si="5"/>
        <v>Excluded</v>
      </c>
      <c r="X136" t="str">
        <f t="shared" ref="X136:Z136" si="144">IFERROR(IF(SEARCH(X$1,$Q136),"sim","não"),)</f>
        <v>sim</v>
      </c>
      <c r="Y136" t="str">
        <f t="shared" si="144"/>
        <v/>
      </c>
      <c r="Z136" t="str">
        <f t="shared" si="144"/>
        <v/>
      </c>
      <c r="AA136">
        <f t="shared" si="7"/>
        <v>1</v>
      </c>
      <c r="AB136" t="str">
        <f t="shared" si="8"/>
        <v/>
      </c>
      <c r="AF136" t="str">
        <f t="shared" si="9"/>
        <v>1 - Type of study</v>
      </c>
      <c r="AG136" t="str">
        <f t="shared" si="10"/>
        <v>1 - Type of study</v>
      </c>
      <c r="AH136" t="str">
        <f t="shared" si="11"/>
        <v/>
      </c>
    </row>
    <row r="137">
      <c r="A137" s="9" t="s">
        <v>10712</v>
      </c>
      <c r="B137" s="9" t="s">
        <v>10713</v>
      </c>
      <c r="C137" s="10">
        <v>2021.0</v>
      </c>
      <c r="D137" s="10">
        <v>4.0</v>
      </c>
      <c r="E137" s="10">
        <v>1.0</v>
      </c>
      <c r="F137" s="9" t="s">
        <v>1121</v>
      </c>
      <c r="G137" s="9" t="s">
        <v>1122</v>
      </c>
      <c r="H137" s="10">
        <v>269.0</v>
      </c>
      <c r="I137" s="9"/>
      <c r="J137" s="10">
        <v>128677.0</v>
      </c>
      <c r="K137" s="9" t="s">
        <v>10714</v>
      </c>
      <c r="L137" s="15" t="s">
        <v>10715</v>
      </c>
      <c r="M137" s="9" t="s">
        <v>883</v>
      </c>
      <c r="N137" s="9"/>
      <c r="O137" s="9" t="s">
        <v>884</v>
      </c>
      <c r="P137" s="9" t="s">
        <v>10716</v>
      </c>
      <c r="Q137" s="9" t="s">
        <v>10635</v>
      </c>
      <c r="R137" s="10">
        <v>3.3657748E7</v>
      </c>
      <c r="S137" s="9"/>
      <c r="T137">
        <f t="shared" si="2"/>
        <v>35</v>
      </c>
      <c r="U137" t="str">
        <f t="shared" si="3"/>
        <v>Maybe</v>
      </c>
      <c r="V137">
        <f t="shared" si="4"/>
        <v>55</v>
      </c>
      <c r="W137" t="str">
        <f t="shared" si="5"/>
        <v>Maybe</v>
      </c>
      <c r="X137" t="str">
        <f t="shared" ref="X137:Z137" si="145">IFERROR(IF(SEARCH(X$1,$Q137),"sim","não"),)</f>
        <v/>
      </c>
      <c r="Y137" t="str">
        <f t="shared" si="145"/>
        <v/>
      </c>
      <c r="Z137" t="str">
        <f t="shared" si="145"/>
        <v/>
      </c>
      <c r="AA137">
        <f t="shared" si="7"/>
        <v>0</v>
      </c>
      <c r="AB137" t="str">
        <f t="shared" si="8"/>
        <v>sim</v>
      </c>
      <c r="AF137" t="str">
        <f t="shared" si="9"/>
        <v/>
      </c>
      <c r="AG137" t="str">
        <f t="shared" si="10"/>
        <v/>
      </c>
      <c r="AH137" t="str">
        <f t="shared" si="11"/>
        <v/>
      </c>
    </row>
    <row r="138">
      <c r="A138" s="9" t="s">
        <v>10717</v>
      </c>
      <c r="B138" s="9" t="s">
        <v>10718</v>
      </c>
      <c r="C138" s="10">
        <v>2021.0</v>
      </c>
      <c r="D138" s="10">
        <v>5.0</v>
      </c>
      <c r="E138" s="10">
        <v>1.0</v>
      </c>
      <c r="F138" s="9" t="s">
        <v>879</v>
      </c>
      <c r="G138" s="9" t="s">
        <v>880</v>
      </c>
      <c r="H138" s="10">
        <v>166.0</v>
      </c>
      <c r="I138" s="9"/>
      <c r="J138" s="10">
        <v>112187.0</v>
      </c>
      <c r="K138" s="9" t="s">
        <v>10719</v>
      </c>
      <c r="L138" s="15" t="s">
        <v>10720</v>
      </c>
      <c r="M138" s="9" t="s">
        <v>883</v>
      </c>
      <c r="N138" s="9"/>
      <c r="O138" s="9" t="s">
        <v>884</v>
      </c>
      <c r="P138" s="9" t="s">
        <v>10721</v>
      </c>
      <c r="Q138" s="9" t="s">
        <v>10623</v>
      </c>
      <c r="R138" s="10">
        <v>3.3639379E7</v>
      </c>
      <c r="S138" s="9"/>
      <c r="T138">
        <f t="shared" si="2"/>
        <v>35</v>
      </c>
      <c r="U138" t="str">
        <f t="shared" si="3"/>
        <v>Excluded</v>
      </c>
      <c r="V138">
        <f t="shared" si="4"/>
        <v>58</v>
      </c>
      <c r="W138" t="str">
        <f t="shared" si="5"/>
        <v>Excluded</v>
      </c>
      <c r="X138" t="str">
        <f t="shared" ref="X138:Z138" si="146">IFERROR(IF(SEARCH(X$1,$Q138),"sim","não"),)</f>
        <v>sim</v>
      </c>
      <c r="Y138" t="str">
        <f t="shared" si="146"/>
        <v/>
      </c>
      <c r="Z138" t="str">
        <f t="shared" si="146"/>
        <v/>
      </c>
      <c r="AA138">
        <f t="shared" si="7"/>
        <v>1</v>
      </c>
      <c r="AB138" t="str">
        <f t="shared" si="8"/>
        <v/>
      </c>
      <c r="AF138" t="str">
        <f t="shared" si="9"/>
        <v>1 - Type of study</v>
      </c>
      <c r="AG138" t="str">
        <f t="shared" si="10"/>
        <v>1 - Type of study</v>
      </c>
      <c r="AH138" t="str">
        <f t="shared" si="11"/>
        <v/>
      </c>
    </row>
    <row r="139">
      <c r="A139" s="9" t="s">
        <v>10722</v>
      </c>
      <c r="B139" s="9" t="s">
        <v>10723</v>
      </c>
      <c r="C139" s="10">
        <v>2021.0</v>
      </c>
      <c r="D139" s="10">
        <v>6.0</v>
      </c>
      <c r="E139" s="10">
        <v>1.0</v>
      </c>
      <c r="F139" s="9" t="s">
        <v>7482</v>
      </c>
      <c r="G139" s="9" t="s">
        <v>7483</v>
      </c>
      <c r="H139" s="10">
        <v>27.0</v>
      </c>
      <c r="I139" s="10">
        <v>12.0</v>
      </c>
      <c r="J139" s="9" t="s">
        <v>10724</v>
      </c>
      <c r="K139" s="9" t="s">
        <v>10725</v>
      </c>
      <c r="L139" s="15" t="s">
        <v>10726</v>
      </c>
      <c r="M139" s="9" t="s">
        <v>883</v>
      </c>
      <c r="N139" s="9"/>
      <c r="O139" s="9" t="s">
        <v>884</v>
      </c>
      <c r="P139" s="9" t="s">
        <v>10727</v>
      </c>
      <c r="Q139" s="9" t="s">
        <v>10623</v>
      </c>
      <c r="R139" s="10">
        <v>3.3638211E7</v>
      </c>
      <c r="S139" s="9"/>
      <c r="T139">
        <f t="shared" si="2"/>
        <v>35</v>
      </c>
      <c r="U139" t="str">
        <f t="shared" si="3"/>
        <v>Excluded</v>
      </c>
      <c r="V139">
        <f t="shared" si="4"/>
        <v>58</v>
      </c>
      <c r="W139" t="str">
        <f t="shared" si="5"/>
        <v>Excluded</v>
      </c>
      <c r="X139" t="str">
        <f t="shared" ref="X139:Z139" si="147">IFERROR(IF(SEARCH(X$1,$Q139),"sim","não"),)</f>
        <v>sim</v>
      </c>
      <c r="Y139" t="str">
        <f t="shared" si="147"/>
        <v/>
      </c>
      <c r="Z139" t="str">
        <f t="shared" si="147"/>
        <v/>
      </c>
      <c r="AA139">
        <f t="shared" si="7"/>
        <v>1</v>
      </c>
      <c r="AB139" t="str">
        <f t="shared" si="8"/>
        <v/>
      </c>
      <c r="AF139" t="str">
        <f t="shared" si="9"/>
        <v>1 - Type of study</v>
      </c>
      <c r="AG139" t="str">
        <f t="shared" si="10"/>
        <v>1 - Type of study</v>
      </c>
      <c r="AH139" t="str">
        <f t="shared" si="11"/>
        <v/>
      </c>
    </row>
    <row r="140">
      <c r="A140" s="9" t="s">
        <v>10728</v>
      </c>
      <c r="B140" s="9" t="s">
        <v>10729</v>
      </c>
      <c r="C140" s="10">
        <v>2021.0</v>
      </c>
      <c r="D140" s="10">
        <v>4.0</v>
      </c>
      <c r="E140" s="10">
        <v>15.0</v>
      </c>
      <c r="F140" s="9" t="s">
        <v>997</v>
      </c>
      <c r="G140" s="9" t="s">
        <v>998</v>
      </c>
      <c r="H140" s="10">
        <v>194.0</v>
      </c>
      <c r="I140" s="9"/>
      <c r="J140" s="10">
        <v>116913.0</v>
      </c>
      <c r="K140" s="9" t="s">
        <v>10730</v>
      </c>
      <c r="L140" s="15" t="s">
        <v>10731</v>
      </c>
      <c r="M140" s="9" t="s">
        <v>883</v>
      </c>
      <c r="N140" s="9"/>
      <c r="O140" s="9" t="s">
        <v>884</v>
      </c>
      <c r="P140" s="9" t="s">
        <v>10732</v>
      </c>
      <c r="Q140" s="9" t="s">
        <v>10623</v>
      </c>
      <c r="R140" s="10">
        <v>3.3601233E7</v>
      </c>
      <c r="S140" s="9"/>
      <c r="T140">
        <f t="shared" si="2"/>
        <v>35</v>
      </c>
      <c r="U140" t="str">
        <f t="shared" si="3"/>
        <v>Excluded</v>
      </c>
      <c r="V140">
        <f t="shared" si="4"/>
        <v>58</v>
      </c>
      <c r="W140" t="str">
        <f t="shared" si="5"/>
        <v>Excluded</v>
      </c>
      <c r="X140" t="str">
        <f t="shared" ref="X140:Z140" si="148">IFERROR(IF(SEARCH(X$1,$Q140),"sim","não"),)</f>
        <v>sim</v>
      </c>
      <c r="Y140" t="str">
        <f t="shared" si="148"/>
        <v/>
      </c>
      <c r="Z140" t="str">
        <f t="shared" si="148"/>
        <v/>
      </c>
      <c r="AA140">
        <f t="shared" si="7"/>
        <v>1</v>
      </c>
      <c r="AB140" t="str">
        <f t="shared" si="8"/>
        <v/>
      </c>
      <c r="AF140" t="str">
        <f t="shared" si="9"/>
        <v>1 - Type of study</v>
      </c>
      <c r="AG140" t="str">
        <f t="shared" si="10"/>
        <v>1 - Type of study</v>
      </c>
      <c r="AH140" t="str">
        <f t="shared" si="11"/>
        <v/>
      </c>
    </row>
    <row r="141">
      <c r="A141" s="9" t="s">
        <v>10733</v>
      </c>
      <c r="B141" s="9" t="s">
        <v>10734</v>
      </c>
      <c r="C141" s="10">
        <v>2021.0</v>
      </c>
      <c r="D141" s="10">
        <v>1.0</v>
      </c>
      <c r="E141" s="10">
        <v>29.0</v>
      </c>
      <c r="F141" s="9" t="s">
        <v>7686</v>
      </c>
      <c r="G141" s="9" t="s">
        <v>7687</v>
      </c>
      <c r="H141" s="10">
        <v>19.0</v>
      </c>
      <c r="I141" s="10">
        <v>2.0</v>
      </c>
      <c r="J141" s="9"/>
      <c r="K141" s="9" t="s">
        <v>10735</v>
      </c>
      <c r="L141" s="15" t="s">
        <v>10736</v>
      </c>
      <c r="M141" s="9" t="s">
        <v>883</v>
      </c>
      <c r="N141" s="9"/>
      <c r="O141" s="9"/>
      <c r="P141" s="9" t="s">
        <v>10737</v>
      </c>
      <c r="Q141" s="9" t="s">
        <v>10738</v>
      </c>
      <c r="R141" s="10">
        <v>3.357296E7</v>
      </c>
      <c r="S141" s="9" t="s">
        <v>10739</v>
      </c>
      <c r="T141">
        <f t="shared" si="2"/>
        <v>35</v>
      </c>
      <c r="U141" t="str">
        <f t="shared" si="3"/>
        <v>Excluded</v>
      </c>
      <c r="V141">
        <f t="shared" si="4"/>
        <v>58</v>
      </c>
      <c r="W141" t="str">
        <f t="shared" si="5"/>
        <v>Maybe</v>
      </c>
      <c r="X141" t="str">
        <f t="shared" ref="X141:Z141" si="149">IFERROR(IF(SEARCH(X$1,$Q141),"sim","não"),)</f>
        <v/>
      </c>
      <c r="Y141" t="str">
        <f t="shared" si="149"/>
        <v/>
      </c>
      <c r="Z141" t="str">
        <f t="shared" si="149"/>
        <v>sim</v>
      </c>
      <c r="AA141">
        <f t="shared" si="7"/>
        <v>1</v>
      </c>
      <c r="AB141" t="str">
        <f t="shared" si="8"/>
        <v>sim</v>
      </c>
      <c r="AF141" t="str">
        <f t="shared" si="9"/>
        <v>3 - Intervention</v>
      </c>
      <c r="AG141" t="str">
        <f t="shared" si="10"/>
        <v/>
      </c>
      <c r="AH141" t="str">
        <f t="shared" si="11"/>
        <v/>
      </c>
    </row>
    <row r="142">
      <c r="A142" s="9" t="s">
        <v>10740</v>
      </c>
      <c r="B142" s="9" t="s">
        <v>10741</v>
      </c>
      <c r="C142" s="10">
        <v>2021.0</v>
      </c>
      <c r="D142" s="10">
        <v>4.0</v>
      </c>
      <c r="E142" s="10">
        <v>1.0</v>
      </c>
      <c r="F142" s="9" t="s">
        <v>2436</v>
      </c>
      <c r="G142" s="9" t="s">
        <v>2437</v>
      </c>
      <c r="H142" s="10">
        <v>15.0</v>
      </c>
      <c r="I142" s="10">
        <v>3.0</v>
      </c>
      <c r="J142" s="9" t="s">
        <v>10742</v>
      </c>
      <c r="K142" s="9" t="s">
        <v>10743</v>
      </c>
      <c r="L142" s="15" t="s">
        <v>10744</v>
      </c>
      <c r="M142" s="9" t="s">
        <v>883</v>
      </c>
      <c r="N142" s="9"/>
      <c r="O142" s="9"/>
      <c r="P142" s="9" t="s">
        <v>10745</v>
      </c>
      <c r="Q142" s="9" t="s">
        <v>10746</v>
      </c>
      <c r="R142" s="10">
        <v>3.3502918E7</v>
      </c>
      <c r="S142" s="9" t="s">
        <v>10747</v>
      </c>
      <c r="T142">
        <f t="shared" si="2"/>
        <v>35</v>
      </c>
      <c r="U142" t="str">
        <f t="shared" si="3"/>
        <v>Excluded</v>
      </c>
      <c r="V142">
        <f t="shared" si="4"/>
        <v>58</v>
      </c>
      <c r="W142" t="str">
        <f t="shared" si="5"/>
        <v>Excluded</v>
      </c>
      <c r="X142" t="str">
        <f t="shared" ref="X142:Z142" si="150">IFERROR(IF(SEARCH(X$1,$Q142),"sim","não"),)</f>
        <v/>
      </c>
      <c r="Y142" t="str">
        <f t="shared" si="150"/>
        <v>sim</v>
      </c>
      <c r="Z142" t="str">
        <f t="shared" si="150"/>
        <v/>
      </c>
      <c r="AA142">
        <f t="shared" si="7"/>
        <v>1</v>
      </c>
      <c r="AB142" t="str">
        <f t="shared" si="8"/>
        <v/>
      </c>
      <c r="AF142" t="str">
        <f t="shared" si="9"/>
        <v>2 - Population</v>
      </c>
      <c r="AG142" t="str">
        <f t="shared" si="10"/>
        <v>2 - Population</v>
      </c>
      <c r="AH142" t="str">
        <f t="shared" si="11"/>
        <v/>
      </c>
    </row>
    <row r="143">
      <c r="A143" s="9" t="s">
        <v>10748</v>
      </c>
      <c r="B143" s="9" t="s">
        <v>10749</v>
      </c>
      <c r="C143" s="10">
        <v>2021.0</v>
      </c>
      <c r="D143" s="10">
        <v>5.0</v>
      </c>
      <c r="E143" s="10">
        <v>1.0</v>
      </c>
      <c r="F143" s="9" t="s">
        <v>1121</v>
      </c>
      <c r="G143" s="9" t="s">
        <v>1122</v>
      </c>
      <c r="H143" s="10">
        <v>271.0</v>
      </c>
      <c r="I143" s="9"/>
      <c r="J143" s="10">
        <v>129479.0</v>
      </c>
      <c r="K143" s="9" t="s">
        <v>10750</v>
      </c>
      <c r="L143" s="15" t="s">
        <v>10751</v>
      </c>
      <c r="M143" s="9" t="s">
        <v>883</v>
      </c>
      <c r="N143" s="9"/>
      <c r="O143" s="9" t="s">
        <v>884</v>
      </c>
      <c r="P143" s="9" t="s">
        <v>10752</v>
      </c>
      <c r="Q143" s="9" t="s">
        <v>10623</v>
      </c>
      <c r="R143" s="10">
        <v>3.3460905E7</v>
      </c>
      <c r="S143" s="9"/>
      <c r="T143">
        <f t="shared" si="2"/>
        <v>35</v>
      </c>
      <c r="U143" t="str">
        <f t="shared" si="3"/>
        <v>Excluded</v>
      </c>
      <c r="V143">
        <f t="shared" si="4"/>
        <v>58</v>
      </c>
      <c r="W143" t="str">
        <f t="shared" si="5"/>
        <v>Excluded</v>
      </c>
      <c r="X143" t="str">
        <f t="shared" ref="X143:Z143" si="151">IFERROR(IF(SEARCH(X$1,$Q143),"sim","não"),)</f>
        <v>sim</v>
      </c>
      <c r="Y143" t="str">
        <f t="shared" si="151"/>
        <v/>
      </c>
      <c r="Z143" t="str">
        <f t="shared" si="151"/>
        <v/>
      </c>
      <c r="AA143">
        <f t="shared" si="7"/>
        <v>1</v>
      </c>
      <c r="AB143" t="str">
        <f t="shared" si="8"/>
        <v/>
      </c>
      <c r="AF143" t="str">
        <f t="shared" si="9"/>
        <v>1 - Type of study</v>
      </c>
      <c r="AG143" t="str">
        <f t="shared" si="10"/>
        <v>1 - Type of study</v>
      </c>
      <c r="AH143" t="str">
        <f t="shared" si="11"/>
        <v/>
      </c>
    </row>
    <row r="144">
      <c r="A144" s="9" t="s">
        <v>10753</v>
      </c>
      <c r="B144" s="9" t="s">
        <v>10754</v>
      </c>
      <c r="C144" s="10">
        <v>2021.0</v>
      </c>
      <c r="D144" s="10">
        <v>1.0</v>
      </c>
      <c r="E144" s="10">
        <v>7.0</v>
      </c>
      <c r="F144" s="9" t="s">
        <v>1081</v>
      </c>
      <c r="G144" s="9" t="s">
        <v>1082</v>
      </c>
      <c r="H144" s="10">
        <v>18.0</v>
      </c>
      <c r="I144" s="10">
        <v>2.0</v>
      </c>
      <c r="J144" s="9"/>
      <c r="K144" s="9" t="s">
        <v>10755</v>
      </c>
      <c r="L144" s="15" t="s">
        <v>10756</v>
      </c>
      <c r="M144" s="9" t="s">
        <v>883</v>
      </c>
      <c r="N144" s="9"/>
      <c r="O144" s="9"/>
      <c r="P144" s="9" t="s">
        <v>10757</v>
      </c>
      <c r="Q144" s="9" t="s">
        <v>10629</v>
      </c>
      <c r="R144" s="10">
        <v>3.3430467E7</v>
      </c>
      <c r="S144" s="9" t="s">
        <v>10758</v>
      </c>
      <c r="T144">
        <f t="shared" si="2"/>
        <v>35</v>
      </c>
      <c r="U144" t="str">
        <f t="shared" si="3"/>
        <v>Excluded</v>
      </c>
      <c r="V144">
        <f t="shared" si="4"/>
        <v>58</v>
      </c>
      <c r="W144" t="str">
        <f t="shared" si="5"/>
        <v>Excluded</v>
      </c>
      <c r="X144" t="str">
        <f t="shared" ref="X144:Z144" si="152">IFERROR(IF(SEARCH(X$1,$Q144),"sim","não"),)</f>
        <v>sim</v>
      </c>
      <c r="Y144" t="str">
        <f t="shared" si="152"/>
        <v/>
      </c>
      <c r="Z144" t="str">
        <f t="shared" si="152"/>
        <v/>
      </c>
      <c r="AA144">
        <f t="shared" si="7"/>
        <v>1</v>
      </c>
      <c r="AB144" t="str">
        <f t="shared" si="8"/>
        <v/>
      </c>
      <c r="AF144" t="str">
        <f t="shared" si="9"/>
        <v>1 - Type of study</v>
      </c>
      <c r="AG144" t="str">
        <f t="shared" si="10"/>
        <v>1 - Type of study</v>
      </c>
      <c r="AH144" t="str">
        <f t="shared" si="11"/>
        <v/>
      </c>
    </row>
    <row r="145">
      <c r="A145" s="9" t="s">
        <v>10759</v>
      </c>
      <c r="B145" s="9" t="s">
        <v>10760</v>
      </c>
      <c r="C145" s="10">
        <v>2021.0</v>
      </c>
      <c r="D145" s="10">
        <v>1.0</v>
      </c>
      <c r="E145" s="10">
        <v>13.0</v>
      </c>
      <c r="F145" s="9" t="s">
        <v>1682</v>
      </c>
      <c r="G145" s="9" t="s">
        <v>1683</v>
      </c>
      <c r="H145" s="10">
        <v>13.0</v>
      </c>
      <c r="I145" s="10">
        <v>1.0</v>
      </c>
      <c r="J145" s="9" t="s">
        <v>10165</v>
      </c>
      <c r="K145" s="9" t="s">
        <v>10761</v>
      </c>
      <c r="L145" s="15" t="s">
        <v>10762</v>
      </c>
      <c r="M145" s="9" t="s">
        <v>883</v>
      </c>
      <c r="N145" s="9"/>
      <c r="O145" s="9"/>
      <c r="P145" s="9" t="s">
        <v>10763</v>
      </c>
      <c r="Q145" s="9" t="s">
        <v>10764</v>
      </c>
      <c r="R145" s="10">
        <v>3.3378177E7</v>
      </c>
      <c r="S145" s="9" t="s">
        <v>10765</v>
      </c>
      <c r="T145">
        <f t="shared" si="2"/>
        <v>35</v>
      </c>
      <c r="U145" t="str">
        <f t="shared" si="3"/>
        <v>Excluded</v>
      </c>
      <c r="V145">
        <f t="shared" si="4"/>
        <v>58</v>
      </c>
      <c r="W145" t="str">
        <f t="shared" si="5"/>
        <v>Excluded</v>
      </c>
      <c r="X145" t="str">
        <f t="shared" ref="X145:Z145" si="153">IFERROR(IF(SEARCH(X$1,$Q145),"sim","não"),)</f>
        <v/>
      </c>
      <c r="Y145" t="str">
        <f t="shared" si="153"/>
        <v/>
      </c>
      <c r="Z145" t="str">
        <f t="shared" si="153"/>
        <v>sim</v>
      </c>
      <c r="AA145">
        <f t="shared" si="7"/>
        <v>1</v>
      </c>
      <c r="AB145" t="str">
        <f t="shared" si="8"/>
        <v/>
      </c>
      <c r="AF145" t="str">
        <f t="shared" si="9"/>
        <v>3 - Intervention</v>
      </c>
      <c r="AG145" t="str">
        <f t="shared" si="10"/>
        <v>3 - Intervention</v>
      </c>
      <c r="AH145" t="str">
        <f t="shared" si="11"/>
        <v/>
      </c>
    </row>
    <row r="146">
      <c r="A146" s="9" t="s">
        <v>10766</v>
      </c>
      <c r="B146" s="9" t="s">
        <v>10767</v>
      </c>
      <c r="C146" s="10">
        <v>2020.0</v>
      </c>
      <c r="D146" s="10">
        <v>12.0</v>
      </c>
      <c r="E146" s="10">
        <v>20.0</v>
      </c>
      <c r="F146" s="9" t="s">
        <v>948</v>
      </c>
      <c r="G146" s="9" t="s">
        <v>949</v>
      </c>
      <c r="H146" s="10">
        <v>749.0</v>
      </c>
      <c r="I146" s="9"/>
      <c r="J146" s="10">
        <v>142301.0</v>
      </c>
      <c r="K146" s="9" t="s">
        <v>10768</v>
      </c>
      <c r="L146" s="15" t="s">
        <v>10769</v>
      </c>
      <c r="M146" s="9" t="s">
        <v>883</v>
      </c>
      <c r="N146" s="9"/>
      <c r="O146" s="9" t="s">
        <v>913</v>
      </c>
      <c r="P146" s="9" t="s">
        <v>10770</v>
      </c>
      <c r="Q146" s="9" t="s">
        <v>10771</v>
      </c>
      <c r="R146" s="10">
        <v>3.337091E7</v>
      </c>
      <c r="S146" s="9"/>
      <c r="T146">
        <f t="shared" si="2"/>
        <v>35</v>
      </c>
      <c r="U146" t="str">
        <f t="shared" si="3"/>
        <v>Excluded</v>
      </c>
      <c r="V146">
        <f t="shared" si="4"/>
        <v>58</v>
      </c>
      <c r="W146" t="str">
        <f t="shared" si="5"/>
        <v>Excluded</v>
      </c>
      <c r="X146" t="str">
        <f t="shared" ref="X146:Z146" si="154">IFERROR(IF(SEARCH(X$1,$Q146),"sim","não"),)</f>
        <v>sim</v>
      </c>
      <c r="Y146" t="str">
        <f t="shared" si="154"/>
        <v/>
      </c>
      <c r="Z146" t="str">
        <f t="shared" si="154"/>
        <v/>
      </c>
      <c r="AA146">
        <f t="shared" si="7"/>
        <v>1</v>
      </c>
      <c r="AB146" t="str">
        <f t="shared" si="8"/>
        <v/>
      </c>
      <c r="AF146" t="str">
        <f t="shared" si="9"/>
        <v>1 - Type of study</v>
      </c>
      <c r="AG146" t="str">
        <f t="shared" si="10"/>
        <v>1 - Type of study</v>
      </c>
      <c r="AH146" t="str">
        <f t="shared" si="11"/>
        <v/>
      </c>
    </row>
    <row r="147">
      <c r="A147" s="9" t="s">
        <v>10772</v>
      </c>
      <c r="B147" s="9" t="s">
        <v>10773</v>
      </c>
      <c r="C147" s="10">
        <v>2021.0</v>
      </c>
      <c r="D147" s="10">
        <v>3.0</v>
      </c>
      <c r="E147" s="10">
        <v>25.0</v>
      </c>
      <c r="F147" s="9" t="s">
        <v>948</v>
      </c>
      <c r="G147" s="9" t="s">
        <v>949</v>
      </c>
      <c r="H147" s="10">
        <v>762.0</v>
      </c>
      <c r="I147" s="9"/>
      <c r="J147" s="10">
        <v>144110.0</v>
      </c>
      <c r="K147" s="9" t="s">
        <v>10774</v>
      </c>
      <c r="L147" s="15" t="s">
        <v>10775</v>
      </c>
      <c r="M147" s="9" t="s">
        <v>883</v>
      </c>
      <c r="N147" s="9"/>
      <c r="O147" s="9" t="s">
        <v>913</v>
      </c>
      <c r="P147" s="9" t="s">
        <v>10776</v>
      </c>
      <c r="Q147" s="9" t="s">
        <v>10623</v>
      </c>
      <c r="R147" s="10">
        <v>3.3360469E7</v>
      </c>
      <c r="S147" s="9"/>
      <c r="T147">
        <f t="shared" si="2"/>
        <v>35</v>
      </c>
      <c r="U147" t="str">
        <f t="shared" si="3"/>
        <v>Excluded</v>
      </c>
      <c r="V147">
        <f t="shared" si="4"/>
        <v>58</v>
      </c>
      <c r="W147" t="str">
        <f t="shared" si="5"/>
        <v>Excluded</v>
      </c>
      <c r="X147" t="str">
        <f t="shared" ref="X147:Z147" si="155">IFERROR(IF(SEARCH(X$1,$Q147),"sim","não"),)</f>
        <v>sim</v>
      </c>
      <c r="Y147" t="str">
        <f t="shared" si="155"/>
        <v/>
      </c>
      <c r="Z147" t="str">
        <f t="shared" si="155"/>
        <v/>
      </c>
      <c r="AA147">
        <f t="shared" si="7"/>
        <v>1</v>
      </c>
      <c r="AB147" t="str">
        <f t="shared" si="8"/>
        <v/>
      </c>
      <c r="AF147" t="str">
        <f t="shared" si="9"/>
        <v>1 - Type of study</v>
      </c>
      <c r="AG147" t="str">
        <f t="shared" si="10"/>
        <v>1 - Type of study</v>
      </c>
      <c r="AH147" t="str">
        <f t="shared" si="11"/>
        <v/>
      </c>
    </row>
    <row r="148">
      <c r="A148" s="9" t="s">
        <v>10777</v>
      </c>
      <c r="B148" s="9" t="s">
        <v>10778</v>
      </c>
      <c r="C148" s="10">
        <v>2021.0</v>
      </c>
      <c r="D148" s="10">
        <v>4.0</v>
      </c>
      <c r="E148" s="10">
        <v>5.0</v>
      </c>
      <c r="F148" s="9" t="s">
        <v>974</v>
      </c>
      <c r="G148" s="9" t="s">
        <v>975</v>
      </c>
      <c r="H148" s="10">
        <v>407.0</v>
      </c>
      <c r="I148" s="9"/>
      <c r="J148" s="10">
        <v>124833.0</v>
      </c>
      <c r="K148" s="9" t="s">
        <v>10779</v>
      </c>
      <c r="L148" s="15" t="s">
        <v>10780</v>
      </c>
      <c r="M148" s="9" t="s">
        <v>883</v>
      </c>
      <c r="N148" s="9"/>
      <c r="O148" s="9" t="s">
        <v>913</v>
      </c>
      <c r="P148" s="9" t="s">
        <v>10781</v>
      </c>
      <c r="Q148" s="9" t="s">
        <v>10635</v>
      </c>
      <c r="R148" s="10">
        <v>3.335242E7</v>
      </c>
      <c r="S148" s="9"/>
      <c r="T148">
        <f t="shared" si="2"/>
        <v>35</v>
      </c>
      <c r="U148" t="str">
        <f t="shared" si="3"/>
        <v>Maybe</v>
      </c>
      <c r="V148">
        <f t="shared" si="4"/>
        <v>55</v>
      </c>
      <c r="W148" t="str">
        <f t="shared" si="5"/>
        <v>Maybe</v>
      </c>
      <c r="X148" t="str">
        <f t="shared" ref="X148:Z148" si="156">IFERROR(IF(SEARCH(X$1,$Q148),"sim","não"),)</f>
        <v/>
      </c>
      <c r="Y148" t="str">
        <f t="shared" si="156"/>
        <v/>
      </c>
      <c r="Z148" t="str">
        <f t="shared" si="156"/>
        <v/>
      </c>
      <c r="AA148">
        <f t="shared" si="7"/>
        <v>0</v>
      </c>
      <c r="AB148" t="str">
        <f t="shared" si="8"/>
        <v>sim</v>
      </c>
      <c r="AF148" t="str">
        <f t="shared" si="9"/>
        <v/>
      </c>
      <c r="AG148" t="str">
        <f t="shared" si="10"/>
        <v/>
      </c>
      <c r="AH148" t="str">
        <f t="shared" si="11"/>
        <v/>
      </c>
    </row>
    <row r="149">
      <c r="A149" s="9" t="s">
        <v>10782</v>
      </c>
      <c r="B149" s="9" t="s">
        <v>10783</v>
      </c>
      <c r="C149" s="10">
        <v>2021.0</v>
      </c>
      <c r="D149" s="10">
        <v>2.0</v>
      </c>
      <c r="E149" s="10">
        <v>1.0</v>
      </c>
      <c r="F149" s="9" t="s">
        <v>1850</v>
      </c>
      <c r="G149" s="9" t="s">
        <v>1851</v>
      </c>
      <c r="H149" s="10">
        <v>134.0</v>
      </c>
      <c r="I149" s="9"/>
      <c r="J149" s="10">
        <v>111076.0</v>
      </c>
      <c r="K149" s="9" t="s">
        <v>10784</v>
      </c>
      <c r="L149" s="15" t="s">
        <v>10785</v>
      </c>
      <c r="M149" s="9" t="s">
        <v>883</v>
      </c>
      <c r="N149" s="9"/>
      <c r="O149" s="9" t="s">
        <v>1855</v>
      </c>
      <c r="P149" s="9" t="s">
        <v>10786</v>
      </c>
      <c r="Q149" s="9" t="s">
        <v>10787</v>
      </c>
      <c r="R149" s="10">
        <v>3.3341054E7</v>
      </c>
      <c r="S149" s="9"/>
      <c r="T149">
        <f t="shared" si="2"/>
        <v>35</v>
      </c>
      <c r="U149" t="str">
        <f t="shared" si="3"/>
        <v>Excluded</v>
      </c>
      <c r="V149">
        <f t="shared" si="4"/>
        <v>58</v>
      </c>
      <c r="W149" t="str">
        <f t="shared" si="5"/>
        <v>Excluded</v>
      </c>
      <c r="X149" t="str">
        <f t="shared" ref="X149:Z149" si="157">IFERROR(IF(SEARCH(X$1,$Q149),"sim","não"),)</f>
        <v/>
      </c>
      <c r="Y149" t="str">
        <f t="shared" si="157"/>
        <v/>
      </c>
      <c r="Z149" t="str">
        <f t="shared" si="157"/>
        <v>sim</v>
      </c>
      <c r="AA149">
        <f t="shared" si="7"/>
        <v>1</v>
      </c>
      <c r="AB149" t="str">
        <f t="shared" si="8"/>
        <v/>
      </c>
      <c r="AF149" t="str">
        <f t="shared" si="9"/>
        <v>5 - Outcome,3 - Intervention</v>
      </c>
      <c r="AG149" t="str">
        <f t="shared" si="10"/>
        <v>5 - Outcome</v>
      </c>
      <c r="AH149" t="str">
        <f t="shared" si="11"/>
        <v>3 - Intervention</v>
      </c>
    </row>
    <row r="150">
      <c r="A150" s="9" t="s">
        <v>10788</v>
      </c>
      <c r="B150" s="9" t="s">
        <v>10789</v>
      </c>
      <c r="C150" s="10">
        <v>2021.0</v>
      </c>
      <c r="D150" s="10">
        <v>1.0</v>
      </c>
      <c r="E150" s="10">
        <v>15.0</v>
      </c>
      <c r="F150" s="9" t="s">
        <v>927</v>
      </c>
      <c r="G150" s="9" t="s">
        <v>928</v>
      </c>
      <c r="H150" s="10">
        <v>269.0</v>
      </c>
      <c r="I150" s="9"/>
      <c r="J150" s="10">
        <v>116075.0</v>
      </c>
      <c r="K150" s="9" t="s">
        <v>10790</v>
      </c>
      <c r="L150" s="15" t="s">
        <v>10791</v>
      </c>
      <c r="M150" s="9" t="s">
        <v>883</v>
      </c>
      <c r="N150" s="9"/>
      <c r="O150" s="9" t="s">
        <v>884</v>
      </c>
      <c r="P150" s="9" t="s">
        <v>10792</v>
      </c>
      <c r="Q150" s="9" t="s">
        <v>10635</v>
      </c>
      <c r="R150" s="10">
        <v>3.3316494E7</v>
      </c>
      <c r="S150" s="9"/>
      <c r="T150">
        <f t="shared" si="2"/>
        <v>35</v>
      </c>
      <c r="U150" t="str">
        <f t="shared" si="3"/>
        <v>Maybe</v>
      </c>
      <c r="V150">
        <f t="shared" si="4"/>
        <v>55</v>
      </c>
      <c r="W150" t="str">
        <f t="shared" si="5"/>
        <v>Maybe</v>
      </c>
      <c r="X150" t="str">
        <f t="shared" ref="X150:Z150" si="158">IFERROR(IF(SEARCH(X$1,$Q150),"sim","não"),)</f>
        <v/>
      </c>
      <c r="Y150" t="str">
        <f t="shared" si="158"/>
        <v/>
      </c>
      <c r="Z150" t="str">
        <f t="shared" si="158"/>
        <v/>
      </c>
      <c r="AA150">
        <f t="shared" si="7"/>
        <v>0</v>
      </c>
      <c r="AB150" t="str">
        <f t="shared" si="8"/>
        <v>sim</v>
      </c>
      <c r="AF150" t="str">
        <f t="shared" si="9"/>
        <v/>
      </c>
      <c r="AG150" t="str">
        <f t="shared" si="10"/>
        <v/>
      </c>
      <c r="AH150" t="str">
        <f t="shared" si="11"/>
        <v/>
      </c>
    </row>
    <row r="151">
      <c r="A151" s="9" t="s">
        <v>10793</v>
      </c>
      <c r="B151" s="9" t="s">
        <v>10794</v>
      </c>
      <c r="C151" s="10">
        <v>2021.0</v>
      </c>
      <c r="D151" s="10">
        <v>1.0</v>
      </c>
      <c r="E151" s="10">
        <v>1.0</v>
      </c>
      <c r="F151" s="9" t="s">
        <v>879</v>
      </c>
      <c r="G151" s="9" t="s">
        <v>880</v>
      </c>
      <c r="H151" s="10">
        <v>162.0</v>
      </c>
      <c r="I151" s="9"/>
      <c r="J151" s="10">
        <v>111901.0</v>
      </c>
      <c r="K151" s="9" t="s">
        <v>10795</v>
      </c>
      <c r="L151" s="15" t="s">
        <v>10796</v>
      </c>
      <c r="M151" s="9" t="s">
        <v>883</v>
      </c>
      <c r="N151" s="9"/>
      <c r="O151" s="9" t="s">
        <v>884</v>
      </c>
      <c r="P151" s="9" t="s">
        <v>10797</v>
      </c>
      <c r="Q151" s="9" t="s">
        <v>10657</v>
      </c>
      <c r="R151" s="10">
        <v>3.3310377E7</v>
      </c>
      <c r="S151" s="9"/>
      <c r="T151">
        <f t="shared" si="2"/>
        <v>35</v>
      </c>
      <c r="U151" t="str">
        <f t="shared" si="3"/>
        <v>Excluded</v>
      </c>
      <c r="V151">
        <f t="shared" si="4"/>
        <v>58</v>
      </c>
      <c r="W151" t="str">
        <f t="shared" si="5"/>
        <v>Excluded</v>
      </c>
      <c r="X151" t="str">
        <f t="shared" ref="X151:Z151" si="159">IFERROR(IF(SEARCH(X$1,$Q151),"sim","não"),)</f>
        <v>sim</v>
      </c>
      <c r="Y151" t="str">
        <f t="shared" si="159"/>
        <v/>
      </c>
      <c r="Z151" t="str">
        <f t="shared" si="159"/>
        <v/>
      </c>
      <c r="AA151">
        <f t="shared" si="7"/>
        <v>1</v>
      </c>
      <c r="AB151" t="str">
        <f t="shared" si="8"/>
        <v/>
      </c>
      <c r="AF151" t="str">
        <f t="shared" si="9"/>
        <v>1 - Type of study</v>
      </c>
      <c r="AG151" t="str">
        <f t="shared" si="10"/>
        <v>1 - Type of study</v>
      </c>
      <c r="AH151" t="str">
        <f t="shared" si="11"/>
        <v/>
      </c>
    </row>
    <row r="152">
      <c r="A152" s="9" t="s">
        <v>10798</v>
      </c>
      <c r="B152" s="9" t="s">
        <v>10799</v>
      </c>
      <c r="C152" s="10">
        <v>2021.0</v>
      </c>
      <c r="D152" s="10">
        <v>1.0</v>
      </c>
      <c r="E152" s="10">
        <v>1.0</v>
      </c>
      <c r="F152" s="9" t="s">
        <v>1121</v>
      </c>
      <c r="G152" s="9" t="s">
        <v>1122</v>
      </c>
      <c r="H152" s="10">
        <v>263.0</v>
      </c>
      <c r="I152" s="9"/>
      <c r="J152" s="10">
        <v>128161.0</v>
      </c>
      <c r="K152" s="9" t="s">
        <v>8087</v>
      </c>
      <c r="L152" s="15" t="s">
        <v>10800</v>
      </c>
      <c r="M152" s="9" t="s">
        <v>883</v>
      </c>
      <c r="N152" s="9"/>
      <c r="O152" s="9" t="s">
        <v>884</v>
      </c>
      <c r="P152" s="9" t="s">
        <v>10801</v>
      </c>
      <c r="Q152" s="9" t="s">
        <v>10802</v>
      </c>
      <c r="R152" s="10">
        <v>3.3297137E7</v>
      </c>
      <c r="S152" s="9"/>
      <c r="T152">
        <f t="shared" si="2"/>
        <v>35</v>
      </c>
      <c r="U152" t="str">
        <f t="shared" si="3"/>
        <v>Maybe</v>
      </c>
      <c r="V152">
        <f t="shared" si="4"/>
        <v>55</v>
      </c>
      <c r="W152" t="str">
        <f t="shared" si="5"/>
        <v>Maybe</v>
      </c>
      <c r="X152" t="str">
        <f t="shared" ref="X152:Z152" si="160">IFERROR(IF(SEARCH(X$1,$Q152),"sim","não"),)</f>
        <v/>
      </c>
      <c r="Y152" t="str">
        <f t="shared" si="160"/>
        <v/>
      </c>
      <c r="Z152" t="str">
        <f t="shared" si="160"/>
        <v/>
      </c>
      <c r="AA152">
        <f t="shared" si="7"/>
        <v>0</v>
      </c>
      <c r="AB152" t="str">
        <f t="shared" si="8"/>
        <v>sim</v>
      </c>
      <c r="AF152" t="str">
        <f t="shared" si="9"/>
        <v/>
      </c>
      <c r="AG152" t="str">
        <f t="shared" si="10"/>
        <v/>
      </c>
      <c r="AH152" t="str">
        <f t="shared" si="11"/>
        <v/>
      </c>
    </row>
    <row r="153">
      <c r="A153" s="9" t="s">
        <v>10803</v>
      </c>
      <c r="B153" s="9" t="s">
        <v>10804</v>
      </c>
      <c r="C153" s="10">
        <v>2021.0</v>
      </c>
      <c r="D153" s="10">
        <v>5.0</v>
      </c>
      <c r="E153" s="10">
        <v>15.0</v>
      </c>
      <c r="F153" s="9" t="s">
        <v>974</v>
      </c>
      <c r="G153" s="9" t="s">
        <v>975</v>
      </c>
      <c r="H153" s="10">
        <v>410.0</v>
      </c>
      <c r="I153" s="9"/>
      <c r="J153" s="10">
        <v>124677.0</v>
      </c>
      <c r="K153" s="9" t="s">
        <v>10805</v>
      </c>
      <c r="L153" s="15" t="s">
        <v>10806</v>
      </c>
      <c r="M153" s="9" t="s">
        <v>883</v>
      </c>
      <c r="N153" s="9"/>
      <c r="O153" s="9" t="s">
        <v>913</v>
      </c>
      <c r="P153" s="9" t="s">
        <v>10807</v>
      </c>
      <c r="Q153" s="9" t="s">
        <v>10635</v>
      </c>
      <c r="R153" s="10">
        <v>3.3277077E7</v>
      </c>
      <c r="S153" s="9"/>
      <c r="T153">
        <f t="shared" si="2"/>
        <v>35</v>
      </c>
      <c r="U153" t="str">
        <f t="shared" si="3"/>
        <v>Maybe</v>
      </c>
      <c r="V153">
        <f t="shared" si="4"/>
        <v>55</v>
      </c>
      <c r="W153" t="str">
        <f t="shared" si="5"/>
        <v>Maybe</v>
      </c>
      <c r="X153" t="str">
        <f t="shared" ref="X153:Z153" si="161">IFERROR(IF(SEARCH(X$1,$Q153),"sim","não"),)</f>
        <v/>
      </c>
      <c r="Y153" t="str">
        <f t="shared" si="161"/>
        <v/>
      </c>
      <c r="Z153" t="str">
        <f t="shared" si="161"/>
        <v/>
      </c>
      <c r="AA153">
        <f t="shared" si="7"/>
        <v>0</v>
      </c>
      <c r="AB153" t="str">
        <f t="shared" si="8"/>
        <v>sim</v>
      </c>
      <c r="AF153" t="str">
        <f t="shared" si="9"/>
        <v/>
      </c>
      <c r="AG153" t="str">
        <f t="shared" si="10"/>
        <v/>
      </c>
      <c r="AH153" t="str">
        <f t="shared" si="11"/>
        <v/>
      </c>
    </row>
    <row r="154">
      <c r="A154" s="9" t="s">
        <v>10808</v>
      </c>
      <c r="B154" s="9" t="s">
        <v>10809</v>
      </c>
      <c r="C154" s="10">
        <v>2021.0</v>
      </c>
      <c r="D154" s="10">
        <v>2.0</v>
      </c>
      <c r="E154" s="10">
        <v>5.0</v>
      </c>
      <c r="F154" s="9" t="s">
        <v>974</v>
      </c>
      <c r="G154" s="9" t="s">
        <v>975</v>
      </c>
      <c r="H154" s="10">
        <v>403.0</v>
      </c>
      <c r="I154" s="9"/>
      <c r="J154" s="10">
        <v>123796.0</v>
      </c>
      <c r="K154" s="9" t="s">
        <v>10810</v>
      </c>
      <c r="L154" s="15" t="s">
        <v>10811</v>
      </c>
      <c r="M154" s="9" t="s">
        <v>883</v>
      </c>
      <c r="N154" s="9"/>
      <c r="O154" s="9" t="s">
        <v>913</v>
      </c>
      <c r="P154" s="9" t="s">
        <v>10812</v>
      </c>
      <c r="Q154" s="9" t="s">
        <v>10623</v>
      </c>
      <c r="R154" s="10">
        <v>3.3264901E7</v>
      </c>
      <c r="S154" s="9"/>
      <c r="T154">
        <f t="shared" si="2"/>
        <v>35</v>
      </c>
      <c r="U154" t="str">
        <f t="shared" si="3"/>
        <v>Excluded</v>
      </c>
      <c r="V154">
        <f t="shared" si="4"/>
        <v>58</v>
      </c>
      <c r="W154" t="str">
        <f t="shared" si="5"/>
        <v>Excluded</v>
      </c>
      <c r="X154" t="str">
        <f t="shared" ref="X154:Z154" si="162">IFERROR(IF(SEARCH(X$1,$Q154),"sim","não"),)</f>
        <v>sim</v>
      </c>
      <c r="Y154" t="str">
        <f t="shared" si="162"/>
        <v/>
      </c>
      <c r="Z154" t="str">
        <f t="shared" si="162"/>
        <v/>
      </c>
      <c r="AA154">
        <f t="shared" si="7"/>
        <v>1</v>
      </c>
      <c r="AB154" t="str">
        <f t="shared" si="8"/>
        <v/>
      </c>
      <c r="AF154" t="str">
        <f t="shared" si="9"/>
        <v>1 - Type of study</v>
      </c>
      <c r="AG154" t="str">
        <f t="shared" si="10"/>
        <v>1 - Type of study</v>
      </c>
      <c r="AH154" t="str">
        <f t="shared" si="11"/>
        <v/>
      </c>
    </row>
    <row r="155">
      <c r="A155" s="9" t="s">
        <v>10813</v>
      </c>
      <c r="B155" s="9" t="s">
        <v>10814</v>
      </c>
      <c r="C155" s="10">
        <v>2021.0</v>
      </c>
      <c r="D155" s="10">
        <v>2.0</v>
      </c>
      <c r="E155" s="10">
        <v>5.0</v>
      </c>
      <c r="F155" s="9" t="s">
        <v>974</v>
      </c>
      <c r="G155" s="9" t="s">
        <v>975</v>
      </c>
      <c r="H155" s="10">
        <v>403.0</v>
      </c>
      <c r="I155" s="9"/>
      <c r="J155" s="10">
        <v>123663.0</v>
      </c>
      <c r="K155" s="9" t="s">
        <v>10815</v>
      </c>
      <c r="L155" s="15" t="s">
        <v>10816</v>
      </c>
      <c r="M155" s="9" t="s">
        <v>883</v>
      </c>
      <c r="N155" s="9"/>
      <c r="O155" s="9" t="s">
        <v>913</v>
      </c>
      <c r="P155" s="9" t="s">
        <v>10817</v>
      </c>
      <c r="Q155" s="9" t="s">
        <v>10635</v>
      </c>
      <c r="R155" s="10">
        <v>3.326487E7</v>
      </c>
      <c r="S155" s="9"/>
      <c r="T155">
        <f t="shared" si="2"/>
        <v>35</v>
      </c>
      <c r="U155" t="str">
        <f t="shared" si="3"/>
        <v>Maybe</v>
      </c>
      <c r="V155">
        <f t="shared" si="4"/>
        <v>55</v>
      </c>
      <c r="W155" t="str">
        <f t="shared" si="5"/>
        <v>Maybe</v>
      </c>
      <c r="X155" t="str">
        <f t="shared" ref="X155:Z155" si="163">IFERROR(IF(SEARCH(X$1,$Q155),"sim","não"),)</f>
        <v/>
      </c>
      <c r="Y155" t="str">
        <f t="shared" si="163"/>
        <v/>
      </c>
      <c r="Z155" t="str">
        <f t="shared" si="163"/>
        <v/>
      </c>
      <c r="AA155">
        <f t="shared" si="7"/>
        <v>0</v>
      </c>
      <c r="AB155" t="str">
        <f t="shared" si="8"/>
        <v>sim</v>
      </c>
      <c r="AF155" t="str">
        <f t="shared" si="9"/>
        <v/>
      </c>
      <c r="AG155" t="str">
        <f t="shared" si="10"/>
        <v/>
      </c>
      <c r="AH155" t="str">
        <f t="shared" si="11"/>
        <v/>
      </c>
    </row>
    <row r="156">
      <c r="A156" s="9" t="s">
        <v>10818</v>
      </c>
      <c r="B156" s="9" t="s">
        <v>10819</v>
      </c>
      <c r="C156" s="10">
        <v>2020.0</v>
      </c>
      <c r="D156" s="10">
        <v>12.0</v>
      </c>
      <c r="E156" s="10">
        <v>1.0</v>
      </c>
      <c r="F156" s="9" t="s">
        <v>927</v>
      </c>
      <c r="G156" s="9" t="s">
        <v>928</v>
      </c>
      <c r="H156" s="10">
        <v>267.0</v>
      </c>
      <c r="I156" s="9"/>
      <c r="J156" s="10">
        <v>115640.0</v>
      </c>
      <c r="K156" s="9" t="s">
        <v>10820</v>
      </c>
      <c r="L156" s="15" t="s">
        <v>10821</v>
      </c>
      <c r="M156" s="9" t="s">
        <v>883</v>
      </c>
      <c r="N156" s="9"/>
      <c r="O156" s="9" t="s">
        <v>884</v>
      </c>
      <c r="P156" s="9" t="s">
        <v>10822</v>
      </c>
      <c r="Q156" s="9" t="s">
        <v>10623</v>
      </c>
      <c r="R156" s="10">
        <v>3.3254658E7</v>
      </c>
      <c r="S156" s="9"/>
      <c r="T156">
        <f t="shared" si="2"/>
        <v>35</v>
      </c>
      <c r="U156" t="str">
        <f t="shared" si="3"/>
        <v>Excluded</v>
      </c>
      <c r="V156">
        <f t="shared" si="4"/>
        <v>58</v>
      </c>
      <c r="W156" t="str">
        <f t="shared" si="5"/>
        <v>Excluded</v>
      </c>
      <c r="X156" t="str">
        <f t="shared" ref="X156:Z156" si="164">IFERROR(IF(SEARCH(X$1,$Q156),"sim","não"),)</f>
        <v>sim</v>
      </c>
      <c r="Y156" t="str">
        <f t="shared" si="164"/>
        <v/>
      </c>
      <c r="Z156" t="str">
        <f t="shared" si="164"/>
        <v/>
      </c>
      <c r="AA156">
        <f t="shared" si="7"/>
        <v>1</v>
      </c>
      <c r="AB156" t="str">
        <f t="shared" si="8"/>
        <v/>
      </c>
      <c r="AF156" t="str">
        <f t="shared" si="9"/>
        <v>1 - Type of study</v>
      </c>
      <c r="AG156" t="str">
        <f t="shared" si="10"/>
        <v>1 - Type of study</v>
      </c>
      <c r="AH156" t="str">
        <f t="shared" si="11"/>
        <v/>
      </c>
    </row>
    <row r="157">
      <c r="A157" s="9" t="s">
        <v>10823</v>
      </c>
      <c r="B157" s="9" t="s">
        <v>10824</v>
      </c>
      <c r="C157" s="10">
        <v>2020.0</v>
      </c>
      <c r="D157" s="10">
        <v>12.0</v>
      </c>
      <c r="E157" s="10">
        <v>9.0</v>
      </c>
      <c r="F157" s="9" t="s">
        <v>1682</v>
      </c>
      <c r="G157" s="9" t="s">
        <v>1683</v>
      </c>
      <c r="H157" s="10">
        <v>12.0</v>
      </c>
      <c r="I157" s="10">
        <v>49.0</v>
      </c>
      <c r="J157" s="9" t="s">
        <v>10825</v>
      </c>
      <c r="K157" s="9" t="s">
        <v>10826</v>
      </c>
      <c r="L157" s="15" t="s">
        <v>10827</v>
      </c>
      <c r="M157" s="9" t="s">
        <v>883</v>
      </c>
      <c r="N157" s="9"/>
      <c r="O157" s="9" t="s">
        <v>1022</v>
      </c>
      <c r="P157" s="9" t="s">
        <v>10828</v>
      </c>
      <c r="Q157" s="9" t="s">
        <v>10623</v>
      </c>
      <c r="R157" s="10">
        <v>3.3217234E7</v>
      </c>
      <c r="S157" s="9"/>
      <c r="T157">
        <f t="shared" si="2"/>
        <v>35</v>
      </c>
      <c r="U157" t="str">
        <f t="shared" si="3"/>
        <v>Excluded</v>
      </c>
      <c r="V157">
        <f t="shared" si="4"/>
        <v>58</v>
      </c>
      <c r="W157" t="str">
        <f t="shared" si="5"/>
        <v>Excluded</v>
      </c>
      <c r="X157" t="str">
        <f t="shared" ref="X157:Z157" si="165">IFERROR(IF(SEARCH(X$1,$Q157),"sim","não"),)</f>
        <v>sim</v>
      </c>
      <c r="Y157" t="str">
        <f t="shared" si="165"/>
        <v/>
      </c>
      <c r="Z157" t="str">
        <f t="shared" si="165"/>
        <v/>
      </c>
      <c r="AA157">
        <f t="shared" si="7"/>
        <v>1</v>
      </c>
      <c r="AB157" t="str">
        <f t="shared" si="8"/>
        <v/>
      </c>
      <c r="AF157" t="str">
        <f t="shared" si="9"/>
        <v>1 - Type of study</v>
      </c>
      <c r="AG157" t="str">
        <f t="shared" si="10"/>
        <v>1 - Type of study</v>
      </c>
      <c r="AH157" t="str">
        <f t="shared" si="11"/>
        <v/>
      </c>
    </row>
    <row r="158">
      <c r="A158" s="9" t="s">
        <v>10829</v>
      </c>
      <c r="B158" s="9" t="s">
        <v>10830</v>
      </c>
      <c r="C158" s="10">
        <v>2020.0</v>
      </c>
      <c r="D158" s="10">
        <v>11.0</v>
      </c>
      <c r="E158" s="10">
        <v>1.0</v>
      </c>
      <c r="F158" s="9" t="s">
        <v>879</v>
      </c>
      <c r="G158" s="9" t="s">
        <v>880</v>
      </c>
      <c r="H158" s="10">
        <v>160.0</v>
      </c>
      <c r="I158" s="9"/>
      <c r="J158" s="10">
        <v>111620.0</v>
      </c>
      <c r="K158" s="9" t="s">
        <v>10831</v>
      </c>
      <c r="L158" s="15" t="s">
        <v>10832</v>
      </c>
      <c r="M158" s="9" t="s">
        <v>883</v>
      </c>
      <c r="N158" s="9"/>
      <c r="O158" s="9" t="s">
        <v>884</v>
      </c>
      <c r="P158" s="9" t="s">
        <v>10833</v>
      </c>
      <c r="Q158" s="9" t="s">
        <v>10623</v>
      </c>
      <c r="R158" s="10">
        <v>3.3181919E7</v>
      </c>
      <c r="S158" s="9"/>
      <c r="T158">
        <f t="shared" si="2"/>
        <v>35</v>
      </c>
      <c r="U158" t="str">
        <f t="shared" si="3"/>
        <v>Excluded</v>
      </c>
      <c r="V158">
        <f t="shared" si="4"/>
        <v>58</v>
      </c>
      <c r="W158" t="str">
        <f t="shared" si="5"/>
        <v>Excluded</v>
      </c>
      <c r="X158" t="str">
        <f t="shared" ref="X158:Z158" si="166">IFERROR(IF(SEARCH(X$1,$Q158),"sim","não"),)</f>
        <v>sim</v>
      </c>
      <c r="Y158" t="str">
        <f t="shared" si="166"/>
        <v/>
      </c>
      <c r="Z158" t="str">
        <f t="shared" si="166"/>
        <v/>
      </c>
      <c r="AA158">
        <f t="shared" si="7"/>
        <v>1</v>
      </c>
      <c r="AB158" t="str">
        <f t="shared" si="8"/>
        <v/>
      </c>
      <c r="AF158" t="str">
        <f t="shared" si="9"/>
        <v>1 - Type of study</v>
      </c>
      <c r="AG158" t="str">
        <f t="shared" si="10"/>
        <v>1 - Type of study</v>
      </c>
      <c r="AH158" t="str">
        <f t="shared" si="11"/>
        <v/>
      </c>
    </row>
    <row r="159">
      <c r="A159" s="9" t="s">
        <v>10834</v>
      </c>
      <c r="B159" s="9" t="s">
        <v>10835</v>
      </c>
      <c r="C159" s="10">
        <v>2020.0</v>
      </c>
      <c r="D159" s="10">
        <v>11.0</v>
      </c>
      <c r="E159" s="10">
        <v>7.0</v>
      </c>
      <c r="F159" s="9" t="s">
        <v>7686</v>
      </c>
      <c r="G159" s="9" t="s">
        <v>7687</v>
      </c>
      <c r="H159" s="10">
        <v>18.0</v>
      </c>
      <c r="I159" s="10">
        <v>11.0</v>
      </c>
      <c r="J159" s="9"/>
      <c r="K159" s="9" t="s">
        <v>10836</v>
      </c>
      <c r="L159" s="15" t="s">
        <v>10837</v>
      </c>
      <c r="M159" s="9" t="s">
        <v>883</v>
      </c>
      <c r="N159" s="9"/>
      <c r="O159" s="9"/>
      <c r="P159" s="9" t="s">
        <v>10838</v>
      </c>
      <c r="Q159" s="9" t="s">
        <v>10839</v>
      </c>
      <c r="R159" s="10">
        <v>3.317187E7</v>
      </c>
      <c r="S159" s="9" t="s">
        <v>10840</v>
      </c>
      <c r="T159">
        <f t="shared" si="2"/>
        <v>35</v>
      </c>
      <c r="U159" t="str">
        <f t="shared" si="3"/>
        <v>Excluded</v>
      </c>
      <c r="V159">
        <f t="shared" si="4"/>
        <v>58</v>
      </c>
      <c r="W159" t="str">
        <f t="shared" si="5"/>
        <v>Excluded</v>
      </c>
      <c r="X159" t="str">
        <f t="shared" ref="X159:Z159" si="167">IFERROR(IF(SEARCH(X$1,$Q159),"sim","não"),)</f>
        <v/>
      </c>
      <c r="Y159" t="str">
        <f t="shared" si="167"/>
        <v/>
      </c>
      <c r="Z159" t="str">
        <f t="shared" si="167"/>
        <v>sim</v>
      </c>
      <c r="AA159">
        <f t="shared" si="7"/>
        <v>1</v>
      </c>
      <c r="AB159" t="str">
        <f t="shared" si="8"/>
        <v/>
      </c>
      <c r="AF159" t="str">
        <f t="shared" si="9"/>
        <v>3 - Intervention</v>
      </c>
      <c r="AG159" t="str">
        <f t="shared" si="10"/>
        <v>3 - Intervention</v>
      </c>
      <c r="AH159" t="str">
        <f t="shared" si="11"/>
        <v/>
      </c>
    </row>
    <row r="160">
      <c r="A160" s="9" t="s">
        <v>10841</v>
      </c>
      <c r="B160" s="9" t="s">
        <v>10842</v>
      </c>
      <c r="C160" s="10">
        <v>2021.0</v>
      </c>
      <c r="D160" s="10">
        <v>1.0</v>
      </c>
      <c r="E160" s="10">
        <v>1.0</v>
      </c>
      <c r="F160" s="9" t="s">
        <v>879</v>
      </c>
      <c r="G160" s="9" t="s">
        <v>880</v>
      </c>
      <c r="H160" s="10">
        <v>162.0</v>
      </c>
      <c r="I160" s="9"/>
      <c r="J160" s="10">
        <v>111814.0</v>
      </c>
      <c r="K160" s="9" t="s">
        <v>10843</v>
      </c>
      <c r="L160" s="15" t="s">
        <v>10844</v>
      </c>
      <c r="M160" s="9" t="s">
        <v>883</v>
      </c>
      <c r="N160" s="9"/>
      <c r="O160" s="9" t="s">
        <v>884</v>
      </c>
      <c r="P160" s="9" t="s">
        <v>10845</v>
      </c>
      <c r="Q160" s="9" t="s">
        <v>10623</v>
      </c>
      <c r="R160" s="10">
        <v>3.3168142E7</v>
      </c>
      <c r="S160" s="9"/>
      <c r="T160">
        <f t="shared" si="2"/>
        <v>35</v>
      </c>
      <c r="U160" t="str">
        <f t="shared" si="3"/>
        <v>Excluded</v>
      </c>
      <c r="V160">
        <f t="shared" si="4"/>
        <v>58</v>
      </c>
      <c r="W160" t="str">
        <f t="shared" si="5"/>
        <v>Excluded</v>
      </c>
      <c r="X160" t="str">
        <f t="shared" ref="X160:Z160" si="168">IFERROR(IF(SEARCH(X$1,$Q160),"sim","não"),)</f>
        <v>sim</v>
      </c>
      <c r="Y160" t="str">
        <f t="shared" si="168"/>
        <v/>
      </c>
      <c r="Z160" t="str">
        <f t="shared" si="168"/>
        <v/>
      </c>
      <c r="AA160">
        <f t="shared" si="7"/>
        <v>1</v>
      </c>
      <c r="AB160" t="str">
        <f t="shared" si="8"/>
        <v/>
      </c>
      <c r="AF160" t="str">
        <f t="shared" si="9"/>
        <v>1 - Type of study</v>
      </c>
      <c r="AG160" t="str">
        <f t="shared" si="10"/>
        <v>1 - Type of study</v>
      </c>
      <c r="AH160" t="str">
        <f t="shared" si="11"/>
        <v/>
      </c>
    </row>
    <row r="161">
      <c r="A161" s="9" t="s">
        <v>10846</v>
      </c>
      <c r="B161" s="9" t="s">
        <v>10847</v>
      </c>
      <c r="C161" s="10">
        <v>2020.0</v>
      </c>
      <c r="D161" s="10">
        <v>10.0</v>
      </c>
      <c r="E161" s="10">
        <v>28.0</v>
      </c>
      <c r="F161" s="9" t="s">
        <v>8698</v>
      </c>
      <c r="G161" s="9" t="s">
        <v>8699</v>
      </c>
      <c r="H161" s="10">
        <v>287.0</v>
      </c>
      <c r="I161" s="10">
        <v>1937.0</v>
      </c>
      <c r="J161" s="10">
        <v>2.0201947E7</v>
      </c>
      <c r="K161" s="9" t="s">
        <v>10848</v>
      </c>
      <c r="L161" s="15" t="s">
        <v>10849</v>
      </c>
      <c r="M161" s="9" t="s">
        <v>883</v>
      </c>
      <c r="N161" s="9"/>
      <c r="O161" s="9"/>
      <c r="P161" s="9" t="s">
        <v>10850</v>
      </c>
      <c r="Q161" s="9" t="s">
        <v>10635</v>
      </c>
      <c r="R161" s="10">
        <v>3.3109008E7</v>
      </c>
      <c r="S161" s="9" t="s">
        <v>10851</v>
      </c>
      <c r="T161">
        <f t="shared" si="2"/>
        <v>35</v>
      </c>
      <c r="U161" t="str">
        <f t="shared" si="3"/>
        <v>Maybe</v>
      </c>
      <c r="V161">
        <f t="shared" si="4"/>
        <v>55</v>
      </c>
      <c r="W161" t="str">
        <f t="shared" si="5"/>
        <v>Maybe</v>
      </c>
      <c r="X161" t="str">
        <f t="shared" ref="X161:Z161" si="169">IFERROR(IF(SEARCH(X$1,$Q161),"sim","não"),)</f>
        <v/>
      </c>
      <c r="Y161" t="str">
        <f t="shared" si="169"/>
        <v/>
      </c>
      <c r="Z161" t="str">
        <f t="shared" si="169"/>
        <v/>
      </c>
      <c r="AA161">
        <f t="shared" si="7"/>
        <v>0</v>
      </c>
      <c r="AB161" t="str">
        <f t="shared" si="8"/>
        <v>sim</v>
      </c>
      <c r="AF161" t="str">
        <f t="shared" si="9"/>
        <v/>
      </c>
      <c r="AG161" t="str">
        <f t="shared" si="10"/>
        <v/>
      </c>
      <c r="AH161" t="str">
        <f t="shared" si="11"/>
        <v/>
      </c>
    </row>
    <row r="162">
      <c r="A162" s="9" t="s">
        <v>10852</v>
      </c>
      <c r="B162" s="9" t="s">
        <v>10853</v>
      </c>
      <c r="C162" s="10">
        <v>2021.0</v>
      </c>
      <c r="D162" s="10">
        <v>2.0</v>
      </c>
      <c r="E162" s="10">
        <v>15.0</v>
      </c>
      <c r="F162" s="9" t="s">
        <v>974</v>
      </c>
      <c r="G162" s="9" t="s">
        <v>975</v>
      </c>
      <c r="H162" s="10">
        <v>404.0</v>
      </c>
      <c r="I162" s="9"/>
      <c r="J162" s="10">
        <v>124205.0</v>
      </c>
      <c r="K162" s="9" t="s">
        <v>10854</v>
      </c>
      <c r="L162" s="15" t="s">
        <v>10855</v>
      </c>
      <c r="M162" s="9" t="s">
        <v>883</v>
      </c>
      <c r="N162" s="9"/>
      <c r="O162" s="9" t="s">
        <v>913</v>
      </c>
      <c r="P162" s="9" t="s">
        <v>10856</v>
      </c>
      <c r="Q162" s="9" t="s">
        <v>10857</v>
      </c>
      <c r="R162" s="10">
        <v>3.3086184E7</v>
      </c>
      <c r="S162" s="9"/>
      <c r="T162">
        <f t="shared" si="2"/>
        <v>35</v>
      </c>
      <c r="U162" t="str">
        <f t="shared" si="3"/>
        <v>Excluded</v>
      </c>
      <c r="V162">
        <f t="shared" si="4"/>
        <v>58</v>
      </c>
      <c r="W162" t="str">
        <f t="shared" si="5"/>
        <v>Excluded</v>
      </c>
      <c r="X162" t="str">
        <f t="shared" ref="X162:Z162" si="170">IFERROR(IF(SEARCH(X$1,$Q162),"sim","não"),)</f>
        <v>sim</v>
      </c>
      <c r="Y162" t="str">
        <f t="shared" si="170"/>
        <v>sim</v>
      </c>
      <c r="Z162" t="str">
        <f t="shared" si="170"/>
        <v/>
      </c>
      <c r="AA162">
        <f t="shared" si="7"/>
        <v>2</v>
      </c>
      <c r="AB162" t="str">
        <f t="shared" si="8"/>
        <v/>
      </c>
      <c r="AF162" t="str">
        <f t="shared" si="9"/>
        <v>2 - Population,1 - Type of study</v>
      </c>
      <c r="AG162" t="str">
        <f t="shared" si="10"/>
        <v>2 - Population</v>
      </c>
      <c r="AH162" t="str">
        <f t="shared" si="11"/>
        <v>1 - Type of study</v>
      </c>
    </row>
    <row r="163">
      <c r="A163" s="9" t="s">
        <v>10858</v>
      </c>
      <c r="B163" s="9" t="s">
        <v>10859</v>
      </c>
      <c r="C163" s="10">
        <v>2020.0</v>
      </c>
      <c r="D163" s="10">
        <v>12.0</v>
      </c>
      <c r="E163" s="10">
        <v>1.0</v>
      </c>
      <c r="F163" s="9" t="s">
        <v>879</v>
      </c>
      <c r="G163" s="9" t="s">
        <v>880</v>
      </c>
      <c r="H163" s="10">
        <v>161.0</v>
      </c>
      <c r="I163" s="9"/>
      <c r="J163" s="10">
        <v>111745.0</v>
      </c>
      <c r="K163" s="9" t="s">
        <v>10860</v>
      </c>
      <c r="L163" s="15" t="s">
        <v>10861</v>
      </c>
      <c r="M163" s="9" t="s">
        <v>883</v>
      </c>
      <c r="N163" s="9"/>
      <c r="O163" s="9" t="s">
        <v>884</v>
      </c>
      <c r="P163" s="9" t="s">
        <v>10862</v>
      </c>
      <c r="Q163" s="9" t="s">
        <v>10623</v>
      </c>
      <c r="R163" s="10">
        <v>3.3080384E7</v>
      </c>
      <c r="S163" s="9"/>
      <c r="T163">
        <f t="shared" si="2"/>
        <v>35</v>
      </c>
      <c r="U163" t="str">
        <f t="shared" si="3"/>
        <v>Excluded</v>
      </c>
      <c r="V163">
        <f t="shared" si="4"/>
        <v>58</v>
      </c>
      <c r="W163" t="str">
        <f t="shared" si="5"/>
        <v>Excluded</v>
      </c>
      <c r="X163" t="str">
        <f t="shared" ref="X163:Z163" si="171">IFERROR(IF(SEARCH(X$1,$Q163),"sim","não"),)</f>
        <v>sim</v>
      </c>
      <c r="Y163" t="str">
        <f t="shared" si="171"/>
        <v/>
      </c>
      <c r="Z163" t="str">
        <f t="shared" si="171"/>
        <v/>
      </c>
      <c r="AA163">
        <f t="shared" si="7"/>
        <v>1</v>
      </c>
      <c r="AB163" t="str">
        <f t="shared" si="8"/>
        <v/>
      </c>
      <c r="AF163" t="str">
        <f t="shared" si="9"/>
        <v>1 - Type of study</v>
      </c>
      <c r="AG163" t="str">
        <f t="shared" si="10"/>
        <v>1 - Type of study</v>
      </c>
      <c r="AH163" t="str">
        <f t="shared" si="11"/>
        <v/>
      </c>
    </row>
    <row r="164">
      <c r="A164" s="9" t="s">
        <v>10863</v>
      </c>
      <c r="B164" s="9" t="s">
        <v>10864</v>
      </c>
      <c r="C164" s="10">
        <v>2020.0</v>
      </c>
      <c r="D164" s="10">
        <v>11.0</v>
      </c>
      <c r="E164" s="10">
        <v>3.0</v>
      </c>
      <c r="F164" s="9" t="s">
        <v>1017</v>
      </c>
      <c r="G164" s="9" t="s">
        <v>1018</v>
      </c>
      <c r="H164" s="10">
        <v>54.0</v>
      </c>
      <c r="I164" s="10">
        <v>21.0</v>
      </c>
      <c r="J164" s="9" t="s">
        <v>10865</v>
      </c>
      <c r="K164" s="9" t="s">
        <v>10866</v>
      </c>
      <c r="L164" s="15" t="s">
        <v>10867</v>
      </c>
      <c r="M164" s="9" t="s">
        <v>883</v>
      </c>
      <c r="N164" s="9"/>
      <c r="O164" s="9" t="s">
        <v>1022</v>
      </c>
      <c r="P164" s="9" t="s">
        <v>10868</v>
      </c>
      <c r="Q164" s="9" t="s">
        <v>10635</v>
      </c>
      <c r="R164" s="10">
        <v>3.3078945E7</v>
      </c>
      <c r="S164" s="9"/>
      <c r="T164">
        <f t="shared" si="2"/>
        <v>35</v>
      </c>
      <c r="U164" t="str">
        <f t="shared" si="3"/>
        <v>Maybe</v>
      </c>
      <c r="V164">
        <f t="shared" si="4"/>
        <v>55</v>
      </c>
      <c r="W164" t="str">
        <f t="shared" si="5"/>
        <v>Maybe</v>
      </c>
      <c r="X164" t="str">
        <f t="shared" ref="X164:Z164" si="172">IFERROR(IF(SEARCH(X$1,$Q164),"sim","não"),)</f>
        <v/>
      </c>
      <c r="Y164" t="str">
        <f t="shared" si="172"/>
        <v/>
      </c>
      <c r="Z164" t="str">
        <f t="shared" si="172"/>
        <v/>
      </c>
      <c r="AA164">
        <f t="shared" si="7"/>
        <v>0</v>
      </c>
      <c r="AB164" t="str">
        <f t="shared" si="8"/>
        <v>sim</v>
      </c>
      <c r="AF164" t="str">
        <f t="shared" si="9"/>
        <v/>
      </c>
      <c r="AG164" t="str">
        <f t="shared" si="10"/>
        <v/>
      </c>
      <c r="AH164" t="str">
        <f t="shared" si="11"/>
        <v/>
      </c>
    </row>
    <row r="165">
      <c r="A165" s="9" t="s">
        <v>10869</v>
      </c>
      <c r="B165" s="9" t="s">
        <v>10870</v>
      </c>
      <c r="C165" s="10">
        <v>2021.0</v>
      </c>
      <c r="D165" s="10">
        <v>1.0</v>
      </c>
      <c r="E165" s="10">
        <v>1.0</v>
      </c>
      <c r="F165" s="9" t="s">
        <v>927</v>
      </c>
      <c r="G165" s="9" t="s">
        <v>928</v>
      </c>
      <c r="H165" s="10">
        <v>268.0</v>
      </c>
      <c r="I165" s="9"/>
      <c r="J165" s="10">
        <v>115648.0</v>
      </c>
      <c r="K165" s="9" t="s">
        <v>10871</v>
      </c>
      <c r="L165" s="15" t="s">
        <v>10872</v>
      </c>
      <c r="M165" s="9" t="s">
        <v>883</v>
      </c>
      <c r="N165" s="9"/>
      <c r="O165" s="9" t="s">
        <v>884</v>
      </c>
      <c r="P165" s="9" t="s">
        <v>10873</v>
      </c>
      <c r="Q165" s="9" t="s">
        <v>10635</v>
      </c>
      <c r="R165" s="10">
        <v>3.3070069E7</v>
      </c>
      <c r="S165" s="9"/>
      <c r="T165">
        <f t="shared" si="2"/>
        <v>35</v>
      </c>
      <c r="U165" t="str">
        <f t="shared" si="3"/>
        <v>Maybe</v>
      </c>
      <c r="V165">
        <f t="shared" si="4"/>
        <v>55</v>
      </c>
      <c r="W165" t="str">
        <f t="shared" si="5"/>
        <v>Maybe</v>
      </c>
      <c r="X165" t="str">
        <f t="shared" ref="X165:Z165" si="173">IFERROR(IF(SEARCH(X$1,$Q165),"sim","não"),)</f>
        <v/>
      </c>
      <c r="Y165" t="str">
        <f t="shared" si="173"/>
        <v/>
      </c>
      <c r="Z165" t="str">
        <f t="shared" si="173"/>
        <v/>
      </c>
      <c r="AA165">
        <f t="shared" si="7"/>
        <v>0</v>
      </c>
      <c r="AB165" t="str">
        <f t="shared" si="8"/>
        <v>sim</v>
      </c>
      <c r="AF165" t="str">
        <f t="shared" si="9"/>
        <v/>
      </c>
      <c r="AG165" t="str">
        <f t="shared" si="10"/>
        <v/>
      </c>
      <c r="AH165" t="str">
        <f t="shared" si="11"/>
        <v/>
      </c>
    </row>
    <row r="166">
      <c r="A166" s="9" t="s">
        <v>10874</v>
      </c>
      <c r="B166" s="9" t="s">
        <v>10875</v>
      </c>
      <c r="C166" s="10">
        <v>2021.0</v>
      </c>
      <c r="D166" s="10">
        <v>2.0</v>
      </c>
      <c r="E166" s="10">
        <v>10.0</v>
      </c>
      <c r="F166" s="9" t="s">
        <v>948</v>
      </c>
      <c r="G166" s="9" t="s">
        <v>949</v>
      </c>
      <c r="H166" s="10">
        <v>755.0</v>
      </c>
      <c r="I166" s="9"/>
      <c r="J166" s="10">
        <v>142428.0</v>
      </c>
      <c r="K166" s="9" t="s">
        <v>10876</v>
      </c>
      <c r="L166" s="15" t="s">
        <v>10877</v>
      </c>
      <c r="M166" s="9" t="s">
        <v>883</v>
      </c>
      <c r="N166" s="9"/>
      <c r="O166" s="9" t="s">
        <v>913</v>
      </c>
      <c r="P166" s="9" t="s">
        <v>10878</v>
      </c>
      <c r="Q166" s="9" t="s">
        <v>10629</v>
      </c>
      <c r="R166" s="10">
        <v>3.3032132E7</v>
      </c>
      <c r="S166" s="9"/>
      <c r="T166">
        <f t="shared" si="2"/>
        <v>35</v>
      </c>
      <c r="U166" t="str">
        <f t="shared" si="3"/>
        <v>Excluded</v>
      </c>
      <c r="V166">
        <f t="shared" si="4"/>
        <v>58</v>
      </c>
      <c r="W166" t="str">
        <f t="shared" si="5"/>
        <v>Excluded</v>
      </c>
      <c r="X166" t="str">
        <f t="shared" ref="X166:Z166" si="174">IFERROR(IF(SEARCH(X$1,$Q166),"sim","não"),)</f>
        <v>sim</v>
      </c>
      <c r="Y166" t="str">
        <f t="shared" si="174"/>
        <v/>
      </c>
      <c r="Z166" t="str">
        <f t="shared" si="174"/>
        <v/>
      </c>
      <c r="AA166">
        <f t="shared" si="7"/>
        <v>1</v>
      </c>
      <c r="AB166" t="str">
        <f t="shared" si="8"/>
        <v/>
      </c>
      <c r="AF166" t="str">
        <f t="shared" si="9"/>
        <v>1 - Type of study</v>
      </c>
      <c r="AG166" t="str">
        <f t="shared" si="10"/>
        <v>1 - Type of study</v>
      </c>
      <c r="AH166" t="str">
        <f t="shared" si="11"/>
        <v/>
      </c>
    </row>
    <row r="167">
      <c r="A167" s="9" t="s">
        <v>10879</v>
      </c>
      <c r="B167" s="9" t="s">
        <v>10880</v>
      </c>
      <c r="C167" s="10">
        <v>2021.0</v>
      </c>
      <c r="D167" s="10">
        <v>2.0</v>
      </c>
      <c r="E167" s="10">
        <v>15.0</v>
      </c>
      <c r="F167" s="9" t="s">
        <v>974</v>
      </c>
      <c r="G167" s="9" t="s">
        <v>975</v>
      </c>
      <c r="H167" s="10">
        <v>404.0</v>
      </c>
      <c r="I167" s="9"/>
      <c r="J167" s="10">
        <v>124121.0</v>
      </c>
      <c r="K167" s="9" t="s">
        <v>10881</v>
      </c>
      <c r="L167" s="15" t="s">
        <v>10882</v>
      </c>
      <c r="M167" s="9" t="s">
        <v>883</v>
      </c>
      <c r="N167" s="9"/>
      <c r="O167" s="9" t="s">
        <v>913</v>
      </c>
      <c r="P167" s="9" t="s">
        <v>10883</v>
      </c>
      <c r="Q167" s="9" t="s">
        <v>10635</v>
      </c>
      <c r="R167" s="10">
        <v>3.3011633E7</v>
      </c>
      <c r="S167" s="9"/>
      <c r="T167">
        <f t="shared" si="2"/>
        <v>35</v>
      </c>
      <c r="U167" t="str">
        <f t="shared" si="3"/>
        <v>Maybe</v>
      </c>
      <c r="V167">
        <f t="shared" si="4"/>
        <v>55</v>
      </c>
      <c r="W167" t="str">
        <f t="shared" si="5"/>
        <v>Maybe</v>
      </c>
      <c r="X167" t="str">
        <f t="shared" ref="X167:Z167" si="175">IFERROR(IF(SEARCH(X$1,$Q167),"sim","não"),)</f>
        <v/>
      </c>
      <c r="Y167" t="str">
        <f t="shared" si="175"/>
        <v/>
      </c>
      <c r="Z167" t="str">
        <f t="shared" si="175"/>
        <v/>
      </c>
      <c r="AA167">
        <f t="shared" si="7"/>
        <v>0</v>
      </c>
      <c r="AB167" t="str">
        <f t="shared" si="8"/>
        <v>sim</v>
      </c>
      <c r="AF167" t="str">
        <f t="shared" si="9"/>
        <v/>
      </c>
      <c r="AG167" t="str">
        <f t="shared" si="10"/>
        <v/>
      </c>
      <c r="AH167" t="str">
        <f t="shared" si="11"/>
        <v/>
      </c>
    </row>
    <row r="168">
      <c r="A168" s="9" t="s">
        <v>10884</v>
      </c>
      <c r="B168" s="9" t="s">
        <v>10885</v>
      </c>
      <c r="C168" s="10">
        <v>2020.0</v>
      </c>
      <c r="D168" s="10">
        <v>12.0</v>
      </c>
      <c r="E168" s="10">
        <v>15.0</v>
      </c>
      <c r="F168" s="9" t="s">
        <v>981</v>
      </c>
      <c r="G168" s="9" t="s">
        <v>982</v>
      </c>
      <c r="H168" s="10">
        <v>206.0</v>
      </c>
      <c r="I168" s="9"/>
      <c r="J168" s="10">
        <v>111382.0</v>
      </c>
      <c r="K168" s="9" t="s">
        <v>10886</v>
      </c>
      <c r="L168" s="15" t="s">
        <v>10887</v>
      </c>
      <c r="M168" s="9" t="s">
        <v>883</v>
      </c>
      <c r="N168" s="9"/>
      <c r="O168" s="9" t="s">
        <v>913</v>
      </c>
      <c r="P168" s="9" t="s">
        <v>10888</v>
      </c>
      <c r="Q168" s="9" t="s">
        <v>10635</v>
      </c>
      <c r="R168" s="10">
        <v>3.3011509E7</v>
      </c>
      <c r="S168" s="9"/>
      <c r="T168">
        <f t="shared" si="2"/>
        <v>35</v>
      </c>
      <c r="U168" t="str">
        <f t="shared" si="3"/>
        <v>Maybe</v>
      </c>
      <c r="V168">
        <f t="shared" si="4"/>
        <v>55</v>
      </c>
      <c r="W168" t="str">
        <f t="shared" si="5"/>
        <v>Maybe</v>
      </c>
      <c r="X168" t="str">
        <f t="shared" ref="X168:Z168" si="176">IFERROR(IF(SEARCH(X$1,$Q168),"sim","não"),)</f>
        <v/>
      </c>
      <c r="Y168" t="str">
        <f t="shared" si="176"/>
        <v/>
      </c>
      <c r="Z168" t="str">
        <f t="shared" si="176"/>
        <v/>
      </c>
      <c r="AA168">
        <f t="shared" si="7"/>
        <v>0</v>
      </c>
      <c r="AB168" t="str">
        <f t="shared" si="8"/>
        <v>sim</v>
      </c>
      <c r="AF168" t="str">
        <f t="shared" si="9"/>
        <v/>
      </c>
      <c r="AG168" t="str">
        <f t="shared" si="10"/>
        <v/>
      </c>
      <c r="AH168" t="str">
        <f t="shared" si="11"/>
        <v/>
      </c>
    </row>
    <row r="169">
      <c r="A169" s="9" t="s">
        <v>10889</v>
      </c>
      <c r="B169" s="9" t="s">
        <v>10890</v>
      </c>
      <c r="C169" s="10">
        <v>2020.0</v>
      </c>
      <c r="D169" s="10">
        <v>1.0</v>
      </c>
      <c r="E169" s="10">
        <v>1.0</v>
      </c>
      <c r="F169" s="9" t="s">
        <v>10891</v>
      </c>
      <c r="G169" s="9" t="s">
        <v>10892</v>
      </c>
      <c r="H169" s="10">
        <v>8.0</v>
      </c>
      <c r="I169" s="10">
        <v>1.0</v>
      </c>
      <c r="J169" s="9" t="s">
        <v>10893</v>
      </c>
      <c r="K169" s="9" t="s">
        <v>10894</v>
      </c>
      <c r="L169" s="15" t="s">
        <v>10895</v>
      </c>
      <c r="M169" s="9" t="s">
        <v>883</v>
      </c>
      <c r="N169" s="9"/>
      <c r="O169" s="9"/>
      <c r="P169" s="9" t="s">
        <v>10896</v>
      </c>
      <c r="Q169" s="9" t="s">
        <v>10897</v>
      </c>
      <c r="R169" s="10">
        <v>3.3005421E7</v>
      </c>
      <c r="S169" s="9" t="s">
        <v>10898</v>
      </c>
      <c r="T169">
        <f t="shared" si="2"/>
        <v>35</v>
      </c>
      <c r="U169" t="str">
        <f t="shared" si="3"/>
        <v>Excluded</v>
      </c>
      <c r="V169">
        <f t="shared" si="4"/>
        <v>58</v>
      </c>
      <c r="W169" t="str">
        <f t="shared" si="5"/>
        <v>Excluded</v>
      </c>
      <c r="X169" t="str">
        <f t="shared" ref="X169:Z169" si="177">IFERROR(IF(SEARCH(X$1,$Q169),"sim","não"),)</f>
        <v>sim</v>
      </c>
      <c r="Y169" t="str">
        <f t="shared" si="177"/>
        <v/>
      </c>
      <c r="Z169" t="str">
        <f t="shared" si="177"/>
        <v/>
      </c>
      <c r="AA169">
        <f t="shared" si="7"/>
        <v>1</v>
      </c>
      <c r="AB169" t="str">
        <f t="shared" si="8"/>
        <v/>
      </c>
      <c r="AF169" t="str">
        <f t="shared" si="9"/>
        <v>1 - Type of study</v>
      </c>
      <c r="AG169" t="str">
        <f t="shared" si="10"/>
        <v>1 - Type of study</v>
      </c>
      <c r="AH169" t="str">
        <f t="shared" si="11"/>
        <v/>
      </c>
    </row>
    <row r="170">
      <c r="A170" s="9" t="s">
        <v>10899</v>
      </c>
      <c r="B170" s="9" t="s">
        <v>10900</v>
      </c>
      <c r="C170" s="10">
        <v>2020.0</v>
      </c>
      <c r="D170" s="10">
        <v>9.0</v>
      </c>
      <c r="E170" s="10">
        <v>1.0</v>
      </c>
      <c r="F170" s="9" t="s">
        <v>1121</v>
      </c>
      <c r="G170" s="9" t="s">
        <v>1122</v>
      </c>
      <c r="H170" s="10">
        <v>254.0</v>
      </c>
      <c r="I170" s="9"/>
      <c r="J170" s="10">
        <v>126792.0</v>
      </c>
      <c r="K170" s="9" t="s">
        <v>10901</v>
      </c>
      <c r="L170" s="15" t="s">
        <v>10902</v>
      </c>
      <c r="M170" s="9" t="s">
        <v>883</v>
      </c>
      <c r="N170" s="9"/>
      <c r="O170" s="9" t="s">
        <v>884</v>
      </c>
      <c r="P170" s="9" t="s">
        <v>10903</v>
      </c>
      <c r="Q170" s="9" t="s">
        <v>10764</v>
      </c>
      <c r="R170" s="10">
        <v>3.2957266E7</v>
      </c>
      <c r="S170" s="9"/>
      <c r="T170">
        <f t="shared" si="2"/>
        <v>35</v>
      </c>
      <c r="U170" t="str">
        <f t="shared" si="3"/>
        <v>Excluded</v>
      </c>
      <c r="V170">
        <f t="shared" si="4"/>
        <v>58</v>
      </c>
      <c r="W170" t="str">
        <f t="shared" si="5"/>
        <v>Excluded</v>
      </c>
      <c r="X170" t="str">
        <f t="shared" ref="X170:Z170" si="178">IFERROR(IF(SEARCH(X$1,$Q170),"sim","não"),)</f>
        <v/>
      </c>
      <c r="Y170" t="str">
        <f t="shared" si="178"/>
        <v/>
      </c>
      <c r="Z170" t="str">
        <f t="shared" si="178"/>
        <v>sim</v>
      </c>
      <c r="AA170">
        <f t="shared" si="7"/>
        <v>1</v>
      </c>
      <c r="AB170" t="str">
        <f t="shared" si="8"/>
        <v/>
      </c>
      <c r="AF170" t="str">
        <f t="shared" si="9"/>
        <v>3 - Intervention</v>
      </c>
      <c r="AG170" t="str">
        <f t="shared" si="10"/>
        <v>3 - Intervention</v>
      </c>
      <c r="AH170" t="str">
        <f t="shared" si="11"/>
        <v/>
      </c>
    </row>
    <row r="171">
      <c r="A171" s="9" t="s">
        <v>10904</v>
      </c>
      <c r="B171" s="9" t="s">
        <v>10905</v>
      </c>
      <c r="C171" s="10">
        <v>2020.0</v>
      </c>
      <c r="D171" s="10">
        <v>12.0</v>
      </c>
      <c r="E171" s="10">
        <v>1.0</v>
      </c>
      <c r="F171" s="9" t="s">
        <v>8282</v>
      </c>
      <c r="G171" s="9" t="s">
        <v>8283</v>
      </c>
      <c r="H171" s="10">
        <v>155.0</v>
      </c>
      <c r="I171" s="9"/>
      <c r="J171" s="10">
        <v>105561.0</v>
      </c>
      <c r="K171" s="9" t="s">
        <v>10906</v>
      </c>
      <c r="L171" s="15" t="s">
        <v>10907</v>
      </c>
      <c r="M171" s="9" t="s">
        <v>883</v>
      </c>
      <c r="N171" s="9"/>
      <c r="O171" s="9" t="s">
        <v>913</v>
      </c>
      <c r="P171" s="9" t="s">
        <v>10908</v>
      </c>
      <c r="Q171" s="9" t="s">
        <v>10857</v>
      </c>
      <c r="R171" s="10">
        <v>3.2950618E7</v>
      </c>
      <c r="S171" s="9"/>
      <c r="T171">
        <f t="shared" si="2"/>
        <v>35</v>
      </c>
      <c r="U171" t="str">
        <f t="shared" si="3"/>
        <v>Excluded</v>
      </c>
      <c r="V171">
        <f t="shared" si="4"/>
        <v>58</v>
      </c>
      <c r="W171" t="str">
        <f t="shared" si="5"/>
        <v>Excluded</v>
      </c>
      <c r="X171" t="str">
        <f t="shared" ref="X171:Z171" si="179">IFERROR(IF(SEARCH(X$1,$Q171),"sim","não"),)</f>
        <v>sim</v>
      </c>
      <c r="Y171" t="str">
        <f t="shared" si="179"/>
        <v>sim</v>
      </c>
      <c r="Z171" t="str">
        <f t="shared" si="179"/>
        <v/>
      </c>
      <c r="AA171">
        <f t="shared" si="7"/>
        <v>2</v>
      </c>
      <c r="AB171" t="str">
        <f t="shared" si="8"/>
        <v/>
      </c>
      <c r="AF171" t="str">
        <f t="shared" si="9"/>
        <v>2 - Population,1 - Type of study</v>
      </c>
      <c r="AG171" t="str">
        <f t="shared" si="10"/>
        <v>2 - Population</v>
      </c>
      <c r="AH171" t="str">
        <f t="shared" si="11"/>
        <v>1 - Type of study</v>
      </c>
    </row>
    <row r="172">
      <c r="A172" s="9" t="s">
        <v>10909</v>
      </c>
      <c r="B172" s="9" t="s">
        <v>10910</v>
      </c>
      <c r="C172" s="10">
        <v>2020.0</v>
      </c>
      <c r="D172" s="10">
        <v>11.0</v>
      </c>
      <c r="E172" s="10">
        <v>1.0</v>
      </c>
      <c r="F172" s="9" t="s">
        <v>879</v>
      </c>
      <c r="G172" s="9" t="s">
        <v>880</v>
      </c>
      <c r="H172" s="10">
        <v>160.0</v>
      </c>
      <c r="I172" s="9"/>
      <c r="J172" s="10">
        <v>111598.0</v>
      </c>
      <c r="K172" s="9" t="s">
        <v>10911</v>
      </c>
      <c r="L172" s="15" t="s">
        <v>10912</v>
      </c>
      <c r="M172" s="9" t="s">
        <v>883</v>
      </c>
      <c r="N172" s="9"/>
      <c r="O172" s="9" t="s">
        <v>884</v>
      </c>
      <c r="P172" s="9" t="s">
        <v>10913</v>
      </c>
      <c r="Q172" s="9" t="s">
        <v>10629</v>
      </c>
      <c r="R172" s="10">
        <v>3.2871433E7</v>
      </c>
      <c r="S172" s="9"/>
      <c r="T172">
        <f t="shared" si="2"/>
        <v>35</v>
      </c>
      <c r="U172" t="str">
        <f t="shared" si="3"/>
        <v>Excluded</v>
      </c>
      <c r="V172">
        <f t="shared" si="4"/>
        <v>58</v>
      </c>
      <c r="W172" t="str">
        <f t="shared" si="5"/>
        <v>Excluded</v>
      </c>
      <c r="X172" t="str">
        <f t="shared" ref="X172:Z172" si="180">IFERROR(IF(SEARCH(X$1,$Q172),"sim","não"),)</f>
        <v>sim</v>
      </c>
      <c r="Y172" t="str">
        <f t="shared" si="180"/>
        <v/>
      </c>
      <c r="Z172" t="str">
        <f t="shared" si="180"/>
        <v/>
      </c>
      <c r="AA172">
        <f t="shared" si="7"/>
        <v>1</v>
      </c>
      <c r="AB172" t="str">
        <f t="shared" si="8"/>
        <v/>
      </c>
      <c r="AF172" t="str">
        <f t="shared" si="9"/>
        <v>1 - Type of study</v>
      </c>
      <c r="AG172" t="str">
        <f t="shared" si="10"/>
        <v>1 - Type of study</v>
      </c>
      <c r="AH172" t="str">
        <f t="shared" si="11"/>
        <v/>
      </c>
    </row>
    <row r="173">
      <c r="A173" s="9" t="s">
        <v>10914</v>
      </c>
      <c r="B173" s="9" t="s">
        <v>10915</v>
      </c>
      <c r="C173" s="10">
        <v>2020.0</v>
      </c>
      <c r="D173" s="10">
        <v>3.0</v>
      </c>
      <c r="E173" s="10">
        <v>1.0</v>
      </c>
      <c r="F173" s="9" t="s">
        <v>10916</v>
      </c>
      <c r="G173" s="9" t="s">
        <v>10917</v>
      </c>
      <c r="H173" s="10">
        <v>35.0</v>
      </c>
      <c r="I173" s="9"/>
      <c r="J173" s="9"/>
      <c r="K173" s="9" t="s">
        <v>10918</v>
      </c>
      <c r="L173" s="15" t="s">
        <v>10919</v>
      </c>
      <c r="M173" s="9" t="s">
        <v>883</v>
      </c>
      <c r="N173" s="9"/>
      <c r="O173" s="9"/>
      <c r="P173" s="9" t="s">
        <v>10920</v>
      </c>
      <c r="Q173" s="9" t="s">
        <v>10629</v>
      </c>
      <c r="R173" s="10">
        <v>3.2864321E7</v>
      </c>
      <c r="S173" s="9" t="s">
        <v>10921</v>
      </c>
      <c r="T173">
        <f t="shared" si="2"/>
        <v>35</v>
      </c>
      <c r="U173" t="str">
        <f t="shared" si="3"/>
        <v>Excluded</v>
      </c>
      <c r="V173">
        <f t="shared" si="4"/>
        <v>58</v>
      </c>
      <c r="W173" t="str">
        <f t="shared" si="5"/>
        <v>Excluded</v>
      </c>
      <c r="X173" t="str">
        <f t="shared" ref="X173:Z173" si="181">IFERROR(IF(SEARCH(X$1,$Q173),"sim","não"),)</f>
        <v>sim</v>
      </c>
      <c r="Y173" t="str">
        <f t="shared" si="181"/>
        <v/>
      </c>
      <c r="Z173" t="str">
        <f t="shared" si="181"/>
        <v/>
      </c>
      <c r="AA173">
        <f t="shared" si="7"/>
        <v>1</v>
      </c>
      <c r="AB173" t="str">
        <f t="shared" si="8"/>
        <v/>
      </c>
      <c r="AF173" t="str">
        <f t="shared" si="9"/>
        <v>1 - Type of study</v>
      </c>
      <c r="AG173" t="str">
        <f t="shared" si="10"/>
        <v>1 - Type of study</v>
      </c>
      <c r="AH173" t="str">
        <f t="shared" si="11"/>
        <v/>
      </c>
    </row>
    <row r="174">
      <c r="A174" s="9" t="s">
        <v>10922</v>
      </c>
      <c r="B174" s="9" t="s">
        <v>10923</v>
      </c>
      <c r="C174" s="10">
        <v>2020.0</v>
      </c>
      <c r="D174" s="10">
        <v>10.0</v>
      </c>
      <c r="E174" s="10">
        <v>1.0</v>
      </c>
      <c r="F174" s="9" t="s">
        <v>981</v>
      </c>
      <c r="G174" s="9" t="s">
        <v>982</v>
      </c>
      <c r="H174" s="10">
        <v>202.0</v>
      </c>
      <c r="I174" s="9"/>
      <c r="J174" s="10">
        <v>110976.0</v>
      </c>
      <c r="K174" s="9" t="s">
        <v>10924</v>
      </c>
      <c r="L174" s="15" t="s">
        <v>10925</v>
      </c>
      <c r="M174" s="9" t="s">
        <v>883</v>
      </c>
      <c r="N174" s="9"/>
      <c r="O174" s="9" t="s">
        <v>913</v>
      </c>
      <c r="P174" s="9" t="s">
        <v>10926</v>
      </c>
      <c r="Q174" s="9" t="s">
        <v>10629</v>
      </c>
      <c r="R174" s="10">
        <v>3.2800235E7</v>
      </c>
      <c r="S174" s="9"/>
      <c r="T174">
        <f t="shared" si="2"/>
        <v>35</v>
      </c>
      <c r="U174" t="str">
        <f t="shared" si="3"/>
        <v>Excluded</v>
      </c>
      <c r="V174">
        <f t="shared" si="4"/>
        <v>58</v>
      </c>
      <c r="W174" t="str">
        <f t="shared" si="5"/>
        <v>Excluded</v>
      </c>
      <c r="X174" t="str">
        <f t="shared" ref="X174:Z174" si="182">IFERROR(IF(SEARCH(X$1,$Q174),"sim","não"),)</f>
        <v>sim</v>
      </c>
      <c r="Y174" t="str">
        <f t="shared" si="182"/>
        <v/>
      </c>
      <c r="Z174" t="str">
        <f t="shared" si="182"/>
        <v/>
      </c>
      <c r="AA174">
        <f t="shared" si="7"/>
        <v>1</v>
      </c>
      <c r="AB174" t="str">
        <f t="shared" si="8"/>
        <v/>
      </c>
      <c r="AF174" t="str">
        <f t="shared" si="9"/>
        <v>1 - Type of study</v>
      </c>
      <c r="AG174" t="str">
        <f t="shared" si="10"/>
        <v>1 - Type of study</v>
      </c>
      <c r="AH174" t="str">
        <f t="shared" si="11"/>
        <v/>
      </c>
    </row>
    <row r="175">
      <c r="A175" s="9" t="s">
        <v>10927</v>
      </c>
      <c r="B175" s="9" t="s">
        <v>10928</v>
      </c>
      <c r="C175" s="10">
        <v>2021.0</v>
      </c>
      <c r="D175" s="10">
        <v>2.0</v>
      </c>
      <c r="E175" s="10">
        <v>5.0</v>
      </c>
      <c r="F175" s="9" t="s">
        <v>974</v>
      </c>
      <c r="G175" s="9" t="s">
        <v>975</v>
      </c>
      <c r="H175" s="10">
        <v>403.0</v>
      </c>
      <c r="I175" s="9"/>
      <c r="J175" s="10">
        <v>123590.0</v>
      </c>
      <c r="K175" s="9" t="s">
        <v>10929</v>
      </c>
      <c r="L175" s="15" t="s">
        <v>10930</v>
      </c>
      <c r="M175" s="9" t="s">
        <v>883</v>
      </c>
      <c r="N175" s="9"/>
      <c r="O175" s="9" t="s">
        <v>913</v>
      </c>
      <c r="P175" s="9" t="s">
        <v>10931</v>
      </c>
      <c r="Q175" s="9" t="s">
        <v>10635</v>
      </c>
      <c r="R175" s="10">
        <v>3.2795822E7</v>
      </c>
      <c r="S175" s="9"/>
      <c r="T175">
        <f t="shared" si="2"/>
        <v>35</v>
      </c>
      <c r="U175" t="str">
        <f t="shared" si="3"/>
        <v>Maybe</v>
      </c>
      <c r="V175">
        <f t="shared" si="4"/>
        <v>55</v>
      </c>
      <c r="W175" t="str">
        <f t="shared" si="5"/>
        <v>Maybe</v>
      </c>
      <c r="X175" t="str">
        <f t="shared" ref="X175:Z175" si="183">IFERROR(IF(SEARCH(X$1,$Q175),"sim","não"),)</f>
        <v/>
      </c>
      <c r="Y175" t="str">
        <f t="shared" si="183"/>
        <v/>
      </c>
      <c r="Z175" t="str">
        <f t="shared" si="183"/>
        <v/>
      </c>
      <c r="AA175">
        <f t="shared" si="7"/>
        <v>0</v>
      </c>
      <c r="AB175" t="str">
        <f t="shared" si="8"/>
        <v>sim</v>
      </c>
      <c r="AF175" t="str">
        <f t="shared" si="9"/>
        <v/>
      </c>
      <c r="AG175" t="str">
        <f t="shared" si="10"/>
        <v/>
      </c>
      <c r="AH175" t="str">
        <f t="shared" si="11"/>
        <v/>
      </c>
    </row>
    <row r="176">
      <c r="A176" s="9" t="s">
        <v>10932</v>
      </c>
      <c r="B176" s="9" t="s">
        <v>10933</v>
      </c>
      <c r="C176" s="10">
        <v>2020.0</v>
      </c>
      <c r="D176" s="10">
        <v>12.0</v>
      </c>
      <c r="E176" s="10">
        <v>1.0</v>
      </c>
      <c r="F176" s="9" t="s">
        <v>1226</v>
      </c>
      <c r="G176" s="9" t="s">
        <v>1227</v>
      </c>
      <c r="H176" s="10">
        <v>238.0</v>
      </c>
      <c r="I176" s="9"/>
      <c r="J176" s="10">
        <v>108862.0</v>
      </c>
      <c r="K176" s="9" t="s">
        <v>10934</v>
      </c>
      <c r="L176" s="15" t="s">
        <v>10935</v>
      </c>
      <c r="M176" s="9" t="s">
        <v>883</v>
      </c>
      <c r="N176" s="9"/>
      <c r="O176" s="9" t="s">
        <v>1022</v>
      </c>
      <c r="P176" s="9" t="s">
        <v>10936</v>
      </c>
      <c r="Q176" s="9" t="s">
        <v>10635</v>
      </c>
      <c r="R176" s="10">
        <v>3.278129E7</v>
      </c>
      <c r="S176" s="9"/>
      <c r="T176">
        <f t="shared" si="2"/>
        <v>35</v>
      </c>
      <c r="U176" t="str">
        <f t="shared" si="3"/>
        <v>Maybe</v>
      </c>
      <c r="V176">
        <f t="shared" si="4"/>
        <v>55</v>
      </c>
      <c r="W176" t="str">
        <f t="shared" si="5"/>
        <v>Maybe</v>
      </c>
      <c r="X176" t="str">
        <f t="shared" ref="X176:Z176" si="184">IFERROR(IF(SEARCH(X$1,$Q176),"sim","não"),)</f>
        <v/>
      </c>
      <c r="Y176" t="str">
        <f t="shared" si="184"/>
        <v/>
      </c>
      <c r="Z176" t="str">
        <f t="shared" si="184"/>
        <v/>
      </c>
      <c r="AA176">
        <f t="shared" si="7"/>
        <v>0</v>
      </c>
      <c r="AB176" t="str">
        <f t="shared" si="8"/>
        <v>sim</v>
      </c>
      <c r="AF176" t="str">
        <f t="shared" si="9"/>
        <v/>
      </c>
      <c r="AG176" t="str">
        <f t="shared" si="10"/>
        <v/>
      </c>
      <c r="AH176" t="str">
        <f t="shared" si="11"/>
        <v/>
      </c>
    </row>
    <row r="177">
      <c r="A177" s="9" t="s">
        <v>10937</v>
      </c>
      <c r="B177" s="9" t="s">
        <v>10938</v>
      </c>
      <c r="C177" s="10">
        <v>2021.0</v>
      </c>
      <c r="D177" s="10">
        <v>1.0</v>
      </c>
      <c r="E177" s="10">
        <v>1.0</v>
      </c>
      <c r="F177" s="9" t="s">
        <v>1121</v>
      </c>
      <c r="G177" s="9" t="s">
        <v>1122</v>
      </c>
      <c r="H177" s="10">
        <v>262.0</v>
      </c>
      <c r="I177" s="9"/>
      <c r="J177" s="10">
        <v>127876.0</v>
      </c>
      <c r="K177" s="9" t="s">
        <v>10939</v>
      </c>
      <c r="L177" s="15" t="s">
        <v>10940</v>
      </c>
      <c r="M177" s="9" t="s">
        <v>883</v>
      </c>
      <c r="N177" s="9"/>
      <c r="O177" s="9" t="s">
        <v>884</v>
      </c>
      <c r="P177" s="9" t="s">
        <v>10941</v>
      </c>
      <c r="Q177" s="9" t="s">
        <v>10623</v>
      </c>
      <c r="R177" s="10">
        <v>3.2771704E7</v>
      </c>
      <c r="S177" s="9"/>
      <c r="T177">
        <f t="shared" si="2"/>
        <v>35</v>
      </c>
      <c r="U177" t="str">
        <f t="shared" si="3"/>
        <v>Excluded</v>
      </c>
      <c r="V177">
        <f t="shared" si="4"/>
        <v>58</v>
      </c>
      <c r="W177" t="str">
        <f t="shared" si="5"/>
        <v>Excluded</v>
      </c>
      <c r="X177" t="str">
        <f t="shared" ref="X177:Z177" si="185">IFERROR(IF(SEARCH(X$1,$Q177),"sim","não"),)</f>
        <v>sim</v>
      </c>
      <c r="Y177" t="str">
        <f t="shared" si="185"/>
        <v/>
      </c>
      <c r="Z177" t="str">
        <f t="shared" si="185"/>
        <v/>
      </c>
      <c r="AA177">
        <f t="shared" si="7"/>
        <v>1</v>
      </c>
      <c r="AB177" t="str">
        <f t="shared" si="8"/>
        <v/>
      </c>
      <c r="AF177" t="str">
        <f t="shared" si="9"/>
        <v>1 - Type of study</v>
      </c>
      <c r="AG177" t="str">
        <f t="shared" si="10"/>
        <v>1 - Type of study</v>
      </c>
      <c r="AH177" t="str">
        <f t="shared" si="11"/>
        <v/>
      </c>
    </row>
    <row r="178">
      <c r="A178" s="9" t="s">
        <v>10942</v>
      </c>
      <c r="B178" s="9" t="s">
        <v>10943</v>
      </c>
      <c r="C178" s="10">
        <v>2020.0</v>
      </c>
      <c r="D178" s="10">
        <v>11.0</v>
      </c>
      <c r="E178" s="10">
        <v>1.0</v>
      </c>
      <c r="F178" s="9" t="s">
        <v>927</v>
      </c>
      <c r="G178" s="9" t="s">
        <v>928</v>
      </c>
      <c r="H178" s="10">
        <v>266.0</v>
      </c>
      <c r="I178" s="9"/>
      <c r="J178" s="10">
        <v>114664.0</v>
      </c>
      <c r="K178" s="9" t="s">
        <v>10944</v>
      </c>
      <c r="L178" s="15" t="s">
        <v>10945</v>
      </c>
      <c r="M178" s="9" t="s">
        <v>883</v>
      </c>
      <c r="N178" s="9"/>
      <c r="O178" s="9" t="s">
        <v>884</v>
      </c>
      <c r="P178" s="9" t="s">
        <v>10946</v>
      </c>
      <c r="Q178" s="9" t="s">
        <v>10635</v>
      </c>
      <c r="R178" s="10">
        <v>3.276867E7</v>
      </c>
      <c r="S178" s="9"/>
      <c r="T178">
        <f t="shared" si="2"/>
        <v>35</v>
      </c>
      <c r="U178" t="str">
        <f t="shared" si="3"/>
        <v>Maybe</v>
      </c>
      <c r="V178">
        <f t="shared" si="4"/>
        <v>55</v>
      </c>
      <c r="W178" t="str">
        <f t="shared" si="5"/>
        <v>Maybe</v>
      </c>
      <c r="X178" t="str">
        <f t="shared" ref="X178:Z178" si="186">IFERROR(IF(SEARCH(X$1,$Q178),"sim","não"),)</f>
        <v/>
      </c>
      <c r="Y178" t="str">
        <f t="shared" si="186"/>
        <v/>
      </c>
      <c r="Z178" t="str">
        <f t="shared" si="186"/>
        <v/>
      </c>
      <c r="AA178">
        <f t="shared" si="7"/>
        <v>0</v>
      </c>
      <c r="AB178" t="str">
        <f t="shared" si="8"/>
        <v>sim</v>
      </c>
      <c r="AF178" t="str">
        <f t="shared" si="9"/>
        <v/>
      </c>
      <c r="AG178" t="str">
        <f t="shared" si="10"/>
        <v/>
      </c>
      <c r="AH178" t="str">
        <f t="shared" si="11"/>
        <v/>
      </c>
    </row>
    <row r="179">
      <c r="A179" s="9" t="s">
        <v>10947</v>
      </c>
      <c r="B179" s="9" t="s">
        <v>10948</v>
      </c>
      <c r="C179" s="10">
        <v>2020.0</v>
      </c>
      <c r="D179" s="10">
        <v>11.0</v>
      </c>
      <c r="E179" s="10">
        <v>1.0</v>
      </c>
      <c r="F179" s="9" t="s">
        <v>927</v>
      </c>
      <c r="G179" s="9" t="s">
        <v>928</v>
      </c>
      <c r="H179" s="10">
        <v>266.0</v>
      </c>
      <c r="I179" s="9"/>
      <c r="J179" s="10">
        <v>115295.0</v>
      </c>
      <c r="K179" s="9" t="s">
        <v>10949</v>
      </c>
      <c r="L179" s="15" t="s">
        <v>10950</v>
      </c>
      <c r="M179" s="9" t="s">
        <v>883</v>
      </c>
      <c r="N179" s="9"/>
      <c r="O179" s="9" t="s">
        <v>884</v>
      </c>
      <c r="P179" s="9" t="s">
        <v>10951</v>
      </c>
      <c r="Q179" s="9" t="s">
        <v>10635</v>
      </c>
      <c r="R179" s="10">
        <v>3.2763772E7</v>
      </c>
      <c r="S179" s="9"/>
      <c r="T179">
        <f t="shared" si="2"/>
        <v>35</v>
      </c>
      <c r="U179" t="str">
        <f t="shared" si="3"/>
        <v>Maybe</v>
      </c>
      <c r="V179">
        <f t="shared" si="4"/>
        <v>55</v>
      </c>
      <c r="W179" t="str">
        <f t="shared" si="5"/>
        <v>Maybe</v>
      </c>
      <c r="X179" t="str">
        <f t="shared" ref="X179:Z179" si="187">IFERROR(IF(SEARCH(X$1,$Q179),"sim","não"),)</f>
        <v/>
      </c>
      <c r="Y179" t="str">
        <f t="shared" si="187"/>
        <v/>
      </c>
      <c r="Z179" t="str">
        <f t="shared" si="187"/>
        <v/>
      </c>
      <c r="AA179">
        <f t="shared" si="7"/>
        <v>0</v>
      </c>
      <c r="AB179" t="str">
        <f t="shared" si="8"/>
        <v>sim</v>
      </c>
      <c r="AF179" t="str">
        <f t="shared" si="9"/>
        <v/>
      </c>
      <c r="AG179" t="str">
        <f t="shared" si="10"/>
        <v/>
      </c>
      <c r="AH179" t="str">
        <f t="shared" si="11"/>
        <v/>
      </c>
    </row>
    <row r="180">
      <c r="A180" s="9" t="s">
        <v>10952</v>
      </c>
      <c r="B180" s="9" t="s">
        <v>10953</v>
      </c>
      <c r="C180" s="10">
        <v>2020.0</v>
      </c>
      <c r="D180" s="10">
        <v>10.0</v>
      </c>
      <c r="E180" s="10">
        <v>15.0</v>
      </c>
      <c r="F180" s="9" t="s">
        <v>948</v>
      </c>
      <c r="G180" s="9" t="s">
        <v>949</v>
      </c>
      <c r="H180" s="10">
        <v>739.0</v>
      </c>
      <c r="I180" s="9"/>
      <c r="J180" s="10">
        <v>140377.0</v>
      </c>
      <c r="K180" s="9" t="s">
        <v>10954</v>
      </c>
      <c r="L180" s="15" t="s">
        <v>10955</v>
      </c>
      <c r="M180" s="9" t="s">
        <v>883</v>
      </c>
      <c r="N180" s="9"/>
      <c r="O180" s="9" t="s">
        <v>913</v>
      </c>
      <c r="P180" s="9" t="s">
        <v>10956</v>
      </c>
      <c r="Q180" s="9" t="s">
        <v>10623</v>
      </c>
      <c r="R180" s="10">
        <v>3.2758976E7</v>
      </c>
      <c r="S180" s="9"/>
      <c r="T180">
        <f t="shared" si="2"/>
        <v>35</v>
      </c>
      <c r="U180" t="str">
        <f t="shared" si="3"/>
        <v>Excluded</v>
      </c>
      <c r="V180">
        <f t="shared" si="4"/>
        <v>58</v>
      </c>
      <c r="W180" t="str">
        <f t="shared" si="5"/>
        <v>Excluded</v>
      </c>
      <c r="X180" t="str">
        <f t="shared" ref="X180:Z180" si="188">IFERROR(IF(SEARCH(X$1,$Q180),"sim","não"),)</f>
        <v>sim</v>
      </c>
      <c r="Y180" t="str">
        <f t="shared" si="188"/>
        <v/>
      </c>
      <c r="Z180" t="str">
        <f t="shared" si="188"/>
        <v/>
      </c>
      <c r="AA180">
        <f t="shared" si="7"/>
        <v>1</v>
      </c>
      <c r="AB180" t="str">
        <f t="shared" si="8"/>
        <v/>
      </c>
      <c r="AF180" t="str">
        <f t="shared" si="9"/>
        <v>1 - Type of study</v>
      </c>
      <c r="AG180" t="str">
        <f t="shared" si="10"/>
        <v>1 - Type of study</v>
      </c>
      <c r="AH180" t="str">
        <f t="shared" si="11"/>
        <v/>
      </c>
    </row>
    <row r="181">
      <c r="A181" s="9" t="s">
        <v>10957</v>
      </c>
      <c r="B181" s="9" t="s">
        <v>10958</v>
      </c>
      <c r="C181" s="10">
        <v>2020.0</v>
      </c>
      <c r="D181" s="10">
        <v>9.0</v>
      </c>
      <c r="E181" s="10">
        <v>1.0</v>
      </c>
      <c r="F181" s="9" t="s">
        <v>879</v>
      </c>
      <c r="G181" s="9" t="s">
        <v>880</v>
      </c>
      <c r="H181" s="10">
        <v>158.0</v>
      </c>
      <c r="I181" s="9"/>
      <c r="J181" s="10">
        <v>111421.0</v>
      </c>
      <c r="K181" s="9" t="s">
        <v>10959</v>
      </c>
      <c r="L181" s="15" t="s">
        <v>10960</v>
      </c>
      <c r="M181" s="9" t="s">
        <v>883</v>
      </c>
      <c r="N181" s="9"/>
      <c r="O181" s="9" t="s">
        <v>884</v>
      </c>
      <c r="P181" s="9" t="s">
        <v>10961</v>
      </c>
      <c r="Q181" s="9" t="s">
        <v>10623</v>
      </c>
      <c r="R181" s="10">
        <v>3.2753205E7</v>
      </c>
      <c r="S181" s="9"/>
      <c r="T181">
        <f t="shared" si="2"/>
        <v>35</v>
      </c>
      <c r="U181" t="str">
        <f t="shared" si="3"/>
        <v>Excluded</v>
      </c>
      <c r="V181">
        <f t="shared" si="4"/>
        <v>58</v>
      </c>
      <c r="W181" t="str">
        <f t="shared" si="5"/>
        <v>Excluded</v>
      </c>
      <c r="X181" t="str">
        <f t="shared" ref="X181:Z181" si="189">IFERROR(IF(SEARCH(X$1,$Q181),"sim","não"),)</f>
        <v>sim</v>
      </c>
      <c r="Y181" t="str">
        <f t="shared" si="189"/>
        <v/>
      </c>
      <c r="Z181" t="str">
        <f t="shared" si="189"/>
        <v/>
      </c>
      <c r="AA181">
        <f t="shared" si="7"/>
        <v>1</v>
      </c>
      <c r="AB181" t="str">
        <f t="shared" si="8"/>
        <v/>
      </c>
      <c r="AF181" t="str">
        <f t="shared" si="9"/>
        <v>1 - Type of study</v>
      </c>
      <c r="AG181" t="str">
        <f t="shared" si="10"/>
        <v>1 - Type of study</v>
      </c>
      <c r="AH181" t="str">
        <f t="shared" si="11"/>
        <v/>
      </c>
    </row>
    <row r="182">
      <c r="A182" s="9" t="s">
        <v>10962</v>
      </c>
      <c r="B182" s="9" t="s">
        <v>10963</v>
      </c>
      <c r="C182" s="10">
        <v>2020.0</v>
      </c>
      <c r="D182" s="10">
        <v>9.0</v>
      </c>
      <c r="E182" s="10">
        <v>1.0</v>
      </c>
      <c r="F182" s="9" t="s">
        <v>879</v>
      </c>
      <c r="G182" s="9" t="s">
        <v>880</v>
      </c>
      <c r="H182" s="10">
        <v>158.0</v>
      </c>
      <c r="I182" s="9"/>
      <c r="J182" s="10">
        <v>111397.0</v>
      </c>
      <c r="K182" s="9" t="s">
        <v>10964</v>
      </c>
      <c r="L182" s="15" t="s">
        <v>10965</v>
      </c>
      <c r="M182" s="9" t="s">
        <v>883</v>
      </c>
      <c r="N182" s="9"/>
      <c r="O182" s="9" t="s">
        <v>884</v>
      </c>
      <c r="P182" s="9" t="s">
        <v>10966</v>
      </c>
      <c r="Q182" s="9" t="s">
        <v>10623</v>
      </c>
      <c r="R182" s="10">
        <v>3.2753182E7</v>
      </c>
      <c r="S182" s="9"/>
      <c r="T182">
        <f t="shared" si="2"/>
        <v>35</v>
      </c>
      <c r="U182" t="str">
        <f t="shared" si="3"/>
        <v>Excluded</v>
      </c>
      <c r="V182">
        <f t="shared" si="4"/>
        <v>58</v>
      </c>
      <c r="W182" t="str">
        <f t="shared" si="5"/>
        <v>Excluded</v>
      </c>
      <c r="X182" t="str">
        <f t="shared" ref="X182:Z182" si="190">IFERROR(IF(SEARCH(X$1,$Q182),"sim","não"),)</f>
        <v>sim</v>
      </c>
      <c r="Y182" t="str">
        <f t="shared" si="190"/>
        <v/>
      </c>
      <c r="Z182" t="str">
        <f t="shared" si="190"/>
        <v/>
      </c>
      <c r="AA182">
        <f t="shared" si="7"/>
        <v>1</v>
      </c>
      <c r="AB182" t="str">
        <f t="shared" si="8"/>
        <v/>
      </c>
      <c r="AF182" t="str">
        <f t="shared" si="9"/>
        <v>1 - Type of study</v>
      </c>
      <c r="AG182" t="str">
        <f t="shared" si="10"/>
        <v>1 - Type of study</v>
      </c>
      <c r="AH182" t="str">
        <f t="shared" si="11"/>
        <v/>
      </c>
    </row>
    <row r="183">
      <c r="A183" s="9" t="s">
        <v>10967</v>
      </c>
      <c r="B183" s="9" t="s">
        <v>10968</v>
      </c>
      <c r="C183" s="10">
        <v>2020.0</v>
      </c>
      <c r="D183" s="10">
        <v>8.0</v>
      </c>
      <c r="E183" s="10">
        <v>1.0</v>
      </c>
      <c r="F183" s="9" t="s">
        <v>10969</v>
      </c>
      <c r="G183" s="9" t="s">
        <v>10970</v>
      </c>
      <c r="H183" s="10">
        <v>58.0</v>
      </c>
      <c r="I183" s="9"/>
      <c r="J183" s="10">
        <v>102902.0</v>
      </c>
      <c r="K183" s="9" t="s">
        <v>10971</v>
      </c>
      <c r="L183" s="15" t="s">
        <v>10972</v>
      </c>
      <c r="M183" s="9" t="s">
        <v>883</v>
      </c>
      <c r="N183" s="9"/>
      <c r="O183" s="9"/>
      <c r="P183" s="9" t="s">
        <v>10973</v>
      </c>
      <c r="Q183" s="9" t="s">
        <v>10974</v>
      </c>
      <c r="R183" s="10">
        <v>3.2707448E7</v>
      </c>
      <c r="S183" s="9" t="s">
        <v>10975</v>
      </c>
      <c r="T183">
        <f t="shared" si="2"/>
        <v>35</v>
      </c>
      <c r="U183" t="str">
        <f t="shared" si="3"/>
        <v>Excluded</v>
      </c>
      <c r="V183">
        <f t="shared" si="4"/>
        <v>58</v>
      </c>
      <c r="W183" t="str">
        <f t="shared" si="5"/>
        <v>Excluded</v>
      </c>
      <c r="X183" t="str">
        <f t="shared" ref="X183:Z183" si="191">IFERROR(IF(SEARCH(X$1,$Q183),"sim","não"),)</f>
        <v/>
      </c>
      <c r="Y183" t="str">
        <f t="shared" si="191"/>
        <v>sim</v>
      </c>
      <c r="Z183" t="str">
        <f t="shared" si="191"/>
        <v/>
      </c>
      <c r="AA183">
        <f t="shared" si="7"/>
        <v>1</v>
      </c>
      <c r="AB183" t="str">
        <f t="shared" si="8"/>
        <v/>
      </c>
      <c r="AF183" t="str">
        <f t="shared" si="9"/>
        <v>5 - Outcome,2 - Population</v>
      </c>
      <c r="AG183" t="str">
        <f t="shared" si="10"/>
        <v>5 - Outcome</v>
      </c>
      <c r="AH183" t="str">
        <f t="shared" si="11"/>
        <v>2 - Population</v>
      </c>
    </row>
    <row r="184">
      <c r="A184" s="9" t="s">
        <v>10976</v>
      </c>
      <c r="B184" s="9" t="s">
        <v>10977</v>
      </c>
      <c r="C184" s="10">
        <v>2020.0</v>
      </c>
      <c r="D184" s="10">
        <v>11.0</v>
      </c>
      <c r="E184" s="10">
        <v>1.0</v>
      </c>
      <c r="F184" s="9" t="s">
        <v>927</v>
      </c>
      <c r="G184" s="9" t="s">
        <v>928</v>
      </c>
      <c r="H184" s="10">
        <v>266.0</v>
      </c>
      <c r="I184" s="9"/>
      <c r="J184" s="10">
        <v>115090.0</v>
      </c>
      <c r="K184" s="9" t="s">
        <v>10978</v>
      </c>
      <c r="L184" s="15" t="s">
        <v>10979</v>
      </c>
      <c r="M184" s="9" t="s">
        <v>883</v>
      </c>
      <c r="N184" s="9"/>
      <c r="O184" s="9"/>
      <c r="P184" s="9" t="s">
        <v>10980</v>
      </c>
      <c r="Q184" s="9" t="s">
        <v>10635</v>
      </c>
      <c r="R184" s="10">
        <v>3.2693326E7</v>
      </c>
      <c r="S184" s="9" t="s">
        <v>10981</v>
      </c>
      <c r="T184">
        <f t="shared" si="2"/>
        <v>35</v>
      </c>
      <c r="U184" t="str">
        <f t="shared" si="3"/>
        <v>Maybe</v>
      </c>
      <c r="V184">
        <f t="shared" si="4"/>
        <v>55</v>
      </c>
      <c r="W184" t="str">
        <f t="shared" si="5"/>
        <v>Maybe</v>
      </c>
      <c r="X184" t="str">
        <f t="shared" ref="X184:Z184" si="192">IFERROR(IF(SEARCH(X$1,$Q184),"sim","não"),)</f>
        <v/>
      </c>
      <c r="Y184" t="str">
        <f t="shared" si="192"/>
        <v/>
      </c>
      <c r="Z184" t="str">
        <f t="shared" si="192"/>
        <v/>
      </c>
      <c r="AA184">
        <f t="shared" si="7"/>
        <v>0</v>
      </c>
      <c r="AB184" t="str">
        <f t="shared" si="8"/>
        <v>sim</v>
      </c>
      <c r="AF184" t="str">
        <f t="shared" si="9"/>
        <v/>
      </c>
      <c r="AG184" t="str">
        <f t="shared" si="10"/>
        <v/>
      </c>
      <c r="AH184" t="str">
        <f t="shared" si="11"/>
        <v/>
      </c>
    </row>
    <row r="185">
      <c r="A185" s="9" t="s">
        <v>10982</v>
      </c>
      <c r="B185" s="9" t="s">
        <v>10983</v>
      </c>
      <c r="C185" s="10">
        <v>2020.0</v>
      </c>
      <c r="D185" s="10">
        <v>11.0</v>
      </c>
      <c r="E185" s="10">
        <v>15.0</v>
      </c>
      <c r="F185" s="9" t="s">
        <v>948</v>
      </c>
      <c r="G185" s="9" t="s">
        <v>949</v>
      </c>
      <c r="H185" s="10">
        <v>743.0</v>
      </c>
      <c r="I185" s="9"/>
      <c r="J185" s="10">
        <v>140638.0</v>
      </c>
      <c r="K185" s="9" t="s">
        <v>10984</v>
      </c>
      <c r="L185" s="15" t="s">
        <v>10985</v>
      </c>
      <c r="M185" s="9" t="s">
        <v>883</v>
      </c>
      <c r="N185" s="9"/>
      <c r="O185" s="9" t="s">
        <v>913</v>
      </c>
      <c r="P185" s="9" t="s">
        <v>10986</v>
      </c>
      <c r="Q185" s="9" t="s">
        <v>10635</v>
      </c>
      <c r="R185" s="10">
        <v>3.2679492E7</v>
      </c>
      <c r="S185" s="9"/>
      <c r="T185">
        <f t="shared" si="2"/>
        <v>35</v>
      </c>
      <c r="U185" t="str">
        <f t="shared" si="3"/>
        <v>Maybe</v>
      </c>
      <c r="V185">
        <f t="shared" si="4"/>
        <v>55</v>
      </c>
      <c r="W185" t="str">
        <f t="shared" si="5"/>
        <v>Maybe</v>
      </c>
      <c r="X185" t="str">
        <f t="shared" ref="X185:Z185" si="193">IFERROR(IF(SEARCH(X$1,$Q185),"sim","não"),)</f>
        <v/>
      </c>
      <c r="Y185" t="str">
        <f t="shared" si="193"/>
        <v/>
      </c>
      <c r="Z185" t="str">
        <f t="shared" si="193"/>
        <v/>
      </c>
      <c r="AA185">
        <f t="shared" si="7"/>
        <v>0</v>
      </c>
      <c r="AB185" t="str">
        <f t="shared" si="8"/>
        <v>sim</v>
      </c>
      <c r="AF185" t="str">
        <f t="shared" si="9"/>
        <v/>
      </c>
      <c r="AG185" t="str">
        <f t="shared" si="10"/>
        <v/>
      </c>
      <c r="AH185" t="str">
        <f t="shared" si="11"/>
        <v/>
      </c>
    </row>
    <row r="186">
      <c r="A186" s="9" t="s">
        <v>10987</v>
      </c>
      <c r="B186" s="9" t="s">
        <v>10988</v>
      </c>
      <c r="C186" s="10">
        <v>2020.0</v>
      </c>
      <c r="D186" s="10">
        <v>8.0</v>
      </c>
      <c r="E186" s="10">
        <v>1.0</v>
      </c>
      <c r="F186" s="9" t="s">
        <v>879</v>
      </c>
      <c r="G186" s="9" t="s">
        <v>880</v>
      </c>
      <c r="H186" s="10">
        <v>157.0</v>
      </c>
      <c r="I186" s="9"/>
      <c r="J186" s="10">
        <v>111298.0</v>
      </c>
      <c r="K186" s="9" t="s">
        <v>10989</v>
      </c>
      <c r="L186" s="15" t="s">
        <v>10990</v>
      </c>
      <c r="M186" s="9" t="s">
        <v>883</v>
      </c>
      <c r="N186" s="9"/>
      <c r="O186" s="9" t="s">
        <v>884</v>
      </c>
      <c r="P186" s="9" t="s">
        <v>10991</v>
      </c>
      <c r="Q186" s="9" t="s">
        <v>10623</v>
      </c>
      <c r="R186" s="10">
        <v>3.265872E7</v>
      </c>
      <c r="S186" s="9"/>
      <c r="T186">
        <f t="shared" si="2"/>
        <v>35</v>
      </c>
      <c r="U186" t="str">
        <f t="shared" si="3"/>
        <v>Excluded</v>
      </c>
      <c r="V186">
        <f t="shared" si="4"/>
        <v>58</v>
      </c>
      <c r="W186" t="str">
        <f t="shared" si="5"/>
        <v>Excluded</v>
      </c>
      <c r="X186" t="str">
        <f t="shared" ref="X186:Z186" si="194">IFERROR(IF(SEARCH(X$1,$Q186),"sim","não"),)</f>
        <v>sim</v>
      </c>
      <c r="Y186" t="str">
        <f t="shared" si="194"/>
        <v/>
      </c>
      <c r="Z186" t="str">
        <f t="shared" si="194"/>
        <v/>
      </c>
      <c r="AA186">
        <f t="shared" si="7"/>
        <v>1</v>
      </c>
      <c r="AB186" t="str">
        <f t="shared" si="8"/>
        <v/>
      </c>
      <c r="AF186" t="str">
        <f t="shared" si="9"/>
        <v>1 - Type of study</v>
      </c>
      <c r="AG186" t="str">
        <f t="shared" si="10"/>
        <v>1 - Type of study</v>
      </c>
      <c r="AH186" t="str">
        <f t="shared" si="11"/>
        <v/>
      </c>
    </row>
    <row r="187">
      <c r="A187" s="9" t="s">
        <v>10992</v>
      </c>
      <c r="B187" s="9" t="s">
        <v>10993</v>
      </c>
      <c r="C187" s="10">
        <v>2020.0</v>
      </c>
      <c r="D187" s="10">
        <v>11.0</v>
      </c>
      <c r="E187" s="10">
        <v>10.0</v>
      </c>
      <c r="F187" s="9" t="s">
        <v>948</v>
      </c>
      <c r="G187" s="9" t="s">
        <v>949</v>
      </c>
      <c r="H187" s="10">
        <v>742.0</v>
      </c>
      <c r="I187" s="9"/>
      <c r="J187" s="10">
        <v>140217.0</v>
      </c>
      <c r="K187" s="9" t="s">
        <v>10994</v>
      </c>
      <c r="L187" s="15" t="s">
        <v>10995</v>
      </c>
      <c r="M187" s="9" t="s">
        <v>883</v>
      </c>
      <c r="N187" s="9"/>
      <c r="O187" s="9" t="s">
        <v>913</v>
      </c>
      <c r="P187" s="9" t="s">
        <v>10996</v>
      </c>
      <c r="Q187" s="9" t="s">
        <v>10635</v>
      </c>
      <c r="R187" s="10">
        <v>3.2623154E7</v>
      </c>
      <c r="S187" s="9"/>
      <c r="T187">
        <f t="shared" si="2"/>
        <v>35</v>
      </c>
      <c r="U187" t="str">
        <f t="shared" si="3"/>
        <v>Maybe</v>
      </c>
      <c r="V187">
        <f t="shared" si="4"/>
        <v>55</v>
      </c>
      <c r="W187" t="str">
        <f t="shared" si="5"/>
        <v>Maybe</v>
      </c>
      <c r="X187" t="str">
        <f t="shared" ref="X187:Z187" si="195">IFERROR(IF(SEARCH(X$1,$Q187),"sim","não"),)</f>
        <v/>
      </c>
      <c r="Y187" t="str">
        <f t="shared" si="195"/>
        <v/>
      </c>
      <c r="Z187" t="str">
        <f t="shared" si="195"/>
        <v/>
      </c>
      <c r="AA187">
        <f t="shared" si="7"/>
        <v>0</v>
      </c>
      <c r="AB187" t="str">
        <f t="shared" si="8"/>
        <v>sim</v>
      </c>
      <c r="AF187" t="str">
        <f t="shared" si="9"/>
        <v/>
      </c>
      <c r="AG187" t="str">
        <f t="shared" si="10"/>
        <v/>
      </c>
      <c r="AH187" t="str">
        <f t="shared" si="11"/>
        <v/>
      </c>
    </row>
    <row r="188">
      <c r="A188" s="9" t="s">
        <v>10997</v>
      </c>
      <c r="B188" s="9" t="s">
        <v>10998</v>
      </c>
      <c r="C188" s="10">
        <v>2020.0</v>
      </c>
      <c r="D188" s="10">
        <v>11.0</v>
      </c>
      <c r="E188" s="10">
        <v>1.0</v>
      </c>
      <c r="F188" s="9" t="s">
        <v>948</v>
      </c>
      <c r="G188" s="9" t="s">
        <v>949</v>
      </c>
      <c r="H188" s="10">
        <v>741.0</v>
      </c>
      <c r="I188" s="9"/>
      <c r="J188" s="10">
        <v>140201.0</v>
      </c>
      <c r="K188" s="9" t="s">
        <v>10999</v>
      </c>
      <c r="L188" s="15" t="s">
        <v>11000</v>
      </c>
      <c r="M188" s="9" t="s">
        <v>883</v>
      </c>
      <c r="N188" s="9"/>
      <c r="O188" s="9" t="s">
        <v>913</v>
      </c>
      <c r="P188" s="9" t="s">
        <v>11001</v>
      </c>
      <c r="Q188" s="9" t="s">
        <v>10623</v>
      </c>
      <c r="R188" s="10">
        <v>3.2603936E7</v>
      </c>
      <c r="S188" s="9"/>
      <c r="T188">
        <f t="shared" si="2"/>
        <v>35</v>
      </c>
      <c r="U188" t="str">
        <f t="shared" si="3"/>
        <v>Excluded</v>
      </c>
      <c r="V188">
        <f t="shared" si="4"/>
        <v>58</v>
      </c>
      <c r="W188" t="str">
        <f t="shared" si="5"/>
        <v>Excluded</v>
      </c>
      <c r="X188" t="str">
        <f t="shared" ref="X188:Z188" si="196">IFERROR(IF(SEARCH(X$1,$Q188),"sim","não"),)</f>
        <v>sim</v>
      </c>
      <c r="Y188" t="str">
        <f t="shared" si="196"/>
        <v/>
      </c>
      <c r="Z188" t="str">
        <f t="shared" si="196"/>
        <v/>
      </c>
      <c r="AA188">
        <f t="shared" si="7"/>
        <v>1</v>
      </c>
      <c r="AB188" t="str">
        <f t="shared" si="8"/>
        <v/>
      </c>
      <c r="AF188" t="str">
        <f t="shared" si="9"/>
        <v>1 - Type of study</v>
      </c>
      <c r="AG188" t="str">
        <f t="shared" si="10"/>
        <v>1 - Type of study</v>
      </c>
      <c r="AH188" t="str">
        <f t="shared" si="11"/>
        <v/>
      </c>
    </row>
    <row r="189">
      <c r="A189" s="9" t="s">
        <v>11002</v>
      </c>
      <c r="B189" s="9" t="s">
        <v>11003</v>
      </c>
      <c r="C189" s="10">
        <v>2020.0</v>
      </c>
      <c r="D189" s="10">
        <v>6.0</v>
      </c>
      <c r="E189" s="10">
        <v>20.0</v>
      </c>
      <c r="F189" s="9" t="s">
        <v>7686</v>
      </c>
      <c r="G189" s="9" t="s">
        <v>7687</v>
      </c>
      <c r="H189" s="10">
        <v>18.0</v>
      </c>
      <c r="I189" s="10">
        <v>6.0</v>
      </c>
      <c r="J189" s="9"/>
      <c r="K189" s="9" t="s">
        <v>11004</v>
      </c>
      <c r="L189" s="15" t="s">
        <v>11005</v>
      </c>
      <c r="M189" s="9" t="s">
        <v>883</v>
      </c>
      <c r="N189" s="9"/>
      <c r="O189" s="9"/>
      <c r="P189" s="9" t="s">
        <v>11006</v>
      </c>
      <c r="Q189" s="9" t="s">
        <v>10623</v>
      </c>
      <c r="R189" s="10">
        <v>3.2575787E7</v>
      </c>
      <c r="S189" s="9" t="s">
        <v>11007</v>
      </c>
      <c r="T189">
        <f t="shared" si="2"/>
        <v>35</v>
      </c>
      <c r="U189" t="str">
        <f t="shared" si="3"/>
        <v>Excluded</v>
      </c>
      <c r="V189">
        <f t="shared" si="4"/>
        <v>58</v>
      </c>
      <c r="W189" t="str">
        <f t="shared" si="5"/>
        <v>Excluded</v>
      </c>
      <c r="X189" t="str">
        <f t="shared" ref="X189:Z189" si="197">IFERROR(IF(SEARCH(X$1,$Q189),"sim","não"),)</f>
        <v>sim</v>
      </c>
      <c r="Y189" t="str">
        <f t="shared" si="197"/>
        <v/>
      </c>
      <c r="Z189" t="str">
        <f t="shared" si="197"/>
        <v/>
      </c>
      <c r="AA189">
        <f t="shared" si="7"/>
        <v>1</v>
      </c>
      <c r="AB189" t="str">
        <f t="shared" si="8"/>
        <v/>
      </c>
      <c r="AF189" t="str">
        <f t="shared" si="9"/>
        <v>1 - Type of study</v>
      </c>
      <c r="AG189" t="str">
        <f t="shared" si="10"/>
        <v>1 - Type of study</v>
      </c>
      <c r="AH189" t="str">
        <f t="shared" si="11"/>
        <v/>
      </c>
    </row>
    <row r="190">
      <c r="A190" s="9" t="s">
        <v>11008</v>
      </c>
      <c r="B190" s="9" t="s">
        <v>11009</v>
      </c>
      <c r="C190" s="10">
        <v>2020.0</v>
      </c>
      <c r="D190" s="10">
        <v>9.0</v>
      </c>
      <c r="E190" s="10">
        <v>1.0</v>
      </c>
      <c r="F190" s="9" t="s">
        <v>879</v>
      </c>
      <c r="G190" s="9" t="s">
        <v>880</v>
      </c>
      <c r="H190" s="10">
        <v>158.0</v>
      </c>
      <c r="I190" s="9"/>
      <c r="J190" s="10">
        <v>111214.0</v>
      </c>
      <c r="K190" s="9" t="s">
        <v>11010</v>
      </c>
      <c r="L190" s="15" t="s">
        <v>11011</v>
      </c>
      <c r="M190" s="9" t="s">
        <v>883</v>
      </c>
      <c r="N190" s="9"/>
      <c r="O190" s="9" t="s">
        <v>884</v>
      </c>
      <c r="P190" s="9" t="s">
        <v>11012</v>
      </c>
      <c r="Q190" s="9" t="s">
        <v>10629</v>
      </c>
      <c r="R190" s="10">
        <v>3.2568074E7</v>
      </c>
      <c r="S190" s="9"/>
      <c r="T190">
        <f t="shared" si="2"/>
        <v>35</v>
      </c>
      <c r="U190" t="str">
        <f t="shared" si="3"/>
        <v>Excluded</v>
      </c>
      <c r="V190">
        <f t="shared" si="4"/>
        <v>58</v>
      </c>
      <c r="W190" t="str">
        <f t="shared" si="5"/>
        <v>Excluded</v>
      </c>
      <c r="X190" t="str">
        <f t="shared" ref="X190:Z190" si="198">IFERROR(IF(SEARCH(X$1,$Q190),"sim","não"),)</f>
        <v>sim</v>
      </c>
      <c r="Y190" t="str">
        <f t="shared" si="198"/>
        <v/>
      </c>
      <c r="Z190" t="str">
        <f t="shared" si="198"/>
        <v/>
      </c>
      <c r="AA190">
        <f t="shared" si="7"/>
        <v>1</v>
      </c>
      <c r="AB190" t="str">
        <f t="shared" si="8"/>
        <v/>
      </c>
      <c r="AF190" t="str">
        <f t="shared" si="9"/>
        <v>1 - Type of study</v>
      </c>
      <c r="AG190" t="str">
        <f t="shared" si="10"/>
        <v>1 - Type of study</v>
      </c>
      <c r="AH190" t="str">
        <f t="shared" si="11"/>
        <v/>
      </c>
    </row>
    <row r="191">
      <c r="A191" s="9" t="s">
        <v>11013</v>
      </c>
      <c r="B191" s="9" t="s">
        <v>11014</v>
      </c>
      <c r="C191" s="10">
        <v>2020.0</v>
      </c>
      <c r="D191" s="10">
        <v>10.0</v>
      </c>
      <c r="E191" s="10">
        <v>1.0</v>
      </c>
      <c r="F191" s="9" t="s">
        <v>11015</v>
      </c>
      <c r="G191" s="9" t="s">
        <v>11016</v>
      </c>
      <c r="H191" s="10">
        <v>43.0</v>
      </c>
      <c r="I191" s="10">
        <v>10.0</v>
      </c>
      <c r="J191" s="9" t="s">
        <v>11017</v>
      </c>
      <c r="K191" s="9" t="s">
        <v>11018</v>
      </c>
      <c r="L191" s="15" t="s">
        <v>11019</v>
      </c>
      <c r="M191" s="9" t="s">
        <v>883</v>
      </c>
      <c r="N191" s="9"/>
      <c r="O191" s="9" t="s">
        <v>1022</v>
      </c>
      <c r="P191" s="9" t="s">
        <v>11020</v>
      </c>
      <c r="Q191" s="9" t="s">
        <v>11021</v>
      </c>
      <c r="R191" s="10">
        <v>3.2514611E7</v>
      </c>
      <c r="S191" s="9"/>
      <c r="T191">
        <f t="shared" si="2"/>
        <v>35</v>
      </c>
      <c r="U191" t="str">
        <f t="shared" si="3"/>
        <v>Excluded</v>
      </c>
      <c r="V191">
        <f t="shared" si="4"/>
        <v>58</v>
      </c>
      <c r="W191" t="str">
        <f t="shared" si="5"/>
        <v>Excluded</v>
      </c>
      <c r="X191" t="str">
        <f t="shared" ref="X191:Z191" si="199">IFERROR(IF(SEARCH(X$1,$Q191),"sim","não"),)</f>
        <v/>
      </c>
      <c r="Y191" t="str">
        <f t="shared" si="199"/>
        <v>sim</v>
      </c>
      <c r="Z191" t="str">
        <f t="shared" si="199"/>
        <v/>
      </c>
      <c r="AA191">
        <f t="shared" si="7"/>
        <v>1</v>
      </c>
      <c r="AB191" t="str">
        <f t="shared" si="8"/>
        <v/>
      </c>
      <c r="AF191" t="str">
        <f t="shared" si="9"/>
        <v>2 - Population</v>
      </c>
      <c r="AG191" t="str">
        <f t="shared" si="10"/>
        <v>2 - Population</v>
      </c>
      <c r="AH191" t="str">
        <f t="shared" si="11"/>
        <v/>
      </c>
    </row>
    <row r="192">
      <c r="A192" s="9" t="s">
        <v>11022</v>
      </c>
      <c r="B192" s="9" t="s">
        <v>11023</v>
      </c>
      <c r="C192" s="10">
        <v>2020.0</v>
      </c>
      <c r="D192" s="10">
        <v>11.0</v>
      </c>
      <c r="E192" s="10">
        <v>5.0</v>
      </c>
      <c r="F192" s="9" t="s">
        <v>974</v>
      </c>
      <c r="G192" s="9" t="s">
        <v>975</v>
      </c>
      <c r="H192" s="10">
        <v>398.0</v>
      </c>
      <c r="I192" s="9"/>
      <c r="J192" s="10">
        <v>122994.0</v>
      </c>
      <c r="K192" s="9" t="s">
        <v>11024</v>
      </c>
      <c r="L192" s="15" t="s">
        <v>11025</v>
      </c>
      <c r="M192" s="9" t="s">
        <v>883</v>
      </c>
      <c r="N192" s="9"/>
      <c r="O192" s="9" t="s">
        <v>913</v>
      </c>
      <c r="P192" s="9" t="s">
        <v>11026</v>
      </c>
      <c r="Q192" s="9" t="s">
        <v>10629</v>
      </c>
      <c r="R192" s="10">
        <v>3.2504956E7</v>
      </c>
      <c r="S192" s="9"/>
      <c r="T192">
        <f t="shared" si="2"/>
        <v>35</v>
      </c>
      <c r="U192" t="str">
        <f t="shared" si="3"/>
        <v>Excluded</v>
      </c>
      <c r="V192">
        <f t="shared" si="4"/>
        <v>58</v>
      </c>
      <c r="W192" t="str">
        <f t="shared" si="5"/>
        <v>Excluded</v>
      </c>
      <c r="X192" t="str">
        <f t="shared" ref="X192:Z192" si="200">IFERROR(IF(SEARCH(X$1,$Q192),"sim","não"),)</f>
        <v>sim</v>
      </c>
      <c r="Y192" t="str">
        <f t="shared" si="200"/>
        <v/>
      </c>
      <c r="Z192" t="str">
        <f t="shared" si="200"/>
        <v/>
      </c>
      <c r="AA192">
        <f t="shared" si="7"/>
        <v>1</v>
      </c>
      <c r="AB192" t="str">
        <f t="shared" si="8"/>
        <v/>
      </c>
      <c r="AF192" t="str">
        <f t="shared" si="9"/>
        <v>1 - Type of study</v>
      </c>
      <c r="AG192" t="str">
        <f t="shared" si="10"/>
        <v>1 - Type of study</v>
      </c>
      <c r="AH192" t="str">
        <f t="shared" si="11"/>
        <v/>
      </c>
    </row>
    <row r="193">
      <c r="A193" s="9" t="s">
        <v>11027</v>
      </c>
      <c r="B193" s="9" t="s">
        <v>11028</v>
      </c>
      <c r="C193" s="10">
        <v>2020.0</v>
      </c>
      <c r="D193" s="10">
        <v>9.0</v>
      </c>
      <c r="E193" s="10">
        <v>1.0</v>
      </c>
      <c r="F193" s="9" t="s">
        <v>948</v>
      </c>
      <c r="G193" s="9" t="s">
        <v>949</v>
      </c>
      <c r="H193" s="10">
        <v>733.0</v>
      </c>
      <c r="I193" s="9"/>
      <c r="J193" s="10">
        <v>138929.0</v>
      </c>
      <c r="K193" s="9" t="s">
        <v>11029</v>
      </c>
      <c r="L193" s="15" t="s">
        <v>11030</v>
      </c>
      <c r="M193" s="9" t="s">
        <v>883</v>
      </c>
      <c r="N193" s="9"/>
      <c r="O193" s="9" t="s">
        <v>913</v>
      </c>
      <c r="P193" s="9" t="s">
        <v>11031</v>
      </c>
      <c r="Q193" s="9" t="s">
        <v>10635</v>
      </c>
      <c r="R193" s="10">
        <v>3.2466972E7</v>
      </c>
      <c r="S193" s="9"/>
      <c r="T193">
        <f t="shared" si="2"/>
        <v>35</v>
      </c>
      <c r="U193" t="str">
        <f t="shared" si="3"/>
        <v>Maybe</v>
      </c>
      <c r="V193">
        <f t="shared" si="4"/>
        <v>55</v>
      </c>
      <c r="W193" t="str">
        <f t="shared" si="5"/>
        <v>Maybe</v>
      </c>
      <c r="X193" t="str">
        <f t="shared" ref="X193:Z193" si="201">IFERROR(IF(SEARCH(X$1,$Q193),"sim","não"),)</f>
        <v/>
      </c>
      <c r="Y193" t="str">
        <f t="shared" si="201"/>
        <v/>
      </c>
      <c r="Z193" t="str">
        <f t="shared" si="201"/>
        <v/>
      </c>
      <c r="AA193">
        <f t="shared" si="7"/>
        <v>0</v>
      </c>
      <c r="AB193" t="str">
        <f t="shared" si="8"/>
        <v>sim</v>
      </c>
      <c r="AF193" t="str">
        <f t="shared" si="9"/>
        <v/>
      </c>
      <c r="AG193" t="str">
        <f t="shared" si="10"/>
        <v/>
      </c>
      <c r="AH193" t="str">
        <f t="shared" si="11"/>
        <v/>
      </c>
    </row>
    <row r="194">
      <c r="A194" s="9" t="s">
        <v>11032</v>
      </c>
      <c r="B194" s="9" t="s">
        <v>11033</v>
      </c>
      <c r="C194" s="10">
        <v>2020.0</v>
      </c>
      <c r="D194" s="10">
        <v>7.0</v>
      </c>
      <c r="E194" s="10">
        <v>1.0</v>
      </c>
      <c r="F194" s="9" t="s">
        <v>879</v>
      </c>
      <c r="G194" s="9" t="s">
        <v>880</v>
      </c>
      <c r="H194" s="10">
        <v>156.0</v>
      </c>
      <c r="I194" s="9"/>
      <c r="J194" s="10">
        <v>111216.0</v>
      </c>
      <c r="K194" s="9" t="s">
        <v>11034</v>
      </c>
      <c r="L194" s="15" t="s">
        <v>11035</v>
      </c>
      <c r="M194" s="9" t="s">
        <v>883</v>
      </c>
      <c r="N194" s="9"/>
      <c r="O194" s="9" t="s">
        <v>884</v>
      </c>
      <c r="P194" s="9" t="s">
        <v>11036</v>
      </c>
      <c r="Q194" s="9" t="s">
        <v>10623</v>
      </c>
      <c r="R194" s="10">
        <v>3.2366369E7</v>
      </c>
      <c r="S194" s="9"/>
      <c r="T194">
        <f t="shared" si="2"/>
        <v>35</v>
      </c>
      <c r="U194" t="str">
        <f t="shared" si="3"/>
        <v>Excluded</v>
      </c>
      <c r="V194">
        <f t="shared" si="4"/>
        <v>58</v>
      </c>
      <c r="W194" t="str">
        <f t="shared" si="5"/>
        <v>Excluded</v>
      </c>
      <c r="X194" t="str">
        <f t="shared" ref="X194:Z194" si="202">IFERROR(IF(SEARCH(X$1,$Q194),"sim","não"),)</f>
        <v>sim</v>
      </c>
      <c r="Y194" t="str">
        <f t="shared" si="202"/>
        <v/>
      </c>
      <c r="Z194" t="str">
        <f t="shared" si="202"/>
        <v/>
      </c>
      <c r="AA194">
        <f t="shared" si="7"/>
        <v>1</v>
      </c>
      <c r="AB194" t="str">
        <f t="shared" si="8"/>
        <v/>
      </c>
      <c r="AF194" t="str">
        <f t="shared" si="9"/>
        <v>1 - Type of study</v>
      </c>
      <c r="AG194" t="str">
        <f t="shared" si="10"/>
        <v>1 - Type of study</v>
      </c>
      <c r="AH194" t="str">
        <f t="shared" si="11"/>
        <v/>
      </c>
    </row>
    <row r="195">
      <c r="A195" s="9" t="s">
        <v>11037</v>
      </c>
      <c r="B195" s="9" t="s">
        <v>11038</v>
      </c>
      <c r="C195" s="10">
        <v>2020.0</v>
      </c>
      <c r="D195" s="10">
        <v>8.0</v>
      </c>
      <c r="E195" s="10">
        <v>1.0</v>
      </c>
      <c r="F195" s="9" t="s">
        <v>1089</v>
      </c>
      <c r="G195" s="9" t="s">
        <v>1090</v>
      </c>
      <c r="H195" s="10">
        <v>78.0</v>
      </c>
      <c r="I195" s="9"/>
      <c r="J195" s="10">
        <v>103398.0</v>
      </c>
      <c r="K195" s="9" t="s">
        <v>11039</v>
      </c>
      <c r="L195" s="15" t="s">
        <v>11040</v>
      </c>
      <c r="M195" s="9" t="s">
        <v>883</v>
      </c>
      <c r="N195" s="9"/>
      <c r="O195" s="9" t="s">
        <v>913</v>
      </c>
      <c r="P195" s="9" t="s">
        <v>11041</v>
      </c>
      <c r="Q195" s="9" t="s">
        <v>10764</v>
      </c>
      <c r="R195" s="10">
        <v>3.2361396E7</v>
      </c>
      <c r="S195" s="9"/>
      <c r="T195">
        <f t="shared" si="2"/>
        <v>35</v>
      </c>
      <c r="U195" t="str">
        <f t="shared" si="3"/>
        <v>Excluded</v>
      </c>
      <c r="V195">
        <f t="shared" si="4"/>
        <v>58</v>
      </c>
      <c r="W195" t="str">
        <f t="shared" si="5"/>
        <v>Excluded</v>
      </c>
      <c r="X195" t="str">
        <f t="shared" ref="X195:Z195" si="203">IFERROR(IF(SEARCH(X$1,$Q195),"sim","não"),)</f>
        <v/>
      </c>
      <c r="Y195" t="str">
        <f t="shared" si="203"/>
        <v/>
      </c>
      <c r="Z195" t="str">
        <f t="shared" si="203"/>
        <v>sim</v>
      </c>
      <c r="AA195">
        <f t="shared" si="7"/>
        <v>1</v>
      </c>
      <c r="AB195" t="str">
        <f t="shared" si="8"/>
        <v/>
      </c>
      <c r="AF195" t="str">
        <f t="shared" si="9"/>
        <v>3 - Intervention</v>
      </c>
      <c r="AG195" t="str">
        <f t="shared" si="10"/>
        <v>3 - Intervention</v>
      </c>
      <c r="AH195" t="str">
        <f t="shared" si="11"/>
        <v/>
      </c>
    </row>
    <row r="196">
      <c r="A196" s="9" t="s">
        <v>11042</v>
      </c>
      <c r="B196" s="9" t="s">
        <v>11043</v>
      </c>
      <c r="C196" s="10">
        <v>2020.0</v>
      </c>
      <c r="D196" s="10">
        <v>3.0</v>
      </c>
      <c r="E196" s="10">
        <v>1.0</v>
      </c>
      <c r="F196" s="9" t="s">
        <v>11044</v>
      </c>
      <c r="G196" s="9" t="s">
        <v>11045</v>
      </c>
      <c r="H196" s="10">
        <v>7.0</v>
      </c>
      <c r="I196" s="10">
        <v>2.0</v>
      </c>
      <c r="J196" s="10">
        <v>24304.0</v>
      </c>
      <c r="K196" s="9" t="s">
        <v>11046</v>
      </c>
      <c r="L196" s="15" t="s">
        <v>11047</v>
      </c>
      <c r="M196" s="9" t="s">
        <v>883</v>
      </c>
      <c r="N196" s="9"/>
      <c r="O196" s="9"/>
      <c r="P196" s="9" t="s">
        <v>11048</v>
      </c>
      <c r="Q196" s="9" t="s">
        <v>10623</v>
      </c>
      <c r="R196" s="10">
        <v>3.2341941E7</v>
      </c>
      <c r="S196" s="9" t="s">
        <v>11049</v>
      </c>
      <c r="T196">
        <f t="shared" si="2"/>
        <v>35</v>
      </c>
      <c r="U196" t="str">
        <f t="shared" si="3"/>
        <v>Excluded</v>
      </c>
      <c r="V196">
        <f t="shared" si="4"/>
        <v>58</v>
      </c>
      <c r="W196" t="str">
        <f t="shared" si="5"/>
        <v>Excluded</v>
      </c>
      <c r="X196" t="str">
        <f t="shared" ref="X196:Z196" si="204">IFERROR(IF(SEARCH(X$1,$Q196),"sim","não"),)</f>
        <v>sim</v>
      </c>
      <c r="Y196" t="str">
        <f t="shared" si="204"/>
        <v/>
      </c>
      <c r="Z196" t="str">
        <f t="shared" si="204"/>
        <v/>
      </c>
      <c r="AA196">
        <f t="shared" si="7"/>
        <v>1</v>
      </c>
      <c r="AB196" t="str">
        <f t="shared" si="8"/>
        <v/>
      </c>
      <c r="AF196" t="str">
        <f t="shared" si="9"/>
        <v>1 - Type of study</v>
      </c>
      <c r="AG196" t="str">
        <f t="shared" si="10"/>
        <v>1 - Type of study</v>
      </c>
      <c r="AH196" t="str">
        <f t="shared" si="11"/>
        <v/>
      </c>
    </row>
    <row r="197">
      <c r="A197" s="9" t="s">
        <v>11050</v>
      </c>
      <c r="B197" s="9" t="s">
        <v>11051</v>
      </c>
      <c r="C197" s="10">
        <v>2020.0</v>
      </c>
      <c r="D197" s="10">
        <v>4.0</v>
      </c>
      <c r="E197" s="10">
        <v>1.0</v>
      </c>
      <c r="F197" s="9" t="s">
        <v>879</v>
      </c>
      <c r="G197" s="9" t="s">
        <v>880</v>
      </c>
      <c r="H197" s="10">
        <v>153.0</v>
      </c>
      <c r="I197" s="9"/>
      <c r="J197" s="10">
        <v>111022.0</v>
      </c>
      <c r="K197" s="9" t="s">
        <v>11052</v>
      </c>
      <c r="L197" s="15" t="s">
        <v>11053</v>
      </c>
      <c r="M197" s="9" t="s">
        <v>883</v>
      </c>
      <c r="N197" s="9"/>
      <c r="O197" s="9" t="s">
        <v>884</v>
      </c>
      <c r="P197" s="9" t="s">
        <v>11054</v>
      </c>
      <c r="Q197" s="9" t="s">
        <v>10635</v>
      </c>
      <c r="R197" s="10">
        <v>3.2275568E7</v>
      </c>
      <c r="S197" s="9"/>
      <c r="T197">
        <f t="shared" si="2"/>
        <v>35</v>
      </c>
      <c r="U197" t="str">
        <f t="shared" si="3"/>
        <v>Maybe</v>
      </c>
      <c r="V197">
        <f t="shared" si="4"/>
        <v>55</v>
      </c>
      <c r="W197" t="str">
        <f t="shared" si="5"/>
        <v>Maybe</v>
      </c>
      <c r="X197" t="str">
        <f t="shared" ref="X197:Z197" si="205">IFERROR(IF(SEARCH(X$1,$Q197),"sim","não"),)</f>
        <v/>
      </c>
      <c r="Y197" t="str">
        <f t="shared" si="205"/>
        <v/>
      </c>
      <c r="Z197" t="str">
        <f t="shared" si="205"/>
        <v/>
      </c>
      <c r="AA197">
        <f t="shared" si="7"/>
        <v>0</v>
      </c>
      <c r="AB197" t="str">
        <f t="shared" si="8"/>
        <v>sim</v>
      </c>
      <c r="AF197" t="str">
        <f t="shared" si="9"/>
        <v/>
      </c>
      <c r="AG197" t="str">
        <f t="shared" si="10"/>
        <v/>
      </c>
      <c r="AH197" t="str">
        <f t="shared" si="11"/>
        <v/>
      </c>
    </row>
    <row r="198">
      <c r="A198" s="9" t="s">
        <v>11055</v>
      </c>
      <c r="B198" s="9" t="s">
        <v>11056</v>
      </c>
      <c r="C198" s="10">
        <v>2020.0</v>
      </c>
      <c r="D198" s="10">
        <v>4.0</v>
      </c>
      <c r="E198" s="10">
        <v>1.0</v>
      </c>
      <c r="F198" s="9" t="s">
        <v>879</v>
      </c>
      <c r="G198" s="9" t="s">
        <v>880</v>
      </c>
      <c r="H198" s="10">
        <v>153.0</v>
      </c>
      <c r="I198" s="9"/>
      <c r="J198" s="10">
        <v>110974.0</v>
      </c>
      <c r="K198" s="9" t="s">
        <v>11057</v>
      </c>
      <c r="L198" s="15" t="s">
        <v>11058</v>
      </c>
      <c r="M198" s="9" t="s">
        <v>883</v>
      </c>
      <c r="N198" s="9"/>
      <c r="O198" s="9" t="s">
        <v>884</v>
      </c>
      <c r="P198" s="9" t="s">
        <v>11059</v>
      </c>
      <c r="Q198" s="9" t="s">
        <v>10623</v>
      </c>
      <c r="R198" s="10">
        <v>3.2275532E7</v>
      </c>
      <c r="S198" s="9"/>
      <c r="T198">
        <f t="shared" si="2"/>
        <v>35</v>
      </c>
      <c r="U198" t="str">
        <f t="shared" si="3"/>
        <v>Excluded</v>
      </c>
      <c r="V198">
        <f t="shared" si="4"/>
        <v>58</v>
      </c>
      <c r="W198" t="str">
        <f t="shared" si="5"/>
        <v>Excluded</v>
      </c>
      <c r="X198" t="str">
        <f t="shared" ref="X198:Z198" si="206">IFERROR(IF(SEARCH(X$1,$Q198),"sim","não"),)</f>
        <v>sim</v>
      </c>
      <c r="Y198" t="str">
        <f t="shared" si="206"/>
        <v/>
      </c>
      <c r="Z198" t="str">
        <f t="shared" si="206"/>
        <v/>
      </c>
      <c r="AA198">
        <f t="shared" si="7"/>
        <v>1</v>
      </c>
      <c r="AB198" t="str">
        <f t="shared" si="8"/>
        <v/>
      </c>
      <c r="AF198" t="str">
        <f t="shared" si="9"/>
        <v>1 - Type of study</v>
      </c>
      <c r="AG198" t="str">
        <f t="shared" si="10"/>
        <v>1 - Type of study</v>
      </c>
      <c r="AH198" t="str">
        <f t="shared" si="11"/>
        <v/>
      </c>
    </row>
    <row r="199">
      <c r="A199" s="9" t="s">
        <v>11060</v>
      </c>
      <c r="B199" s="9" t="s">
        <v>11061</v>
      </c>
      <c r="C199" s="10">
        <v>2020.0</v>
      </c>
      <c r="D199" s="10">
        <v>7.0</v>
      </c>
      <c r="E199" s="10">
        <v>1.0</v>
      </c>
      <c r="F199" s="9" t="s">
        <v>948</v>
      </c>
      <c r="G199" s="9" t="s">
        <v>949</v>
      </c>
      <c r="H199" s="10">
        <v>724.0</v>
      </c>
      <c r="I199" s="9"/>
      <c r="J199" s="10">
        <v>138065.0</v>
      </c>
      <c r="K199" s="9" t="s">
        <v>11062</v>
      </c>
      <c r="L199" s="15" t="s">
        <v>11063</v>
      </c>
      <c r="M199" s="9" t="s">
        <v>883</v>
      </c>
      <c r="N199" s="9"/>
      <c r="O199" s="9" t="s">
        <v>913</v>
      </c>
      <c r="P199" s="9" t="s">
        <v>11064</v>
      </c>
      <c r="Q199" s="9" t="s">
        <v>10635</v>
      </c>
      <c r="R199" s="10">
        <v>3.2272399E7</v>
      </c>
      <c r="S199" s="9"/>
      <c r="T199">
        <f t="shared" si="2"/>
        <v>35</v>
      </c>
      <c r="U199" t="str">
        <f t="shared" si="3"/>
        <v>Maybe</v>
      </c>
      <c r="V199">
        <f t="shared" si="4"/>
        <v>55</v>
      </c>
      <c r="W199" t="str">
        <f t="shared" si="5"/>
        <v>Maybe</v>
      </c>
      <c r="X199" t="str">
        <f t="shared" ref="X199:Z199" si="207">IFERROR(IF(SEARCH(X$1,$Q199),"sim","não"),)</f>
        <v/>
      </c>
      <c r="Y199" t="str">
        <f t="shared" si="207"/>
        <v/>
      </c>
      <c r="Z199" t="str">
        <f t="shared" si="207"/>
        <v/>
      </c>
      <c r="AA199">
        <f t="shared" si="7"/>
        <v>0</v>
      </c>
      <c r="AB199" t="str">
        <f t="shared" si="8"/>
        <v>sim</v>
      </c>
      <c r="AF199" t="str">
        <f t="shared" si="9"/>
        <v/>
      </c>
      <c r="AG199" t="str">
        <f t="shared" si="10"/>
        <v/>
      </c>
      <c r="AH199" t="str">
        <f t="shared" si="11"/>
        <v/>
      </c>
    </row>
    <row r="200">
      <c r="A200" s="9" t="s">
        <v>11065</v>
      </c>
      <c r="B200" s="9" t="s">
        <v>11066</v>
      </c>
      <c r="C200" s="10">
        <v>2020.0</v>
      </c>
      <c r="D200" s="10">
        <v>8.0</v>
      </c>
      <c r="E200" s="10">
        <v>1.0</v>
      </c>
      <c r="F200" s="9" t="s">
        <v>927</v>
      </c>
      <c r="G200" s="9" t="s">
        <v>928</v>
      </c>
      <c r="H200" s="10">
        <v>263.0</v>
      </c>
      <c r="I200" s="9"/>
      <c r="J200" s="10">
        <v>114422.0</v>
      </c>
      <c r="K200" s="9" t="s">
        <v>11067</v>
      </c>
      <c r="L200" s="15" t="s">
        <v>11068</v>
      </c>
      <c r="M200" s="9" t="s">
        <v>883</v>
      </c>
      <c r="N200" s="9"/>
      <c r="O200" s="9" t="s">
        <v>884</v>
      </c>
      <c r="P200" s="9" t="s">
        <v>11069</v>
      </c>
      <c r="Q200" s="9" t="s">
        <v>10635</v>
      </c>
      <c r="R200" s="10">
        <v>3.2244159E7</v>
      </c>
      <c r="S200" s="9"/>
      <c r="T200">
        <f t="shared" si="2"/>
        <v>35</v>
      </c>
      <c r="U200" t="str">
        <f t="shared" si="3"/>
        <v>Maybe</v>
      </c>
      <c r="V200">
        <f t="shared" si="4"/>
        <v>55</v>
      </c>
      <c r="W200" t="str">
        <f t="shared" si="5"/>
        <v>Maybe</v>
      </c>
      <c r="X200" t="str">
        <f t="shared" ref="X200:Z200" si="208">IFERROR(IF(SEARCH(X$1,$Q200),"sim","não"),)</f>
        <v/>
      </c>
      <c r="Y200" t="str">
        <f t="shared" si="208"/>
        <v/>
      </c>
      <c r="Z200" t="str">
        <f t="shared" si="208"/>
        <v/>
      </c>
      <c r="AA200">
        <f t="shared" si="7"/>
        <v>0</v>
      </c>
      <c r="AB200" t="str">
        <f t="shared" si="8"/>
        <v>sim</v>
      </c>
      <c r="AF200" t="str">
        <f t="shared" si="9"/>
        <v/>
      </c>
      <c r="AG200" t="str">
        <f t="shared" si="10"/>
        <v/>
      </c>
      <c r="AH200" t="str">
        <f t="shared" si="11"/>
        <v/>
      </c>
    </row>
    <row r="201">
      <c r="A201" s="9" t="s">
        <v>11070</v>
      </c>
      <c r="B201" s="22" t="s">
        <v>11071</v>
      </c>
      <c r="C201" s="10">
        <v>2020.0</v>
      </c>
      <c r="D201" s="10">
        <v>3.0</v>
      </c>
      <c r="E201" s="10">
        <v>25.0</v>
      </c>
      <c r="F201" s="9" t="s">
        <v>4361</v>
      </c>
      <c r="G201" s="9" t="s">
        <v>4362</v>
      </c>
      <c r="H201" s="10">
        <v>8.0</v>
      </c>
      <c r="I201" s="10">
        <v>2.0</v>
      </c>
      <c r="J201" s="9"/>
      <c r="K201" s="9" t="s">
        <v>11072</v>
      </c>
      <c r="L201" s="15" t="s">
        <v>11073</v>
      </c>
      <c r="M201" s="9" t="s">
        <v>883</v>
      </c>
      <c r="N201" s="9"/>
      <c r="O201" s="9"/>
      <c r="P201" s="9" t="s">
        <v>11074</v>
      </c>
      <c r="Q201" s="9" t="s">
        <v>10623</v>
      </c>
      <c r="R201" s="10">
        <v>3.2218348E7</v>
      </c>
      <c r="S201" s="9" t="s">
        <v>11075</v>
      </c>
      <c r="T201">
        <f t="shared" si="2"/>
        <v>35</v>
      </c>
      <c r="U201" t="str">
        <f t="shared" si="3"/>
        <v>Excluded</v>
      </c>
      <c r="V201">
        <f t="shared" si="4"/>
        <v>58</v>
      </c>
      <c r="W201" t="str">
        <f t="shared" si="5"/>
        <v>Excluded</v>
      </c>
      <c r="X201" t="str">
        <f t="shared" ref="X201:Z201" si="209">IFERROR(IF(SEARCH(X$1,$Q201),"sim","não"),)</f>
        <v>sim</v>
      </c>
      <c r="Y201" t="str">
        <f t="shared" si="209"/>
        <v/>
      </c>
      <c r="Z201" t="str">
        <f t="shared" si="209"/>
        <v/>
      </c>
      <c r="AA201">
        <f t="shared" si="7"/>
        <v>1</v>
      </c>
      <c r="AB201" t="str">
        <f t="shared" si="8"/>
        <v/>
      </c>
      <c r="AF201" t="str">
        <f t="shared" si="9"/>
        <v>1 - Type of study</v>
      </c>
      <c r="AG201" t="str">
        <f t="shared" si="10"/>
        <v>1 - Type of study</v>
      </c>
      <c r="AH201" t="str">
        <f t="shared" si="11"/>
        <v/>
      </c>
    </row>
    <row r="202">
      <c r="A202" s="9" t="s">
        <v>11076</v>
      </c>
      <c r="B202" s="9" t="s">
        <v>11077</v>
      </c>
      <c r="C202" s="10">
        <v>2020.0</v>
      </c>
      <c r="D202" s="10">
        <v>6.0</v>
      </c>
      <c r="E202" s="10">
        <v>25.0</v>
      </c>
      <c r="F202" s="9" t="s">
        <v>948</v>
      </c>
      <c r="G202" s="9" t="s">
        <v>949</v>
      </c>
      <c r="H202" s="10">
        <v>723.0</v>
      </c>
      <c r="I202" s="9"/>
      <c r="J202" s="10">
        <v>137820.0</v>
      </c>
      <c r="K202" s="9" t="s">
        <v>11078</v>
      </c>
      <c r="L202" s="15" t="s">
        <v>11079</v>
      </c>
      <c r="M202" s="9" t="s">
        <v>883</v>
      </c>
      <c r="N202" s="9"/>
      <c r="O202" s="9" t="s">
        <v>913</v>
      </c>
      <c r="P202" s="9" t="s">
        <v>11080</v>
      </c>
      <c r="Q202" s="9" t="s">
        <v>10623</v>
      </c>
      <c r="R202" s="10">
        <v>3.2203797E7</v>
      </c>
      <c r="S202" s="9"/>
      <c r="T202">
        <f t="shared" si="2"/>
        <v>35</v>
      </c>
      <c r="U202" t="str">
        <f t="shared" si="3"/>
        <v>Excluded</v>
      </c>
      <c r="V202">
        <f t="shared" si="4"/>
        <v>58</v>
      </c>
      <c r="W202" t="str">
        <f t="shared" si="5"/>
        <v>Excluded</v>
      </c>
      <c r="X202" t="str">
        <f t="shared" ref="X202:Z202" si="210">IFERROR(IF(SEARCH(X$1,$Q202),"sim","não"),)</f>
        <v>sim</v>
      </c>
      <c r="Y202" t="str">
        <f t="shared" si="210"/>
        <v/>
      </c>
      <c r="Z202" t="str">
        <f t="shared" si="210"/>
        <v/>
      </c>
      <c r="AA202">
        <f t="shared" si="7"/>
        <v>1</v>
      </c>
      <c r="AB202" t="str">
        <f t="shared" si="8"/>
        <v/>
      </c>
      <c r="AF202" t="str">
        <f t="shared" si="9"/>
        <v>1 - Type of study</v>
      </c>
      <c r="AG202" t="str">
        <f t="shared" si="10"/>
        <v>1 - Type of study</v>
      </c>
      <c r="AH202" t="str">
        <f t="shared" si="11"/>
        <v/>
      </c>
    </row>
    <row r="203">
      <c r="A203" s="9" t="s">
        <v>11081</v>
      </c>
      <c r="B203" s="9" t="s">
        <v>11082</v>
      </c>
      <c r="C203" s="10">
        <v>2020.0</v>
      </c>
      <c r="D203" s="10">
        <v>5.0</v>
      </c>
      <c r="E203" s="10">
        <v>1.0</v>
      </c>
      <c r="F203" s="9" t="s">
        <v>879</v>
      </c>
      <c r="G203" s="9" t="s">
        <v>880</v>
      </c>
      <c r="H203" s="10">
        <v>154.0</v>
      </c>
      <c r="I203" s="9"/>
      <c r="J203" s="10">
        <v>111050.0</v>
      </c>
      <c r="K203" s="9" t="s">
        <v>11083</v>
      </c>
      <c r="L203" s="15" t="s">
        <v>11084</v>
      </c>
      <c r="M203" s="9" t="s">
        <v>883</v>
      </c>
      <c r="N203" s="9"/>
      <c r="O203" s="9" t="s">
        <v>884</v>
      </c>
      <c r="P203" s="9" t="s">
        <v>11085</v>
      </c>
      <c r="Q203" s="9" t="s">
        <v>10629</v>
      </c>
      <c r="R203" s="10">
        <v>3.21745E7</v>
      </c>
      <c r="S203" s="9"/>
      <c r="T203">
        <f t="shared" si="2"/>
        <v>35</v>
      </c>
      <c r="U203" t="str">
        <f t="shared" si="3"/>
        <v>Excluded</v>
      </c>
      <c r="V203">
        <f t="shared" si="4"/>
        <v>58</v>
      </c>
      <c r="W203" t="str">
        <f t="shared" si="5"/>
        <v>Excluded</v>
      </c>
      <c r="X203" t="str">
        <f t="shared" ref="X203:Z203" si="211">IFERROR(IF(SEARCH(X$1,$Q203),"sim","não"),)</f>
        <v>sim</v>
      </c>
      <c r="Y203" t="str">
        <f t="shared" si="211"/>
        <v/>
      </c>
      <c r="Z203" t="str">
        <f t="shared" si="211"/>
        <v/>
      </c>
      <c r="AA203">
        <f t="shared" si="7"/>
        <v>1</v>
      </c>
      <c r="AB203" t="str">
        <f t="shared" si="8"/>
        <v/>
      </c>
      <c r="AF203" t="str">
        <f t="shared" si="9"/>
        <v>1 - Type of study</v>
      </c>
      <c r="AG203" t="str">
        <f t="shared" si="10"/>
        <v>1 - Type of study</v>
      </c>
      <c r="AH203" t="str">
        <f t="shared" si="11"/>
        <v/>
      </c>
    </row>
    <row r="204">
      <c r="A204" s="9" t="s">
        <v>11086</v>
      </c>
      <c r="B204" s="9" t="s">
        <v>11087</v>
      </c>
      <c r="C204" s="10">
        <v>2020.0</v>
      </c>
      <c r="D204" s="10">
        <v>1.0</v>
      </c>
      <c r="E204" s="10">
        <v>1.0</v>
      </c>
      <c r="F204" s="9" t="s">
        <v>1155</v>
      </c>
      <c r="G204" s="9" t="s">
        <v>1156</v>
      </c>
      <c r="H204" s="10">
        <v>11.0</v>
      </c>
      <c r="I204" s="9"/>
      <c r="J204" s="10">
        <v>203.0</v>
      </c>
      <c r="K204" s="9" t="s">
        <v>11088</v>
      </c>
      <c r="L204" s="15" t="s">
        <v>11089</v>
      </c>
      <c r="M204" s="9" t="s">
        <v>883</v>
      </c>
      <c r="N204" s="9"/>
      <c r="O204" s="9"/>
      <c r="P204" s="9" t="s">
        <v>11090</v>
      </c>
      <c r="Q204" s="9" t="s">
        <v>11091</v>
      </c>
      <c r="R204" s="10">
        <v>3.2133001E7</v>
      </c>
      <c r="S204" s="9" t="s">
        <v>11092</v>
      </c>
      <c r="T204">
        <f t="shared" si="2"/>
        <v>35</v>
      </c>
      <c r="U204" t="str">
        <f t="shared" si="3"/>
        <v>Excluded</v>
      </c>
      <c r="V204">
        <f t="shared" si="4"/>
        <v>58</v>
      </c>
      <c r="W204" t="str">
        <f t="shared" si="5"/>
        <v>Maybe</v>
      </c>
      <c r="X204" t="str">
        <f t="shared" ref="X204:Z204" si="212">IFERROR(IF(SEARCH(X$1,$Q204),"sim","não"),)</f>
        <v/>
      </c>
      <c r="Y204" t="str">
        <f t="shared" si="212"/>
        <v>sim</v>
      </c>
      <c r="Z204" t="str">
        <f t="shared" si="212"/>
        <v/>
      </c>
      <c r="AA204">
        <f t="shared" si="7"/>
        <v>1</v>
      </c>
      <c r="AB204" t="str">
        <f t="shared" si="8"/>
        <v>sim</v>
      </c>
      <c r="AF204" t="str">
        <f t="shared" si="9"/>
        <v>2 - Population</v>
      </c>
      <c r="AG204" t="str">
        <f t="shared" si="10"/>
        <v/>
      </c>
      <c r="AH204" t="str">
        <f t="shared" si="11"/>
        <v/>
      </c>
    </row>
    <row r="205">
      <c r="A205" s="9" t="s">
        <v>11093</v>
      </c>
      <c r="B205" s="9" t="s">
        <v>11094</v>
      </c>
      <c r="C205" s="10">
        <v>2020.0</v>
      </c>
      <c r="D205" s="10">
        <v>5.0</v>
      </c>
      <c r="E205" s="10">
        <v>20.0</v>
      </c>
      <c r="F205" s="9" t="s">
        <v>948</v>
      </c>
      <c r="G205" s="9" t="s">
        <v>949</v>
      </c>
      <c r="H205" s="10">
        <v>718.0</v>
      </c>
      <c r="I205" s="9"/>
      <c r="J205" s="10">
        <v>137317.0</v>
      </c>
      <c r="K205" s="9" t="s">
        <v>11095</v>
      </c>
      <c r="L205" s="15" t="s">
        <v>11096</v>
      </c>
      <c r="M205" s="9" t="s">
        <v>883</v>
      </c>
      <c r="N205" s="9"/>
      <c r="O205" s="9" t="s">
        <v>913</v>
      </c>
      <c r="P205" s="9" t="s">
        <v>11097</v>
      </c>
      <c r="Q205" s="9" t="s">
        <v>10623</v>
      </c>
      <c r="R205" s="10">
        <v>3.2088483E7</v>
      </c>
      <c r="S205" s="9"/>
      <c r="T205">
        <f t="shared" si="2"/>
        <v>35</v>
      </c>
      <c r="U205" t="str">
        <f t="shared" si="3"/>
        <v>Excluded</v>
      </c>
      <c r="V205">
        <f t="shared" si="4"/>
        <v>58</v>
      </c>
      <c r="W205" t="str">
        <f t="shared" si="5"/>
        <v>Excluded</v>
      </c>
      <c r="X205" t="str">
        <f t="shared" ref="X205:Z205" si="213">IFERROR(IF(SEARCH(X$1,$Q205),"sim","não"),)</f>
        <v>sim</v>
      </c>
      <c r="Y205" t="str">
        <f t="shared" si="213"/>
        <v/>
      </c>
      <c r="Z205" t="str">
        <f t="shared" si="213"/>
        <v/>
      </c>
      <c r="AA205">
        <f t="shared" si="7"/>
        <v>1</v>
      </c>
      <c r="AB205" t="str">
        <f t="shared" si="8"/>
        <v/>
      </c>
      <c r="AF205" t="str">
        <f t="shared" si="9"/>
        <v>1 - Type of study</v>
      </c>
      <c r="AG205" t="str">
        <f t="shared" si="10"/>
        <v>1 - Type of study</v>
      </c>
      <c r="AH205" t="str">
        <f t="shared" si="11"/>
        <v/>
      </c>
    </row>
    <row r="206">
      <c r="A206" s="9" t="s">
        <v>11098</v>
      </c>
      <c r="B206" s="9" t="s">
        <v>11099</v>
      </c>
      <c r="C206" s="10">
        <v>2020.0</v>
      </c>
      <c r="D206" s="10">
        <v>3.0</v>
      </c>
      <c r="E206" s="10">
        <v>22.0</v>
      </c>
      <c r="F206" s="9" t="s">
        <v>11100</v>
      </c>
      <c r="G206" s="9" t="s">
        <v>11101</v>
      </c>
      <c r="H206" s="10">
        <v>1103.0</v>
      </c>
      <c r="I206" s="9"/>
      <c r="J206" s="9" t="s">
        <v>11102</v>
      </c>
      <c r="K206" s="9" t="s">
        <v>11103</v>
      </c>
      <c r="L206" s="15" t="s">
        <v>11104</v>
      </c>
      <c r="M206" s="9" t="s">
        <v>883</v>
      </c>
      <c r="N206" s="9"/>
      <c r="O206" s="9" t="s">
        <v>913</v>
      </c>
      <c r="P206" s="9" t="s">
        <v>11105</v>
      </c>
      <c r="Q206" s="9" t="s">
        <v>10623</v>
      </c>
      <c r="R206" s="10">
        <v>3.2081183E7</v>
      </c>
      <c r="S206" s="9"/>
      <c r="T206">
        <f t="shared" si="2"/>
        <v>35</v>
      </c>
      <c r="U206" t="str">
        <f t="shared" si="3"/>
        <v>Excluded</v>
      </c>
      <c r="V206">
        <f t="shared" si="4"/>
        <v>58</v>
      </c>
      <c r="W206" t="str">
        <f t="shared" si="5"/>
        <v>Excluded</v>
      </c>
      <c r="X206" t="str">
        <f t="shared" ref="X206:Z206" si="214">IFERROR(IF(SEARCH(X$1,$Q206),"sim","não"),)</f>
        <v>sim</v>
      </c>
      <c r="Y206" t="str">
        <f t="shared" si="214"/>
        <v/>
      </c>
      <c r="Z206" t="str">
        <f t="shared" si="214"/>
        <v/>
      </c>
      <c r="AA206">
        <f t="shared" si="7"/>
        <v>1</v>
      </c>
      <c r="AB206" t="str">
        <f t="shared" si="8"/>
        <v/>
      </c>
      <c r="AF206" t="str">
        <f t="shared" si="9"/>
        <v>1 - Type of study</v>
      </c>
      <c r="AG206" t="str">
        <f t="shared" si="10"/>
        <v>1 - Type of study</v>
      </c>
      <c r="AH206" t="str">
        <f t="shared" si="11"/>
        <v/>
      </c>
    </row>
    <row r="207">
      <c r="A207" s="9" t="s">
        <v>11106</v>
      </c>
      <c r="B207" s="9" t="s">
        <v>11107</v>
      </c>
      <c r="C207" s="10">
        <v>2020.0</v>
      </c>
      <c r="D207" s="10">
        <v>6.0</v>
      </c>
      <c r="E207" s="10">
        <v>1.0</v>
      </c>
      <c r="F207" s="9" t="s">
        <v>1121</v>
      </c>
      <c r="G207" s="9" t="s">
        <v>1122</v>
      </c>
      <c r="H207" s="10">
        <v>248.0</v>
      </c>
      <c r="I207" s="9"/>
      <c r="J207" s="10">
        <v>126067.0</v>
      </c>
      <c r="K207" s="9" t="s">
        <v>11108</v>
      </c>
      <c r="L207" s="15" t="s">
        <v>11109</v>
      </c>
      <c r="M207" s="9" t="s">
        <v>883</v>
      </c>
      <c r="N207" s="9"/>
      <c r="O207" s="9" t="s">
        <v>884</v>
      </c>
      <c r="P207" s="9" t="s">
        <v>11110</v>
      </c>
      <c r="Q207" s="9" t="s">
        <v>10635</v>
      </c>
      <c r="R207" s="10">
        <v>3.2041069E7</v>
      </c>
      <c r="S207" s="9"/>
      <c r="T207">
        <f t="shared" si="2"/>
        <v>35</v>
      </c>
      <c r="U207" t="str">
        <f t="shared" si="3"/>
        <v>Maybe</v>
      </c>
      <c r="V207">
        <f t="shared" si="4"/>
        <v>55</v>
      </c>
      <c r="W207" t="str">
        <f t="shared" si="5"/>
        <v>Maybe</v>
      </c>
      <c r="X207" t="str">
        <f t="shared" ref="X207:Z207" si="215">IFERROR(IF(SEARCH(X$1,$Q207),"sim","não"),)</f>
        <v/>
      </c>
      <c r="Y207" t="str">
        <f t="shared" si="215"/>
        <v/>
      </c>
      <c r="Z207" t="str">
        <f t="shared" si="215"/>
        <v/>
      </c>
      <c r="AA207">
        <f t="shared" si="7"/>
        <v>0</v>
      </c>
      <c r="AB207" t="str">
        <f t="shared" si="8"/>
        <v>sim</v>
      </c>
      <c r="AF207" t="str">
        <f t="shared" si="9"/>
        <v/>
      </c>
      <c r="AG207" t="str">
        <f t="shared" si="10"/>
        <v/>
      </c>
      <c r="AH207" t="str">
        <f t="shared" si="11"/>
        <v/>
      </c>
    </row>
    <row r="208">
      <c r="A208" s="9" t="s">
        <v>11111</v>
      </c>
      <c r="B208" s="9" t="s">
        <v>11112</v>
      </c>
      <c r="C208" s="10">
        <v>2020.0</v>
      </c>
      <c r="D208" s="10">
        <v>3.0</v>
      </c>
      <c r="E208" s="10">
        <v>1.0</v>
      </c>
      <c r="F208" s="9" t="s">
        <v>1660</v>
      </c>
      <c r="G208" s="9" t="s">
        <v>1661</v>
      </c>
      <c r="H208" s="10">
        <v>104.0</v>
      </c>
      <c r="I208" s="10">
        <v>3.0</v>
      </c>
      <c r="J208" s="9" t="s">
        <v>11113</v>
      </c>
      <c r="K208" s="9" t="s">
        <v>11114</v>
      </c>
      <c r="L208" s="15" t="s">
        <v>11115</v>
      </c>
      <c r="M208" s="9" t="s">
        <v>883</v>
      </c>
      <c r="N208" s="9"/>
      <c r="O208" s="9" t="s">
        <v>1022</v>
      </c>
      <c r="P208" s="9" t="s">
        <v>11116</v>
      </c>
      <c r="Q208" s="9" t="s">
        <v>10764</v>
      </c>
      <c r="R208" s="10">
        <v>3.2020242E7</v>
      </c>
      <c r="S208" s="9"/>
      <c r="T208">
        <f t="shared" si="2"/>
        <v>35</v>
      </c>
      <c r="U208" t="str">
        <f t="shared" si="3"/>
        <v>Excluded</v>
      </c>
      <c r="V208">
        <f t="shared" si="4"/>
        <v>58</v>
      </c>
      <c r="W208" t="str">
        <f t="shared" si="5"/>
        <v>Excluded</v>
      </c>
      <c r="X208" t="str">
        <f t="shared" ref="X208:Z208" si="216">IFERROR(IF(SEARCH(X$1,$Q208),"sim","não"),)</f>
        <v/>
      </c>
      <c r="Y208" t="str">
        <f t="shared" si="216"/>
        <v/>
      </c>
      <c r="Z208" t="str">
        <f t="shared" si="216"/>
        <v>sim</v>
      </c>
      <c r="AA208">
        <f t="shared" si="7"/>
        <v>1</v>
      </c>
      <c r="AB208" t="str">
        <f t="shared" si="8"/>
        <v/>
      </c>
      <c r="AF208" t="str">
        <f t="shared" si="9"/>
        <v>3 - Intervention</v>
      </c>
      <c r="AG208" t="str">
        <f t="shared" si="10"/>
        <v>3 - Intervention</v>
      </c>
      <c r="AH208" t="str">
        <f t="shared" si="11"/>
        <v/>
      </c>
    </row>
    <row r="209">
      <c r="A209" s="9" t="s">
        <v>11117</v>
      </c>
      <c r="B209" s="9" t="s">
        <v>11118</v>
      </c>
      <c r="C209" s="10">
        <v>2020.0</v>
      </c>
      <c r="D209" s="10">
        <v>3.0</v>
      </c>
      <c r="E209" s="10">
        <v>1.0</v>
      </c>
      <c r="F209" s="9" t="s">
        <v>879</v>
      </c>
      <c r="G209" s="9" t="s">
        <v>880</v>
      </c>
      <c r="H209" s="10">
        <v>152.0</v>
      </c>
      <c r="I209" s="9"/>
      <c r="J209" s="10">
        <v>110880.0</v>
      </c>
      <c r="K209" s="9" t="s">
        <v>11119</v>
      </c>
      <c r="L209" s="15" t="s">
        <v>11120</v>
      </c>
      <c r="M209" s="9" t="s">
        <v>883</v>
      </c>
      <c r="N209" s="9"/>
      <c r="O209" s="9" t="s">
        <v>884</v>
      </c>
      <c r="P209" s="9" t="s">
        <v>11121</v>
      </c>
      <c r="Q209" s="9" t="s">
        <v>10623</v>
      </c>
      <c r="R209" s="10">
        <v>3.1957677E7</v>
      </c>
      <c r="S209" s="9"/>
      <c r="T209">
        <f t="shared" si="2"/>
        <v>35</v>
      </c>
      <c r="U209" t="str">
        <f t="shared" si="3"/>
        <v>Excluded</v>
      </c>
      <c r="V209">
        <f t="shared" si="4"/>
        <v>58</v>
      </c>
      <c r="W209" t="str">
        <f t="shared" si="5"/>
        <v>Excluded</v>
      </c>
      <c r="X209" t="str">
        <f t="shared" ref="X209:Z209" si="217">IFERROR(IF(SEARCH(X$1,$Q209),"sim","não"),)</f>
        <v>sim</v>
      </c>
      <c r="Y209" t="str">
        <f t="shared" si="217"/>
        <v/>
      </c>
      <c r="Z209" t="str">
        <f t="shared" si="217"/>
        <v/>
      </c>
      <c r="AA209">
        <f t="shared" si="7"/>
        <v>1</v>
      </c>
      <c r="AB209" t="str">
        <f t="shared" si="8"/>
        <v/>
      </c>
      <c r="AF209" t="str">
        <f t="shared" si="9"/>
        <v>1 - Type of study</v>
      </c>
      <c r="AG209" t="str">
        <f t="shared" si="10"/>
        <v>1 - Type of study</v>
      </c>
      <c r="AH209" t="str">
        <f t="shared" si="11"/>
        <v/>
      </c>
    </row>
    <row r="210">
      <c r="A210" s="9" t="s">
        <v>11122</v>
      </c>
      <c r="B210" s="9" t="s">
        <v>11123</v>
      </c>
      <c r="C210" s="10">
        <v>2020.0</v>
      </c>
      <c r="D210" s="10">
        <v>3.0</v>
      </c>
      <c r="E210" s="10">
        <v>25.0</v>
      </c>
      <c r="F210" s="9" t="s">
        <v>948</v>
      </c>
      <c r="G210" s="9" t="s">
        <v>949</v>
      </c>
      <c r="H210" s="10">
        <v>710.0</v>
      </c>
      <c r="I210" s="9"/>
      <c r="J210" s="10">
        <v>136279.0</v>
      </c>
      <c r="K210" s="9" t="s">
        <v>11124</v>
      </c>
      <c r="L210" s="15" t="s">
        <v>11125</v>
      </c>
      <c r="M210" s="9" t="s">
        <v>883</v>
      </c>
      <c r="N210" s="9"/>
      <c r="O210" s="9" t="s">
        <v>913</v>
      </c>
      <c r="P210" s="9" t="s">
        <v>11126</v>
      </c>
      <c r="Q210" s="9" t="s">
        <v>10635</v>
      </c>
      <c r="R210" s="10">
        <v>3.191819E7</v>
      </c>
      <c r="S210" s="9"/>
      <c r="T210">
        <f t="shared" si="2"/>
        <v>35</v>
      </c>
      <c r="U210" t="str">
        <f t="shared" si="3"/>
        <v>Maybe</v>
      </c>
      <c r="V210">
        <f t="shared" si="4"/>
        <v>55</v>
      </c>
      <c r="W210" t="str">
        <f t="shared" si="5"/>
        <v>Maybe</v>
      </c>
      <c r="X210" t="str">
        <f t="shared" ref="X210:Z210" si="218">IFERROR(IF(SEARCH(X$1,$Q210),"sim","não"),)</f>
        <v/>
      </c>
      <c r="Y210" t="str">
        <f t="shared" si="218"/>
        <v/>
      </c>
      <c r="Z210" t="str">
        <f t="shared" si="218"/>
        <v/>
      </c>
      <c r="AA210">
        <f t="shared" si="7"/>
        <v>0</v>
      </c>
      <c r="AB210" t="str">
        <f t="shared" si="8"/>
        <v>sim</v>
      </c>
      <c r="AF210" t="str">
        <f t="shared" si="9"/>
        <v/>
      </c>
      <c r="AG210" t="str">
        <f t="shared" si="10"/>
        <v/>
      </c>
      <c r="AH210" t="str">
        <f t="shared" si="11"/>
        <v/>
      </c>
    </row>
    <row r="211">
      <c r="A211" s="9" t="s">
        <v>11127</v>
      </c>
      <c r="B211" s="9" t="s">
        <v>11128</v>
      </c>
      <c r="C211" s="10">
        <v>2020.0</v>
      </c>
      <c r="D211" s="10">
        <v>3.0</v>
      </c>
      <c r="E211" s="10">
        <v>15.0</v>
      </c>
      <c r="F211" s="9" t="s">
        <v>997</v>
      </c>
      <c r="G211" s="9" t="s">
        <v>998</v>
      </c>
      <c r="H211" s="10">
        <v>171.0</v>
      </c>
      <c r="I211" s="9"/>
      <c r="J211" s="10">
        <v>115400.0</v>
      </c>
      <c r="K211" s="9" t="s">
        <v>11129</v>
      </c>
      <c r="L211" s="15" t="s">
        <v>11130</v>
      </c>
      <c r="M211" s="9" t="s">
        <v>883</v>
      </c>
      <c r="N211" s="9"/>
      <c r="O211" s="9" t="s">
        <v>884</v>
      </c>
      <c r="P211" s="9" t="s">
        <v>11131</v>
      </c>
      <c r="Q211" s="9" t="s">
        <v>10623</v>
      </c>
      <c r="R211" s="10">
        <v>3.1874389E7</v>
      </c>
      <c r="S211" s="9"/>
      <c r="T211">
        <f t="shared" si="2"/>
        <v>35</v>
      </c>
      <c r="U211" t="str">
        <f t="shared" si="3"/>
        <v>Excluded</v>
      </c>
      <c r="V211">
        <f t="shared" si="4"/>
        <v>58</v>
      </c>
      <c r="W211" t="str">
        <f t="shared" si="5"/>
        <v>Excluded</v>
      </c>
      <c r="X211" t="str">
        <f t="shared" ref="X211:Z211" si="219">IFERROR(IF(SEARCH(X$1,$Q211),"sim","não"),)</f>
        <v>sim</v>
      </c>
      <c r="Y211" t="str">
        <f t="shared" si="219"/>
        <v/>
      </c>
      <c r="Z211" t="str">
        <f t="shared" si="219"/>
        <v/>
      </c>
      <c r="AA211">
        <f t="shared" si="7"/>
        <v>1</v>
      </c>
      <c r="AB211" t="str">
        <f t="shared" si="8"/>
        <v/>
      </c>
      <c r="AF211" t="str">
        <f t="shared" si="9"/>
        <v>1 - Type of study</v>
      </c>
      <c r="AG211" t="str">
        <f t="shared" si="10"/>
        <v>1 - Type of study</v>
      </c>
      <c r="AH211" t="str">
        <f t="shared" si="11"/>
        <v/>
      </c>
    </row>
    <row r="212">
      <c r="A212" s="9" t="s">
        <v>11132</v>
      </c>
      <c r="B212" s="9" t="s">
        <v>11133</v>
      </c>
      <c r="C212" s="10">
        <v>2020.0</v>
      </c>
      <c r="D212" s="10">
        <v>7.0</v>
      </c>
      <c r="E212" s="10">
        <v>1.0</v>
      </c>
      <c r="F212" s="9" t="s">
        <v>11134</v>
      </c>
      <c r="G212" s="9" t="s">
        <v>11135</v>
      </c>
      <c r="H212" s="10">
        <v>48.0</v>
      </c>
      <c r="I212" s="10">
        <v>7.0</v>
      </c>
      <c r="J212" s="9" t="s">
        <v>11136</v>
      </c>
      <c r="K212" s="9" t="s">
        <v>11137</v>
      </c>
      <c r="L212" s="15" t="s">
        <v>11138</v>
      </c>
      <c r="M212" s="9" t="s">
        <v>883</v>
      </c>
      <c r="N212" s="9"/>
      <c r="O212" s="9" t="s">
        <v>1022</v>
      </c>
      <c r="P212" s="9" t="s">
        <v>11139</v>
      </c>
      <c r="Q212" s="9" t="s">
        <v>10746</v>
      </c>
      <c r="R212" s="10">
        <v>3.1807926E7</v>
      </c>
      <c r="S212" s="9"/>
      <c r="T212">
        <f t="shared" si="2"/>
        <v>35</v>
      </c>
      <c r="U212" t="str">
        <f t="shared" si="3"/>
        <v>Excluded</v>
      </c>
      <c r="V212">
        <f t="shared" si="4"/>
        <v>58</v>
      </c>
      <c r="W212" t="str">
        <f t="shared" si="5"/>
        <v>Excluded</v>
      </c>
      <c r="X212" t="str">
        <f t="shared" ref="X212:Z212" si="220">IFERROR(IF(SEARCH(X$1,$Q212),"sim","não"),)</f>
        <v/>
      </c>
      <c r="Y212" t="str">
        <f t="shared" si="220"/>
        <v>sim</v>
      </c>
      <c r="Z212" t="str">
        <f t="shared" si="220"/>
        <v/>
      </c>
      <c r="AA212">
        <f t="shared" si="7"/>
        <v>1</v>
      </c>
      <c r="AB212" t="str">
        <f t="shared" si="8"/>
        <v/>
      </c>
      <c r="AF212" t="str">
        <f t="shared" si="9"/>
        <v>2 - Population</v>
      </c>
      <c r="AG212" t="str">
        <f t="shared" si="10"/>
        <v>2 - Population</v>
      </c>
      <c r="AH212" t="str">
        <f t="shared" si="11"/>
        <v/>
      </c>
    </row>
    <row r="213">
      <c r="A213" s="9" t="s">
        <v>11140</v>
      </c>
      <c r="B213" s="9" t="s">
        <v>11141</v>
      </c>
      <c r="C213" s="10">
        <v>2020.0</v>
      </c>
      <c r="D213" s="10">
        <v>3.0</v>
      </c>
      <c r="E213" s="10">
        <v>15.0</v>
      </c>
      <c r="F213" s="9" t="s">
        <v>948</v>
      </c>
      <c r="G213" s="9" t="s">
        <v>949</v>
      </c>
      <c r="H213" s="10">
        <v>708.0</v>
      </c>
      <c r="I213" s="9"/>
      <c r="J213" s="10">
        <v>134821.0</v>
      </c>
      <c r="K213" s="9" t="s">
        <v>11142</v>
      </c>
      <c r="L213" s="15" t="s">
        <v>11143</v>
      </c>
      <c r="M213" s="9" t="s">
        <v>883</v>
      </c>
      <c r="N213" s="9"/>
      <c r="O213" s="9" t="s">
        <v>913</v>
      </c>
      <c r="P213" s="9" t="s">
        <v>11144</v>
      </c>
      <c r="Q213" s="9" t="s">
        <v>11145</v>
      </c>
      <c r="R213" s="10">
        <v>3.179177E7</v>
      </c>
      <c r="S213" s="9"/>
      <c r="T213">
        <f t="shared" si="2"/>
        <v>35</v>
      </c>
      <c r="U213" t="str">
        <f t="shared" si="3"/>
        <v>Excluded</v>
      </c>
      <c r="V213">
        <f t="shared" si="4"/>
        <v>58</v>
      </c>
      <c r="W213" t="str">
        <f t="shared" si="5"/>
        <v>Excluded</v>
      </c>
      <c r="X213" t="str">
        <f t="shared" ref="X213:Z213" si="221">IFERROR(IF(SEARCH(X$1,$Q213),"sim","não"),)</f>
        <v/>
      </c>
      <c r="Y213" t="str">
        <f t="shared" si="221"/>
        <v>sim</v>
      </c>
      <c r="Z213" t="str">
        <f t="shared" si="221"/>
        <v/>
      </c>
      <c r="AA213">
        <f t="shared" si="7"/>
        <v>1</v>
      </c>
      <c r="AB213" t="str">
        <f t="shared" si="8"/>
        <v/>
      </c>
      <c r="AF213" t="str">
        <f t="shared" si="9"/>
        <v>2 - Population</v>
      </c>
      <c r="AG213" t="str">
        <f t="shared" si="10"/>
        <v>2 - Population</v>
      </c>
      <c r="AH213" t="str">
        <f t="shared" si="11"/>
        <v/>
      </c>
    </row>
    <row r="214">
      <c r="A214" s="9" t="s">
        <v>11146</v>
      </c>
      <c r="B214" s="9" t="s">
        <v>11147</v>
      </c>
      <c r="C214" s="10">
        <v>2019.0</v>
      </c>
      <c r="D214" s="10">
        <v>12.0</v>
      </c>
      <c r="E214" s="10">
        <v>10.0</v>
      </c>
      <c r="F214" s="9" t="s">
        <v>948</v>
      </c>
      <c r="G214" s="9" t="s">
        <v>949</v>
      </c>
      <c r="H214" s="10">
        <v>695.0</v>
      </c>
      <c r="I214" s="9"/>
      <c r="J214" s="10">
        <v>133924.0</v>
      </c>
      <c r="K214" s="9" t="s">
        <v>11148</v>
      </c>
      <c r="L214" s="15" t="s">
        <v>11149</v>
      </c>
      <c r="M214" s="9" t="s">
        <v>883</v>
      </c>
      <c r="N214" s="9"/>
      <c r="O214" s="9" t="s">
        <v>913</v>
      </c>
      <c r="P214" s="9" t="s">
        <v>11150</v>
      </c>
      <c r="Q214" s="9" t="s">
        <v>10623</v>
      </c>
      <c r="R214" s="10">
        <v>3.1756867E7</v>
      </c>
      <c r="S214" s="9"/>
      <c r="T214">
        <f t="shared" si="2"/>
        <v>35</v>
      </c>
      <c r="U214" t="str">
        <f t="shared" si="3"/>
        <v>Excluded</v>
      </c>
      <c r="V214">
        <f t="shared" si="4"/>
        <v>58</v>
      </c>
      <c r="W214" t="str">
        <f t="shared" si="5"/>
        <v>Excluded</v>
      </c>
      <c r="X214" t="str">
        <f t="shared" ref="X214:Z214" si="222">IFERROR(IF(SEARCH(X$1,$Q214),"sim","não"),)</f>
        <v>sim</v>
      </c>
      <c r="Y214" t="str">
        <f t="shared" si="222"/>
        <v/>
      </c>
      <c r="Z214" t="str">
        <f t="shared" si="222"/>
        <v/>
      </c>
      <c r="AA214">
        <f t="shared" si="7"/>
        <v>1</v>
      </c>
      <c r="AB214" t="str">
        <f t="shared" si="8"/>
        <v/>
      </c>
      <c r="AF214" t="str">
        <f t="shared" si="9"/>
        <v>1 - Type of study</v>
      </c>
      <c r="AG214" t="str">
        <f t="shared" si="10"/>
        <v>1 - Type of study</v>
      </c>
      <c r="AH214" t="str">
        <f t="shared" si="11"/>
        <v/>
      </c>
    </row>
    <row r="215">
      <c r="A215" s="9" t="s">
        <v>11151</v>
      </c>
      <c r="B215" s="9" t="s">
        <v>11152</v>
      </c>
      <c r="C215" s="10">
        <v>2019.0</v>
      </c>
      <c r="D215" s="10">
        <v>11.0</v>
      </c>
      <c r="E215" s="10">
        <v>28.0</v>
      </c>
      <c r="F215" s="9" t="s">
        <v>422</v>
      </c>
      <c r="G215" s="9" t="s">
        <v>1829</v>
      </c>
      <c r="H215" s="10">
        <v>11.0</v>
      </c>
      <c r="I215" s="10">
        <v>46.0</v>
      </c>
      <c r="J215" s="9" t="s">
        <v>11153</v>
      </c>
      <c r="K215" s="9" t="s">
        <v>11154</v>
      </c>
      <c r="L215" s="15" t="s">
        <v>11155</v>
      </c>
      <c r="M215" s="9" t="s">
        <v>883</v>
      </c>
      <c r="N215" s="9"/>
      <c r="O215" s="9" t="s">
        <v>884</v>
      </c>
      <c r="P215" s="9" t="s">
        <v>11156</v>
      </c>
      <c r="Q215" s="9" t="s">
        <v>10764</v>
      </c>
      <c r="R215" s="10">
        <v>3.1730144E7</v>
      </c>
      <c r="S215" s="9"/>
      <c r="T215">
        <f t="shared" si="2"/>
        <v>35</v>
      </c>
      <c r="U215" t="str">
        <f t="shared" si="3"/>
        <v>Excluded</v>
      </c>
      <c r="V215">
        <f t="shared" si="4"/>
        <v>58</v>
      </c>
      <c r="W215" t="str">
        <f t="shared" si="5"/>
        <v>Excluded</v>
      </c>
      <c r="X215" t="str">
        <f t="shared" ref="X215:Z215" si="223">IFERROR(IF(SEARCH(X$1,$Q215),"sim","não"),)</f>
        <v/>
      </c>
      <c r="Y215" t="str">
        <f t="shared" si="223"/>
        <v/>
      </c>
      <c r="Z215" t="str">
        <f t="shared" si="223"/>
        <v>sim</v>
      </c>
      <c r="AA215">
        <f t="shared" si="7"/>
        <v>1</v>
      </c>
      <c r="AB215" t="str">
        <f t="shared" si="8"/>
        <v/>
      </c>
      <c r="AF215" t="str">
        <f t="shared" si="9"/>
        <v>3 - Intervention</v>
      </c>
      <c r="AG215" t="str">
        <f t="shared" si="10"/>
        <v>3 - Intervention</v>
      </c>
      <c r="AH215" t="str">
        <f t="shared" si="11"/>
        <v/>
      </c>
    </row>
    <row r="216">
      <c r="A216" s="9" t="s">
        <v>11157</v>
      </c>
      <c r="B216" s="9" t="s">
        <v>11158</v>
      </c>
      <c r="C216" s="10">
        <v>2020.0</v>
      </c>
      <c r="D216" s="10">
        <v>1.0</v>
      </c>
      <c r="E216" s="10">
        <v>1.0</v>
      </c>
      <c r="F216" s="9" t="s">
        <v>879</v>
      </c>
      <c r="G216" s="9" t="s">
        <v>880</v>
      </c>
      <c r="H216" s="10">
        <v>150.0</v>
      </c>
      <c r="I216" s="9"/>
      <c r="J216" s="10">
        <v>110616.0</v>
      </c>
      <c r="K216" s="9" t="s">
        <v>11159</v>
      </c>
      <c r="L216" s="15" t="s">
        <v>11160</v>
      </c>
      <c r="M216" s="9" t="s">
        <v>883</v>
      </c>
      <c r="N216" s="9"/>
      <c r="O216" s="9" t="s">
        <v>884</v>
      </c>
      <c r="P216" s="9" t="s">
        <v>11161</v>
      </c>
      <c r="Q216" s="9" t="s">
        <v>10623</v>
      </c>
      <c r="R216" s="10">
        <v>3.1707243E7</v>
      </c>
      <c r="S216" s="9"/>
      <c r="T216">
        <f t="shared" si="2"/>
        <v>35</v>
      </c>
      <c r="U216" t="str">
        <f t="shared" si="3"/>
        <v>Excluded</v>
      </c>
      <c r="V216">
        <f t="shared" si="4"/>
        <v>58</v>
      </c>
      <c r="W216" t="str">
        <f t="shared" si="5"/>
        <v>Excluded</v>
      </c>
      <c r="X216" t="str">
        <f t="shared" ref="X216:Z216" si="224">IFERROR(IF(SEARCH(X$1,$Q216),"sim","não"),)</f>
        <v>sim</v>
      </c>
      <c r="Y216" t="str">
        <f t="shared" si="224"/>
        <v/>
      </c>
      <c r="Z216" t="str">
        <f t="shared" si="224"/>
        <v/>
      </c>
      <c r="AA216">
        <f t="shared" si="7"/>
        <v>1</v>
      </c>
      <c r="AB216" t="str">
        <f t="shared" si="8"/>
        <v/>
      </c>
      <c r="AF216" t="str">
        <f t="shared" si="9"/>
        <v>1 - Type of study</v>
      </c>
      <c r="AG216" t="str">
        <f t="shared" si="10"/>
        <v>1 - Type of study</v>
      </c>
      <c r="AH216" t="str">
        <f t="shared" si="11"/>
        <v/>
      </c>
    </row>
    <row r="217">
      <c r="A217" s="9" t="s">
        <v>11162</v>
      </c>
      <c r="B217" s="9" t="s">
        <v>11163</v>
      </c>
      <c r="C217" s="10">
        <v>2020.0</v>
      </c>
      <c r="D217" s="10">
        <v>2.0</v>
      </c>
      <c r="E217" s="10">
        <v>1.0</v>
      </c>
      <c r="F217" s="9" t="s">
        <v>927</v>
      </c>
      <c r="G217" s="9" t="s">
        <v>928</v>
      </c>
      <c r="H217" s="10">
        <v>257.0</v>
      </c>
      <c r="I217" s="9"/>
      <c r="J217" s="10">
        <v>113442.0</v>
      </c>
      <c r="K217" s="9" t="s">
        <v>11164</v>
      </c>
      <c r="L217" s="15" t="s">
        <v>11165</v>
      </c>
      <c r="M217" s="9" t="s">
        <v>883</v>
      </c>
      <c r="N217" s="9"/>
      <c r="O217" s="9" t="s">
        <v>884</v>
      </c>
      <c r="P217" s="9" t="s">
        <v>11166</v>
      </c>
      <c r="Q217" s="9" t="s">
        <v>10623</v>
      </c>
      <c r="R217" s="10">
        <v>3.1677873E7</v>
      </c>
      <c r="S217" s="9"/>
      <c r="T217">
        <f t="shared" si="2"/>
        <v>35</v>
      </c>
      <c r="U217" t="str">
        <f t="shared" si="3"/>
        <v>Excluded</v>
      </c>
      <c r="V217">
        <f t="shared" si="4"/>
        <v>58</v>
      </c>
      <c r="W217" t="str">
        <f t="shared" si="5"/>
        <v>Excluded</v>
      </c>
      <c r="X217" t="str">
        <f t="shared" ref="X217:Z217" si="225">IFERROR(IF(SEARCH(X$1,$Q217),"sim","não"),)</f>
        <v>sim</v>
      </c>
      <c r="Y217" t="str">
        <f t="shared" si="225"/>
        <v/>
      </c>
      <c r="Z217" t="str">
        <f t="shared" si="225"/>
        <v/>
      </c>
      <c r="AA217">
        <f t="shared" si="7"/>
        <v>1</v>
      </c>
      <c r="AB217" t="str">
        <f t="shared" si="8"/>
        <v/>
      </c>
      <c r="AF217" t="str">
        <f t="shared" si="9"/>
        <v>1 - Type of study</v>
      </c>
      <c r="AG217" t="str">
        <f t="shared" si="10"/>
        <v>1 - Type of study</v>
      </c>
      <c r="AH217" t="str">
        <f t="shared" si="11"/>
        <v/>
      </c>
    </row>
    <row r="218">
      <c r="A218" s="9" t="s">
        <v>11167</v>
      </c>
      <c r="B218" s="9" t="s">
        <v>11168</v>
      </c>
      <c r="C218" s="10">
        <v>2019.0</v>
      </c>
      <c r="D218" s="10">
        <v>12.0</v>
      </c>
      <c r="E218" s="10">
        <v>1.0</v>
      </c>
      <c r="F218" s="9" t="s">
        <v>909</v>
      </c>
      <c r="G218" s="9" t="s">
        <v>910</v>
      </c>
      <c r="H218" s="10">
        <v>217.0</v>
      </c>
      <c r="I218" s="9"/>
      <c r="J218" s="10">
        <v>105322.0</v>
      </c>
      <c r="K218" s="9" t="s">
        <v>11169</v>
      </c>
      <c r="L218" s="15" t="s">
        <v>11170</v>
      </c>
      <c r="M218" s="9" t="s">
        <v>883</v>
      </c>
      <c r="N218" s="9"/>
      <c r="O218" s="9" t="s">
        <v>913</v>
      </c>
      <c r="P218" s="9" t="s">
        <v>11171</v>
      </c>
      <c r="Q218" s="9" t="s">
        <v>10746</v>
      </c>
      <c r="R218" s="10">
        <v>3.1639587E7</v>
      </c>
      <c r="S218" s="9"/>
      <c r="T218">
        <f t="shared" si="2"/>
        <v>35</v>
      </c>
      <c r="U218" t="str">
        <f t="shared" si="3"/>
        <v>Excluded</v>
      </c>
      <c r="V218">
        <f t="shared" si="4"/>
        <v>58</v>
      </c>
      <c r="W218" t="str">
        <f t="shared" si="5"/>
        <v>Excluded</v>
      </c>
      <c r="X218" t="str">
        <f t="shared" ref="X218:Z218" si="226">IFERROR(IF(SEARCH(X$1,$Q218),"sim","não"),)</f>
        <v/>
      </c>
      <c r="Y218" t="str">
        <f t="shared" si="226"/>
        <v>sim</v>
      </c>
      <c r="Z218" t="str">
        <f t="shared" si="226"/>
        <v/>
      </c>
      <c r="AA218">
        <f t="shared" si="7"/>
        <v>1</v>
      </c>
      <c r="AB218" t="str">
        <f t="shared" si="8"/>
        <v/>
      </c>
      <c r="AF218" t="str">
        <f t="shared" si="9"/>
        <v>2 - Population</v>
      </c>
      <c r="AG218" t="str">
        <f t="shared" si="10"/>
        <v>2 - Population</v>
      </c>
      <c r="AH218" t="str">
        <f t="shared" si="11"/>
        <v/>
      </c>
    </row>
    <row r="219">
      <c r="A219" s="9" t="s">
        <v>11172</v>
      </c>
      <c r="B219" s="9" t="s">
        <v>11173</v>
      </c>
      <c r="C219" s="10">
        <v>2019.0</v>
      </c>
      <c r="D219" s="10">
        <v>11.0</v>
      </c>
      <c r="E219" s="10">
        <v>10.0</v>
      </c>
      <c r="F219" s="9" t="s">
        <v>2149</v>
      </c>
      <c r="G219" s="9" t="s">
        <v>2150</v>
      </c>
      <c r="H219" s="10">
        <v>313.0</v>
      </c>
      <c r="I219" s="9"/>
      <c r="J219" s="9" t="s">
        <v>11174</v>
      </c>
      <c r="K219" s="9" t="s">
        <v>11175</v>
      </c>
      <c r="L219" s="15" t="s">
        <v>11176</v>
      </c>
      <c r="M219" s="9" t="s">
        <v>883</v>
      </c>
      <c r="N219" s="9"/>
      <c r="O219" s="9" t="s">
        <v>913</v>
      </c>
      <c r="P219" s="9" t="s">
        <v>11177</v>
      </c>
      <c r="Q219" s="9" t="s">
        <v>10764</v>
      </c>
      <c r="R219" s="10">
        <v>3.1622693E7</v>
      </c>
      <c r="S219" s="9"/>
      <c r="T219">
        <f t="shared" si="2"/>
        <v>35</v>
      </c>
      <c r="U219" t="str">
        <f t="shared" si="3"/>
        <v>Excluded</v>
      </c>
      <c r="V219">
        <f t="shared" si="4"/>
        <v>58</v>
      </c>
      <c r="W219" t="str">
        <f t="shared" si="5"/>
        <v>Excluded</v>
      </c>
      <c r="X219" t="str">
        <f t="shared" ref="X219:Z219" si="227">IFERROR(IF(SEARCH(X$1,$Q219),"sim","não"),)</f>
        <v/>
      </c>
      <c r="Y219" t="str">
        <f t="shared" si="227"/>
        <v/>
      </c>
      <c r="Z219" t="str">
        <f t="shared" si="227"/>
        <v>sim</v>
      </c>
      <c r="AA219">
        <f t="shared" si="7"/>
        <v>1</v>
      </c>
      <c r="AB219" t="str">
        <f t="shared" si="8"/>
        <v/>
      </c>
      <c r="AF219" t="str">
        <f t="shared" si="9"/>
        <v>3 - Intervention</v>
      </c>
      <c r="AG219" t="str">
        <f t="shared" si="10"/>
        <v>3 - Intervention</v>
      </c>
      <c r="AH219" t="str">
        <f t="shared" si="11"/>
        <v/>
      </c>
    </row>
    <row r="220">
      <c r="A220" s="9" t="s">
        <v>11178</v>
      </c>
      <c r="B220" s="9" t="s">
        <v>11179</v>
      </c>
      <c r="C220" s="10">
        <v>2019.0</v>
      </c>
      <c r="D220" s="10">
        <v>8.0</v>
      </c>
      <c r="E220" s="10">
        <v>1.0</v>
      </c>
      <c r="F220" s="9" t="s">
        <v>879</v>
      </c>
      <c r="G220" s="9" t="s">
        <v>880</v>
      </c>
      <c r="H220" s="10">
        <v>145.0</v>
      </c>
      <c r="I220" s="9"/>
      <c r="J220" s="9" t="s">
        <v>11180</v>
      </c>
      <c r="K220" s="9" t="s">
        <v>11181</v>
      </c>
      <c r="L220" s="15" t="s">
        <v>11182</v>
      </c>
      <c r="M220" s="9" t="s">
        <v>883</v>
      </c>
      <c r="N220" s="9"/>
      <c r="O220" s="9" t="s">
        <v>884</v>
      </c>
      <c r="P220" s="9" t="s">
        <v>11183</v>
      </c>
      <c r="Q220" s="9" t="s">
        <v>10635</v>
      </c>
      <c r="R220" s="10">
        <v>3.1590784E7</v>
      </c>
      <c r="S220" s="9"/>
      <c r="T220">
        <f t="shared" si="2"/>
        <v>35</v>
      </c>
      <c r="U220" t="str">
        <f t="shared" si="3"/>
        <v>Maybe</v>
      </c>
      <c r="V220">
        <f t="shared" si="4"/>
        <v>55</v>
      </c>
      <c r="W220" t="str">
        <f t="shared" si="5"/>
        <v>Maybe</v>
      </c>
      <c r="X220" t="str">
        <f t="shared" ref="X220:Z220" si="228">IFERROR(IF(SEARCH(X$1,$Q220),"sim","não"),)</f>
        <v/>
      </c>
      <c r="Y220" t="str">
        <f t="shared" si="228"/>
        <v/>
      </c>
      <c r="Z220" t="str">
        <f t="shared" si="228"/>
        <v/>
      </c>
      <c r="AA220">
        <f t="shared" si="7"/>
        <v>0</v>
      </c>
      <c r="AB220" t="str">
        <f t="shared" si="8"/>
        <v>sim</v>
      </c>
      <c r="AF220" t="str">
        <f t="shared" si="9"/>
        <v/>
      </c>
      <c r="AG220" t="str">
        <f t="shared" si="10"/>
        <v/>
      </c>
      <c r="AH220" t="str">
        <f t="shared" si="11"/>
        <v/>
      </c>
    </row>
    <row r="221">
      <c r="A221" s="9" t="s">
        <v>11184</v>
      </c>
      <c r="B221" s="9" t="s">
        <v>11185</v>
      </c>
      <c r="C221" s="10">
        <v>2020.0</v>
      </c>
      <c r="D221" s="10">
        <v>2.0</v>
      </c>
      <c r="E221" s="10">
        <v>1.0</v>
      </c>
      <c r="F221" s="9" t="s">
        <v>1121</v>
      </c>
      <c r="G221" s="9" t="s">
        <v>1122</v>
      </c>
      <c r="H221" s="10">
        <v>240.0</v>
      </c>
      <c r="I221" s="9"/>
      <c r="J221" s="10">
        <v>124937.0</v>
      </c>
      <c r="K221" s="9" t="s">
        <v>11186</v>
      </c>
      <c r="L221" s="15" t="s">
        <v>11187</v>
      </c>
      <c r="M221" s="9" t="s">
        <v>883</v>
      </c>
      <c r="N221" s="9"/>
      <c r="O221" s="9" t="s">
        <v>884</v>
      </c>
      <c r="P221" s="9" t="s">
        <v>11188</v>
      </c>
      <c r="Q221" s="9" t="s">
        <v>11189</v>
      </c>
      <c r="R221" s="10">
        <v>3.1574441E7</v>
      </c>
      <c r="S221" s="9"/>
      <c r="T221">
        <f t="shared" si="2"/>
        <v>35</v>
      </c>
      <c r="U221" t="str">
        <f t="shared" si="3"/>
        <v>Excluded</v>
      </c>
      <c r="V221">
        <f t="shared" si="4"/>
        <v>58</v>
      </c>
      <c r="W221" t="str">
        <f t="shared" si="5"/>
        <v>Excluded</v>
      </c>
      <c r="X221" t="str">
        <f t="shared" ref="X221:Z221" si="229">IFERROR(IF(SEARCH(X$1,$Q221),"sim","não"),)</f>
        <v/>
      </c>
      <c r="Y221" t="str">
        <f t="shared" si="229"/>
        <v/>
      </c>
      <c r="Z221" t="str">
        <f t="shared" si="229"/>
        <v>sim</v>
      </c>
      <c r="AA221">
        <f t="shared" si="7"/>
        <v>1</v>
      </c>
      <c r="AB221" t="str">
        <f t="shared" si="8"/>
        <v/>
      </c>
      <c r="AF221" t="str">
        <f t="shared" si="9"/>
        <v>3 - Intervention</v>
      </c>
      <c r="AG221" t="str">
        <f t="shared" si="10"/>
        <v>3 - Intervention</v>
      </c>
      <c r="AH221" t="str">
        <f t="shared" si="11"/>
        <v/>
      </c>
    </row>
    <row r="222">
      <c r="A222" s="9" t="s">
        <v>11190</v>
      </c>
      <c r="B222" s="9" t="s">
        <v>11191</v>
      </c>
      <c r="C222" s="10">
        <v>2018.0</v>
      </c>
      <c r="D222" s="10">
        <v>9.0</v>
      </c>
      <c r="E222" s="10">
        <v>1.0</v>
      </c>
      <c r="F222" s="9" t="s">
        <v>11192</v>
      </c>
      <c r="G222" s="9" t="s">
        <v>11193</v>
      </c>
      <c r="H222" s="10">
        <v>5.0</v>
      </c>
      <c r="I222" s="10">
        <v>9.0</v>
      </c>
      <c r="J222" s="9" t="s">
        <v>11194</v>
      </c>
      <c r="K222" s="9" t="s">
        <v>11195</v>
      </c>
      <c r="L222" s="15" t="s">
        <v>11196</v>
      </c>
      <c r="M222" s="9" t="s">
        <v>883</v>
      </c>
      <c r="N222" s="9"/>
      <c r="O222" s="9"/>
      <c r="P222" s="9" t="s">
        <v>11197</v>
      </c>
      <c r="Q222" s="9" t="s">
        <v>11021</v>
      </c>
      <c r="R222" s="10">
        <v>3.1565225E7</v>
      </c>
      <c r="S222" s="9" t="s">
        <v>11198</v>
      </c>
      <c r="T222">
        <f t="shared" si="2"/>
        <v>35</v>
      </c>
      <c r="U222" t="str">
        <f t="shared" si="3"/>
        <v>Excluded</v>
      </c>
      <c r="V222">
        <f t="shared" si="4"/>
        <v>58</v>
      </c>
      <c r="W222" t="str">
        <f t="shared" si="5"/>
        <v>Excluded</v>
      </c>
      <c r="X222" t="str">
        <f t="shared" ref="X222:Z222" si="230">IFERROR(IF(SEARCH(X$1,$Q222),"sim","não"),)</f>
        <v/>
      </c>
      <c r="Y222" t="str">
        <f t="shared" si="230"/>
        <v>sim</v>
      </c>
      <c r="Z222" t="str">
        <f t="shared" si="230"/>
        <v/>
      </c>
      <c r="AA222">
        <f t="shared" si="7"/>
        <v>1</v>
      </c>
      <c r="AB222" t="str">
        <f t="shared" si="8"/>
        <v/>
      </c>
      <c r="AF222" t="str">
        <f t="shared" si="9"/>
        <v>2 - Population</v>
      </c>
      <c r="AG222" t="str">
        <f t="shared" si="10"/>
        <v>2 - Population</v>
      </c>
      <c r="AH222" t="str">
        <f t="shared" si="11"/>
        <v/>
      </c>
    </row>
    <row r="223">
      <c r="A223" s="9" t="s">
        <v>11199</v>
      </c>
      <c r="B223" s="9" t="s">
        <v>11200</v>
      </c>
      <c r="C223" s="10">
        <v>2019.0</v>
      </c>
      <c r="D223" s="10">
        <v>12.0</v>
      </c>
      <c r="E223" s="10">
        <v>1.0</v>
      </c>
      <c r="F223" s="9" t="s">
        <v>1226</v>
      </c>
      <c r="G223" s="9" t="s">
        <v>1227</v>
      </c>
      <c r="H223" s="10">
        <v>226.0</v>
      </c>
      <c r="I223" s="9"/>
      <c r="J223" s="10">
        <v>108623.0</v>
      </c>
      <c r="K223" s="9" t="s">
        <v>11201</v>
      </c>
      <c r="L223" s="15" t="s">
        <v>11202</v>
      </c>
      <c r="M223" s="9" t="s">
        <v>883</v>
      </c>
      <c r="N223" s="9"/>
      <c r="O223" s="9" t="s">
        <v>1022</v>
      </c>
      <c r="P223" s="9" t="s">
        <v>11203</v>
      </c>
      <c r="Q223" s="9" t="s">
        <v>11204</v>
      </c>
      <c r="R223" s="10">
        <v>3.1505268E7</v>
      </c>
      <c r="S223" s="9"/>
      <c r="T223">
        <f t="shared" si="2"/>
        <v>35</v>
      </c>
      <c r="U223" t="str">
        <f t="shared" si="3"/>
        <v>Excluded</v>
      </c>
      <c r="V223">
        <f t="shared" si="4"/>
        <v>58</v>
      </c>
      <c r="W223" t="str">
        <f t="shared" si="5"/>
        <v>Maybe</v>
      </c>
      <c r="X223" t="str">
        <f t="shared" ref="X223:Z223" si="231">IFERROR(IF(SEARCH(X$1,$Q223),"sim","não"),)</f>
        <v/>
      </c>
      <c r="Y223" t="str">
        <f t="shared" si="231"/>
        <v/>
      </c>
      <c r="Z223" t="str">
        <f t="shared" si="231"/>
        <v>sim</v>
      </c>
      <c r="AA223">
        <f t="shared" si="7"/>
        <v>1</v>
      </c>
      <c r="AB223" t="str">
        <f t="shared" si="8"/>
        <v>sim</v>
      </c>
      <c r="AF223" t="str">
        <f t="shared" si="9"/>
        <v>3 - Intervention</v>
      </c>
      <c r="AG223" t="str">
        <f t="shared" si="10"/>
        <v/>
      </c>
      <c r="AH223" t="str">
        <f t="shared" si="11"/>
        <v/>
      </c>
    </row>
    <row r="224">
      <c r="A224" s="9" t="s">
        <v>11205</v>
      </c>
      <c r="B224" s="9" t="s">
        <v>11206</v>
      </c>
      <c r="C224" s="10">
        <v>2019.0</v>
      </c>
      <c r="D224" s="10">
        <v>11.0</v>
      </c>
      <c r="E224" s="10">
        <v>1.0</v>
      </c>
      <c r="F224" s="9" t="s">
        <v>1520</v>
      </c>
      <c r="G224" s="9" t="s">
        <v>1521</v>
      </c>
      <c r="H224" s="10">
        <v>94.0</v>
      </c>
      <c r="I224" s="9"/>
      <c r="J224" s="9" t="s">
        <v>11207</v>
      </c>
      <c r="K224" s="9" t="s">
        <v>11208</v>
      </c>
      <c r="L224" s="15" t="s">
        <v>11209</v>
      </c>
      <c r="M224" s="9" t="s">
        <v>883</v>
      </c>
      <c r="N224" s="9"/>
      <c r="O224" s="9" t="s">
        <v>884</v>
      </c>
      <c r="P224" s="9" t="s">
        <v>11210</v>
      </c>
      <c r="Q224" s="9" t="s">
        <v>10764</v>
      </c>
      <c r="R224" s="10">
        <v>3.1499203E7</v>
      </c>
      <c r="S224" s="9"/>
      <c r="T224">
        <f t="shared" si="2"/>
        <v>35</v>
      </c>
      <c r="U224" t="str">
        <f t="shared" si="3"/>
        <v>Excluded</v>
      </c>
      <c r="V224">
        <f t="shared" si="4"/>
        <v>58</v>
      </c>
      <c r="W224" t="str">
        <f t="shared" si="5"/>
        <v>Excluded</v>
      </c>
      <c r="X224" t="str">
        <f t="shared" ref="X224:Z224" si="232">IFERROR(IF(SEARCH(X$1,$Q224),"sim","não"),)</f>
        <v/>
      </c>
      <c r="Y224" t="str">
        <f t="shared" si="232"/>
        <v/>
      </c>
      <c r="Z224" t="str">
        <f t="shared" si="232"/>
        <v>sim</v>
      </c>
      <c r="AA224">
        <f t="shared" si="7"/>
        <v>1</v>
      </c>
      <c r="AB224" t="str">
        <f t="shared" si="8"/>
        <v/>
      </c>
      <c r="AF224" t="str">
        <f t="shared" si="9"/>
        <v>3 - Intervention</v>
      </c>
      <c r="AG224" t="str">
        <f t="shared" si="10"/>
        <v>3 - Intervention</v>
      </c>
      <c r="AH224" t="str">
        <f t="shared" si="11"/>
        <v/>
      </c>
    </row>
    <row r="225">
      <c r="A225" s="9" t="s">
        <v>11211</v>
      </c>
      <c r="B225" s="9" t="s">
        <v>11212</v>
      </c>
      <c r="C225" s="10">
        <v>2019.0</v>
      </c>
      <c r="D225" s="10">
        <v>4.0</v>
      </c>
      <c r="E225" s="10">
        <v>30.0</v>
      </c>
      <c r="F225" s="9" t="s">
        <v>11213</v>
      </c>
      <c r="G225" s="9" t="s">
        <v>11214</v>
      </c>
      <c r="H225" s="10">
        <v>4.0</v>
      </c>
      <c r="I225" s="10">
        <v>4.0</v>
      </c>
      <c r="J225" s="9" t="s">
        <v>11215</v>
      </c>
      <c r="K225" s="9" t="s">
        <v>11216</v>
      </c>
      <c r="L225" s="15" t="s">
        <v>11217</v>
      </c>
      <c r="M225" s="9" t="s">
        <v>883</v>
      </c>
      <c r="N225" s="9"/>
      <c r="O225" s="9"/>
      <c r="P225" s="9" t="s">
        <v>11218</v>
      </c>
      <c r="Q225" s="9" t="s">
        <v>10623</v>
      </c>
      <c r="R225" s="10">
        <v>3.1459797E7</v>
      </c>
      <c r="S225" s="9" t="s">
        <v>11219</v>
      </c>
      <c r="T225">
        <f t="shared" si="2"/>
        <v>35</v>
      </c>
      <c r="U225" t="str">
        <f t="shared" si="3"/>
        <v>Excluded</v>
      </c>
      <c r="V225">
        <f t="shared" si="4"/>
        <v>58</v>
      </c>
      <c r="W225" t="str">
        <f t="shared" si="5"/>
        <v>Excluded</v>
      </c>
      <c r="X225" t="str">
        <f t="shared" ref="X225:Z225" si="233">IFERROR(IF(SEARCH(X$1,$Q225),"sim","não"),)</f>
        <v>sim</v>
      </c>
      <c r="Y225" t="str">
        <f t="shared" si="233"/>
        <v/>
      </c>
      <c r="Z225" t="str">
        <f t="shared" si="233"/>
        <v/>
      </c>
      <c r="AA225">
        <f t="shared" si="7"/>
        <v>1</v>
      </c>
      <c r="AB225" t="str">
        <f t="shared" si="8"/>
        <v/>
      </c>
      <c r="AF225" t="str">
        <f t="shared" si="9"/>
        <v>1 - Type of study</v>
      </c>
      <c r="AG225" t="str">
        <f t="shared" si="10"/>
        <v>1 - Type of study</v>
      </c>
      <c r="AH225" t="str">
        <f t="shared" si="11"/>
        <v/>
      </c>
    </row>
    <row r="226">
      <c r="A226" s="9" t="s">
        <v>11220</v>
      </c>
      <c r="B226" s="9" t="s">
        <v>11221</v>
      </c>
      <c r="C226" s="10">
        <v>2019.0</v>
      </c>
      <c r="D226" s="10">
        <v>10.0</v>
      </c>
      <c r="E226" s="10">
        <v>1.0</v>
      </c>
      <c r="F226" s="9" t="s">
        <v>2416</v>
      </c>
      <c r="G226" s="9" t="s">
        <v>2417</v>
      </c>
      <c r="H226" s="10">
        <v>97.0</v>
      </c>
      <c r="I226" s="9"/>
      <c r="J226" s="9" t="s">
        <v>11222</v>
      </c>
      <c r="K226" s="9" t="s">
        <v>11223</v>
      </c>
      <c r="L226" s="15" t="s">
        <v>11224</v>
      </c>
      <c r="M226" s="9" t="s">
        <v>883</v>
      </c>
      <c r="N226" s="9"/>
      <c r="O226" s="9"/>
      <c r="P226" s="9" t="s">
        <v>11225</v>
      </c>
      <c r="Q226" s="9" t="s">
        <v>10746</v>
      </c>
      <c r="R226" s="10">
        <v>3.1374338E7</v>
      </c>
      <c r="S226" s="9" t="s">
        <v>11226</v>
      </c>
      <c r="T226">
        <f t="shared" si="2"/>
        <v>35</v>
      </c>
      <c r="U226" t="str">
        <f t="shared" si="3"/>
        <v>Excluded</v>
      </c>
      <c r="V226">
        <f t="shared" si="4"/>
        <v>58</v>
      </c>
      <c r="W226" t="str">
        <f t="shared" si="5"/>
        <v>Excluded</v>
      </c>
      <c r="X226" t="str">
        <f t="shared" ref="X226:Z226" si="234">IFERROR(IF(SEARCH(X$1,$Q226),"sim","não"),)</f>
        <v/>
      </c>
      <c r="Y226" t="str">
        <f t="shared" si="234"/>
        <v>sim</v>
      </c>
      <c r="Z226" t="str">
        <f t="shared" si="234"/>
        <v/>
      </c>
      <c r="AA226">
        <f t="shared" si="7"/>
        <v>1</v>
      </c>
      <c r="AB226" t="str">
        <f t="shared" si="8"/>
        <v/>
      </c>
      <c r="AF226" t="str">
        <f t="shared" si="9"/>
        <v>2 - Population</v>
      </c>
      <c r="AG226" t="str">
        <f t="shared" si="10"/>
        <v>2 - Population</v>
      </c>
      <c r="AH226" t="str">
        <f t="shared" si="11"/>
        <v/>
      </c>
    </row>
    <row r="227">
      <c r="A227" s="9" t="s">
        <v>11227</v>
      </c>
      <c r="B227" s="9" t="s">
        <v>11228</v>
      </c>
      <c r="C227" s="10">
        <v>2019.0</v>
      </c>
      <c r="D227" s="10">
        <v>12.0</v>
      </c>
      <c r="E227" s="10">
        <v>1.0</v>
      </c>
      <c r="F227" s="9" t="s">
        <v>1121</v>
      </c>
      <c r="G227" s="9" t="s">
        <v>1122</v>
      </c>
      <c r="H227" s="10">
        <v>236.0</v>
      </c>
      <c r="I227" s="9"/>
      <c r="J227" s="10">
        <v>124335.0</v>
      </c>
      <c r="K227" s="9" t="s">
        <v>11229</v>
      </c>
      <c r="L227" s="15" t="s">
        <v>11230</v>
      </c>
      <c r="M227" s="9" t="s">
        <v>883</v>
      </c>
      <c r="N227" s="9"/>
      <c r="O227" s="9" t="s">
        <v>884</v>
      </c>
      <c r="P227" s="9" t="s">
        <v>11231</v>
      </c>
      <c r="Q227" s="9" t="s">
        <v>10635</v>
      </c>
      <c r="R227" s="10">
        <v>3.132583E7</v>
      </c>
      <c r="S227" s="9"/>
      <c r="T227">
        <f t="shared" si="2"/>
        <v>35</v>
      </c>
      <c r="U227" t="str">
        <f t="shared" si="3"/>
        <v>Maybe</v>
      </c>
      <c r="V227">
        <f t="shared" si="4"/>
        <v>55</v>
      </c>
      <c r="W227" t="str">
        <f t="shared" si="5"/>
        <v>Maybe</v>
      </c>
      <c r="X227" t="str">
        <f t="shared" ref="X227:Z227" si="235">IFERROR(IF(SEARCH(X$1,$Q227),"sim","não"),)</f>
        <v/>
      </c>
      <c r="Y227" t="str">
        <f t="shared" si="235"/>
        <v/>
      </c>
      <c r="Z227" t="str">
        <f t="shared" si="235"/>
        <v/>
      </c>
      <c r="AA227">
        <f t="shared" si="7"/>
        <v>0</v>
      </c>
      <c r="AB227" t="str">
        <f t="shared" si="8"/>
        <v>sim</v>
      </c>
      <c r="AF227" t="str">
        <f t="shared" si="9"/>
        <v/>
      </c>
      <c r="AG227" t="str">
        <f t="shared" si="10"/>
        <v/>
      </c>
      <c r="AH227" t="str">
        <f t="shared" si="11"/>
        <v/>
      </c>
    </row>
    <row r="228">
      <c r="A228" s="9" t="s">
        <v>11232</v>
      </c>
      <c r="B228" s="9" t="s">
        <v>11233</v>
      </c>
      <c r="C228" s="10">
        <v>2019.0</v>
      </c>
      <c r="D228" s="10">
        <v>8.0</v>
      </c>
      <c r="E228" s="10">
        <v>1.0</v>
      </c>
      <c r="F228" s="9" t="s">
        <v>1046</v>
      </c>
      <c r="G228" s="9" t="s">
        <v>1047</v>
      </c>
      <c r="H228" s="10">
        <v>26.0</v>
      </c>
      <c r="I228" s="10">
        <v>24.0</v>
      </c>
      <c r="J228" s="9" t="s">
        <v>11234</v>
      </c>
      <c r="K228" s="9" t="s">
        <v>11235</v>
      </c>
      <c r="L228" s="15" t="s">
        <v>11236</v>
      </c>
      <c r="M228" s="9" t="s">
        <v>883</v>
      </c>
      <c r="N228" s="9"/>
      <c r="O228" s="9" t="s">
        <v>1051</v>
      </c>
      <c r="P228" s="9" t="s">
        <v>11237</v>
      </c>
      <c r="Q228" s="9" t="s">
        <v>10623</v>
      </c>
      <c r="R228" s="10">
        <v>3.1230239E7</v>
      </c>
      <c r="S228" s="9"/>
      <c r="T228">
        <f t="shared" si="2"/>
        <v>35</v>
      </c>
      <c r="U228" t="str">
        <f t="shared" si="3"/>
        <v>Excluded</v>
      </c>
      <c r="V228">
        <f t="shared" si="4"/>
        <v>58</v>
      </c>
      <c r="W228" t="str">
        <f t="shared" si="5"/>
        <v>Excluded</v>
      </c>
      <c r="X228" t="str">
        <f t="shared" ref="X228:Z228" si="236">IFERROR(IF(SEARCH(X$1,$Q228),"sim","não"),)</f>
        <v>sim</v>
      </c>
      <c r="Y228" t="str">
        <f t="shared" si="236"/>
        <v/>
      </c>
      <c r="Z228" t="str">
        <f t="shared" si="236"/>
        <v/>
      </c>
      <c r="AA228">
        <f t="shared" si="7"/>
        <v>1</v>
      </c>
      <c r="AB228" t="str">
        <f t="shared" si="8"/>
        <v/>
      </c>
      <c r="AF228" t="str">
        <f t="shared" si="9"/>
        <v>1 - Type of study</v>
      </c>
      <c r="AG228" t="str">
        <f t="shared" si="10"/>
        <v>1 - Type of study</v>
      </c>
      <c r="AH228" t="str">
        <f t="shared" si="11"/>
        <v/>
      </c>
    </row>
    <row r="229">
      <c r="A229" s="9" t="s">
        <v>11238</v>
      </c>
      <c r="B229" s="9" t="s">
        <v>11239</v>
      </c>
      <c r="C229" s="10">
        <v>2019.0</v>
      </c>
      <c r="D229" s="10">
        <v>8.0</v>
      </c>
      <c r="E229" s="10">
        <v>1.0</v>
      </c>
      <c r="F229" s="9" t="s">
        <v>1046</v>
      </c>
      <c r="G229" s="9" t="s">
        <v>1047</v>
      </c>
      <c r="H229" s="10">
        <v>26.0</v>
      </c>
      <c r="I229" s="10">
        <v>23.0</v>
      </c>
      <c r="J229" s="9" t="s">
        <v>11240</v>
      </c>
      <c r="K229" s="9" t="s">
        <v>11241</v>
      </c>
      <c r="L229" s="15" t="s">
        <v>11242</v>
      </c>
      <c r="M229" s="9" t="s">
        <v>883</v>
      </c>
      <c r="N229" s="9"/>
      <c r="O229" s="9" t="s">
        <v>1051</v>
      </c>
      <c r="P229" s="9" t="s">
        <v>11243</v>
      </c>
      <c r="Q229" s="9" t="s">
        <v>10623</v>
      </c>
      <c r="R229" s="10">
        <v>3.1209753E7</v>
      </c>
      <c r="S229" s="9"/>
      <c r="T229">
        <f t="shared" si="2"/>
        <v>35</v>
      </c>
      <c r="U229" t="str">
        <f t="shared" si="3"/>
        <v>Excluded</v>
      </c>
      <c r="V229">
        <f t="shared" si="4"/>
        <v>58</v>
      </c>
      <c r="W229" t="str">
        <f t="shared" si="5"/>
        <v>Excluded</v>
      </c>
      <c r="X229" t="str">
        <f t="shared" ref="X229:Z229" si="237">IFERROR(IF(SEARCH(X$1,$Q229),"sim","não"),)</f>
        <v>sim</v>
      </c>
      <c r="Y229" t="str">
        <f t="shared" si="237"/>
        <v/>
      </c>
      <c r="Z229" t="str">
        <f t="shared" si="237"/>
        <v/>
      </c>
      <c r="AA229">
        <f t="shared" si="7"/>
        <v>1</v>
      </c>
      <c r="AB229" t="str">
        <f t="shared" si="8"/>
        <v/>
      </c>
      <c r="AF229" t="str">
        <f t="shared" si="9"/>
        <v>1 - Type of study</v>
      </c>
      <c r="AG229" t="str">
        <f t="shared" si="10"/>
        <v>1 - Type of study</v>
      </c>
      <c r="AH229" t="str">
        <f t="shared" si="11"/>
        <v/>
      </c>
    </row>
    <row r="230">
      <c r="A230" s="9" t="s">
        <v>11244</v>
      </c>
      <c r="B230" s="9" t="s">
        <v>11245</v>
      </c>
      <c r="C230" s="10">
        <v>2019.0</v>
      </c>
      <c r="D230" s="10">
        <v>12.0</v>
      </c>
      <c r="E230" s="10">
        <v>1.0</v>
      </c>
      <c r="F230" s="9" t="s">
        <v>11246</v>
      </c>
      <c r="G230" s="9" t="s">
        <v>11247</v>
      </c>
      <c r="H230" s="10">
        <v>208.0</v>
      </c>
      <c r="I230" s="10">
        <v>6.0</v>
      </c>
      <c r="J230" s="9" t="s">
        <v>11248</v>
      </c>
      <c r="K230" s="9" t="s">
        <v>11249</v>
      </c>
      <c r="L230" s="15" t="s">
        <v>11250</v>
      </c>
      <c r="M230" s="9" t="s">
        <v>883</v>
      </c>
      <c r="N230" s="9"/>
      <c r="O230" s="9" t="s">
        <v>1051</v>
      </c>
      <c r="P230" s="9" t="s">
        <v>11251</v>
      </c>
      <c r="Q230" s="9" t="s">
        <v>10857</v>
      </c>
      <c r="R230" s="10">
        <v>3.1183547E7</v>
      </c>
      <c r="S230" s="9"/>
      <c r="T230">
        <f t="shared" si="2"/>
        <v>35</v>
      </c>
      <c r="U230" t="str">
        <f t="shared" si="3"/>
        <v>Excluded</v>
      </c>
      <c r="V230">
        <f t="shared" si="4"/>
        <v>58</v>
      </c>
      <c r="W230" t="str">
        <f t="shared" si="5"/>
        <v>Excluded</v>
      </c>
      <c r="X230" t="str">
        <f t="shared" ref="X230:Z230" si="238">IFERROR(IF(SEARCH(X$1,$Q230),"sim","não"),)</f>
        <v>sim</v>
      </c>
      <c r="Y230" t="str">
        <f t="shared" si="238"/>
        <v>sim</v>
      </c>
      <c r="Z230" t="str">
        <f t="shared" si="238"/>
        <v/>
      </c>
      <c r="AA230">
        <f t="shared" si="7"/>
        <v>2</v>
      </c>
      <c r="AB230" t="str">
        <f t="shared" si="8"/>
        <v/>
      </c>
      <c r="AF230" t="str">
        <f t="shared" si="9"/>
        <v>2 - Population,1 - Type of study</v>
      </c>
      <c r="AG230" t="str">
        <f t="shared" si="10"/>
        <v>2 - Population</v>
      </c>
      <c r="AH230" t="str">
        <f t="shared" si="11"/>
        <v>1 - Type of study</v>
      </c>
    </row>
    <row r="231">
      <c r="A231" s="9" t="s">
        <v>11252</v>
      </c>
      <c r="B231" s="9" t="s">
        <v>11253</v>
      </c>
      <c r="C231" s="10">
        <v>2019.0</v>
      </c>
      <c r="D231" s="10">
        <v>7.0</v>
      </c>
      <c r="E231" s="10">
        <v>1.0</v>
      </c>
      <c r="F231" s="9" t="s">
        <v>879</v>
      </c>
      <c r="G231" s="9" t="s">
        <v>880</v>
      </c>
      <c r="H231" s="10">
        <v>144.0</v>
      </c>
      <c r="I231" s="9"/>
      <c r="J231" s="9" t="s">
        <v>11254</v>
      </c>
      <c r="K231" s="9" t="s">
        <v>11255</v>
      </c>
      <c r="L231" s="15" t="s">
        <v>11256</v>
      </c>
      <c r="M231" s="9" t="s">
        <v>883</v>
      </c>
      <c r="N231" s="9"/>
      <c r="O231" s="9" t="s">
        <v>884</v>
      </c>
      <c r="P231" s="9" t="s">
        <v>11257</v>
      </c>
      <c r="Q231" s="9" t="s">
        <v>10623</v>
      </c>
      <c r="R231" s="10">
        <v>3.1180002E7</v>
      </c>
      <c r="S231" s="9"/>
      <c r="T231">
        <f t="shared" si="2"/>
        <v>35</v>
      </c>
      <c r="U231" t="str">
        <f t="shared" si="3"/>
        <v>Excluded</v>
      </c>
      <c r="V231">
        <f t="shared" si="4"/>
        <v>58</v>
      </c>
      <c r="W231" t="str">
        <f t="shared" si="5"/>
        <v>Excluded</v>
      </c>
      <c r="X231" t="str">
        <f t="shared" ref="X231:Z231" si="239">IFERROR(IF(SEARCH(X$1,$Q231),"sim","não"),)</f>
        <v>sim</v>
      </c>
      <c r="Y231" t="str">
        <f t="shared" si="239"/>
        <v/>
      </c>
      <c r="Z231" t="str">
        <f t="shared" si="239"/>
        <v/>
      </c>
      <c r="AA231">
        <f t="shared" si="7"/>
        <v>1</v>
      </c>
      <c r="AB231" t="str">
        <f t="shared" si="8"/>
        <v/>
      </c>
      <c r="AF231" t="str">
        <f t="shared" si="9"/>
        <v>1 - Type of study</v>
      </c>
      <c r="AG231" t="str">
        <f t="shared" si="10"/>
        <v>1 - Type of study</v>
      </c>
      <c r="AH231" t="str">
        <f t="shared" si="11"/>
        <v/>
      </c>
    </row>
    <row r="232">
      <c r="A232" s="9" t="s">
        <v>11258</v>
      </c>
      <c r="B232" s="9" t="s">
        <v>11259</v>
      </c>
      <c r="C232" s="10">
        <v>2019.0</v>
      </c>
      <c r="D232" s="10">
        <v>4.0</v>
      </c>
      <c r="E232" s="10">
        <v>1.0</v>
      </c>
      <c r="F232" s="9" t="s">
        <v>948</v>
      </c>
      <c r="G232" s="9" t="s">
        <v>949</v>
      </c>
      <c r="H232" s="10">
        <v>659.0</v>
      </c>
      <c r="I232" s="9"/>
      <c r="J232" s="9" t="s">
        <v>11260</v>
      </c>
      <c r="K232" s="9" t="s">
        <v>11261</v>
      </c>
      <c r="L232" s="15" t="s">
        <v>11262</v>
      </c>
      <c r="M232" s="9" t="s">
        <v>883</v>
      </c>
      <c r="N232" s="9"/>
      <c r="O232" s="9" t="s">
        <v>913</v>
      </c>
      <c r="P232" s="9" t="s">
        <v>11263</v>
      </c>
      <c r="Q232" s="9" t="s">
        <v>10623</v>
      </c>
      <c r="R232" s="10">
        <v>3.1096322E7</v>
      </c>
      <c r="S232" s="9"/>
      <c r="T232">
        <f t="shared" si="2"/>
        <v>35</v>
      </c>
      <c r="U232" t="str">
        <f t="shared" si="3"/>
        <v>Excluded</v>
      </c>
      <c r="V232">
        <f t="shared" si="4"/>
        <v>58</v>
      </c>
      <c r="W232" t="str">
        <f t="shared" si="5"/>
        <v>Excluded</v>
      </c>
      <c r="X232" t="str">
        <f t="shared" ref="X232:Z232" si="240">IFERROR(IF(SEARCH(X$1,$Q232),"sim","não"),)</f>
        <v>sim</v>
      </c>
      <c r="Y232" t="str">
        <f t="shared" si="240"/>
        <v/>
      </c>
      <c r="Z232" t="str">
        <f t="shared" si="240"/>
        <v/>
      </c>
      <c r="AA232">
        <f t="shared" si="7"/>
        <v>1</v>
      </c>
      <c r="AB232" t="str">
        <f t="shared" si="8"/>
        <v/>
      </c>
      <c r="AF232" t="str">
        <f t="shared" si="9"/>
        <v>1 - Type of study</v>
      </c>
      <c r="AG232" t="str">
        <f t="shared" si="10"/>
        <v>1 - Type of study</v>
      </c>
      <c r="AH232" t="str">
        <f t="shared" si="11"/>
        <v/>
      </c>
    </row>
    <row r="233">
      <c r="A233" s="9" t="s">
        <v>11264</v>
      </c>
      <c r="B233" s="9" t="s">
        <v>11265</v>
      </c>
      <c r="C233" s="10">
        <v>2019.0</v>
      </c>
      <c r="D233" s="10">
        <v>5.0</v>
      </c>
      <c r="E233" s="10">
        <v>1.0</v>
      </c>
      <c r="F233" s="9" t="s">
        <v>927</v>
      </c>
      <c r="G233" s="9" t="s">
        <v>928</v>
      </c>
      <c r="H233" s="10">
        <v>248.0</v>
      </c>
      <c r="I233" s="9"/>
      <c r="J233" s="9" t="s">
        <v>11266</v>
      </c>
      <c r="K233" s="9" t="s">
        <v>11267</v>
      </c>
      <c r="L233" s="15" t="s">
        <v>11268</v>
      </c>
      <c r="M233" s="9" t="s">
        <v>883</v>
      </c>
      <c r="N233" s="9"/>
      <c r="O233" s="9" t="s">
        <v>884</v>
      </c>
      <c r="P233" s="9" t="s">
        <v>11269</v>
      </c>
      <c r="Q233" s="9" t="s">
        <v>10629</v>
      </c>
      <c r="R233" s="10">
        <v>3.1091643E7</v>
      </c>
      <c r="S233" s="9"/>
      <c r="T233">
        <f t="shared" si="2"/>
        <v>35</v>
      </c>
      <c r="U233" t="str">
        <f t="shared" si="3"/>
        <v>Excluded</v>
      </c>
      <c r="V233">
        <f t="shared" si="4"/>
        <v>58</v>
      </c>
      <c r="W233" t="str">
        <f t="shared" si="5"/>
        <v>Excluded</v>
      </c>
      <c r="X233" t="str">
        <f t="shared" ref="X233:Z233" si="241">IFERROR(IF(SEARCH(X$1,$Q233),"sim","não"),)</f>
        <v>sim</v>
      </c>
      <c r="Y233" t="str">
        <f t="shared" si="241"/>
        <v/>
      </c>
      <c r="Z233" t="str">
        <f t="shared" si="241"/>
        <v/>
      </c>
      <c r="AA233">
        <f t="shared" si="7"/>
        <v>1</v>
      </c>
      <c r="AB233" t="str">
        <f t="shared" si="8"/>
        <v/>
      </c>
      <c r="AF233" t="str">
        <f t="shared" si="9"/>
        <v>1 - Type of study</v>
      </c>
      <c r="AG233" t="str">
        <f t="shared" si="10"/>
        <v>1 - Type of study</v>
      </c>
      <c r="AH233" t="str">
        <f t="shared" si="11"/>
        <v/>
      </c>
    </row>
    <row r="234">
      <c r="A234" s="9" t="s">
        <v>11270</v>
      </c>
      <c r="B234" s="9" t="s">
        <v>11271</v>
      </c>
      <c r="C234" s="10">
        <v>2019.0</v>
      </c>
      <c r="D234" s="10">
        <v>5.0</v>
      </c>
      <c r="E234" s="10">
        <v>7.0</v>
      </c>
      <c r="F234" s="9" t="s">
        <v>11272</v>
      </c>
      <c r="G234" s="9" t="s">
        <v>11273</v>
      </c>
      <c r="H234" s="10">
        <v>186.0</v>
      </c>
      <c r="I234" s="10">
        <v>6.0</v>
      </c>
      <c r="J234" s="10">
        <v>334.0</v>
      </c>
      <c r="K234" s="9" t="s">
        <v>11274</v>
      </c>
      <c r="L234" s="15" t="s">
        <v>11275</v>
      </c>
      <c r="M234" s="9" t="s">
        <v>883</v>
      </c>
      <c r="N234" s="9"/>
      <c r="O234" s="9" t="s">
        <v>11276</v>
      </c>
      <c r="P234" s="9" t="s">
        <v>11277</v>
      </c>
      <c r="Q234" s="9" t="s">
        <v>10623</v>
      </c>
      <c r="R234" s="10">
        <v>3.106582E7</v>
      </c>
      <c r="S234" s="9"/>
      <c r="T234">
        <f t="shared" si="2"/>
        <v>35</v>
      </c>
      <c r="U234" t="str">
        <f t="shared" si="3"/>
        <v>Excluded</v>
      </c>
      <c r="V234">
        <f t="shared" si="4"/>
        <v>58</v>
      </c>
      <c r="W234" t="str">
        <f t="shared" si="5"/>
        <v>Excluded</v>
      </c>
      <c r="X234" t="str">
        <f t="shared" ref="X234:Z234" si="242">IFERROR(IF(SEARCH(X$1,$Q234),"sim","não"),)</f>
        <v>sim</v>
      </c>
      <c r="Y234" t="str">
        <f t="shared" si="242"/>
        <v/>
      </c>
      <c r="Z234" t="str">
        <f t="shared" si="242"/>
        <v/>
      </c>
      <c r="AA234">
        <f t="shared" si="7"/>
        <v>1</v>
      </c>
      <c r="AB234" t="str">
        <f t="shared" si="8"/>
        <v/>
      </c>
      <c r="AF234" t="str">
        <f t="shared" si="9"/>
        <v>1 - Type of study</v>
      </c>
      <c r="AG234" t="str">
        <f t="shared" si="10"/>
        <v>1 - Type of study</v>
      </c>
      <c r="AH234" t="str">
        <f t="shared" si="11"/>
        <v/>
      </c>
    </row>
    <row r="235">
      <c r="A235" s="9" t="s">
        <v>11278</v>
      </c>
      <c r="B235" s="9" t="s">
        <v>11279</v>
      </c>
      <c r="C235" s="10">
        <v>2019.0</v>
      </c>
      <c r="D235" s="10">
        <v>8.0</v>
      </c>
      <c r="E235" s="10">
        <v>1.0</v>
      </c>
      <c r="F235" s="9" t="s">
        <v>1121</v>
      </c>
      <c r="G235" s="9" t="s">
        <v>1122</v>
      </c>
      <c r="H235" s="10">
        <v>228.0</v>
      </c>
      <c r="I235" s="9"/>
      <c r="J235" s="9" t="s">
        <v>11280</v>
      </c>
      <c r="K235" s="9" t="s">
        <v>11281</v>
      </c>
      <c r="L235" s="15" t="s">
        <v>11282</v>
      </c>
      <c r="M235" s="9" t="s">
        <v>883</v>
      </c>
      <c r="N235" s="9"/>
      <c r="O235" s="9" t="s">
        <v>884</v>
      </c>
      <c r="P235" s="9" t="s">
        <v>11283</v>
      </c>
      <c r="Q235" s="9" t="s">
        <v>10623</v>
      </c>
      <c r="R235" s="10">
        <v>3.1022621E7</v>
      </c>
      <c r="S235" s="9"/>
      <c r="T235">
        <f t="shared" si="2"/>
        <v>35</v>
      </c>
      <c r="U235" t="str">
        <f t="shared" si="3"/>
        <v>Excluded</v>
      </c>
      <c r="V235">
        <f t="shared" si="4"/>
        <v>58</v>
      </c>
      <c r="W235" t="str">
        <f t="shared" si="5"/>
        <v>Excluded</v>
      </c>
      <c r="X235" t="str">
        <f t="shared" ref="X235:Z235" si="243">IFERROR(IF(SEARCH(X$1,$Q235),"sim","não"),)</f>
        <v>sim</v>
      </c>
      <c r="Y235" t="str">
        <f t="shared" si="243"/>
        <v/>
      </c>
      <c r="Z235" t="str">
        <f t="shared" si="243"/>
        <v/>
      </c>
      <c r="AA235">
        <f t="shared" si="7"/>
        <v>1</v>
      </c>
      <c r="AB235" t="str">
        <f t="shared" si="8"/>
        <v/>
      </c>
      <c r="AF235" t="str">
        <f t="shared" si="9"/>
        <v>1 - Type of study</v>
      </c>
      <c r="AG235" t="str">
        <f t="shared" si="10"/>
        <v>1 - Type of study</v>
      </c>
      <c r="AH235" t="str">
        <f t="shared" si="11"/>
        <v/>
      </c>
    </row>
    <row r="236">
      <c r="A236" s="9" t="s">
        <v>11284</v>
      </c>
      <c r="B236" s="9" t="s">
        <v>11285</v>
      </c>
      <c r="C236" s="10">
        <v>2019.0</v>
      </c>
      <c r="D236" s="10">
        <v>4.0</v>
      </c>
      <c r="E236" s="10">
        <v>2.0</v>
      </c>
      <c r="F236" s="9" t="s">
        <v>1605</v>
      </c>
      <c r="G236" s="9" t="s">
        <v>1606</v>
      </c>
      <c r="H236" s="10">
        <v>24.0</v>
      </c>
      <c r="I236" s="10">
        <v>7.0</v>
      </c>
      <c r="J236" s="9"/>
      <c r="K236" s="9" t="s">
        <v>11286</v>
      </c>
      <c r="L236" s="15" t="s">
        <v>11287</v>
      </c>
      <c r="M236" s="9" t="s">
        <v>883</v>
      </c>
      <c r="N236" s="9"/>
      <c r="O236" s="9"/>
      <c r="P236" s="9" t="s">
        <v>11288</v>
      </c>
      <c r="Q236" s="9" t="s">
        <v>10623</v>
      </c>
      <c r="R236" s="10">
        <v>3.0986984E7</v>
      </c>
      <c r="S236" s="9" t="s">
        <v>11289</v>
      </c>
      <c r="T236">
        <f t="shared" si="2"/>
        <v>35</v>
      </c>
      <c r="U236" t="str">
        <f t="shared" si="3"/>
        <v>Excluded</v>
      </c>
      <c r="V236">
        <f t="shared" si="4"/>
        <v>58</v>
      </c>
      <c r="W236" t="str">
        <f t="shared" si="5"/>
        <v>Excluded</v>
      </c>
      <c r="X236" t="str">
        <f t="shared" ref="X236:Z236" si="244">IFERROR(IF(SEARCH(X$1,$Q236),"sim","não"),)</f>
        <v>sim</v>
      </c>
      <c r="Y236" t="str">
        <f t="shared" si="244"/>
        <v/>
      </c>
      <c r="Z236" t="str">
        <f t="shared" si="244"/>
        <v/>
      </c>
      <c r="AA236">
        <f t="shared" si="7"/>
        <v>1</v>
      </c>
      <c r="AB236" t="str">
        <f t="shared" si="8"/>
        <v/>
      </c>
      <c r="AF236" t="str">
        <f t="shared" si="9"/>
        <v>1 - Type of study</v>
      </c>
      <c r="AG236" t="str">
        <f t="shared" si="10"/>
        <v>1 - Type of study</v>
      </c>
      <c r="AH236" t="str">
        <f t="shared" si="11"/>
        <v/>
      </c>
    </row>
    <row r="237">
      <c r="A237" s="9" t="s">
        <v>11290</v>
      </c>
      <c r="B237" s="9" t="s">
        <v>11291</v>
      </c>
      <c r="C237" s="10">
        <v>2019.0</v>
      </c>
      <c r="D237" s="10">
        <v>6.0</v>
      </c>
      <c r="E237" s="10">
        <v>1.0</v>
      </c>
      <c r="F237" s="9" t="s">
        <v>11292</v>
      </c>
      <c r="G237" s="9" t="s">
        <v>11293</v>
      </c>
      <c r="H237" s="10">
        <v>8.0</v>
      </c>
      <c r="I237" s="10">
        <v>11.0</v>
      </c>
      <c r="J237" s="9" t="s">
        <v>11294</v>
      </c>
      <c r="K237" s="9" t="s">
        <v>11295</v>
      </c>
      <c r="L237" s="15" t="s">
        <v>11296</v>
      </c>
      <c r="M237" s="9" t="s">
        <v>883</v>
      </c>
      <c r="N237" s="9"/>
      <c r="O237" s="9" t="s">
        <v>1051</v>
      </c>
      <c r="P237" s="9" t="s">
        <v>11297</v>
      </c>
      <c r="Q237" s="9" t="s">
        <v>10746</v>
      </c>
      <c r="R237" s="10">
        <v>3.098509E7</v>
      </c>
      <c r="S237" s="9"/>
      <c r="T237">
        <f t="shared" si="2"/>
        <v>35</v>
      </c>
      <c r="U237" t="str">
        <f t="shared" si="3"/>
        <v>Excluded</v>
      </c>
      <c r="V237">
        <f t="shared" si="4"/>
        <v>58</v>
      </c>
      <c r="W237" t="str">
        <f t="shared" si="5"/>
        <v>Excluded</v>
      </c>
      <c r="X237" t="str">
        <f t="shared" ref="X237:Z237" si="245">IFERROR(IF(SEARCH(X$1,$Q237),"sim","não"),)</f>
        <v/>
      </c>
      <c r="Y237" t="str">
        <f t="shared" si="245"/>
        <v>sim</v>
      </c>
      <c r="Z237" t="str">
        <f t="shared" si="245"/>
        <v/>
      </c>
      <c r="AA237">
        <f t="shared" si="7"/>
        <v>1</v>
      </c>
      <c r="AB237" t="str">
        <f t="shared" si="8"/>
        <v/>
      </c>
      <c r="AF237" t="str">
        <f t="shared" si="9"/>
        <v>2 - Population</v>
      </c>
      <c r="AG237" t="str">
        <f t="shared" si="10"/>
        <v>2 - Population</v>
      </c>
      <c r="AH237" t="str">
        <f t="shared" si="11"/>
        <v/>
      </c>
    </row>
    <row r="238">
      <c r="A238" s="9" t="s">
        <v>11298</v>
      </c>
      <c r="B238" s="9" t="s">
        <v>11299</v>
      </c>
      <c r="C238" s="10">
        <v>2019.0</v>
      </c>
      <c r="D238" s="10">
        <v>5.0</v>
      </c>
      <c r="E238" s="10">
        <v>7.0</v>
      </c>
      <c r="F238" s="9" t="s">
        <v>1017</v>
      </c>
      <c r="G238" s="9" t="s">
        <v>1018</v>
      </c>
      <c r="H238" s="10">
        <v>53.0</v>
      </c>
      <c r="I238" s="10">
        <v>9.0</v>
      </c>
      <c r="J238" s="9" t="s">
        <v>11300</v>
      </c>
      <c r="K238" s="9" t="s">
        <v>11301</v>
      </c>
      <c r="L238" s="15" t="s">
        <v>11302</v>
      </c>
      <c r="M238" s="9" t="s">
        <v>883</v>
      </c>
      <c r="N238" s="9"/>
      <c r="O238" s="9" t="s">
        <v>1022</v>
      </c>
      <c r="P238" s="9" t="s">
        <v>11303</v>
      </c>
      <c r="Q238" s="9" t="s">
        <v>11304</v>
      </c>
      <c r="R238" s="10">
        <v>3.0955331E7</v>
      </c>
      <c r="S238" s="9"/>
      <c r="T238">
        <f t="shared" si="2"/>
        <v>35</v>
      </c>
      <c r="U238" t="str">
        <f t="shared" si="3"/>
        <v>Excluded</v>
      </c>
      <c r="V238">
        <f t="shared" si="4"/>
        <v>58</v>
      </c>
      <c r="W238" t="str">
        <f t="shared" si="5"/>
        <v>Excluded</v>
      </c>
      <c r="X238" t="str">
        <f t="shared" ref="X238:Z238" si="246">IFERROR(IF(SEARCH(X$1,$Q238),"sim","não"),)</f>
        <v>sim</v>
      </c>
      <c r="Y238" t="str">
        <f t="shared" si="246"/>
        <v/>
      </c>
      <c r="Z238" t="str">
        <f t="shared" si="246"/>
        <v/>
      </c>
      <c r="AA238">
        <f t="shared" si="7"/>
        <v>1</v>
      </c>
      <c r="AB238" t="str">
        <f t="shared" si="8"/>
        <v/>
      </c>
      <c r="AF238" t="str">
        <f t="shared" si="9"/>
        <v>5 - Outcome,1 - Type of study</v>
      </c>
      <c r="AG238" t="str">
        <f t="shared" si="10"/>
        <v>5 - Outcome</v>
      </c>
      <c r="AH238" t="str">
        <f t="shared" si="11"/>
        <v>1 - Type of study</v>
      </c>
    </row>
    <row r="239">
      <c r="A239" s="9" t="s">
        <v>11305</v>
      </c>
      <c r="B239" s="9" t="s">
        <v>11306</v>
      </c>
      <c r="C239" s="10">
        <v>2019.0</v>
      </c>
      <c r="D239" s="10">
        <v>5.0</v>
      </c>
      <c r="E239" s="10">
        <v>7.0</v>
      </c>
      <c r="F239" s="9" t="s">
        <v>4514</v>
      </c>
      <c r="G239" s="9" t="s">
        <v>4515</v>
      </c>
      <c r="H239" s="10">
        <v>91.0</v>
      </c>
      <c r="I239" s="10">
        <v>9.0</v>
      </c>
      <c r="J239" s="9" t="s">
        <v>11307</v>
      </c>
      <c r="K239" s="9" t="s">
        <v>11308</v>
      </c>
      <c r="L239" s="15" t="s">
        <v>11309</v>
      </c>
      <c r="M239" s="9" t="s">
        <v>883</v>
      </c>
      <c r="N239" s="9"/>
      <c r="O239" s="9" t="s">
        <v>1022</v>
      </c>
      <c r="P239" s="9" t="s">
        <v>11310</v>
      </c>
      <c r="Q239" s="9" t="s">
        <v>11311</v>
      </c>
      <c r="R239" s="10">
        <v>3.0938982E7</v>
      </c>
      <c r="S239" s="9"/>
      <c r="T239">
        <f t="shared" si="2"/>
        <v>35</v>
      </c>
      <c r="U239" t="str">
        <f t="shared" si="3"/>
        <v>Excluded</v>
      </c>
      <c r="V239">
        <f t="shared" si="4"/>
        <v>58</v>
      </c>
      <c r="W239" t="str">
        <f t="shared" si="5"/>
        <v>Excluded</v>
      </c>
      <c r="X239" t="str">
        <f t="shared" ref="X239:Z239" si="247">IFERROR(IF(SEARCH(X$1,$Q239),"sim","não"),)</f>
        <v>sim</v>
      </c>
      <c r="Y239" t="str">
        <f t="shared" si="247"/>
        <v/>
      </c>
      <c r="Z239" t="str">
        <f t="shared" si="247"/>
        <v>sim</v>
      </c>
      <c r="AA239">
        <f t="shared" si="7"/>
        <v>2</v>
      </c>
      <c r="AB239" t="str">
        <f t="shared" si="8"/>
        <v/>
      </c>
      <c r="AF239" t="str">
        <f t="shared" si="9"/>
        <v>3 - Intervention,1 - Type of study</v>
      </c>
      <c r="AG239" t="str">
        <f t="shared" si="10"/>
        <v>3 - Intervention</v>
      </c>
      <c r="AH239" t="str">
        <f t="shared" si="11"/>
        <v>1 - Type of study</v>
      </c>
    </row>
    <row r="240">
      <c r="A240" s="9" t="s">
        <v>11312</v>
      </c>
      <c r="B240" s="9" t="s">
        <v>11313</v>
      </c>
      <c r="C240" s="10">
        <v>2019.0</v>
      </c>
      <c r="D240" s="10">
        <v>1.0</v>
      </c>
      <c r="E240" s="10">
        <v>1.0</v>
      </c>
      <c r="F240" s="9" t="s">
        <v>11314</v>
      </c>
      <c r="G240" s="9" t="s">
        <v>11315</v>
      </c>
      <c r="H240" s="10">
        <v>8.0</v>
      </c>
      <c r="I240" s="9"/>
      <c r="J240" s="10">
        <v>98.0</v>
      </c>
      <c r="K240" s="9" t="s">
        <v>11316</v>
      </c>
      <c r="L240" s="15" t="s">
        <v>11317</v>
      </c>
      <c r="M240" s="9" t="s">
        <v>883</v>
      </c>
      <c r="N240" s="9"/>
      <c r="O240" s="9"/>
      <c r="P240" s="9" t="s">
        <v>11318</v>
      </c>
      <c r="Q240" s="9" t="s">
        <v>10623</v>
      </c>
      <c r="R240" s="10">
        <v>3.0906537E7</v>
      </c>
      <c r="S240" s="9" t="s">
        <v>11319</v>
      </c>
      <c r="T240">
        <f t="shared" si="2"/>
        <v>35</v>
      </c>
      <c r="U240" t="str">
        <f t="shared" si="3"/>
        <v>Excluded</v>
      </c>
      <c r="V240">
        <f t="shared" si="4"/>
        <v>58</v>
      </c>
      <c r="W240" t="str">
        <f t="shared" si="5"/>
        <v>Excluded</v>
      </c>
      <c r="X240" t="str">
        <f t="shared" ref="X240:Z240" si="248">IFERROR(IF(SEARCH(X$1,$Q240),"sim","não"),)</f>
        <v>sim</v>
      </c>
      <c r="Y240" t="str">
        <f t="shared" si="248"/>
        <v/>
      </c>
      <c r="Z240" t="str">
        <f t="shared" si="248"/>
        <v/>
      </c>
      <c r="AA240">
        <f t="shared" si="7"/>
        <v>1</v>
      </c>
      <c r="AB240" t="str">
        <f t="shared" si="8"/>
        <v/>
      </c>
      <c r="AF240" t="str">
        <f t="shared" si="9"/>
        <v>1 - Type of study</v>
      </c>
      <c r="AG240" t="str">
        <f t="shared" si="10"/>
        <v>1 - Type of study</v>
      </c>
      <c r="AH240" t="str">
        <f t="shared" si="11"/>
        <v/>
      </c>
    </row>
    <row r="241">
      <c r="A241" s="9" t="s">
        <v>11320</v>
      </c>
      <c r="B241" s="9" t="s">
        <v>11321</v>
      </c>
      <c r="C241" s="10">
        <v>2019.0</v>
      </c>
      <c r="D241" s="10">
        <v>6.0</v>
      </c>
      <c r="E241" s="10">
        <v>1.0</v>
      </c>
      <c r="F241" s="9" t="s">
        <v>4779</v>
      </c>
      <c r="G241" s="9" t="s">
        <v>4780</v>
      </c>
      <c r="H241" s="10">
        <v>18.0</v>
      </c>
      <c r="I241" s="9"/>
      <c r="J241" s="9" t="s">
        <v>11322</v>
      </c>
      <c r="K241" s="9" t="s">
        <v>11323</v>
      </c>
      <c r="L241" s="15" t="s">
        <v>11324</v>
      </c>
      <c r="M241" s="9" t="s">
        <v>883</v>
      </c>
      <c r="N241" s="9"/>
      <c r="O241" s="9" t="s">
        <v>1022</v>
      </c>
      <c r="P241" s="9" t="s">
        <v>11325</v>
      </c>
      <c r="Q241" s="9" t="s">
        <v>10657</v>
      </c>
      <c r="R241" s="10">
        <v>3.0904586E7</v>
      </c>
      <c r="S241" s="9"/>
      <c r="T241">
        <f t="shared" si="2"/>
        <v>35</v>
      </c>
      <c r="U241" t="str">
        <f t="shared" si="3"/>
        <v>Excluded</v>
      </c>
      <c r="V241">
        <f t="shared" si="4"/>
        <v>58</v>
      </c>
      <c r="W241" t="str">
        <f t="shared" si="5"/>
        <v>Excluded</v>
      </c>
      <c r="X241" t="str">
        <f t="shared" ref="X241:Z241" si="249">IFERROR(IF(SEARCH(X$1,$Q241),"sim","não"),)</f>
        <v>sim</v>
      </c>
      <c r="Y241" t="str">
        <f t="shared" si="249"/>
        <v/>
      </c>
      <c r="Z241" t="str">
        <f t="shared" si="249"/>
        <v/>
      </c>
      <c r="AA241">
        <f t="shared" si="7"/>
        <v>1</v>
      </c>
      <c r="AB241" t="str">
        <f t="shared" si="8"/>
        <v/>
      </c>
      <c r="AF241" t="str">
        <f t="shared" si="9"/>
        <v>1 - Type of study</v>
      </c>
      <c r="AG241" t="str">
        <f t="shared" si="10"/>
        <v>1 - Type of study</v>
      </c>
      <c r="AH241" t="str">
        <f t="shared" si="11"/>
        <v/>
      </c>
    </row>
    <row r="242">
      <c r="A242" s="9" t="s">
        <v>11326</v>
      </c>
      <c r="B242" s="9" t="s">
        <v>11327</v>
      </c>
      <c r="C242" s="10">
        <v>2019.0</v>
      </c>
      <c r="D242" s="10">
        <v>7.0</v>
      </c>
      <c r="E242" s="10">
        <v>1.0</v>
      </c>
      <c r="F242" s="9" t="s">
        <v>2125</v>
      </c>
      <c r="G242" s="9" t="s">
        <v>2126</v>
      </c>
      <c r="H242" s="10">
        <v>38.0</v>
      </c>
      <c r="I242" s="10">
        <v>7.0</v>
      </c>
      <c r="J242" s="9" t="s">
        <v>11328</v>
      </c>
      <c r="K242" s="9" t="s">
        <v>11329</v>
      </c>
      <c r="L242" s="15" t="s">
        <v>11330</v>
      </c>
      <c r="M242" s="9" t="s">
        <v>883</v>
      </c>
      <c r="N242" s="9"/>
      <c r="O242" s="9" t="s">
        <v>1022</v>
      </c>
      <c r="P242" s="9" t="s">
        <v>11331</v>
      </c>
      <c r="Q242" s="9" t="s">
        <v>11304</v>
      </c>
      <c r="R242" s="10">
        <v>3.0901099E7</v>
      </c>
      <c r="S242" s="9"/>
      <c r="T242">
        <f t="shared" si="2"/>
        <v>35</v>
      </c>
      <c r="U242" t="str">
        <f t="shared" si="3"/>
        <v>Excluded</v>
      </c>
      <c r="V242">
        <f t="shared" si="4"/>
        <v>58</v>
      </c>
      <c r="W242" t="str">
        <f t="shared" si="5"/>
        <v>Excluded</v>
      </c>
      <c r="X242" t="str">
        <f t="shared" ref="X242:Z242" si="250">IFERROR(IF(SEARCH(X$1,$Q242),"sim","não"),)</f>
        <v>sim</v>
      </c>
      <c r="Y242" t="str">
        <f t="shared" si="250"/>
        <v/>
      </c>
      <c r="Z242" t="str">
        <f t="shared" si="250"/>
        <v/>
      </c>
      <c r="AA242">
        <f t="shared" si="7"/>
        <v>1</v>
      </c>
      <c r="AB242" t="str">
        <f t="shared" si="8"/>
        <v/>
      </c>
      <c r="AF242" t="str">
        <f t="shared" si="9"/>
        <v>5 - Outcome,1 - Type of study</v>
      </c>
      <c r="AG242" t="str">
        <f t="shared" si="10"/>
        <v>5 - Outcome</v>
      </c>
      <c r="AH242" t="str">
        <f t="shared" si="11"/>
        <v>1 - Type of study</v>
      </c>
    </row>
    <row r="243">
      <c r="A243" s="9" t="s">
        <v>11332</v>
      </c>
      <c r="B243" s="9" t="s">
        <v>11333</v>
      </c>
      <c r="C243" s="10">
        <v>2019.0</v>
      </c>
      <c r="D243" s="10">
        <v>4.0</v>
      </c>
      <c r="E243" s="10">
        <v>1.0</v>
      </c>
      <c r="F243" s="9" t="s">
        <v>5267</v>
      </c>
      <c r="G243" s="9" t="s">
        <v>5268</v>
      </c>
      <c r="H243" s="10">
        <v>14.0</v>
      </c>
      <c r="I243" s="10">
        <v>7.0</v>
      </c>
      <c r="J243" s="9" t="s">
        <v>11334</v>
      </c>
      <c r="K243" s="9" t="s">
        <v>11335</v>
      </c>
      <c r="L243" s="15" t="s">
        <v>11336</v>
      </c>
      <c r="M243" s="9" t="s">
        <v>883</v>
      </c>
      <c r="N243" s="9"/>
      <c r="O243" s="9" t="s">
        <v>884</v>
      </c>
      <c r="P243" s="9" t="s">
        <v>11337</v>
      </c>
      <c r="Q243" s="9" t="s">
        <v>10857</v>
      </c>
      <c r="R243" s="10">
        <v>3.0895865E7</v>
      </c>
      <c r="S243" s="9"/>
      <c r="T243">
        <f t="shared" si="2"/>
        <v>35</v>
      </c>
      <c r="U243" t="str">
        <f t="shared" si="3"/>
        <v>Excluded</v>
      </c>
      <c r="V243">
        <f t="shared" si="4"/>
        <v>58</v>
      </c>
      <c r="W243" t="str">
        <f t="shared" si="5"/>
        <v>Excluded</v>
      </c>
      <c r="X243" t="str">
        <f t="shared" ref="X243:Z243" si="251">IFERROR(IF(SEARCH(X$1,$Q243),"sim","não"),)</f>
        <v>sim</v>
      </c>
      <c r="Y243" t="str">
        <f t="shared" si="251"/>
        <v>sim</v>
      </c>
      <c r="Z243" t="str">
        <f t="shared" si="251"/>
        <v/>
      </c>
      <c r="AA243">
        <f t="shared" si="7"/>
        <v>2</v>
      </c>
      <c r="AB243" t="str">
        <f t="shared" si="8"/>
        <v/>
      </c>
      <c r="AF243" t="str">
        <f t="shared" si="9"/>
        <v>2 - Population,1 - Type of study</v>
      </c>
      <c r="AG243" t="str">
        <f t="shared" si="10"/>
        <v>2 - Population</v>
      </c>
      <c r="AH243" t="str">
        <f t="shared" si="11"/>
        <v>1 - Type of study</v>
      </c>
    </row>
    <row r="244">
      <c r="A244" s="9" t="s">
        <v>11338</v>
      </c>
      <c r="B244" s="9" t="s">
        <v>11339</v>
      </c>
      <c r="C244" s="10">
        <v>2019.0</v>
      </c>
      <c r="D244" s="10">
        <v>4.0</v>
      </c>
      <c r="E244" s="10">
        <v>1.0</v>
      </c>
      <c r="F244" s="9" t="s">
        <v>7980</v>
      </c>
      <c r="G244" s="9" t="s">
        <v>7981</v>
      </c>
      <c r="H244" s="10">
        <v>15.0</v>
      </c>
      <c r="I244" s="10">
        <v>16.0</v>
      </c>
      <c r="J244" s="9" t="s">
        <v>11340</v>
      </c>
      <c r="K244" s="9" t="s">
        <v>11341</v>
      </c>
      <c r="L244" s="15" t="s">
        <v>11342</v>
      </c>
      <c r="M244" s="9" t="s">
        <v>883</v>
      </c>
      <c r="N244" s="9"/>
      <c r="O244" s="9" t="s">
        <v>1051</v>
      </c>
      <c r="P244" s="9" t="s">
        <v>11343</v>
      </c>
      <c r="Q244" s="9" t="s">
        <v>10629</v>
      </c>
      <c r="R244" s="10">
        <v>3.0884095E7</v>
      </c>
      <c r="S244" s="9"/>
      <c r="T244">
        <f t="shared" si="2"/>
        <v>35</v>
      </c>
      <c r="U244" t="str">
        <f t="shared" si="3"/>
        <v>Excluded</v>
      </c>
      <c r="V244">
        <f t="shared" si="4"/>
        <v>58</v>
      </c>
      <c r="W244" t="str">
        <f t="shared" si="5"/>
        <v>Excluded</v>
      </c>
      <c r="X244" t="str">
        <f t="shared" ref="X244:Z244" si="252">IFERROR(IF(SEARCH(X$1,$Q244),"sim","não"),)</f>
        <v>sim</v>
      </c>
      <c r="Y244" t="str">
        <f t="shared" si="252"/>
        <v/>
      </c>
      <c r="Z244" t="str">
        <f t="shared" si="252"/>
        <v/>
      </c>
      <c r="AA244">
        <f t="shared" si="7"/>
        <v>1</v>
      </c>
      <c r="AB244" t="str">
        <f t="shared" si="8"/>
        <v/>
      </c>
      <c r="AF244" t="str">
        <f t="shared" si="9"/>
        <v>1 - Type of study</v>
      </c>
      <c r="AG244" t="str">
        <f t="shared" si="10"/>
        <v>1 - Type of study</v>
      </c>
      <c r="AH244" t="str">
        <f t="shared" si="11"/>
        <v/>
      </c>
    </row>
    <row r="245">
      <c r="A245" s="9" t="s">
        <v>11344</v>
      </c>
      <c r="B245" s="9" t="s">
        <v>11345</v>
      </c>
      <c r="C245" s="10">
        <v>2019.0</v>
      </c>
      <c r="D245" s="10">
        <v>3.0</v>
      </c>
      <c r="E245" s="10">
        <v>1.0</v>
      </c>
      <c r="F245" s="9" t="s">
        <v>879</v>
      </c>
      <c r="G245" s="9" t="s">
        <v>880</v>
      </c>
      <c r="H245" s="10">
        <v>140.0</v>
      </c>
      <c r="I245" s="9"/>
      <c r="J245" s="9" t="s">
        <v>11346</v>
      </c>
      <c r="K245" s="9" t="s">
        <v>11347</v>
      </c>
      <c r="L245" s="15" t="s">
        <v>11348</v>
      </c>
      <c r="M245" s="9" t="s">
        <v>883</v>
      </c>
      <c r="N245" s="9"/>
      <c r="O245" s="9" t="s">
        <v>884</v>
      </c>
      <c r="P245" s="9" t="s">
        <v>11349</v>
      </c>
      <c r="Q245" s="9" t="s">
        <v>10623</v>
      </c>
      <c r="R245" s="10">
        <v>3.0803662E7</v>
      </c>
      <c r="S245" s="9"/>
      <c r="T245">
        <f t="shared" si="2"/>
        <v>35</v>
      </c>
      <c r="U245" t="str">
        <f t="shared" si="3"/>
        <v>Excluded</v>
      </c>
      <c r="V245">
        <f t="shared" si="4"/>
        <v>58</v>
      </c>
      <c r="W245" t="str">
        <f t="shared" si="5"/>
        <v>Excluded</v>
      </c>
      <c r="X245" t="str">
        <f t="shared" ref="X245:Z245" si="253">IFERROR(IF(SEARCH(X$1,$Q245),"sim","não"),)</f>
        <v>sim</v>
      </c>
      <c r="Y245" t="str">
        <f t="shared" si="253"/>
        <v/>
      </c>
      <c r="Z245" t="str">
        <f t="shared" si="253"/>
        <v/>
      </c>
      <c r="AA245">
        <f t="shared" si="7"/>
        <v>1</v>
      </c>
      <c r="AB245" t="str">
        <f t="shared" si="8"/>
        <v/>
      </c>
      <c r="AF245" t="str">
        <f t="shared" si="9"/>
        <v>1 - Type of study</v>
      </c>
      <c r="AG245" t="str">
        <f t="shared" si="10"/>
        <v>1 - Type of study</v>
      </c>
      <c r="AH245" t="str">
        <f t="shared" si="11"/>
        <v/>
      </c>
    </row>
    <row r="246">
      <c r="A246" s="9" t="s">
        <v>11350</v>
      </c>
      <c r="B246" s="9" t="s">
        <v>11351</v>
      </c>
      <c r="C246" s="10">
        <v>2019.0</v>
      </c>
      <c r="D246" s="10">
        <v>5.0</v>
      </c>
      <c r="E246" s="10">
        <v>1.0</v>
      </c>
      <c r="F246" s="9" t="s">
        <v>11352</v>
      </c>
      <c r="G246" s="9" t="s">
        <v>11353</v>
      </c>
      <c r="H246" s="10">
        <v>177.0</v>
      </c>
      <c r="I246" s="9"/>
      <c r="J246" s="9" t="s">
        <v>11354</v>
      </c>
      <c r="K246" s="9" t="s">
        <v>11355</v>
      </c>
      <c r="L246" s="15" t="s">
        <v>11356</v>
      </c>
      <c r="M246" s="9" t="s">
        <v>883</v>
      </c>
      <c r="N246" s="9"/>
      <c r="O246" s="9" t="s">
        <v>913</v>
      </c>
      <c r="P246" s="9" t="s">
        <v>11357</v>
      </c>
      <c r="Q246" s="9" t="s">
        <v>11358</v>
      </c>
      <c r="R246" s="10">
        <v>3.076379E7</v>
      </c>
      <c r="S246" s="9"/>
      <c r="T246">
        <f t="shared" si="2"/>
        <v>35</v>
      </c>
      <c r="U246" t="str">
        <f t="shared" si="3"/>
        <v>Excluded</v>
      </c>
      <c r="V246">
        <f t="shared" si="4"/>
        <v>58</v>
      </c>
      <c r="W246" t="str">
        <f t="shared" si="5"/>
        <v>Maybe</v>
      </c>
      <c r="X246" t="str">
        <f t="shared" ref="X246:Z246" si="254">IFERROR(IF(SEARCH(X$1,$Q246),"sim","não"),)</f>
        <v/>
      </c>
      <c r="Y246" t="str">
        <f t="shared" si="254"/>
        <v/>
      </c>
      <c r="Z246" t="str">
        <f t="shared" si="254"/>
        <v>sim</v>
      </c>
      <c r="AA246">
        <f t="shared" si="7"/>
        <v>1</v>
      </c>
      <c r="AB246" t="str">
        <f t="shared" si="8"/>
        <v>sim</v>
      </c>
      <c r="AF246" t="str">
        <f t="shared" si="9"/>
        <v>3 - Intervention</v>
      </c>
      <c r="AG246" t="str">
        <f t="shared" si="10"/>
        <v/>
      </c>
      <c r="AH246" t="str">
        <f t="shared" si="11"/>
        <v/>
      </c>
    </row>
    <row r="247">
      <c r="A247" s="9" t="s">
        <v>11359</v>
      </c>
      <c r="B247" s="9" t="s">
        <v>11360</v>
      </c>
      <c r="C247" s="10">
        <v>2019.0</v>
      </c>
      <c r="D247" s="10">
        <v>4.0</v>
      </c>
      <c r="E247" s="10">
        <v>1.0</v>
      </c>
      <c r="F247" s="9" t="s">
        <v>1089</v>
      </c>
      <c r="G247" s="9" t="s">
        <v>1090</v>
      </c>
      <c r="H247" s="10">
        <v>67.0</v>
      </c>
      <c r="I247" s="9"/>
      <c r="J247" s="9" t="s">
        <v>11361</v>
      </c>
      <c r="K247" s="9" t="s">
        <v>11362</v>
      </c>
      <c r="L247" s="15" t="s">
        <v>11363</v>
      </c>
      <c r="M247" s="9" t="s">
        <v>883</v>
      </c>
      <c r="N247" s="9"/>
      <c r="O247" s="9" t="s">
        <v>913</v>
      </c>
      <c r="P247" s="9" t="s">
        <v>11364</v>
      </c>
      <c r="Q247" s="9" t="s">
        <v>10635</v>
      </c>
      <c r="R247" s="10">
        <v>3.0710827E7</v>
      </c>
      <c r="S247" s="9"/>
      <c r="T247">
        <f t="shared" si="2"/>
        <v>35</v>
      </c>
      <c r="U247" t="str">
        <f t="shared" si="3"/>
        <v>Maybe</v>
      </c>
      <c r="V247">
        <f t="shared" si="4"/>
        <v>55</v>
      </c>
      <c r="W247" t="str">
        <f t="shared" si="5"/>
        <v>Maybe</v>
      </c>
      <c r="X247" t="str">
        <f t="shared" ref="X247:Z247" si="255">IFERROR(IF(SEARCH(X$1,$Q247),"sim","não"),)</f>
        <v/>
      </c>
      <c r="Y247" t="str">
        <f t="shared" si="255"/>
        <v/>
      </c>
      <c r="Z247" t="str">
        <f t="shared" si="255"/>
        <v/>
      </c>
      <c r="AA247">
        <f t="shared" si="7"/>
        <v>0</v>
      </c>
      <c r="AB247" t="str">
        <f t="shared" si="8"/>
        <v>sim</v>
      </c>
      <c r="AF247" t="str">
        <f t="shared" si="9"/>
        <v/>
      </c>
      <c r="AG247" t="str">
        <f t="shared" si="10"/>
        <v/>
      </c>
      <c r="AH247" t="str">
        <f t="shared" si="11"/>
        <v/>
      </c>
    </row>
    <row r="248">
      <c r="A248" s="9" t="s">
        <v>11365</v>
      </c>
      <c r="B248" s="9" t="s">
        <v>11366</v>
      </c>
      <c r="C248" s="10">
        <v>2019.0</v>
      </c>
      <c r="D248" s="10">
        <v>3.0</v>
      </c>
      <c r="E248" s="10">
        <v>1.0</v>
      </c>
      <c r="F248" s="9" t="s">
        <v>2236</v>
      </c>
      <c r="G248" s="9" t="s">
        <v>2237</v>
      </c>
      <c r="H248" s="10">
        <v>94.0</v>
      </c>
      <c r="I248" s="10">
        <v>3.0</v>
      </c>
      <c r="J248" s="9" t="s">
        <v>11367</v>
      </c>
      <c r="K248" s="9" t="s">
        <v>11368</v>
      </c>
      <c r="L248" s="15" t="s">
        <v>11369</v>
      </c>
      <c r="M248" s="9" t="s">
        <v>883</v>
      </c>
      <c r="N248" s="9"/>
      <c r="O248" s="9" t="s">
        <v>884</v>
      </c>
      <c r="P248" s="9" t="s">
        <v>11370</v>
      </c>
      <c r="Q248" s="9" t="s">
        <v>10623</v>
      </c>
      <c r="R248" s="10">
        <v>3.0706483E7</v>
      </c>
      <c r="S248" s="9"/>
      <c r="T248">
        <f t="shared" si="2"/>
        <v>35</v>
      </c>
      <c r="U248" t="str">
        <f t="shared" si="3"/>
        <v>Excluded</v>
      </c>
      <c r="V248">
        <f t="shared" si="4"/>
        <v>58</v>
      </c>
      <c r="W248" t="str">
        <f t="shared" si="5"/>
        <v>Excluded</v>
      </c>
      <c r="X248" t="str">
        <f t="shared" ref="X248:Z248" si="256">IFERROR(IF(SEARCH(X$1,$Q248),"sim","não"),)</f>
        <v>sim</v>
      </c>
      <c r="Y248" t="str">
        <f t="shared" si="256"/>
        <v/>
      </c>
      <c r="Z248" t="str">
        <f t="shared" si="256"/>
        <v/>
      </c>
      <c r="AA248">
        <f t="shared" si="7"/>
        <v>1</v>
      </c>
      <c r="AB248" t="str">
        <f t="shared" si="8"/>
        <v/>
      </c>
      <c r="AF248" t="str">
        <f t="shared" si="9"/>
        <v>1 - Type of study</v>
      </c>
      <c r="AG248" t="str">
        <f t="shared" si="10"/>
        <v>1 - Type of study</v>
      </c>
      <c r="AH248" t="str">
        <f t="shared" si="11"/>
        <v/>
      </c>
    </row>
    <row r="249">
      <c r="A249" s="9" t="s">
        <v>11371</v>
      </c>
      <c r="B249" s="9" t="s">
        <v>11372</v>
      </c>
      <c r="C249" s="10">
        <v>2019.0</v>
      </c>
      <c r="D249" s="10">
        <v>2.0</v>
      </c>
      <c r="E249" s="10">
        <v>1.0</v>
      </c>
      <c r="F249" s="9" t="s">
        <v>11373</v>
      </c>
      <c r="G249" s="9" t="s">
        <v>11374</v>
      </c>
      <c r="H249" s="10">
        <v>3.0</v>
      </c>
      <c r="I249" s="10">
        <v>2.0</v>
      </c>
      <c r="J249" s="9" t="s">
        <v>11375</v>
      </c>
      <c r="K249" s="9" t="s">
        <v>11376</v>
      </c>
      <c r="L249" s="15" t="s">
        <v>11377</v>
      </c>
      <c r="M249" s="9" t="s">
        <v>883</v>
      </c>
      <c r="N249" s="9"/>
      <c r="O249" s="9" t="s">
        <v>1051</v>
      </c>
      <c r="P249" s="9" t="s">
        <v>11378</v>
      </c>
      <c r="Q249" s="9" t="s">
        <v>10746</v>
      </c>
      <c r="R249" s="10">
        <v>3.2627371E7</v>
      </c>
      <c r="S249" s="9"/>
      <c r="T249">
        <f t="shared" si="2"/>
        <v>35</v>
      </c>
      <c r="U249" t="str">
        <f t="shared" si="3"/>
        <v>Excluded</v>
      </c>
      <c r="V249">
        <f t="shared" si="4"/>
        <v>58</v>
      </c>
      <c r="W249" t="str">
        <f t="shared" si="5"/>
        <v>Excluded</v>
      </c>
      <c r="X249" t="str">
        <f t="shared" ref="X249:Z249" si="257">IFERROR(IF(SEARCH(X$1,$Q249),"sim","não"),)</f>
        <v/>
      </c>
      <c r="Y249" t="str">
        <f t="shared" si="257"/>
        <v>sim</v>
      </c>
      <c r="Z249" t="str">
        <f t="shared" si="257"/>
        <v/>
      </c>
      <c r="AA249">
        <f t="shared" si="7"/>
        <v>1</v>
      </c>
      <c r="AB249" t="str">
        <f t="shared" si="8"/>
        <v/>
      </c>
      <c r="AF249" t="str">
        <f t="shared" si="9"/>
        <v>2 - Population</v>
      </c>
      <c r="AG249" t="str">
        <f t="shared" si="10"/>
        <v>2 - Population</v>
      </c>
      <c r="AH249" t="str">
        <f t="shared" si="11"/>
        <v/>
      </c>
    </row>
    <row r="250">
      <c r="A250" s="9" t="s">
        <v>11379</v>
      </c>
      <c r="B250" s="9" t="s">
        <v>11380</v>
      </c>
      <c r="C250" s="10">
        <v>2019.0</v>
      </c>
      <c r="D250" s="10">
        <v>2.0</v>
      </c>
      <c r="E250" s="10">
        <v>1.0</v>
      </c>
      <c r="F250" s="9" t="s">
        <v>5267</v>
      </c>
      <c r="G250" s="9" t="s">
        <v>5268</v>
      </c>
      <c r="H250" s="10">
        <v>14.0</v>
      </c>
      <c r="I250" s="10">
        <v>4.0</v>
      </c>
      <c r="J250" s="9" t="s">
        <v>11381</v>
      </c>
      <c r="K250" s="9" t="s">
        <v>11382</v>
      </c>
      <c r="L250" s="15" t="s">
        <v>11383</v>
      </c>
      <c r="M250" s="9" t="s">
        <v>883</v>
      </c>
      <c r="N250" s="9"/>
      <c r="O250" s="9" t="s">
        <v>884</v>
      </c>
      <c r="P250" s="9" t="s">
        <v>11384</v>
      </c>
      <c r="Q250" s="9" t="s">
        <v>11385</v>
      </c>
      <c r="R250" s="10">
        <v>3.0688554E7</v>
      </c>
      <c r="S250" s="9"/>
      <c r="T250">
        <f t="shared" si="2"/>
        <v>35</v>
      </c>
      <c r="U250" t="str">
        <f t="shared" si="3"/>
        <v>Maybe</v>
      </c>
      <c r="V250">
        <f t="shared" si="4"/>
        <v>55</v>
      </c>
      <c r="W250" t="str">
        <f t="shared" si="5"/>
        <v>Excluded</v>
      </c>
      <c r="X250" t="str">
        <f t="shared" ref="X250:Z250" si="258">IFERROR(IF(SEARCH(X$1,$Q250),"sim","não"),)</f>
        <v/>
      </c>
      <c r="Y250" t="str">
        <f t="shared" si="258"/>
        <v/>
      </c>
      <c r="Z250" t="str">
        <f t="shared" si="258"/>
        <v/>
      </c>
      <c r="AA250">
        <f t="shared" si="7"/>
        <v>0</v>
      </c>
      <c r="AB250" t="str">
        <f t="shared" si="8"/>
        <v>sim</v>
      </c>
      <c r="AF250" t="str">
        <f t="shared" si="9"/>
        <v>4 - Control</v>
      </c>
      <c r="AG250" t="str">
        <f t="shared" si="10"/>
        <v/>
      </c>
      <c r="AH250" t="str">
        <f t="shared" si="11"/>
        <v/>
      </c>
    </row>
    <row r="251">
      <c r="A251" s="9" t="s">
        <v>11386</v>
      </c>
      <c r="B251" s="9" t="s">
        <v>11387</v>
      </c>
      <c r="C251" s="10">
        <v>2019.0</v>
      </c>
      <c r="D251" s="10">
        <v>4.0</v>
      </c>
      <c r="E251" s="10">
        <v>1.0</v>
      </c>
      <c r="F251" s="9" t="s">
        <v>1089</v>
      </c>
      <c r="G251" s="9" t="s">
        <v>1090</v>
      </c>
      <c r="H251" s="10">
        <v>67.0</v>
      </c>
      <c r="I251" s="9"/>
      <c r="J251" s="13">
        <v>44378.0</v>
      </c>
      <c r="K251" s="9" t="s">
        <v>11388</v>
      </c>
      <c r="L251" s="15" t="s">
        <v>11389</v>
      </c>
      <c r="M251" s="9" t="s">
        <v>883</v>
      </c>
      <c r="N251" s="9"/>
      <c r="O251" s="9" t="s">
        <v>913</v>
      </c>
      <c r="P251" s="9" t="s">
        <v>11390</v>
      </c>
      <c r="Q251" s="9" t="s">
        <v>10629</v>
      </c>
      <c r="R251" s="10">
        <v>3.0685594E7</v>
      </c>
      <c r="S251" s="9"/>
      <c r="T251">
        <f t="shared" si="2"/>
        <v>35</v>
      </c>
      <c r="U251" t="str">
        <f t="shared" si="3"/>
        <v>Excluded</v>
      </c>
      <c r="V251">
        <f t="shared" si="4"/>
        <v>58</v>
      </c>
      <c r="W251" t="str">
        <f t="shared" si="5"/>
        <v>Excluded</v>
      </c>
      <c r="X251" t="str">
        <f t="shared" ref="X251:Z251" si="259">IFERROR(IF(SEARCH(X$1,$Q251),"sim","não"),)</f>
        <v>sim</v>
      </c>
      <c r="Y251" t="str">
        <f t="shared" si="259"/>
        <v/>
      </c>
      <c r="Z251" t="str">
        <f t="shared" si="259"/>
        <v/>
      </c>
      <c r="AA251">
        <f t="shared" si="7"/>
        <v>1</v>
      </c>
      <c r="AB251" t="str">
        <f t="shared" si="8"/>
        <v/>
      </c>
      <c r="AF251" t="str">
        <f t="shared" si="9"/>
        <v>1 - Type of study</v>
      </c>
      <c r="AG251" t="str">
        <f t="shared" si="10"/>
        <v>1 - Type of study</v>
      </c>
      <c r="AH251" t="str">
        <f t="shared" si="11"/>
        <v/>
      </c>
    </row>
    <row r="252">
      <c r="A252" s="9" t="s">
        <v>11391</v>
      </c>
      <c r="B252" s="9" t="s">
        <v>11392</v>
      </c>
      <c r="C252" s="10">
        <v>2019.0</v>
      </c>
      <c r="D252" s="10">
        <v>4.0</v>
      </c>
      <c r="E252" s="10">
        <v>1.0</v>
      </c>
      <c r="F252" s="9" t="s">
        <v>4779</v>
      </c>
      <c r="G252" s="9" t="s">
        <v>4780</v>
      </c>
      <c r="H252" s="10">
        <v>17.0</v>
      </c>
      <c r="I252" s="9"/>
      <c r="J252" s="9" t="s">
        <v>11393</v>
      </c>
      <c r="K252" s="9" t="s">
        <v>11394</v>
      </c>
      <c r="L252" s="15" t="s">
        <v>11395</v>
      </c>
      <c r="M252" s="9" t="s">
        <v>883</v>
      </c>
      <c r="N252" s="9"/>
      <c r="O252" s="9" t="s">
        <v>1022</v>
      </c>
      <c r="P252" s="9" t="s">
        <v>11396</v>
      </c>
      <c r="Q252" s="9" t="s">
        <v>10764</v>
      </c>
      <c r="R252" s="10">
        <v>3.0659929E7</v>
      </c>
      <c r="S252" s="9"/>
      <c r="T252">
        <f t="shared" si="2"/>
        <v>35</v>
      </c>
      <c r="U252" t="str">
        <f t="shared" si="3"/>
        <v>Excluded</v>
      </c>
      <c r="V252">
        <f t="shared" si="4"/>
        <v>58</v>
      </c>
      <c r="W252" t="str">
        <f t="shared" si="5"/>
        <v>Excluded</v>
      </c>
      <c r="X252" t="str">
        <f t="shared" ref="X252:Z252" si="260">IFERROR(IF(SEARCH(X$1,$Q252),"sim","não"),)</f>
        <v/>
      </c>
      <c r="Y252" t="str">
        <f t="shared" si="260"/>
        <v/>
      </c>
      <c r="Z252" t="str">
        <f t="shared" si="260"/>
        <v>sim</v>
      </c>
      <c r="AA252">
        <f t="shared" si="7"/>
        <v>1</v>
      </c>
      <c r="AB252" t="str">
        <f t="shared" si="8"/>
        <v/>
      </c>
      <c r="AF252" t="str">
        <f t="shared" si="9"/>
        <v>3 - Intervention</v>
      </c>
      <c r="AG252" t="str">
        <f t="shared" si="10"/>
        <v>3 - Intervention</v>
      </c>
      <c r="AH252" t="str">
        <f t="shared" si="11"/>
        <v/>
      </c>
    </row>
    <row r="253">
      <c r="A253" s="9" t="s">
        <v>11397</v>
      </c>
      <c r="B253" s="9" t="s">
        <v>11398</v>
      </c>
      <c r="C253" s="10">
        <v>2019.0</v>
      </c>
      <c r="D253" s="10">
        <v>2.0</v>
      </c>
      <c r="E253" s="10">
        <v>25.0</v>
      </c>
      <c r="F253" s="9" t="s">
        <v>1410</v>
      </c>
      <c r="G253" s="9" t="s">
        <v>1411</v>
      </c>
      <c r="H253" s="10">
        <v>557.0</v>
      </c>
      <c r="I253" s="9"/>
      <c r="J253" s="9" t="s">
        <v>11399</v>
      </c>
      <c r="K253" s="9" t="s">
        <v>11400</v>
      </c>
      <c r="L253" s="15" t="s">
        <v>11401</v>
      </c>
      <c r="M253" s="9" t="s">
        <v>883</v>
      </c>
      <c r="N253" s="9"/>
      <c r="O253" s="9" t="s">
        <v>913</v>
      </c>
      <c r="P253" s="9" t="s">
        <v>11402</v>
      </c>
      <c r="Q253" s="9" t="s">
        <v>10746</v>
      </c>
      <c r="R253" s="10">
        <v>3.0597269E7</v>
      </c>
      <c r="S253" s="9"/>
      <c r="T253">
        <f t="shared" si="2"/>
        <v>35</v>
      </c>
      <c r="U253" t="str">
        <f t="shared" si="3"/>
        <v>Excluded</v>
      </c>
      <c r="V253">
        <f t="shared" si="4"/>
        <v>58</v>
      </c>
      <c r="W253" t="str">
        <f t="shared" si="5"/>
        <v>Excluded</v>
      </c>
      <c r="X253" t="str">
        <f t="shared" ref="X253:Z253" si="261">IFERROR(IF(SEARCH(X$1,$Q253),"sim","não"),)</f>
        <v/>
      </c>
      <c r="Y253" t="str">
        <f t="shared" si="261"/>
        <v>sim</v>
      </c>
      <c r="Z253" t="str">
        <f t="shared" si="261"/>
        <v/>
      </c>
      <c r="AA253">
        <f t="shared" si="7"/>
        <v>1</v>
      </c>
      <c r="AB253" t="str">
        <f t="shared" si="8"/>
        <v/>
      </c>
      <c r="AF253" t="str">
        <f t="shared" si="9"/>
        <v>2 - Population</v>
      </c>
      <c r="AG253" t="str">
        <f t="shared" si="10"/>
        <v>2 - Population</v>
      </c>
      <c r="AH253" t="str">
        <f t="shared" si="11"/>
        <v/>
      </c>
    </row>
    <row r="254">
      <c r="A254" s="9" t="s">
        <v>11403</v>
      </c>
      <c r="B254" s="9" t="s">
        <v>11404</v>
      </c>
      <c r="C254" s="10">
        <v>2019.0</v>
      </c>
      <c r="D254" s="10">
        <v>2.0</v>
      </c>
      <c r="E254" s="10">
        <v>20.0</v>
      </c>
      <c r="F254" s="9" t="s">
        <v>948</v>
      </c>
      <c r="G254" s="9" t="s">
        <v>949</v>
      </c>
      <c r="H254" s="10">
        <v>652.0</v>
      </c>
      <c r="I254" s="9"/>
      <c r="J254" s="9" t="s">
        <v>11405</v>
      </c>
      <c r="K254" s="9" t="s">
        <v>11406</v>
      </c>
      <c r="L254" s="15" t="s">
        <v>11407</v>
      </c>
      <c r="M254" s="9" t="s">
        <v>883</v>
      </c>
      <c r="N254" s="9"/>
      <c r="O254" s="9" t="s">
        <v>913</v>
      </c>
      <c r="P254" s="9" t="s">
        <v>11408</v>
      </c>
      <c r="Q254" s="9" t="s">
        <v>10623</v>
      </c>
      <c r="R254" s="10">
        <v>3.0586807E7</v>
      </c>
      <c r="S254" s="9"/>
      <c r="T254">
        <f t="shared" si="2"/>
        <v>35</v>
      </c>
      <c r="U254" t="str">
        <f t="shared" si="3"/>
        <v>Excluded</v>
      </c>
      <c r="V254">
        <f t="shared" si="4"/>
        <v>58</v>
      </c>
      <c r="W254" t="str">
        <f t="shared" si="5"/>
        <v>Excluded</v>
      </c>
      <c r="X254" t="str">
        <f t="shared" ref="X254:Z254" si="262">IFERROR(IF(SEARCH(X$1,$Q254),"sim","não"),)</f>
        <v>sim</v>
      </c>
      <c r="Y254" t="str">
        <f t="shared" si="262"/>
        <v/>
      </c>
      <c r="Z254" t="str">
        <f t="shared" si="262"/>
        <v/>
      </c>
      <c r="AA254">
        <f t="shared" si="7"/>
        <v>1</v>
      </c>
      <c r="AB254" t="str">
        <f t="shared" si="8"/>
        <v/>
      </c>
      <c r="AF254" t="str">
        <f t="shared" si="9"/>
        <v>1 - Type of study</v>
      </c>
      <c r="AG254" t="str">
        <f t="shared" si="10"/>
        <v>1 - Type of study</v>
      </c>
      <c r="AH254" t="str">
        <f t="shared" si="11"/>
        <v/>
      </c>
    </row>
    <row r="255">
      <c r="A255" s="9" t="s">
        <v>11409</v>
      </c>
      <c r="B255" s="9" t="s">
        <v>11410</v>
      </c>
      <c r="C255" s="10">
        <v>2018.0</v>
      </c>
      <c r="D255" s="10">
        <v>12.0</v>
      </c>
      <c r="E255" s="10">
        <v>1.0</v>
      </c>
      <c r="F255" s="9" t="s">
        <v>879</v>
      </c>
      <c r="G255" s="9" t="s">
        <v>880</v>
      </c>
      <c r="H255" s="10">
        <v>137.0</v>
      </c>
      <c r="I255" s="9"/>
      <c r="J255" s="9" t="s">
        <v>11411</v>
      </c>
      <c r="K255" s="9" t="s">
        <v>11412</v>
      </c>
      <c r="L255" s="15" t="s">
        <v>11413</v>
      </c>
      <c r="M255" s="9" t="s">
        <v>883</v>
      </c>
      <c r="N255" s="9"/>
      <c r="O255" s="9" t="s">
        <v>884</v>
      </c>
      <c r="P255" s="9" t="s">
        <v>11414</v>
      </c>
      <c r="Q255" s="9" t="s">
        <v>10623</v>
      </c>
      <c r="R255" s="10">
        <v>3.0503493E7</v>
      </c>
      <c r="S255" s="9"/>
      <c r="T255">
        <f t="shared" si="2"/>
        <v>35</v>
      </c>
      <c r="U255" t="str">
        <f t="shared" si="3"/>
        <v>Excluded</v>
      </c>
      <c r="V255">
        <f t="shared" si="4"/>
        <v>58</v>
      </c>
      <c r="W255" t="str">
        <f t="shared" si="5"/>
        <v>Excluded</v>
      </c>
      <c r="X255" t="str">
        <f t="shared" ref="X255:Z255" si="263">IFERROR(IF(SEARCH(X$1,$Q255),"sim","não"),)</f>
        <v>sim</v>
      </c>
      <c r="Y255" t="str">
        <f t="shared" si="263"/>
        <v/>
      </c>
      <c r="Z255" t="str">
        <f t="shared" si="263"/>
        <v/>
      </c>
      <c r="AA255">
        <f t="shared" si="7"/>
        <v>1</v>
      </c>
      <c r="AB255" t="str">
        <f t="shared" si="8"/>
        <v/>
      </c>
      <c r="AF255" t="str">
        <f t="shared" si="9"/>
        <v>1 - Type of study</v>
      </c>
      <c r="AG255" t="str">
        <f t="shared" si="10"/>
        <v>1 - Type of study</v>
      </c>
      <c r="AH255" t="str">
        <f t="shared" si="11"/>
        <v/>
      </c>
    </row>
    <row r="256">
      <c r="A256" s="9" t="s">
        <v>11415</v>
      </c>
      <c r="B256" s="9" t="s">
        <v>11416</v>
      </c>
      <c r="C256" s="10">
        <v>2018.0</v>
      </c>
      <c r="D256" s="10">
        <v>12.0</v>
      </c>
      <c r="E256" s="10">
        <v>1.0</v>
      </c>
      <c r="F256" s="9" t="s">
        <v>879</v>
      </c>
      <c r="G256" s="9" t="s">
        <v>880</v>
      </c>
      <c r="H256" s="10">
        <v>137.0</v>
      </c>
      <c r="I256" s="9"/>
      <c r="J256" s="14">
        <v>44553.0</v>
      </c>
      <c r="K256" s="9" t="s">
        <v>11417</v>
      </c>
      <c r="L256" s="15" t="s">
        <v>11418</v>
      </c>
      <c r="M256" s="9" t="s">
        <v>883</v>
      </c>
      <c r="N256" s="9"/>
      <c r="O256" s="9" t="s">
        <v>884</v>
      </c>
      <c r="P256" s="9" t="s">
        <v>11419</v>
      </c>
      <c r="Q256" s="9" t="s">
        <v>10623</v>
      </c>
      <c r="R256" s="10">
        <v>3.0503418E7</v>
      </c>
      <c r="S256" s="9"/>
      <c r="T256">
        <f t="shared" si="2"/>
        <v>35</v>
      </c>
      <c r="U256" t="str">
        <f t="shared" si="3"/>
        <v>Excluded</v>
      </c>
      <c r="V256">
        <f t="shared" si="4"/>
        <v>58</v>
      </c>
      <c r="W256" t="str">
        <f t="shared" si="5"/>
        <v>Excluded</v>
      </c>
      <c r="X256" t="str">
        <f t="shared" ref="X256:Z256" si="264">IFERROR(IF(SEARCH(X$1,$Q256),"sim","não"),)</f>
        <v>sim</v>
      </c>
      <c r="Y256" t="str">
        <f t="shared" si="264"/>
        <v/>
      </c>
      <c r="Z256" t="str">
        <f t="shared" si="264"/>
        <v/>
      </c>
      <c r="AA256">
        <f t="shared" si="7"/>
        <v>1</v>
      </c>
      <c r="AB256" t="str">
        <f t="shared" si="8"/>
        <v/>
      </c>
      <c r="AF256" t="str">
        <f t="shared" si="9"/>
        <v>1 - Type of study</v>
      </c>
      <c r="AG256" t="str">
        <f t="shared" si="10"/>
        <v>1 - Type of study</v>
      </c>
      <c r="AH256" t="str">
        <f t="shared" si="11"/>
        <v/>
      </c>
    </row>
    <row r="257">
      <c r="A257" s="9" t="s">
        <v>11420</v>
      </c>
      <c r="B257" s="9" t="s">
        <v>11421</v>
      </c>
      <c r="C257" s="10">
        <v>2018.0</v>
      </c>
      <c r="D257" s="10">
        <v>12.0</v>
      </c>
      <c r="E257" s="10">
        <v>1.0</v>
      </c>
      <c r="F257" s="9" t="s">
        <v>11422</v>
      </c>
      <c r="G257" s="9" t="s">
        <v>11423</v>
      </c>
      <c r="H257" s="10">
        <v>78.0</v>
      </c>
      <c r="I257" s="9"/>
      <c r="J257" s="9" t="s">
        <v>11424</v>
      </c>
      <c r="K257" s="9" t="s">
        <v>11425</v>
      </c>
      <c r="L257" s="15" t="s">
        <v>11426</v>
      </c>
      <c r="M257" s="9" t="s">
        <v>883</v>
      </c>
      <c r="N257" s="9"/>
      <c r="O257" s="9" t="s">
        <v>884</v>
      </c>
      <c r="P257" s="9" t="s">
        <v>11427</v>
      </c>
      <c r="Q257" s="9" t="s">
        <v>10746</v>
      </c>
      <c r="R257" s="10">
        <v>3.0509642E7</v>
      </c>
      <c r="S257" s="9"/>
      <c r="T257">
        <f t="shared" si="2"/>
        <v>35</v>
      </c>
      <c r="U257" t="str">
        <f t="shared" si="3"/>
        <v>Excluded</v>
      </c>
      <c r="V257">
        <f t="shared" si="4"/>
        <v>58</v>
      </c>
      <c r="W257" t="str">
        <f t="shared" si="5"/>
        <v>Excluded</v>
      </c>
      <c r="X257" t="str">
        <f t="shared" ref="X257:Z257" si="265">IFERROR(IF(SEARCH(X$1,$Q257),"sim","não"),)</f>
        <v/>
      </c>
      <c r="Y257" t="str">
        <f t="shared" si="265"/>
        <v>sim</v>
      </c>
      <c r="Z257" t="str">
        <f t="shared" si="265"/>
        <v/>
      </c>
      <c r="AA257">
        <f t="shared" si="7"/>
        <v>1</v>
      </c>
      <c r="AB257" t="str">
        <f t="shared" si="8"/>
        <v/>
      </c>
      <c r="AF257" t="str">
        <f t="shared" si="9"/>
        <v>2 - Population</v>
      </c>
      <c r="AG257" t="str">
        <f t="shared" si="10"/>
        <v>2 - Population</v>
      </c>
      <c r="AH257" t="str">
        <f t="shared" si="11"/>
        <v/>
      </c>
    </row>
    <row r="258">
      <c r="A258" s="9" t="s">
        <v>11428</v>
      </c>
      <c r="B258" s="9" t="s">
        <v>11429</v>
      </c>
      <c r="C258" s="10">
        <v>2019.0</v>
      </c>
      <c r="D258" s="10">
        <v>6.0</v>
      </c>
      <c r="E258" s="10">
        <v>1.0</v>
      </c>
      <c r="F258" s="9" t="s">
        <v>11430</v>
      </c>
      <c r="G258" s="9" t="s">
        <v>11431</v>
      </c>
      <c r="H258" s="10">
        <v>94.0</v>
      </c>
      <c r="I258" s="10">
        <v>3.0</v>
      </c>
      <c r="J258" s="9" t="s">
        <v>11432</v>
      </c>
      <c r="K258" s="9" t="s">
        <v>11433</v>
      </c>
      <c r="L258" s="15" t="s">
        <v>11434</v>
      </c>
      <c r="M258" s="9" t="s">
        <v>883</v>
      </c>
      <c r="N258" s="9"/>
      <c r="O258" s="9" t="s">
        <v>884</v>
      </c>
      <c r="P258" s="9" t="s">
        <v>11435</v>
      </c>
      <c r="Q258" s="9" t="s">
        <v>10623</v>
      </c>
      <c r="R258" s="10">
        <v>3.046793E7</v>
      </c>
      <c r="S258" s="9"/>
      <c r="T258">
        <f t="shared" si="2"/>
        <v>35</v>
      </c>
      <c r="U258" t="str">
        <f t="shared" si="3"/>
        <v>Excluded</v>
      </c>
      <c r="V258">
        <f t="shared" si="4"/>
        <v>58</v>
      </c>
      <c r="W258" t="str">
        <f t="shared" si="5"/>
        <v>Excluded</v>
      </c>
      <c r="X258" t="str">
        <f t="shared" ref="X258:Z258" si="266">IFERROR(IF(SEARCH(X$1,$Q258),"sim","não"),)</f>
        <v>sim</v>
      </c>
      <c r="Y258" t="str">
        <f t="shared" si="266"/>
        <v/>
      </c>
      <c r="Z258" t="str">
        <f t="shared" si="266"/>
        <v/>
      </c>
      <c r="AA258">
        <f t="shared" si="7"/>
        <v>1</v>
      </c>
      <c r="AB258" t="str">
        <f t="shared" si="8"/>
        <v/>
      </c>
      <c r="AF258" t="str">
        <f t="shared" si="9"/>
        <v>1 - Type of study</v>
      </c>
      <c r="AG258" t="str">
        <f t="shared" si="10"/>
        <v>1 - Type of study</v>
      </c>
      <c r="AH258" t="str">
        <f t="shared" si="11"/>
        <v/>
      </c>
    </row>
    <row r="259">
      <c r="A259" s="9" t="s">
        <v>11436</v>
      </c>
      <c r="B259" s="9" t="s">
        <v>11437</v>
      </c>
      <c r="C259" s="10">
        <v>2019.0</v>
      </c>
      <c r="D259" s="10">
        <v>2.0</v>
      </c>
      <c r="E259" s="10">
        <v>1.0</v>
      </c>
      <c r="F259" s="9" t="s">
        <v>1121</v>
      </c>
      <c r="G259" s="9" t="s">
        <v>1122</v>
      </c>
      <c r="H259" s="10">
        <v>217.0</v>
      </c>
      <c r="I259" s="9"/>
      <c r="J259" s="9" t="s">
        <v>11438</v>
      </c>
      <c r="K259" s="9" t="s">
        <v>11439</v>
      </c>
      <c r="L259" s="15" t="s">
        <v>11440</v>
      </c>
      <c r="M259" s="9" t="s">
        <v>883</v>
      </c>
      <c r="N259" s="9"/>
      <c r="O259" s="9" t="s">
        <v>884</v>
      </c>
      <c r="P259" s="9" t="s">
        <v>11441</v>
      </c>
      <c r="Q259" s="9" t="s">
        <v>10635</v>
      </c>
      <c r="R259" s="10">
        <v>3.0448747E7</v>
      </c>
      <c r="S259" s="9"/>
      <c r="T259">
        <f t="shared" si="2"/>
        <v>35</v>
      </c>
      <c r="U259" t="str">
        <f t="shared" si="3"/>
        <v>Maybe</v>
      </c>
      <c r="V259">
        <f t="shared" si="4"/>
        <v>55</v>
      </c>
      <c r="W259" t="str">
        <f t="shared" si="5"/>
        <v>Maybe</v>
      </c>
      <c r="X259" t="str">
        <f t="shared" ref="X259:Z259" si="267">IFERROR(IF(SEARCH(X$1,$Q259),"sim","não"),)</f>
        <v/>
      </c>
      <c r="Y259" t="str">
        <f t="shared" si="267"/>
        <v/>
      </c>
      <c r="Z259" t="str">
        <f t="shared" si="267"/>
        <v/>
      </c>
      <c r="AA259">
        <f t="shared" si="7"/>
        <v>0</v>
      </c>
      <c r="AB259" t="str">
        <f t="shared" si="8"/>
        <v>sim</v>
      </c>
      <c r="AF259" t="str">
        <f t="shared" si="9"/>
        <v/>
      </c>
      <c r="AG259" t="str">
        <f t="shared" si="10"/>
        <v/>
      </c>
      <c r="AH259" t="str">
        <f t="shared" si="11"/>
        <v/>
      </c>
    </row>
    <row r="260">
      <c r="A260" s="9" t="s">
        <v>11442</v>
      </c>
      <c r="B260" s="9" t="s">
        <v>11443</v>
      </c>
      <c r="C260" s="10">
        <v>2018.0</v>
      </c>
      <c r="D260" s="10">
        <v>11.0</v>
      </c>
      <c r="E260" s="10">
        <v>15.0</v>
      </c>
      <c r="F260" s="9" t="s">
        <v>2200</v>
      </c>
      <c r="G260" s="9" t="s">
        <v>2201</v>
      </c>
      <c r="H260" s="10">
        <v>9.0</v>
      </c>
      <c r="I260" s="10">
        <v>12.0</v>
      </c>
      <c r="J260" s="10">
        <v>1142.0</v>
      </c>
      <c r="K260" s="9" t="s">
        <v>11444</v>
      </c>
      <c r="L260" s="15" t="s">
        <v>11445</v>
      </c>
      <c r="M260" s="9" t="s">
        <v>883</v>
      </c>
      <c r="N260" s="9"/>
      <c r="O260" s="9"/>
      <c r="P260" s="9" t="s">
        <v>11446</v>
      </c>
      <c r="Q260" s="9" t="s">
        <v>10746</v>
      </c>
      <c r="R260" s="10">
        <v>3.0442925E7</v>
      </c>
      <c r="S260" s="9" t="s">
        <v>11447</v>
      </c>
      <c r="T260">
        <f t="shared" si="2"/>
        <v>35</v>
      </c>
      <c r="U260" t="str">
        <f t="shared" si="3"/>
        <v>Excluded</v>
      </c>
      <c r="V260">
        <f t="shared" si="4"/>
        <v>58</v>
      </c>
      <c r="W260" t="str">
        <f t="shared" si="5"/>
        <v>Excluded</v>
      </c>
      <c r="X260" t="str">
        <f t="shared" ref="X260:Z260" si="268">IFERROR(IF(SEARCH(X$1,$Q260),"sim","não"),)</f>
        <v/>
      </c>
      <c r="Y260" t="str">
        <f t="shared" si="268"/>
        <v>sim</v>
      </c>
      <c r="Z260" t="str">
        <f t="shared" si="268"/>
        <v/>
      </c>
      <c r="AA260">
        <f t="shared" si="7"/>
        <v>1</v>
      </c>
      <c r="AB260" t="str">
        <f t="shared" si="8"/>
        <v/>
      </c>
      <c r="AF260" t="str">
        <f t="shared" si="9"/>
        <v>2 - Population</v>
      </c>
      <c r="AG260" t="str">
        <f t="shared" si="10"/>
        <v>2 - Population</v>
      </c>
      <c r="AH260" t="str">
        <f t="shared" si="11"/>
        <v/>
      </c>
    </row>
    <row r="261">
      <c r="A261" s="9" t="s">
        <v>11448</v>
      </c>
      <c r="B261" s="9" t="s">
        <v>11449</v>
      </c>
      <c r="C261" s="10">
        <v>2018.0</v>
      </c>
      <c r="D261" s="10">
        <v>11.0</v>
      </c>
      <c r="E261" s="10">
        <v>1.0</v>
      </c>
      <c r="F261" s="9" t="s">
        <v>927</v>
      </c>
      <c r="G261" s="9" t="s">
        <v>928</v>
      </c>
      <c r="H261" s="10">
        <v>242.0</v>
      </c>
      <c r="I261" s="9"/>
      <c r="J261" s="9" t="s">
        <v>11450</v>
      </c>
      <c r="K261" s="9" t="s">
        <v>11451</v>
      </c>
      <c r="L261" s="15" t="s">
        <v>11452</v>
      </c>
      <c r="M261" s="9" t="s">
        <v>883</v>
      </c>
      <c r="N261" s="9"/>
      <c r="O261" s="9" t="s">
        <v>884</v>
      </c>
      <c r="P261" s="9" t="s">
        <v>11453</v>
      </c>
      <c r="Q261" s="9" t="s">
        <v>10623</v>
      </c>
      <c r="R261" s="10">
        <v>3.0373032E7</v>
      </c>
      <c r="S261" s="9"/>
      <c r="T261">
        <f t="shared" si="2"/>
        <v>35</v>
      </c>
      <c r="U261" t="str">
        <f t="shared" si="3"/>
        <v>Excluded</v>
      </c>
      <c r="V261">
        <f t="shared" si="4"/>
        <v>58</v>
      </c>
      <c r="W261" t="str">
        <f t="shared" si="5"/>
        <v>Excluded</v>
      </c>
      <c r="X261" t="str">
        <f t="shared" ref="X261:Z261" si="269">IFERROR(IF(SEARCH(X$1,$Q261),"sim","não"),)</f>
        <v>sim</v>
      </c>
      <c r="Y261" t="str">
        <f t="shared" si="269"/>
        <v/>
      </c>
      <c r="Z261" t="str">
        <f t="shared" si="269"/>
        <v/>
      </c>
      <c r="AA261">
        <f t="shared" si="7"/>
        <v>1</v>
      </c>
      <c r="AB261" t="str">
        <f t="shared" si="8"/>
        <v/>
      </c>
      <c r="AF261" t="str">
        <f t="shared" si="9"/>
        <v>1 - Type of study</v>
      </c>
      <c r="AG261" t="str">
        <f t="shared" si="10"/>
        <v>1 - Type of study</v>
      </c>
      <c r="AH261" t="str">
        <f t="shared" si="11"/>
        <v/>
      </c>
    </row>
    <row r="262">
      <c r="A262" s="9" t="s">
        <v>11454</v>
      </c>
      <c r="B262" s="9" t="s">
        <v>11455</v>
      </c>
      <c r="C262" s="10">
        <v>2019.0</v>
      </c>
      <c r="D262" s="10">
        <v>2.0</v>
      </c>
      <c r="E262" s="10">
        <v>1.0</v>
      </c>
      <c r="F262" s="9" t="s">
        <v>1121</v>
      </c>
      <c r="G262" s="9" t="s">
        <v>1122</v>
      </c>
      <c r="H262" s="10">
        <v>216.0</v>
      </c>
      <c r="I262" s="9"/>
      <c r="J262" s="9" t="s">
        <v>11456</v>
      </c>
      <c r="K262" s="9" t="s">
        <v>11457</v>
      </c>
      <c r="L262" s="15" t="s">
        <v>11458</v>
      </c>
      <c r="M262" s="9" t="s">
        <v>883</v>
      </c>
      <c r="N262" s="9"/>
      <c r="O262" s="9" t="s">
        <v>884</v>
      </c>
      <c r="P262" s="9" t="s">
        <v>11459</v>
      </c>
      <c r="Q262" s="9" t="s">
        <v>10623</v>
      </c>
      <c r="R262" s="10">
        <v>3.0359912E7</v>
      </c>
      <c r="S262" s="9"/>
      <c r="T262">
        <f t="shared" si="2"/>
        <v>35</v>
      </c>
      <c r="U262" t="str">
        <f t="shared" si="3"/>
        <v>Excluded</v>
      </c>
      <c r="V262">
        <f t="shared" si="4"/>
        <v>58</v>
      </c>
      <c r="W262" t="str">
        <f t="shared" si="5"/>
        <v>Excluded</v>
      </c>
      <c r="X262" t="str">
        <f t="shared" ref="X262:Z262" si="270">IFERROR(IF(SEARCH(X$1,$Q262),"sim","não"),)</f>
        <v>sim</v>
      </c>
      <c r="Y262" t="str">
        <f t="shared" si="270"/>
        <v/>
      </c>
      <c r="Z262" t="str">
        <f t="shared" si="270"/>
        <v/>
      </c>
      <c r="AA262">
        <f t="shared" si="7"/>
        <v>1</v>
      </c>
      <c r="AB262" t="str">
        <f t="shared" si="8"/>
        <v/>
      </c>
      <c r="AF262" t="str">
        <f t="shared" si="9"/>
        <v>1 - Type of study</v>
      </c>
      <c r="AG262" t="str">
        <f t="shared" si="10"/>
        <v>1 - Type of study</v>
      </c>
      <c r="AH262" t="str">
        <f t="shared" si="11"/>
        <v/>
      </c>
    </row>
    <row r="263">
      <c r="A263" s="9" t="s">
        <v>11460</v>
      </c>
      <c r="B263" s="9" t="s">
        <v>11461</v>
      </c>
      <c r="C263" s="10">
        <v>2020.0</v>
      </c>
      <c r="D263" s="10">
        <v>2.0</v>
      </c>
      <c r="E263" s="10">
        <v>1.0</v>
      </c>
      <c r="F263" s="9" t="s">
        <v>1046</v>
      </c>
      <c r="G263" s="9" t="s">
        <v>1047</v>
      </c>
      <c r="H263" s="10">
        <v>27.0</v>
      </c>
      <c r="I263" s="10">
        <v>4.0</v>
      </c>
      <c r="J263" s="9" t="s">
        <v>11462</v>
      </c>
      <c r="K263" s="9" t="s">
        <v>11463</v>
      </c>
      <c r="L263" s="15" t="s">
        <v>11464</v>
      </c>
      <c r="M263" s="9" t="s">
        <v>883</v>
      </c>
      <c r="N263" s="9"/>
      <c r="O263" s="9" t="s">
        <v>1051</v>
      </c>
      <c r="P263" s="9" t="s">
        <v>11465</v>
      </c>
      <c r="Q263" s="9" t="s">
        <v>10623</v>
      </c>
      <c r="R263" s="10">
        <v>3.0324374E7</v>
      </c>
      <c r="S263" s="9"/>
      <c r="T263">
        <f t="shared" si="2"/>
        <v>35</v>
      </c>
      <c r="U263" t="str">
        <f t="shared" si="3"/>
        <v>Excluded</v>
      </c>
      <c r="V263">
        <f t="shared" si="4"/>
        <v>58</v>
      </c>
      <c r="W263" t="str">
        <f t="shared" si="5"/>
        <v>Excluded</v>
      </c>
      <c r="X263" t="str">
        <f t="shared" ref="X263:Z263" si="271">IFERROR(IF(SEARCH(X$1,$Q263),"sim","não"),)</f>
        <v>sim</v>
      </c>
      <c r="Y263" t="str">
        <f t="shared" si="271"/>
        <v/>
      </c>
      <c r="Z263" t="str">
        <f t="shared" si="271"/>
        <v/>
      </c>
      <c r="AA263">
        <f t="shared" si="7"/>
        <v>1</v>
      </c>
      <c r="AB263" t="str">
        <f t="shared" si="8"/>
        <v/>
      </c>
      <c r="AF263" t="str">
        <f t="shared" si="9"/>
        <v>1 - Type of study</v>
      </c>
      <c r="AG263" t="str">
        <f t="shared" si="10"/>
        <v>1 - Type of study</v>
      </c>
      <c r="AH263" t="str">
        <f t="shared" si="11"/>
        <v/>
      </c>
    </row>
    <row r="264">
      <c r="A264" s="9" t="s">
        <v>11466</v>
      </c>
      <c r="B264" s="9" t="s">
        <v>11467</v>
      </c>
      <c r="C264" s="10">
        <v>2018.0</v>
      </c>
      <c r="D264" s="10">
        <v>10.0</v>
      </c>
      <c r="E264" s="10">
        <v>1.0</v>
      </c>
      <c r="F264" s="9" t="s">
        <v>879</v>
      </c>
      <c r="G264" s="9" t="s">
        <v>880</v>
      </c>
      <c r="H264" s="10">
        <v>135.0</v>
      </c>
      <c r="I264" s="9"/>
      <c r="J264" s="9" t="s">
        <v>11468</v>
      </c>
      <c r="K264" s="9" t="s">
        <v>11469</v>
      </c>
      <c r="L264" s="15" t="s">
        <v>11470</v>
      </c>
      <c r="M264" s="9" t="s">
        <v>883</v>
      </c>
      <c r="N264" s="9"/>
      <c r="O264" s="9" t="s">
        <v>884</v>
      </c>
      <c r="P264" s="9" t="s">
        <v>11471</v>
      </c>
      <c r="Q264" s="9" t="s">
        <v>10623</v>
      </c>
      <c r="R264" s="10">
        <v>3.0301041E7</v>
      </c>
      <c r="S264" s="9"/>
      <c r="T264">
        <f t="shared" si="2"/>
        <v>35</v>
      </c>
      <c r="U264" t="str">
        <f t="shared" si="3"/>
        <v>Excluded</v>
      </c>
      <c r="V264">
        <f t="shared" si="4"/>
        <v>58</v>
      </c>
      <c r="W264" t="str">
        <f t="shared" si="5"/>
        <v>Excluded</v>
      </c>
      <c r="X264" t="str">
        <f t="shared" ref="X264:Z264" si="272">IFERROR(IF(SEARCH(X$1,$Q264),"sim","não"),)</f>
        <v>sim</v>
      </c>
      <c r="Y264" t="str">
        <f t="shared" si="272"/>
        <v/>
      </c>
      <c r="Z264" t="str">
        <f t="shared" si="272"/>
        <v/>
      </c>
      <c r="AA264">
        <f t="shared" si="7"/>
        <v>1</v>
      </c>
      <c r="AB264" t="str">
        <f t="shared" si="8"/>
        <v/>
      </c>
      <c r="AF264" t="str">
        <f t="shared" si="9"/>
        <v>1 - Type of study</v>
      </c>
      <c r="AG264" t="str">
        <f t="shared" si="10"/>
        <v>1 - Type of study</v>
      </c>
      <c r="AH264" t="str">
        <f t="shared" si="11"/>
        <v/>
      </c>
    </row>
    <row r="265">
      <c r="A265" s="9" t="s">
        <v>11472</v>
      </c>
      <c r="B265" s="9" t="s">
        <v>11473</v>
      </c>
      <c r="C265" s="10">
        <v>2018.0</v>
      </c>
      <c r="D265" s="10">
        <v>10.0</v>
      </c>
      <c r="E265" s="10">
        <v>1.0</v>
      </c>
      <c r="F265" s="9" t="s">
        <v>879</v>
      </c>
      <c r="G265" s="9" t="s">
        <v>880</v>
      </c>
      <c r="H265" s="10">
        <v>135.0</v>
      </c>
      <c r="I265" s="9"/>
      <c r="J265" s="9" t="s">
        <v>11474</v>
      </c>
      <c r="K265" s="9" t="s">
        <v>11475</v>
      </c>
      <c r="L265" s="15" t="s">
        <v>11476</v>
      </c>
      <c r="M265" s="9" t="s">
        <v>883</v>
      </c>
      <c r="N265" s="9"/>
      <c r="O265" s="9" t="s">
        <v>884</v>
      </c>
      <c r="P265" s="9" t="s">
        <v>11477</v>
      </c>
      <c r="Q265" s="9" t="s">
        <v>10657</v>
      </c>
      <c r="R265" s="10">
        <v>3.0301037E7</v>
      </c>
      <c r="S265" s="9"/>
      <c r="T265">
        <f t="shared" si="2"/>
        <v>35</v>
      </c>
      <c r="U265" t="str">
        <f t="shared" si="3"/>
        <v>Excluded</v>
      </c>
      <c r="V265">
        <f t="shared" si="4"/>
        <v>58</v>
      </c>
      <c r="W265" t="str">
        <f t="shared" si="5"/>
        <v>Excluded</v>
      </c>
      <c r="X265" t="str">
        <f t="shared" ref="X265:Z265" si="273">IFERROR(IF(SEARCH(X$1,$Q265),"sim","não"),)</f>
        <v>sim</v>
      </c>
      <c r="Y265" t="str">
        <f t="shared" si="273"/>
        <v/>
      </c>
      <c r="Z265" t="str">
        <f t="shared" si="273"/>
        <v/>
      </c>
      <c r="AA265">
        <f t="shared" si="7"/>
        <v>1</v>
      </c>
      <c r="AB265" t="str">
        <f t="shared" si="8"/>
        <v/>
      </c>
      <c r="AF265" t="str">
        <f t="shared" si="9"/>
        <v>1 - Type of study</v>
      </c>
      <c r="AG265" t="str">
        <f t="shared" si="10"/>
        <v>1 - Type of study</v>
      </c>
      <c r="AH265" t="str">
        <f t="shared" si="11"/>
        <v/>
      </c>
    </row>
    <row r="266">
      <c r="A266" s="9" t="s">
        <v>11478</v>
      </c>
      <c r="B266" s="9" t="s">
        <v>11479</v>
      </c>
      <c r="C266" s="10">
        <v>2019.0</v>
      </c>
      <c r="D266" s="10">
        <v>2.0</v>
      </c>
      <c r="E266" s="10">
        <v>1.0</v>
      </c>
      <c r="F266" s="9" t="s">
        <v>11480</v>
      </c>
      <c r="G266" s="9" t="s">
        <v>11481</v>
      </c>
      <c r="H266" s="10">
        <v>54.0</v>
      </c>
      <c r="I266" s="9"/>
      <c r="J266" s="9" t="s">
        <v>11482</v>
      </c>
      <c r="K266" s="9" t="s">
        <v>1669</v>
      </c>
      <c r="L266" s="15" t="s">
        <v>11483</v>
      </c>
      <c r="M266" s="9" t="s">
        <v>883</v>
      </c>
      <c r="N266" s="9"/>
      <c r="O266" s="9" t="s">
        <v>884</v>
      </c>
      <c r="P266" s="9" t="s">
        <v>11484</v>
      </c>
      <c r="Q266" s="9" t="s">
        <v>10623</v>
      </c>
      <c r="R266" s="10">
        <v>3.0291991E7</v>
      </c>
      <c r="S266" s="9"/>
      <c r="T266">
        <f t="shared" si="2"/>
        <v>35</v>
      </c>
      <c r="U266" t="str">
        <f t="shared" si="3"/>
        <v>Excluded</v>
      </c>
      <c r="V266">
        <f t="shared" si="4"/>
        <v>58</v>
      </c>
      <c r="W266" t="str">
        <f t="shared" si="5"/>
        <v>Excluded</v>
      </c>
      <c r="X266" t="str">
        <f t="shared" ref="X266:Z266" si="274">IFERROR(IF(SEARCH(X$1,$Q266),"sim","não"),)</f>
        <v>sim</v>
      </c>
      <c r="Y266" t="str">
        <f t="shared" si="274"/>
        <v/>
      </c>
      <c r="Z266" t="str">
        <f t="shared" si="274"/>
        <v/>
      </c>
      <c r="AA266">
        <f t="shared" si="7"/>
        <v>1</v>
      </c>
      <c r="AB266" t="str">
        <f t="shared" si="8"/>
        <v/>
      </c>
      <c r="AF266" t="str">
        <f t="shared" si="9"/>
        <v>1 - Type of study</v>
      </c>
      <c r="AG266" t="str">
        <f t="shared" si="10"/>
        <v>1 - Type of study</v>
      </c>
      <c r="AH266" t="str">
        <f t="shared" si="11"/>
        <v/>
      </c>
    </row>
    <row r="267">
      <c r="A267" s="9" t="s">
        <v>11485</v>
      </c>
      <c r="B267" s="9" t="s">
        <v>11486</v>
      </c>
      <c r="C267" s="10">
        <v>2019.0</v>
      </c>
      <c r="D267" s="10">
        <v>1.0</v>
      </c>
      <c r="E267" s="10">
        <v>1.0</v>
      </c>
      <c r="F267" s="9" t="s">
        <v>11487</v>
      </c>
      <c r="G267" s="9" t="s">
        <v>11488</v>
      </c>
      <c r="H267" s="10">
        <v>185.0</v>
      </c>
      <c r="I267" s="9"/>
      <c r="J267" s="9" t="s">
        <v>11489</v>
      </c>
      <c r="K267" s="9" t="s">
        <v>11490</v>
      </c>
      <c r="L267" s="15" t="s">
        <v>11491</v>
      </c>
      <c r="M267" s="9" t="s">
        <v>883</v>
      </c>
      <c r="N267" s="9"/>
      <c r="O267" s="9" t="s">
        <v>884</v>
      </c>
      <c r="P267" s="9" t="s">
        <v>11492</v>
      </c>
      <c r="Q267" s="9" t="s">
        <v>11189</v>
      </c>
      <c r="R267" s="10">
        <v>3.0253226E7</v>
      </c>
      <c r="S267" s="9"/>
      <c r="T267">
        <f t="shared" si="2"/>
        <v>35</v>
      </c>
      <c r="U267" t="str">
        <f t="shared" si="3"/>
        <v>Excluded</v>
      </c>
      <c r="V267">
        <f t="shared" si="4"/>
        <v>58</v>
      </c>
      <c r="W267" t="str">
        <f t="shared" si="5"/>
        <v>Excluded</v>
      </c>
      <c r="X267" t="str">
        <f t="shared" ref="X267:Z267" si="275">IFERROR(IF(SEARCH(X$1,$Q267),"sim","não"),)</f>
        <v/>
      </c>
      <c r="Y267" t="str">
        <f t="shared" si="275"/>
        <v/>
      </c>
      <c r="Z267" t="str">
        <f t="shared" si="275"/>
        <v>sim</v>
      </c>
      <c r="AA267">
        <f t="shared" si="7"/>
        <v>1</v>
      </c>
      <c r="AB267" t="str">
        <f t="shared" si="8"/>
        <v/>
      </c>
      <c r="AF267" t="str">
        <f t="shared" si="9"/>
        <v>3 - Intervention</v>
      </c>
      <c r="AG267" t="str">
        <f t="shared" si="10"/>
        <v>3 - Intervention</v>
      </c>
      <c r="AH267" t="str">
        <f t="shared" si="11"/>
        <v/>
      </c>
    </row>
    <row r="268">
      <c r="A268" s="9" t="s">
        <v>11493</v>
      </c>
      <c r="B268" s="9" t="s">
        <v>11494</v>
      </c>
      <c r="C268" s="10">
        <v>2018.0</v>
      </c>
      <c r="D268" s="10">
        <v>12.0</v>
      </c>
      <c r="E268" s="10">
        <v>15.0</v>
      </c>
      <c r="F268" s="9" t="s">
        <v>948</v>
      </c>
      <c r="G268" s="9" t="s">
        <v>949</v>
      </c>
      <c r="H268" s="10">
        <v>645.0</v>
      </c>
      <c r="I268" s="9"/>
      <c r="J268" s="9" t="s">
        <v>11495</v>
      </c>
      <c r="K268" s="9" t="s">
        <v>11496</v>
      </c>
      <c r="L268" s="15" t="s">
        <v>11497</v>
      </c>
      <c r="M268" s="9" t="s">
        <v>883</v>
      </c>
      <c r="N268" s="9"/>
      <c r="O268" s="9" t="s">
        <v>913</v>
      </c>
      <c r="P268" s="9" t="s">
        <v>11498</v>
      </c>
      <c r="Q268" s="9" t="s">
        <v>10623</v>
      </c>
      <c r="R268" s="10">
        <v>3.0248828E7</v>
      </c>
      <c r="S268" s="9"/>
      <c r="T268">
        <f t="shared" si="2"/>
        <v>35</v>
      </c>
      <c r="U268" t="str">
        <f t="shared" si="3"/>
        <v>Excluded</v>
      </c>
      <c r="V268">
        <f t="shared" si="4"/>
        <v>58</v>
      </c>
      <c r="W268" t="str">
        <f t="shared" si="5"/>
        <v>Excluded</v>
      </c>
      <c r="X268" t="str">
        <f t="shared" ref="X268:Z268" si="276">IFERROR(IF(SEARCH(X$1,$Q268),"sim","não"),)</f>
        <v>sim</v>
      </c>
      <c r="Y268" t="str">
        <f t="shared" si="276"/>
        <v/>
      </c>
      <c r="Z268" t="str">
        <f t="shared" si="276"/>
        <v/>
      </c>
      <c r="AA268">
        <f t="shared" si="7"/>
        <v>1</v>
      </c>
      <c r="AB268" t="str">
        <f t="shared" si="8"/>
        <v/>
      </c>
      <c r="AF268" t="str">
        <f t="shared" si="9"/>
        <v>1 - Type of study</v>
      </c>
      <c r="AG268" t="str">
        <f t="shared" si="10"/>
        <v>1 - Type of study</v>
      </c>
      <c r="AH268" t="str">
        <f t="shared" si="11"/>
        <v/>
      </c>
    </row>
    <row r="269">
      <c r="A269" s="9" t="s">
        <v>11499</v>
      </c>
      <c r="B269" s="9" t="s">
        <v>11500</v>
      </c>
      <c r="C269" s="10">
        <v>2019.0</v>
      </c>
      <c r="D269" s="10">
        <v>2.0</v>
      </c>
      <c r="E269" s="10">
        <v>1.0</v>
      </c>
      <c r="F269" s="9" t="s">
        <v>879</v>
      </c>
      <c r="G269" s="9" t="s">
        <v>880</v>
      </c>
      <c r="H269" s="10">
        <v>139.0</v>
      </c>
      <c r="I269" s="9"/>
      <c r="J269" s="10">
        <v>470.0</v>
      </c>
      <c r="K269" s="9" t="s">
        <v>8245</v>
      </c>
      <c r="L269" s="15" t="s">
        <v>11501</v>
      </c>
      <c r="M269" s="9" t="s">
        <v>883</v>
      </c>
      <c r="N269" s="9"/>
      <c r="O269" s="9" t="s">
        <v>884</v>
      </c>
      <c r="P269" s="9"/>
      <c r="Q269" s="9" t="s">
        <v>11502</v>
      </c>
      <c r="R269" s="10">
        <v>3.0170742E7</v>
      </c>
      <c r="S269" s="9"/>
      <c r="T269">
        <f t="shared" si="2"/>
        <v>35</v>
      </c>
      <c r="U269" t="str">
        <f t="shared" si="3"/>
        <v>Excluded</v>
      </c>
      <c r="V269">
        <f t="shared" si="4"/>
        <v>58</v>
      </c>
      <c r="W269" t="str">
        <f t="shared" si="5"/>
        <v>Excluded</v>
      </c>
      <c r="X269" t="str">
        <f t="shared" ref="X269:Z269" si="277">IFERROR(IF(SEARCH(X$1,$Q269),"sim","não"),)</f>
        <v>sim</v>
      </c>
      <c r="Y269" t="str">
        <f t="shared" si="277"/>
        <v/>
      </c>
      <c r="Z269" t="str">
        <f t="shared" si="277"/>
        <v/>
      </c>
      <c r="AA269">
        <f t="shared" si="7"/>
        <v>1</v>
      </c>
      <c r="AB269" t="str">
        <f t="shared" si="8"/>
        <v/>
      </c>
      <c r="AF269" t="str">
        <f t="shared" si="9"/>
        <v>1 - Type of study</v>
      </c>
      <c r="AG269" t="str">
        <f t="shared" si="10"/>
        <v>1 - Type of study</v>
      </c>
      <c r="AH269" t="str">
        <f t="shared" si="11"/>
        <v/>
      </c>
    </row>
    <row r="270">
      <c r="A270" s="9" t="s">
        <v>11503</v>
      </c>
      <c r="B270" s="9" t="s">
        <v>11504</v>
      </c>
      <c r="C270" s="10">
        <v>2018.0</v>
      </c>
      <c r="D270" s="10">
        <v>11.0</v>
      </c>
      <c r="E270" s="10">
        <v>16.0</v>
      </c>
      <c r="F270" s="9" t="s">
        <v>7332</v>
      </c>
      <c r="G270" s="9" t="s">
        <v>11505</v>
      </c>
      <c r="H270" s="10">
        <v>29.0</v>
      </c>
      <c r="I270" s="10">
        <v>46.0</v>
      </c>
      <c r="J270" s="10">
        <v>464003.0</v>
      </c>
      <c r="K270" s="9" t="s">
        <v>11506</v>
      </c>
      <c r="L270" s="15" t="s">
        <v>11507</v>
      </c>
      <c r="M270" s="9" t="s">
        <v>883</v>
      </c>
      <c r="N270" s="9"/>
      <c r="O270" s="9" t="s">
        <v>884</v>
      </c>
      <c r="P270" s="9" t="s">
        <v>11508</v>
      </c>
      <c r="Q270" s="9" t="s">
        <v>11189</v>
      </c>
      <c r="R270" s="10">
        <v>3.0168446E7</v>
      </c>
      <c r="S270" s="9"/>
      <c r="T270">
        <f t="shared" si="2"/>
        <v>35</v>
      </c>
      <c r="U270" t="str">
        <f t="shared" si="3"/>
        <v>Excluded</v>
      </c>
      <c r="V270">
        <f t="shared" si="4"/>
        <v>58</v>
      </c>
      <c r="W270" t="str">
        <f t="shared" si="5"/>
        <v>Excluded</v>
      </c>
      <c r="X270" t="str">
        <f t="shared" ref="X270:Z270" si="278">IFERROR(IF(SEARCH(X$1,$Q270),"sim","não"),)</f>
        <v/>
      </c>
      <c r="Y270" t="str">
        <f t="shared" si="278"/>
        <v/>
      </c>
      <c r="Z270" t="str">
        <f t="shared" si="278"/>
        <v>sim</v>
      </c>
      <c r="AA270">
        <f t="shared" si="7"/>
        <v>1</v>
      </c>
      <c r="AB270" t="str">
        <f t="shared" si="8"/>
        <v/>
      </c>
      <c r="AF270" t="str">
        <f t="shared" si="9"/>
        <v>3 - Intervention</v>
      </c>
      <c r="AG270" t="str">
        <f t="shared" si="10"/>
        <v>3 - Intervention</v>
      </c>
      <c r="AH270" t="str">
        <f t="shared" si="11"/>
        <v/>
      </c>
    </row>
    <row r="271">
      <c r="A271" s="9" t="s">
        <v>11509</v>
      </c>
      <c r="B271" s="9" t="s">
        <v>11510</v>
      </c>
      <c r="C271" s="10">
        <v>2018.0</v>
      </c>
      <c r="D271" s="10">
        <v>8.0</v>
      </c>
      <c r="E271" s="10">
        <v>23.0</v>
      </c>
      <c r="F271" s="9" t="s">
        <v>1690</v>
      </c>
      <c r="G271" s="9" t="s">
        <v>1691</v>
      </c>
      <c r="H271" s="10">
        <v>8.0</v>
      </c>
      <c r="I271" s="10">
        <v>9.0</v>
      </c>
      <c r="J271" s="9"/>
      <c r="K271" s="9" t="s">
        <v>11511</v>
      </c>
      <c r="L271" s="15" t="s">
        <v>11512</v>
      </c>
      <c r="M271" s="9" t="s">
        <v>883</v>
      </c>
      <c r="N271" s="9"/>
      <c r="O271" s="9"/>
      <c r="P271" s="9" t="s">
        <v>11513</v>
      </c>
      <c r="Q271" s="9" t="s">
        <v>11189</v>
      </c>
      <c r="R271" s="10">
        <v>3.0142912E7</v>
      </c>
      <c r="S271" s="9" t="s">
        <v>11514</v>
      </c>
      <c r="T271">
        <f t="shared" si="2"/>
        <v>35</v>
      </c>
      <c r="U271" t="str">
        <f t="shared" si="3"/>
        <v>Excluded</v>
      </c>
      <c r="V271">
        <f t="shared" si="4"/>
        <v>58</v>
      </c>
      <c r="W271" t="str">
        <f t="shared" si="5"/>
        <v>Excluded</v>
      </c>
      <c r="X271" t="str">
        <f t="shared" ref="X271:Z271" si="279">IFERROR(IF(SEARCH(X$1,$Q271),"sim","não"),)</f>
        <v/>
      </c>
      <c r="Y271" t="str">
        <f t="shared" si="279"/>
        <v/>
      </c>
      <c r="Z271" t="str">
        <f t="shared" si="279"/>
        <v>sim</v>
      </c>
      <c r="AA271">
        <f t="shared" si="7"/>
        <v>1</v>
      </c>
      <c r="AB271" t="str">
        <f t="shared" si="8"/>
        <v/>
      </c>
      <c r="AF271" t="str">
        <f t="shared" si="9"/>
        <v>3 - Intervention</v>
      </c>
      <c r="AG271" t="str">
        <f t="shared" si="10"/>
        <v>3 - Intervention</v>
      </c>
      <c r="AH271" t="str">
        <f t="shared" si="11"/>
        <v/>
      </c>
    </row>
    <row r="272">
      <c r="A272" s="9" t="s">
        <v>11515</v>
      </c>
      <c r="B272" s="9" t="s">
        <v>11516</v>
      </c>
      <c r="C272" s="10">
        <v>2018.0</v>
      </c>
      <c r="D272" s="10">
        <v>9.0</v>
      </c>
      <c r="E272" s="10">
        <v>1.0</v>
      </c>
      <c r="F272" s="9" t="s">
        <v>11517</v>
      </c>
      <c r="G272" s="9" t="s">
        <v>11518</v>
      </c>
      <c r="H272" s="10">
        <v>5.0</v>
      </c>
      <c r="I272" s="10">
        <v>3.0</v>
      </c>
      <c r="J272" s="9" t="s">
        <v>11519</v>
      </c>
      <c r="K272" s="9" t="s">
        <v>11520</v>
      </c>
      <c r="L272" s="15" t="s">
        <v>11521</v>
      </c>
      <c r="M272" s="9" t="s">
        <v>883</v>
      </c>
      <c r="N272" s="9"/>
      <c r="O272" s="9"/>
      <c r="P272" s="9" t="s">
        <v>11522</v>
      </c>
      <c r="Q272" s="9" t="s">
        <v>10629</v>
      </c>
      <c r="R272" s="10">
        <v>3.0116998E7</v>
      </c>
      <c r="S272" s="9" t="s">
        <v>11523</v>
      </c>
      <c r="T272">
        <f t="shared" si="2"/>
        <v>35</v>
      </c>
      <c r="U272" t="str">
        <f t="shared" si="3"/>
        <v>Excluded</v>
      </c>
      <c r="V272">
        <f t="shared" si="4"/>
        <v>58</v>
      </c>
      <c r="W272" t="str">
        <f t="shared" si="5"/>
        <v>Excluded</v>
      </c>
      <c r="X272" t="str">
        <f t="shared" ref="X272:Z272" si="280">IFERROR(IF(SEARCH(X$1,$Q272),"sim","não"),)</f>
        <v>sim</v>
      </c>
      <c r="Y272" t="str">
        <f t="shared" si="280"/>
        <v/>
      </c>
      <c r="Z272" t="str">
        <f t="shared" si="280"/>
        <v/>
      </c>
      <c r="AA272">
        <f t="shared" si="7"/>
        <v>1</v>
      </c>
      <c r="AB272" t="str">
        <f t="shared" si="8"/>
        <v/>
      </c>
      <c r="AF272" t="str">
        <f t="shared" si="9"/>
        <v>1 - Type of study</v>
      </c>
      <c r="AG272" t="str">
        <f t="shared" si="10"/>
        <v>1 - Type of study</v>
      </c>
      <c r="AH272" t="str">
        <f t="shared" si="11"/>
        <v/>
      </c>
    </row>
    <row r="273">
      <c r="A273" s="9" t="s">
        <v>11524</v>
      </c>
      <c r="B273" s="9" t="s">
        <v>11525</v>
      </c>
      <c r="C273" s="10">
        <v>2018.0</v>
      </c>
      <c r="D273" s="10">
        <v>10.0</v>
      </c>
      <c r="E273" s="10">
        <v>1.0</v>
      </c>
      <c r="F273" s="9" t="s">
        <v>1046</v>
      </c>
      <c r="G273" s="9" t="s">
        <v>1047</v>
      </c>
      <c r="H273" s="10">
        <v>25.0</v>
      </c>
      <c r="I273" s="10">
        <v>30.0</v>
      </c>
      <c r="J273" s="9" t="s">
        <v>11526</v>
      </c>
      <c r="K273" s="9" t="s">
        <v>11527</v>
      </c>
      <c r="L273" s="15" t="s">
        <v>11528</v>
      </c>
      <c r="M273" s="9" t="s">
        <v>883</v>
      </c>
      <c r="N273" s="9"/>
      <c r="O273" s="9" t="s">
        <v>1051</v>
      </c>
      <c r="P273" s="9" t="s">
        <v>11529</v>
      </c>
      <c r="Q273" s="9" t="s">
        <v>11530</v>
      </c>
      <c r="R273" s="10">
        <v>3.0109692E7</v>
      </c>
      <c r="S273" s="9"/>
      <c r="T273">
        <f t="shared" si="2"/>
        <v>35</v>
      </c>
      <c r="U273" t="str">
        <f t="shared" si="3"/>
        <v>Excluded</v>
      </c>
      <c r="V273">
        <f t="shared" si="4"/>
        <v>58</v>
      </c>
      <c r="W273" t="str">
        <f t="shared" si="5"/>
        <v>Maybe</v>
      </c>
      <c r="X273" t="str">
        <f t="shared" ref="X273:Z273" si="281">IFERROR(IF(SEARCH(X$1,$Q273),"sim","não"),)</f>
        <v/>
      </c>
      <c r="Y273" t="str">
        <f t="shared" si="281"/>
        <v>sim</v>
      </c>
      <c r="Z273" t="str">
        <f t="shared" si="281"/>
        <v/>
      </c>
      <c r="AA273">
        <f t="shared" si="7"/>
        <v>1</v>
      </c>
      <c r="AB273" t="str">
        <f t="shared" si="8"/>
        <v>sim</v>
      </c>
      <c r="AF273" t="str">
        <f t="shared" si="9"/>
        <v>2 - Population</v>
      </c>
      <c r="AG273" t="str">
        <f t="shared" si="10"/>
        <v/>
      </c>
      <c r="AH273" t="str">
        <f t="shared" si="11"/>
        <v/>
      </c>
    </row>
    <row r="274">
      <c r="A274" s="9" t="s">
        <v>11531</v>
      </c>
      <c r="B274" s="9" t="s">
        <v>11532</v>
      </c>
      <c r="C274" s="10">
        <v>2018.0</v>
      </c>
      <c r="D274" s="10">
        <v>11.0</v>
      </c>
      <c r="E274" s="10">
        <v>1.0</v>
      </c>
      <c r="F274" s="9" t="s">
        <v>927</v>
      </c>
      <c r="G274" s="9" t="s">
        <v>928</v>
      </c>
      <c r="H274" s="10">
        <v>242.0</v>
      </c>
      <c r="I274" s="9"/>
      <c r="J274" s="9" t="s">
        <v>11533</v>
      </c>
      <c r="K274" s="9" t="s">
        <v>11534</v>
      </c>
      <c r="L274" s="15" t="s">
        <v>11535</v>
      </c>
      <c r="M274" s="9" t="s">
        <v>883</v>
      </c>
      <c r="N274" s="9"/>
      <c r="O274" s="9" t="s">
        <v>884</v>
      </c>
      <c r="P274" s="9" t="s">
        <v>11536</v>
      </c>
      <c r="Q274" s="9" t="s">
        <v>10623</v>
      </c>
      <c r="R274" s="10">
        <v>3.0099319E7</v>
      </c>
      <c r="S274" s="9"/>
      <c r="T274">
        <f t="shared" si="2"/>
        <v>35</v>
      </c>
      <c r="U274" t="str">
        <f t="shared" si="3"/>
        <v>Excluded</v>
      </c>
      <c r="V274">
        <f t="shared" si="4"/>
        <v>58</v>
      </c>
      <c r="W274" t="str">
        <f t="shared" si="5"/>
        <v>Excluded</v>
      </c>
      <c r="X274" t="str">
        <f t="shared" ref="X274:Z274" si="282">IFERROR(IF(SEARCH(X$1,$Q274),"sim","não"),)</f>
        <v>sim</v>
      </c>
      <c r="Y274" t="str">
        <f t="shared" si="282"/>
        <v/>
      </c>
      <c r="Z274" t="str">
        <f t="shared" si="282"/>
        <v/>
      </c>
      <c r="AA274">
        <f t="shared" si="7"/>
        <v>1</v>
      </c>
      <c r="AB274" t="str">
        <f t="shared" si="8"/>
        <v/>
      </c>
      <c r="AF274" t="str">
        <f t="shared" si="9"/>
        <v>1 - Type of study</v>
      </c>
      <c r="AG274" t="str">
        <f t="shared" si="10"/>
        <v>1 - Type of study</v>
      </c>
      <c r="AH274" t="str">
        <f t="shared" si="11"/>
        <v/>
      </c>
    </row>
    <row r="275">
      <c r="A275" s="9" t="s">
        <v>11537</v>
      </c>
      <c r="B275" s="9" t="s">
        <v>11538</v>
      </c>
      <c r="C275" s="10">
        <v>2018.0</v>
      </c>
      <c r="D275" s="10">
        <v>6.0</v>
      </c>
      <c r="E275" s="10">
        <v>1.0</v>
      </c>
      <c r="F275" s="9" t="s">
        <v>11539</v>
      </c>
      <c r="G275" s="9" t="s">
        <v>11540</v>
      </c>
      <c r="H275" s="10">
        <v>38.0</v>
      </c>
      <c r="I275" s="10">
        <v>3.0</v>
      </c>
      <c r="J275" s="9" t="s">
        <v>11541</v>
      </c>
      <c r="K275" s="9" t="s">
        <v>11542</v>
      </c>
      <c r="L275" s="15" t="s">
        <v>11543</v>
      </c>
      <c r="M275" s="9" t="s">
        <v>883</v>
      </c>
      <c r="N275" s="9"/>
      <c r="O275" s="9" t="s">
        <v>2476</v>
      </c>
      <c r="P275" s="9" t="s">
        <v>11544</v>
      </c>
      <c r="Q275" s="9" t="s">
        <v>11021</v>
      </c>
      <c r="R275" s="10">
        <v>3.0074223E7</v>
      </c>
      <c r="S275" s="9"/>
      <c r="T275">
        <f t="shared" si="2"/>
        <v>35</v>
      </c>
      <c r="U275" t="str">
        <f t="shared" si="3"/>
        <v>Excluded</v>
      </c>
      <c r="V275">
        <f t="shared" si="4"/>
        <v>58</v>
      </c>
      <c r="W275" t="str">
        <f t="shared" si="5"/>
        <v>Excluded</v>
      </c>
      <c r="X275" t="str">
        <f t="shared" ref="X275:Z275" si="283">IFERROR(IF(SEARCH(X$1,$Q275),"sim","não"),)</f>
        <v/>
      </c>
      <c r="Y275" t="str">
        <f t="shared" si="283"/>
        <v>sim</v>
      </c>
      <c r="Z275" t="str">
        <f t="shared" si="283"/>
        <v/>
      </c>
      <c r="AA275">
        <f t="shared" si="7"/>
        <v>1</v>
      </c>
      <c r="AB275" t="str">
        <f t="shared" si="8"/>
        <v/>
      </c>
      <c r="AF275" t="str">
        <f t="shared" si="9"/>
        <v>2 - Population</v>
      </c>
      <c r="AG275" t="str">
        <f t="shared" si="10"/>
        <v>2 - Population</v>
      </c>
      <c r="AH275" t="str">
        <f t="shared" si="11"/>
        <v/>
      </c>
    </row>
    <row r="276">
      <c r="A276" s="9" t="s">
        <v>11545</v>
      </c>
      <c r="B276" s="9" t="s">
        <v>11546</v>
      </c>
      <c r="C276" s="10">
        <v>2018.0</v>
      </c>
      <c r="D276" s="10">
        <v>10.0</v>
      </c>
      <c r="E276" s="10">
        <v>5.0</v>
      </c>
      <c r="F276" s="9" t="s">
        <v>974</v>
      </c>
      <c r="G276" s="9" t="s">
        <v>975</v>
      </c>
      <c r="H276" s="10">
        <v>359.0</v>
      </c>
      <c r="I276" s="9"/>
      <c r="J276" s="9" t="s">
        <v>11547</v>
      </c>
      <c r="K276" s="9" t="s">
        <v>11548</v>
      </c>
      <c r="L276" s="15" t="s">
        <v>11549</v>
      </c>
      <c r="M276" s="9" t="s">
        <v>883</v>
      </c>
      <c r="N276" s="9"/>
      <c r="O276" s="9" t="s">
        <v>913</v>
      </c>
      <c r="P276" s="9" t="s">
        <v>11550</v>
      </c>
      <c r="Q276" s="9" t="s">
        <v>11189</v>
      </c>
      <c r="R276" s="10">
        <v>3.0048952E7</v>
      </c>
      <c r="S276" s="9"/>
      <c r="T276">
        <f t="shared" si="2"/>
        <v>35</v>
      </c>
      <c r="U276" t="str">
        <f t="shared" si="3"/>
        <v>Excluded</v>
      </c>
      <c r="V276">
        <f t="shared" si="4"/>
        <v>58</v>
      </c>
      <c r="W276" t="str">
        <f t="shared" si="5"/>
        <v>Excluded</v>
      </c>
      <c r="X276" t="str">
        <f t="shared" ref="X276:Z276" si="284">IFERROR(IF(SEARCH(X$1,$Q276),"sim","não"),)</f>
        <v/>
      </c>
      <c r="Y276" t="str">
        <f t="shared" si="284"/>
        <v/>
      </c>
      <c r="Z276" t="str">
        <f t="shared" si="284"/>
        <v>sim</v>
      </c>
      <c r="AA276">
        <f t="shared" si="7"/>
        <v>1</v>
      </c>
      <c r="AB276" t="str">
        <f t="shared" si="8"/>
        <v/>
      </c>
      <c r="AF276" t="str">
        <f t="shared" si="9"/>
        <v>3 - Intervention</v>
      </c>
      <c r="AG276" t="str">
        <f t="shared" si="10"/>
        <v>3 - Intervention</v>
      </c>
      <c r="AH276" t="str">
        <f t="shared" si="11"/>
        <v/>
      </c>
    </row>
    <row r="277">
      <c r="A277" s="9" t="s">
        <v>11551</v>
      </c>
      <c r="B277" s="9" t="s">
        <v>11552</v>
      </c>
      <c r="C277" s="10">
        <v>2018.0</v>
      </c>
      <c r="D277" s="10">
        <v>8.0</v>
      </c>
      <c r="E277" s="10">
        <v>1.0</v>
      </c>
      <c r="F277" s="9" t="s">
        <v>879</v>
      </c>
      <c r="G277" s="9" t="s">
        <v>880</v>
      </c>
      <c r="H277" s="10">
        <v>133.0</v>
      </c>
      <c r="I277" s="9"/>
      <c r="J277" s="9" t="s">
        <v>11553</v>
      </c>
      <c r="K277" s="9" t="s">
        <v>11554</v>
      </c>
      <c r="L277" s="15" t="s">
        <v>11555</v>
      </c>
      <c r="M277" s="9" t="s">
        <v>883</v>
      </c>
      <c r="N277" s="9"/>
      <c r="O277" s="9" t="s">
        <v>884</v>
      </c>
      <c r="P277" s="9" t="s">
        <v>11556</v>
      </c>
      <c r="Q277" s="9" t="s">
        <v>10623</v>
      </c>
      <c r="R277" s="10">
        <v>3.0041337E7</v>
      </c>
      <c r="S277" s="9"/>
      <c r="T277">
        <f t="shared" si="2"/>
        <v>35</v>
      </c>
      <c r="U277" t="str">
        <f t="shared" si="3"/>
        <v>Excluded</v>
      </c>
      <c r="V277">
        <f t="shared" si="4"/>
        <v>58</v>
      </c>
      <c r="W277" t="str">
        <f t="shared" si="5"/>
        <v>Excluded</v>
      </c>
      <c r="X277" t="str">
        <f t="shared" ref="X277:Z277" si="285">IFERROR(IF(SEARCH(X$1,$Q277),"sim","não"),)</f>
        <v>sim</v>
      </c>
      <c r="Y277" t="str">
        <f t="shared" si="285"/>
        <v/>
      </c>
      <c r="Z277" t="str">
        <f t="shared" si="285"/>
        <v/>
      </c>
      <c r="AA277">
        <f t="shared" si="7"/>
        <v>1</v>
      </c>
      <c r="AB277" t="str">
        <f t="shared" si="8"/>
        <v/>
      </c>
      <c r="AF277" t="str">
        <f t="shared" si="9"/>
        <v>1 - Type of study</v>
      </c>
      <c r="AG277" t="str">
        <f t="shared" si="10"/>
        <v>1 - Type of study</v>
      </c>
      <c r="AH277" t="str">
        <f t="shared" si="11"/>
        <v/>
      </c>
    </row>
    <row r="278">
      <c r="A278" s="9" t="s">
        <v>11557</v>
      </c>
      <c r="B278" s="9" t="s">
        <v>11558</v>
      </c>
      <c r="C278" s="10">
        <v>2018.0</v>
      </c>
      <c r="D278" s="10">
        <v>8.0</v>
      </c>
      <c r="E278" s="10">
        <v>1.0</v>
      </c>
      <c r="F278" s="9" t="s">
        <v>7980</v>
      </c>
      <c r="G278" s="9" t="s">
        <v>7981</v>
      </c>
      <c r="H278" s="10">
        <v>14.0</v>
      </c>
      <c r="I278" s="10">
        <v>32.0</v>
      </c>
      <c r="J278" s="9" t="s">
        <v>11559</v>
      </c>
      <c r="K278" s="9" t="s">
        <v>11560</v>
      </c>
      <c r="L278" s="15" t="s">
        <v>11561</v>
      </c>
      <c r="M278" s="9" t="s">
        <v>883</v>
      </c>
      <c r="N278" s="9"/>
      <c r="O278" s="9"/>
      <c r="P278" s="9" t="s">
        <v>11562</v>
      </c>
      <c r="Q278" s="9" t="s">
        <v>10746</v>
      </c>
      <c r="R278" s="10">
        <v>3.0009516E7</v>
      </c>
      <c r="S278" s="9" t="s">
        <v>11563</v>
      </c>
      <c r="T278">
        <f t="shared" si="2"/>
        <v>35</v>
      </c>
      <c r="U278" t="str">
        <f t="shared" si="3"/>
        <v>Excluded</v>
      </c>
      <c r="V278">
        <f t="shared" si="4"/>
        <v>58</v>
      </c>
      <c r="W278" t="str">
        <f t="shared" si="5"/>
        <v>Excluded</v>
      </c>
      <c r="X278" t="str">
        <f t="shared" ref="X278:Z278" si="286">IFERROR(IF(SEARCH(X$1,$Q278),"sim","não"),)</f>
        <v/>
      </c>
      <c r="Y278" t="str">
        <f t="shared" si="286"/>
        <v>sim</v>
      </c>
      <c r="Z278" t="str">
        <f t="shared" si="286"/>
        <v/>
      </c>
      <c r="AA278">
        <f t="shared" si="7"/>
        <v>1</v>
      </c>
      <c r="AB278" t="str">
        <f t="shared" si="8"/>
        <v/>
      </c>
      <c r="AF278" t="str">
        <f t="shared" si="9"/>
        <v>2 - Population</v>
      </c>
      <c r="AG278" t="str">
        <f t="shared" si="10"/>
        <v>2 - Population</v>
      </c>
      <c r="AH278" t="str">
        <f t="shared" si="11"/>
        <v/>
      </c>
    </row>
    <row r="279">
      <c r="A279" s="9" t="s">
        <v>11564</v>
      </c>
      <c r="B279" s="9" t="s">
        <v>11565</v>
      </c>
      <c r="C279" s="10">
        <v>2018.0</v>
      </c>
      <c r="D279" s="10">
        <v>12.0</v>
      </c>
      <c r="E279" s="10">
        <v>1.0</v>
      </c>
      <c r="F279" s="9" t="s">
        <v>948</v>
      </c>
      <c r="G279" s="9" t="s">
        <v>949</v>
      </c>
      <c r="H279" s="10">
        <v>643.0</v>
      </c>
      <c r="I279" s="9"/>
      <c r="J279" s="9" t="s">
        <v>11566</v>
      </c>
      <c r="K279" s="9" t="s">
        <v>11567</v>
      </c>
      <c r="L279" s="15" t="s">
        <v>11568</v>
      </c>
      <c r="M279" s="9" t="s">
        <v>883</v>
      </c>
      <c r="N279" s="9"/>
      <c r="O279" s="9"/>
      <c r="P279" s="9" t="s">
        <v>11569</v>
      </c>
      <c r="Q279" s="9" t="s">
        <v>10635</v>
      </c>
      <c r="R279" s="10">
        <v>2.9940444E7</v>
      </c>
      <c r="S279" s="9" t="s">
        <v>11570</v>
      </c>
      <c r="T279">
        <f t="shared" si="2"/>
        <v>35</v>
      </c>
      <c r="U279" t="str">
        <f t="shared" si="3"/>
        <v>Maybe</v>
      </c>
      <c r="V279">
        <f t="shared" si="4"/>
        <v>55</v>
      </c>
      <c r="W279" t="str">
        <f t="shared" si="5"/>
        <v>Maybe</v>
      </c>
      <c r="X279" t="str">
        <f t="shared" ref="X279:Z279" si="287">IFERROR(IF(SEARCH(X$1,$Q279),"sim","não"),)</f>
        <v/>
      </c>
      <c r="Y279" t="str">
        <f t="shared" si="287"/>
        <v/>
      </c>
      <c r="Z279" t="str">
        <f t="shared" si="287"/>
        <v/>
      </c>
      <c r="AA279">
        <f t="shared" si="7"/>
        <v>0</v>
      </c>
      <c r="AB279" t="str">
        <f t="shared" si="8"/>
        <v>sim</v>
      </c>
      <c r="AF279" t="str">
        <f t="shared" si="9"/>
        <v/>
      </c>
      <c r="AG279" t="str">
        <f t="shared" si="10"/>
        <v/>
      </c>
      <c r="AH279" t="str">
        <f t="shared" si="11"/>
        <v/>
      </c>
    </row>
    <row r="280">
      <c r="A280" s="9" t="s">
        <v>11571</v>
      </c>
      <c r="B280" s="9" t="s">
        <v>11572</v>
      </c>
      <c r="C280" s="10">
        <v>2018.0</v>
      </c>
      <c r="D280" s="10">
        <v>5.0</v>
      </c>
      <c r="E280" s="10">
        <v>1.0</v>
      </c>
      <c r="F280" s="9" t="s">
        <v>879</v>
      </c>
      <c r="G280" s="9" t="s">
        <v>880</v>
      </c>
      <c r="H280" s="10">
        <v>130.0</v>
      </c>
      <c r="I280" s="9"/>
      <c r="J280" s="14">
        <v>44426.0</v>
      </c>
      <c r="K280" s="9" t="s">
        <v>11573</v>
      </c>
      <c r="L280" s="15" t="s">
        <v>11574</v>
      </c>
      <c r="M280" s="9" t="s">
        <v>883</v>
      </c>
      <c r="N280" s="9"/>
      <c r="O280" s="9" t="s">
        <v>884</v>
      </c>
      <c r="P280" s="9" t="s">
        <v>11575</v>
      </c>
      <c r="Q280" s="9" t="s">
        <v>10623</v>
      </c>
      <c r="R280" s="10">
        <v>2.9866573E7</v>
      </c>
      <c r="S280" s="9"/>
      <c r="T280">
        <f t="shared" si="2"/>
        <v>35</v>
      </c>
      <c r="U280" t="str">
        <f t="shared" si="3"/>
        <v>Excluded</v>
      </c>
      <c r="V280">
        <f t="shared" si="4"/>
        <v>58</v>
      </c>
      <c r="W280" t="str">
        <f t="shared" si="5"/>
        <v>Excluded</v>
      </c>
      <c r="X280" t="str">
        <f t="shared" ref="X280:Z280" si="288">IFERROR(IF(SEARCH(X$1,$Q280),"sim","não"),)</f>
        <v>sim</v>
      </c>
      <c r="Y280" t="str">
        <f t="shared" si="288"/>
        <v/>
      </c>
      <c r="Z280" t="str">
        <f t="shared" si="288"/>
        <v/>
      </c>
      <c r="AA280">
        <f t="shared" si="7"/>
        <v>1</v>
      </c>
      <c r="AB280" t="str">
        <f t="shared" si="8"/>
        <v/>
      </c>
      <c r="AF280" t="str">
        <f t="shared" si="9"/>
        <v>1 - Type of study</v>
      </c>
      <c r="AG280" t="str">
        <f t="shared" si="10"/>
        <v>1 - Type of study</v>
      </c>
      <c r="AH280" t="str">
        <f t="shared" si="11"/>
        <v/>
      </c>
    </row>
    <row r="281">
      <c r="A281" s="9" t="s">
        <v>11576</v>
      </c>
      <c r="B281" s="9" t="s">
        <v>11577</v>
      </c>
      <c r="C281" s="10">
        <v>2018.0</v>
      </c>
      <c r="D281" s="10">
        <v>5.0</v>
      </c>
      <c r="E281" s="10">
        <v>1.0</v>
      </c>
      <c r="F281" s="9" t="s">
        <v>879</v>
      </c>
      <c r="G281" s="9" t="s">
        <v>880</v>
      </c>
      <c r="H281" s="10">
        <v>130.0</v>
      </c>
      <c r="I281" s="9"/>
      <c r="J281" s="13">
        <v>44383.0</v>
      </c>
      <c r="K281" s="9" t="s">
        <v>11578</v>
      </c>
      <c r="L281" s="15" t="s">
        <v>11579</v>
      </c>
      <c r="M281" s="9" t="s">
        <v>883</v>
      </c>
      <c r="N281" s="9"/>
      <c r="O281" s="9" t="s">
        <v>884</v>
      </c>
      <c r="P281" s="9" t="s">
        <v>11580</v>
      </c>
      <c r="Q281" s="9" t="s">
        <v>10623</v>
      </c>
      <c r="R281" s="10">
        <v>2.986657E7</v>
      </c>
      <c r="S281" s="9"/>
      <c r="T281">
        <f t="shared" si="2"/>
        <v>35</v>
      </c>
      <c r="U281" t="str">
        <f t="shared" si="3"/>
        <v>Excluded</v>
      </c>
      <c r="V281">
        <f t="shared" si="4"/>
        <v>58</v>
      </c>
      <c r="W281" t="str">
        <f t="shared" si="5"/>
        <v>Excluded</v>
      </c>
      <c r="X281" t="str">
        <f t="shared" ref="X281:Z281" si="289">IFERROR(IF(SEARCH(X$1,$Q281),"sim","não"),)</f>
        <v>sim</v>
      </c>
      <c r="Y281" t="str">
        <f t="shared" si="289"/>
        <v/>
      </c>
      <c r="Z281" t="str">
        <f t="shared" si="289"/>
        <v/>
      </c>
      <c r="AA281">
        <f t="shared" si="7"/>
        <v>1</v>
      </c>
      <c r="AB281" t="str">
        <f t="shared" si="8"/>
        <v/>
      </c>
      <c r="AF281" t="str">
        <f t="shared" si="9"/>
        <v>1 - Type of study</v>
      </c>
      <c r="AG281" t="str">
        <f t="shared" si="10"/>
        <v>1 - Type of study</v>
      </c>
      <c r="AH281" t="str">
        <f t="shared" si="11"/>
        <v/>
      </c>
    </row>
    <row r="282">
      <c r="A282" s="9" t="s">
        <v>11581</v>
      </c>
      <c r="B282" s="9" t="s">
        <v>11582</v>
      </c>
      <c r="C282" s="10">
        <v>2018.0</v>
      </c>
      <c r="D282" s="10">
        <v>9.0</v>
      </c>
      <c r="E282" s="10">
        <v>1.0</v>
      </c>
      <c r="F282" s="9" t="s">
        <v>927</v>
      </c>
      <c r="G282" s="9" t="s">
        <v>928</v>
      </c>
      <c r="H282" s="10">
        <v>240.0</v>
      </c>
      <c r="I282" s="9"/>
      <c r="J282" s="9" t="s">
        <v>11583</v>
      </c>
      <c r="K282" s="9" t="s">
        <v>11584</v>
      </c>
      <c r="L282" s="15" t="s">
        <v>11585</v>
      </c>
      <c r="M282" s="9" t="s">
        <v>883</v>
      </c>
      <c r="N282" s="9"/>
      <c r="O282" s="9" t="s">
        <v>884</v>
      </c>
      <c r="P282" s="9" t="s">
        <v>11586</v>
      </c>
      <c r="Q282" s="9" t="s">
        <v>10635</v>
      </c>
      <c r="R282" s="10">
        <v>2.9758531E7</v>
      </c>
      <c r="S282" s="9"/>
      <c r="T282">
        <f t="shared" si="2"/>
        <v>35</v>
      </c>
      <c r="U282" t="str">
        <f t="shared" si="3"/>
        <v>Maybe</v>
      </c>
      <c r="V282">
        <f t="shared" si="4"/>
        <v>55</v>
      </c>
      <c r="W282" t="str">
        <f t="shared" si="5"/>
        <v>Maybe</v>
      </c>
      <c r="X282" t="str">
        <f t="shared" ref="X282:Z282" si="290">IFERROR(IF(SEARCH(X$1,$Q282),"sim","não"),)</f>
        <v/>
      </c>
      <c r="Y282" t="str">
        <f t="shared" si="290"/>
        <v/>
      </c>
      <c r="Z282" t="str">
        <f t="shared" si="290"/>
        <v/>
      </c>
      <c r="AA282">
        <f t="shared" si="7"/>
        <v>0</v>
      </c>
      <c r="AB282" t="str">
        <f t="shared" si="8"/>
        <v>sim</v>
      </c>
      <c r="AF282" t="str">
        <f t="shared" si="9"/>
        <v/>
      </c>
      <c r="AG282" t="str">
        <f t="shared" si="10"/>
        <v/>
      </c>
      <c r="AH282" t="str">
        <f t="shared" si="11"/>
        <v/>
      </c>
    </row>
    <row r="283">
      <c r="A283" s="9" t="s">
        <v>11587</v>
      </c>
      <c r="B283" s="9" t="s">
        <v>11588</v>
      </c>
      <c r="C283" s="10">
        <v>2019.0</v>
      </c>
      <c r="D283" s="10">
        <v>5.0</v>
      </c>
      <c r="E283" s="10">
        <v>15.0</v>
      </c>
      <c r="F283" s="9" t="s">
        <v>974</v>
      </c>
      <c r="G283" s="9" t="s">
        <v>975</v>
      </c>
      <c r="H283" s="10">
        <v>370.0</v>
      </c>
      <c r="I283" s="9"/>
      <c r="J283" s="9" t="s">
        <v>11589</v>
      </c>
      <c r="K283" s="9" t="s">
        <v>11590</v>
      </c>
      <c r="L283" s="15" t="s">
        <v>11591</v>
      </c>
      <c r="M283" s="9" t="s">
        <v>883</v>
      </c>
      <c r="N283" s="9"/>
      <c r="O283" s="9" t="s">
        <v>913</v>
      </c>
      <c r="P283" s="9" t="s">
        <v>11592</v>
      </c>
      <c r="Q283" s="9" t="s">
        <v>10635</v>
      </c>
      <c r="R283" s="10">
        <v>2.9706475E7</v>
      </c>
      <c r="S283" s="9"/>
      <c r="T283">
        <f t="shared" si="2"/>
        <v>35</v>
      </c>
      <c r="U283" t="str">
        <f t="shared" si="3"/>
        <v>Maybe</v>
      </c>
      <c r="V283">
        <f t="shared" si="4"/>
        <v>55</v>
      </c>
      <c r="W283" t="str">
        <f t="shared" si="5"/>
        <v>Maybe</v>
      </c>
      <c r="X283" t="str">
        <f t="shared" ref="X283:Z283" si="291">IFERROR(IF(SEARCH(X$1,$Q283),"sim","não"),)</f>
        <v/>
      </c>
      <c r="Y283" t="str">
        <f t="shared" si="291"/>
        <v/>
      </c>
      <c r="Z283" t="str">
        <f t="shared" si="291"/>
        <v/>
      </c>
      <c r="AA283">
        <f t="shared" si="7"/>
        <v>0</v>
      </c>
      <c r="AB283" t="str">
        <f t="shared" si="8"/>
        <v>sim</v>
      </c>
      <c r="AF283" t="str">
        <f t="shared" si="9"/>
        <v/>
      </c>
      <c r="AG283" t="str">
        <f t="shared" si="10"/>
        <v/>
      </c>
      <c r="AH283" t="str">
        <f t="shared" si="11"/>
        <v/>
      </c>
    </row>
    <row r="284">
      <c r="A284" s="9" t="s">
        <v>11593</v>
      </c>
      <c r="B284" s="9" t="s">
        <v>11594</v>
      </c>
      <c r="C284" s="10">
        <v>2018.0</v>
      </c>
      <c r="D284" s="10">
        <v>8.0</v>
      </c>
      <c r="E284" s="10">
        <v>1.0</v>
      </c>
      <c r="F284" s="9" t="s">
        <v>927</v>
      </c>
      <c r="G284" s="9" t="s">
        <v>928</v>
      </c>
      <c r="H284" s="10">
        <v>239.0</v>
      </c>
      <c r="I284" s="9"/>
      <c r="J284" s="9" t="s">
        <v>11595</v>
      </c>
      <c r="K284" s="9" t="s">
        <v>11596</v>
      </c>
      <c r="L284" s="15" t="s">
        <v>11597</v>
      </c>
      <c r="M284" s="9" t="s">
        <v>883</v>
      </c>
      <c r="N284" s="9"/>
      <c r="O284" s="9" t="s">
        <v>884</v>
      </c>
      <c r="P284" s="9" t="s">
        <v>11598</v>
      </c>
      <c r="Q284" s="9" t="s">
        <v>10629</v>
      </c>
      <c r="R284" s="10">
        <v>2.9674213E7</v>
      </c>
      <c r="S284" s="9"/>
      <c r="T284">
        <f t="shared" si="2"/>
        <v>35</v>
      </c>
      <c r="U284" t="str">
        <f t="shared" si="3"/>
        <v>Excluded</v>
      </c>
      <c r="V284">
        <f t="shared" si="4"/>
        <v>58</v>
      </c>
      <c r="W284" t="str">
        <f t="shared" si="5"/>
        <v>Excluded</v>
      </c>
      <c r="X284" t="str">
        <f t="shared" ref="X284:Z284" si="292">IFERROR(IF(SEARCH(X$1,$Q284),"sim","não"),)</f>
        <v>sim</v>
      </c>
      <c r="Y284" t="str">
        <f t="shared" si="292"/>
        <v/>
      </c>
      <c r="Z284" t="str">
        <f t="shared" si="292"/>
        <v/>
      </c>
      <c r="AA284">
        <f t="shared" si="7"/>
        <v>1</v>
      </c>
      <c r="AB284" t="str">
        <f t="shared" si="8"/>
        <v/>
      </c>
      <c r="AF284" t="str">
        <f t="shared" si="9"/>
        <v>1 - Type of study</v>
      </c>
      <c r="AG284" t="str">
        <f t="shared" si="10"/>
        <v>1 - Type of study</v>
      </c>
      <c r="AH284" t="str">
        <f t="shared" si="11"/>
        <v/>
      </c>
    </row>
    <row r="285">
      <c r="A285" s="9" t="s">
        <v>11599</v>
      </c>
      <c r="B285" s="9" t="s">
        <v>11600</v>
      </c>
      <c r="C285" s="10">
        <v>2018.0</v>
      </c>
      <c r="D285" s="10">
        <v>6.0</v>
      </c>
      <c r="E285" s="10">
        <v>15.0</v>
      </c>
      <c r="F285" s="9" t="s">
        <v>997</v>
      </c>
      <c r="G285" s="9" t="s">
        <v>998</v>
      </c>
      <c r="H285" s="10">
        <v>137.0</v>
      </c>
      <c r="I285" s="9"/>
      <c r="J285" s="9" t="s">
        <v>11601</v>
      </c>
      <c r="K285" s="9" t="s">
        <v>11602</v>
      </c>
      <c r="L285" s="15" t="s">
        <v>11603</v>
      </c>
      <c r="M285" s="9" t="s">
        <v>883</v>
      </c>
      <c r="N285" s="9"/>
      <c r="O285" s="9" t="s">
        <v>884</v>
      </c>
      <c r="P285" s="9" t="s">
        <v>11604</v>
      </c>
      <c r="Q285" s="9" t="s">
        <v>10657</v>
      </c>
      <c r="R285" s="10">
        <v>2.9580559E7</v>
      </c>
      <c r="S285" s="9"/>
      <c r="T285">
        <f t="shared" si="2"/>
        <v>35</v>
      </c>
      <c r="U285" t="str">
        <f t="shared" si="3"/>
        <v>Excluded</v>
      </c>
      <c r="V285">
        <f t="shared" si="4"/>
        <v>58</v>
      </c>
      <c r="W285" t="str">
        <f t="shared" si="5"/>
        <v>Excluded</v>
      </c>
      <c r="X285" t="str">
        <f t="shared" ref="X285:Z285" si="293">IFERROR(IF(SEARCH(X$1,$Q285),"sim","não"),)</f>
        <v>sim</v>
      </c>
      <c r="Y285" t="str">
        <f t="shared" si="293"/>
        <v/>
      </c>
      <c r="Z285" t="str">
        <f t="shared" si="293"/>
        <v/>
      </c>
      <c r="AA285">
        <f t="shared" si="7"/>
        <v>1</v>
      </c>
      <c r="AB285" t="str">
        <f t="shared" si="8"/>
        <v/>
      </c>
      <c r="AF285" t="str">
        <f t="shared" si="9"/>
        <v>1 - Type of study</v>
      </c>
      <c r="AG285" t="str">
        <f t="shared" si="10"/>
        <v>1 - Type of study</v>
      </c>
      <c r="AH285" t="str">
        <f t="shared" si="11"/>
        <v/>
      </c>
    </row>
    <row r="286">
      <c r="A286" s="9" t="s">
        <v>11605</v>
      </c>
      <c r="B286" s="9" t="s">
        <v>11606</v>
      </c>
      <c r="C286" s="10">
        <v>2018.0</v>
      </c>
      <c r="D286" s="10">
        <v>7.0</v>
      </c>
      <c r="E286" s="10">
        <v>1.0</v>
      </c>
      <c r="F286" s="9" t="s">
        <v>927</v>
      </c>
      <c r="G286" s="9" t="s">
        <v>928</v>
      </c>
      <c r="H286" s="10">
        <v>238.0</v>
      </c>
      <c r="I286" s="9"/>
      <c r="J286" s="9" t="s">
        <v>11607</v>
      </c>
      <c r="K286" s="9" t="s">
        <v>11608</v>
      </c>
      <c r="L286" s="15" t="s">
        <v>11609</v>
      </c>
      <c r="M286" s="9" t="s">
        <v>883</v>
      </c>
      <c r="N286" s="9"/>
      <c r="O286" s="9" t="s">
        <v>884</v>
      </c>
      <c r="P286" s="9" t="s">
        <v>11610</v>
      </c>
      <c r="Q286" s="9" t="s">
        <v>10623</v>
      </c>
      <c r="R286" s="10">
        <v>2.9550607E7</v>
      </c>
      <c r="S286" s="9"/>
      <c r="T286">
        <f t="shared" si="2"/>
        <v>35</v>
      </c>
      <c r="U286" t="str">
        <f t="shared" si="3"/>
        <v>Excluded</v>
      </c>
      <c r="V286">
        <f t="shared" si="4"/>
        <v>58</v>
      </c>
      <c r="W286" t="str">
        <f t="shared" si="5"/>
        <v>Excluded</v>
      </c>
      <c r="X286" t="str">
        <f t="shared" ref="X286:Z286" si="294">IFERROR(IF(SEARCH(X$1,$Q286),"sim","não"),)</f>
        <v>sim</v>
      </c>
      <c r="Y286" t="str">
        <f t="shared" si="294"/>
        <v/>
      </c>
      <c r="Z286" t="str">
        <f t="shared" si="294"/>
        <v/>
      </c>
      <c r="AA286">
        <f t="shared" si="7"/>
        <v>1</v>
      </c>
      <c r="AB286" t="str">
        <f t="shared" si="8"/>
        <v/>
      </c>
      <c r="AF286" t="str">
        <f t="shared" si="9"/>
        <v>1 - Type of study</v>
      </c>
      <c r="AG286" t="str">
        <f t="shared" si="10"/>
        <v>1 - Type of study</v>
      </c>
      <c r="AH286" t="str">
        <f t="shared" si="11"/>
        <v/>
      </c>
    </row>
    <row r="287">
      <c r="A287" s="9" t="s">
        <v>11611</v>
      </c>
      <c r="B287" s="9" t="s">
        <v>11612</v>
      </c>
      <c r="C287" s="10">
        <v>2018.0</v>
      </c>
      <c r="D287" s="10">
        <v>6.0</v>
      </c>
      <c r="E287" s="10">
        <v>1.0</v>
      </c>
      <c r="F287" s="9" t="s">
        <v>1121</v>
      </c>
      <c r="G287" s="9" t="s">
        <v>1122</v>
      </c>
      <c r="H287" s="10">
        <v>200.0</v>
      </c>
      <c r="I287" s="9"/>
      <c r="J287" s="9" t="s">
        <v>11613</v>
      </c>
      <c r="K287" s="9" t="s">
        <v>11614</v>
      </c>
      <c r="L287" s="15" t="s">
        <v>11615</v>
      </c>
      <c r="M287" s="9" t="s">
        <v>883</v>
      </c>
      <c r="N287" s="9"/>
      <c r="O287" s="9" t="s">
        <v>884</v>
      </c>
      <c r="P287" s="9" t="s">
        <v>11616</v>
      </c>
      <c r="Q287" s="9" t="s">
        <v>10623</v>
      </c>
      <c r="R287" s="10">
        <v>2.9471164E7</v>
      </c>
      <c r="S287" s="9"/>
      <c r="T287">
        <f t="shared" si="2"/>
        <v>35</v>
      </c>
      <c r="U287" t="str">
        <f t="shared" si="3"/>
        <v>Excluded</v>
      </c>
      <c r="V287">
        <f t="shared" si="4"/>
        <v>58</v>
      </c>
      <c r="W287" t="str">
        <f t="shared" si="5"/>
        <v>Excluded</v>
      </c>
      <c r="X287" t="str">
        <f t="shared" ref="X287:Z287" si="295">IFERROR(IF(SEARCH(X$1,$Q287),"sim","não"),)</f>
        <v>sim</v>
      </c>
      <c r="Y287" t="str">
        <f t="shared" si="295"/>
        <v/>
      </c>
      <c r="Z287" t="str">
        <f t="shared" si="295"/>
        <v/>
      </c>
      <c r="AA287">
        <f t="shared" si="7"/>
        <v>1</v>
      </c>
      <c r="AB287" t="str">
        <f t="shared" si="8"/>
        <v/>
      </c>
      <c r="AF287" t="str">
        <f t="shared" si="9"/>
        <v>1 - Type of study</v>
      </c>
      <c r="AG287" t="str">
        <f t="shared" si="10"/>
        <v>1 - Type of study</v>
      </c>
      <c r="AH287" t="str">
        <f t="shared" si="11"/>
        <v/>
      </c>
    </row>
    <row r="288">
      <c r="A288" s="9" t="s">
        <v>11617</v>
      </c>
      <c r="B288" s="9" t="s">
        <v>11618</v>
      </c>
      <c r="C288" s="10">
        <v>2018.0</v>
      </c>
      <c r="D288" s="10">
        <v>1.0</v>
      </c>
      <c r="E288" s="10">
        <v>1.0</v>
      </c>
      <c r="F288" s="9" t="s">
        <v>2315</v>
      </c>
      <c r="G288" s="9" t="s">
        <v>2316</v>
      </c>
      <c r="H288" s="10">
        <v>14.0</v>
      </c>
      <c r="I288" s="10">
        <v>1.0</v>
      </c>
      <c r="J288" s="9" t="s">
        <v>11619</v>
      </c>
      <c r="K288" s="9" t="s">
        <v>11620</v>
      </c>
      <c r="L288" s="15" t="s">
        <v>11621</v>
      </c>
      <c r="M288" s="9" t="s">
        <v>883</v>
      </c>
      <c r="N288" s="9"/>
      <c r="O288" s="9" t="s">
        <v>1022</v>
      </c>
      <c r="P288" s="9" t="s">
        <v>11622</v>
      </c>
      <c r="Q288" s="9" t="s">
        <v>11623</v>
      </c>
      <c r="R288" s="10">
        <v>2.9463368E7</v>
      </c>
      <c r="S288" s="9"/>
      <c r="T288">
        <f t="shared" si="2"/>
        <v>35</v>
      </c>
      <c r="U288" t="str">
        <f t="shared" si="3"/>
        <v>Excluded</v>
      </c>
      <c r="V288">
        <f t="shared" si="4"/>
        <v>58</v>
      </c>
      <c r="W288" t="str">
        <f t="shared" si="5"/>
        <v>Excluded</v>
      </c>
      <c r="X288" t="str">
        <f t="shared" ref="X288:Z288" si="296">IFERROR(IF(SEARCH(X$1,$Q288),"sim","não"),)</f>
        <v>sim</v>
      </c>
      <c r="Y288" t="str">
        <f t="shared" si="296"/>
        <v/>
      </c>
      <c r="Z288" t="str">
        <f t="shared" si="296"/>
        <v>sim</v>
      </c>
      <c r="AA288">
        <f t="shared" si="7"/>
        <v>2</v>
      </c>
      <c r="AB288" t="str">
        <f t="shared" si="8"/>
        <v/>
      </c>
      <c r="AF288" t="str">
        <f t="shared" si="9"/>
        <v>3 - Intervention,1 - Type of study</v>
      </c>
      <c r="AG288" t="str">
        <f t="shared" si="10"/>
        <v>3 - Intervention</v>
      </c>
      <c r="AH288" t="str">
        <f t="shared" si="11"/>
        <v>1 - Type of study</v>
      </c>
    </row>
    <row r="289">
      <c r="A289" s="9" t="s">
        <v>11624</v>
      </c>
      <c r="B289" s="9" t="s">
        <v>11625</v>
      </c>
      <c r="C289" s="10">
        <v>2018.0</v>
      </c>
      <c r="D289" s="10">
        <v>5.0</v>
      </c>
      <c r="E289" s="10">
        <v>1.0</v>
      </c>
      <c r="F289" s="9" t="s">
        <v>927</v>
      </c>
      <c r="G289" s="9" t="s">
        <v>928</v>
      </c>
      <c r="H289" s="10">
        <v>236.0</v>
      </c>
      <c r="I289" s="9"/>
      <c r="J289" s="9" t="s">
        <v>11626</v>
      </c>
      <c r="K289" s="9" t="s">
        <v>11627</v>
      </c>
      <c r="L289" s="15" t="s">
        <v>11628</v>
      </c>
      <c r="M289" s="9" t="s">
        <v>883</v>
      </c>
      <c r="N289" s="9"/>
      <c r="O289" s="9" t="s">
        <v>884</v>
      </c>
      <c r="P289" s="9" t="s">
        <v>11629</v>
      </c>
      <c r="Q289" s="9" t="s">
        <v>10623</v>
      </c>
      <c r="R289" s="10">
        <v>2.9453186E7</v>
      </c>
      <c r="S289" s="9"/>
      <c r="T289">
        <f t="shared" si="2"/>
        <v>35</v>
      </c>
      <c r="U289" t="str">
        <f t="shared" si="3"/>
        <v>Excluded</v>
      </c>
      <c r="V289">
        <f t="shared" si="4"/>
        <v>58</v>
      </c>
      <c r="W289" t="str">
        <f t="shared" si="5"/>
        <v>Excluded</v>
      </c>
      <c r="X289" t="str">
        <f t="shared" ref="X289:Z289" si="297">IFERROR(IF(SEARCH(X$1,$Q289),"sim","não"),)</f>
        <v>sim</v>
      </c>
      <c r="Y289" t="str">
        <f t="shared" si="297"/>
        <v/>
      </c>
      <c r="Z289" t="str">
        <f t="shared" si="297"/>
        <v/>
      </c>
      <c r="AA289">
        <f t="shared" si="7"/>
        <v>1</v>
      </c>
      <c r="AB289" t="str">
        <f t="shared" si="8"/>
        <v/>
      </c>
      <c r="AF289" t="str">
        <f t="shared" si="9"/>
        <v>1 - Type of study</v>
      </c>
      <c r="AG289" t="str">
        <f t="shared" si="10"/>
        <v>1 - Type of study</v>
      </c>
      <c r="AH289" t="str">
        <f t="shared" si="11"/>
        <v/>
      </c>
    </row>
    <row r="290">
      <c r="A290" s="9" t="s">
        <v>11630</v>
      </c>
      <c r="B290" s="9" t="s">
        <v>11631</v>
      </c>
      <c r="C290" s="10">
        <v>2018.0</v>
      </c>
      <c r="D290" s="10">
        <v>6.0</v>
      </c>
      <c r="E290" s="10">
        <v>1.0</v>
      </c>
      <c r="F290" s="9" t="s">
        <v>948</v>
      </c>
      <c r="G290" s="9" t="s">
        <v>949</v>
      </c>
      <c r="H290" s="10">
        <v>626.0</v>
      </c>
      <c r="I290" s="9"/>
      <c r="J290" s="9" t="s">
        <v>11632</v>
      </c>
      <c r="K290" s="9" t="s">
        <v>11633</v>
      </c>
      <c r="L290" s="15" t="s">
        <v>11634</v>
      </c>
      <c r="M290" s="9" t="s">
        <v>883</v>
      </c>
      <c r="N290" s="9"/>
      <c r="O290" s="9" t="s">
        <v>913</v>
      </c>
      <c r="P290" s="9" t="s">
        <v>11635</v>
      </c>
      <c r="Q290" s="9" t="s">
        <v>11189</v>
      </c>
      <c r="R290" s="10">
        <v>2.9331836E7</v>
      </c>
      <c r="S290" s="9"/>
      <c r="T290">
        <f t="shared" si="2"/>
        <v>35</v>
      </c>
      <c r="U290" t="str">
        <f t="shared" si="3"/>
        <v>Excluded</v>
      </c>
      <c r="V290">
        <f t="shared" si="4"/>
        <v>58</v>
      </c>
      <c r="W290" t="str">
        <f t="shared" si="5"/>
        <v>Excluded</v>
      </c>
      <c r="X290" t="str">
        <f t="shared" ref="X290:Z290" si="298">IFERROR(IF(SEARCH(X$1,$Q290),"sim","não"),)</f>
        <v/>
      </c>
      <c r="Y290" t="str">
        <f t="shared" si="298"/>
        <v/>
      </c>
      <c r="Z290" t="str">
        <f t="shared" si="298"/>
        <v>sim</v>
      </c>
      <c r="AA290">
        <f t="shared" si="7"/>
        <v>1</v>
      </c>
      <c r="AB290" t="str">
        <f t="shared" si="8"/>
        <v/>
      </c>
      <c r="AF290" t="str">
        <f t="shared" si="9"/>
        <v>3 - Intervention</v>
      </c>
      <c r="AG290" t="str">
        <f t="shared" si="10"/>
        <v>3 - Intervention</v>
      </c>
      <c r="AH290" t="str">
        <f t="shared" si="11"/>
        <v/>
      </c>
    </row>
    <row r="291">
      <c r="A291" s="9" t="s">
        <v>11636</v>
      </c>
      <c r="B291" s="9" t="s">
        <v>11637</v>
      </c>
      <c r="C291" s="10">
        <v>2018.0</v>
      </c>
      <c r="D291" s="10">
        <v>2.0</v>
      </c>
      <c r="E291" s="10">
        <v>1.0</v>
      </c>
      <c r="F291" s="9" t="s">
        <v>909</v>
      </c>
      <c r="G291" s="9" t="s">
        <v>910</v>
      </c>
      <c r="H291" s="10">
        <v>195.0</v>
      </c>
      <c r="I291" s="9"/>
      <c r="J291" s="9" t="s">
        <v>11638</v>
      </c>
      <c r="K291" s="9" t="s">
        <v>11639</v>
      </c>
      <c r="L291" s="15" t="s">
        <v>11640</v>
      </c>
      <c r="M291" s="9" t="s">
        <v>883</v>
      </c>
      <c r="N291" s="9"/>
      <c r="O291" s="9" t="s">
        <v>913</v>
      </c>
      <c r="P291" s="9" t="s">
        <v>11641</v>
      </c>
      <c r="Q291" s="9" t="s">
        <v>10635</v>
      </c>
      <c r="R291" s="10">
        <v>2.9287173E7</v>
      </c>
      <c r="S291" s="9"/>
      <c r="T291">
        <f t="shared" si="2"/>
        <v>35</v>
      </c>
      <c r="U291" t="str">
        <f t="shared" si="3"/>
        <v>Maybe</v>
      </c>
      <c r="V291">
        <f t="shared" si="4"/>
        <v>55</v>
      </c>
      <c r="W291" t="str">
        <f t="shared" si="5"/>
        <v>Maybe</v>
      </c>
      <c r="X291" t="str">
        <f t="shared" ref="X291:Z291" si="299">IFERROR(IF(SEARCH(X$1,$Q291),"sim","não"),)</f>
        <v/>
      </c>
      <c r="Y291" t="str">
        <f t="shared" si="299"/>
        <v/>
      </c>
      <c r="Z291" t="str">
        <f t="shared" si="299"/>
        <v/>
      </c>
      <c r="AA291">
        <f t="shared" si="7"/>
        <v>0</v>
      </c>
      <c r="AB291" t="str">
        <f t="shared" si="8"/>
        <v>sim</v>
      </c>
      <c r="AF291" t="str">
        <f t="shared" si="9"/>
        <v/>
      </c>
      <c r="AG291" t="str">
        <f t="shared" si="10"/>
        <v/>
      </c>
      <c r="AH291" t="str">
        <f t="shared" si="11"/>
        <v/>
      </c>
    </row>
    <row r="292">
      <c r="A292" s="9" t="s">
        <v>11642</v>
      </c>
      <c r="B292" s="9" t="s">
        <v>11643</v>
      </c>
      <c r="C292" s="10">
        <v>2018.0</v>
      </c>
      <c r="D292" s="10">
        <v>3.0</v>
      </c>
      <c r="E292" s="10">
        <v>1.0</v>
      </c>
      <c r="F292" s="9" t="s">
        <v>927</v>
      </c>
      <c r="G292" s="9" t="s">
        <v>928</v>
      </c>
      <c r="H292" s="10">
        <v>234.0</v>
      </c>
      <c r="I292" s="9"/>
      <c r="J292" s="9" t="s">
        <v>11644</v>
      </c>
      <c r="K292" s="9" t="s">
        <v>11645</v>
      </c>
      <c r="L292" s="15" t="s">
        <v>11646</v>
      </c>
      <c r="M292" s="9" t="s">
        <v>883</v>
      </c>
      <c r="N292" s="9"/>
      <c r="O292" s="9" t="s">
        <v>884</v>
      </c>
      <c r="P292" s="9" t="s">
        <v>11647</v>
      </c>
      <c r="Q292" s="9" t="s">
        <v>10623</v>
      </c>
      <c r="R292" s="10">
        <v>2.9220787E7</v>
      </c>
      <c r="S292" s="9"/>
      <c r="T292">
        <f t="shared" si="2"/>
        <v>35</v>
      </c>
      <c r="U292" t="str">
        <f t="shared" si="3"/>
        <v>Excluded</v>
      </c>
      <c r="V292">
        <f t="shared" si="4"/>
        <v>58</v>
      </c>
      <c r="W292" t="str">
        <f t="shared" si="5"/>
        <v>Excluded</v>
      </c>
      <c r="X292" t="str">
        <f t="shared" ref="X292:Z292" si="300">IFERROR(IF(SEARCH(X$1,$Q292),"sim","não"),)</f>
        <v>sim</v>
      </c>
      <c r="Y292" t="str">
        <f t="shared" si="300"/>
        <v/>
      </c>
      <c r="Z292" t="str">
        <f t="shared" si="300"/>
        <v/>
      </c>
      <c r="AA292">
        <f t="shared" si="7"/>
        <v>1</v>
      </c>
      <c r="AB292" t="str">
        <f t="shared" si="8"/>
        <v/>
      </c>
      <c r="AF292" t="str">
        <f t="shared" si="9"/>
        <v>1 - Type of study</v>
      </c>
      <c r="AG292" t="str">
        <f t="shared" si="10"/>
        <v>1 - Type of study</v>
      </c>
      <c r="AH292" t="str">
        <f t="shared" si="11"/>
        <v/>
      </c>
    </row>
    <row r="293">
      <c r="A293" s="9" t="s">
        <v>11648</v>
      </c>
      <c r="B293" s="9" t="s">
        <v>11649</v>
      </c>
      <c r="C293" s="10">
        <v>2018.0</v>
      </c>
      <c r="D293" s="10">
        <v>4.0</v>
      </c>
      <c r="E293" s="10">
        <v>1.0</v>
      </c>
      <c r="F293" s="9" t="s">
        <v>11650</v>
      </c>
      <c r="G293" s="9" t="s">
        <v>11651</v>
      </c>
      <c r="H293" s="10">
        <v>75.0</v>
      </c>
      <c r="I293" s="10">
        <v>7.0</v>
      </c>
      <c r="J293" s="9" t="s">
        <v>11652</v>
      </c>
      <c r="K293" s="9" t="s">
        <v>11653</v>
      </c>
      <c r="L293" s="15" t="s">
        <v>11654</v>
      </c>
      <c r="M293" s="9" t="s">
        <v>883</v>
      </c>
      <c r="N293" s="9"/>
      <c r="O293" s="9"/>
      <c r="P293" s="9" t="s">
        <v>11655</v>
      </c>
      <c r="Q293" s="9" t="s">
        <v>11656</v>
      </c>
      <c r="R293" s="10">
        <v>2.9098325E7</v>
      </c>
      <c r="S293" s="9" t="s">
        <v>11657</v>
      </c>
      <c r="T293">
        <f t="shared" si="2"/>
        <v>35</v>
      </c>
      <c r="U293" t="str">
        <f t="shared" si="3"/>
        <v>Excluded</v>
      </c>
      <c r="V293">
        <f t="shared" si="4"/>
        <v>58</v>
      </c>
      <c r="W293" t="str">
        <f t="shared" si="5"/>
        <v>Excluded</v>
      </c>
      <c r="X293" t="str">
        <f t="shared" ref="X293:Z293" si="301">IFERROR(IF(SEARCH(X$1,$Q293),"sim","não"),)</f>
        <v/>
      </c>
      <c r="Y293" t="str">
        <f t="shared" si="301"/>
        <v>sim</v>
      </c>
      <c r="Z293" t="str">
        <f t="shared" si="301"/>
        <v>sim</v>
      </c>
      <c r="AA293">
        <f t="shared" si="7"/>
        <v>2</v>
      </c>
      <c r="AB293" t="str">
        <f t="shared" si="8"/>
        <v/>
      </c>
      <c r="AF293" t="str">
        <f t="shared" si="9"/>
        <v>2 - Population,3 - Intervention</v>
      </c>
      <c r="AG293" t="str">
        <f t="shared" si="10"/>
        <v>2 - Population</v>
      </c>
      <c r="AH293" t="str">
        <f t="shared" si="11"/>
        <v>3 - Intervention</v>
      </c>
    </row>
    <row r="294">
      <c r="A294" s="9" t="s">
        <v>11658</v>
      </c>
      <c r="B294" s="9" t="s">
        <v>11659</v>
      </c>
      <c r="C294" s="10">
        <v>2017.0</v>
      </c>
      <c r="D294" s="10">
        <v>11.0</v>
      </c>
      <c r="E294" s="10">
        <v>28.0</v>
      </c>
      <c r="F294" s="9" t="s">
        <v>2444</v>
      </c>
      <c r="G294" s="9" t="s">
        <v>2445</v>
      </c>
      <c r="H294" s="10">
        <v>11.0</v>
      </c>
      <c r="I294" s="10">
        <v>11.0</v>
      </c>
      <c r="J294" s="9" t="s">
        <v>11660</v>
      </c>
      <c r="K294" s="9" t="s">
        <v>11661</v>
      </c>
      <c r="L294" s="15" t="s">
        <v>11662</v>
      </c>
      <c r="M294" s="9" t="s">
        <v>883</v>
      </c>
      <c r="N294" s="9"/>
      <c r="O294" s="9"/>
      <c r="P294" s="9" t="s">
        <v>11663</v>
      </c>
      <c r="Q294" s="9" t="s">
        <v>10746</v>
      </c>
      <c r="R294" s="10">
        <v>2.9028303E7</v>
      </c>
      <c r="S294" s="9" t="s">
        <v>11664</v>
      </c>
      <c r="T294">
        <f t="shared" si="2"/>
        <v>35</v>
      </c>
      <c r="U294" t="str">
        <f t="shared" si="3"/>
        <v>Excluded</v>
      </c>
      <c r="V294">
        <f t="shared" si="4"/>
        <v>58</v>
      </c>
      <c r="W294" t="str">
        <f t="shared" si="5"/>
        <v>Excluded</v>
      </c>
      <c r="X294" t="str">
        <f t="shared" ref="X294:Z294" si="302">IFERROR(IF(SEARCH(X$1,$Q294),"sim","não"),)</f>
        <v/>
      </c>
      <c r="Y294" t="str">
        <f t="shared" si="302"/>
        <v>sim</v>
      </c>
      <c r="Z294" t="str">
        <f t="shared" si="302"/>
        <v/>
      </c>
      <c r="AA294">
        <f t="shared" si="7"/>
        <v>1</v>
      </c>
      <c r="AB294" t="str">
        <f t="shared" si="8"/>
        <v/>
      </c>
      <c r="AF294" t="str">
        <f t="shared" si="9"/>
        <v>2 - Population</v>
      </c>
      <c r="AG294" t="str">
        <f t="shared" si="10"/>
        <v>2 - Population</v>
      </c>
      <c r="AH294" t="str">
        <f t="shared" si="11"/>
        <v/>
      </c>
    </row>
    <row r="295">
      <c r="A295" s="9" t="s">
        <v>11665</v>
      </c>
      <c r="B295" s="9" t="s">
        <v>11666</v>
      </c>
      <c r="C295" s="10">
        <v>2018.0</v>
      </c>
      <c r="D295" s="10">
        <v>2.0</v>
      </c>
      <c r="E295" s="10">
        <v>1.0</v>
      </c>
      <c r="F295" s="9" t="s">
        <v>1138</v>
      </c>
      <c r="G295" s="9" t="s">
        <v>1139</v>
      </c>
      <c r="H295" s="10">
        <v>107.0</v>
      </c>
      <c r="I295" s="9"/>
      <c r="J295" s="9" t="s">
        <v>11667</v>
      </c>
      <c r="K295" s="9" t="s">
        <v>11668</v>
      </c>
      <c r="L295" s="15" t="s">
        <v>11669</v>
      </c>
      <c r="M295" s="9" t="s">
        <v>883</v>
      </c>
      <c r="N295" s="9"/>
      <c r="O295" s="9" t="s">
        <v>913</v>
      </c>
      <c r="P295" s="9" t="s">
        <v>11670</v>
      </c>
      <c r="Q295" s="9" t="s">
        <v>10629</v>
      </c>
      <c r="R295" s="10">
        <v>2.8987799E7</v>
      </c>
      <c r="S295" s="9"/>
      <c r="T295">
        <f t="shared" si="2"/>
        <v>35</v>
      </c>
      <c r="U295" t="str">
        <f t="shared" si="3"/>
        <v>Excluded</v>
      </c>
      <c r="V295">
        <f t="shared" si="4"/>
        <v>58</v>
      </c>
      <c r="W295" t="str">
        <f t="shared" si="5"/>
        <v>Excluded</v>
      </c>
      <c r="X295" t="str">
        <f t="shared" ref="X295:Z295" si="303">IFERROR(IF(SEARCH(X$1,$Q295),"sim","não"),)</f>
        <v>sim</v>
      </c>
      <c r="Y295" t="str">
        <f t="shared" si="303"/>
        <v/>
      </c>
      <c r="Z295" t="str">
        <f t="shared" si="303"/>
        <v/>
      </c>
      <c r="AA295">
        <f t="shared" si="7"/>
        <v>1</v>
      </c>
      <c r="AB295" t="str">
        <f t="shared" si="8"/>
        <v/>
      </c>
      <c r="AF295" t="str">
        <f t="shared" si="9"/>
        <v>1 - Type of study</v>
      </c>
      <c r="AG295" t="str">
        <f t="shared" si="10"/>
        <v>1 - Type of study</v>
      </c>
      <c r="AH295" t="str">
        <f t="shared" si="11"/>
        <v/>
      </c>
    </row>
    <row r="296">
      <c r="A296" s="9" t="s">
        <v>11671</v>
      </c>
      <c r="B296" s="9" t="s">
        <v>11672</v>
      </c>
      <c r="C296" s="10">
        <v>2017.0</v>
      </c>
      <c r="D296" s="10">
        <v>7.0</v>
      </c>
      <c r="E296" s="10">
        <v>21.0</v>
      </c>
      <c r="F296" s="9" t="s">
        <v>11673</v>
      </c>
      <c r="G296" s="9" t="s">
        <v>11674</v>
      </c>
      <c r="H296" s="10">
        <v>59.0</v>
      </c>
      <c r="I296" s="10">
        <v>1.0</v>
      </c>
      <c r="J296" s="10">
        <v>49.0</v>
      </c>
      <c r="K296" s="9" t="s">
        <v>11675</v>
      </c>
      <c r="L296" s="15" t="s">
        <v>11676</v>
      </c>
      <c r="M296" s="9" t="s">
        <v>883</v>
      </c>
      <c r="N296" s="9"/>
      <c r="O296" s="9"/>
      <c r="P296" s="9" t="s">
        <v>11677</v>
      </c>
      <c r="Q296" s="9" t="s">
        <v>11678</v>
      </c>
      <c r="R296" s="10">
        <v>2.8732514E7</v>
      </c>
      <c r="S296" s="9" t="s">
        <v>11679</v>
      </c>
      <c r="T296">
        <f t="shared" si="2"/>
        <v>35</v>
      </c>
      <c r="U296" t="str">
        <f t="shared" si="3"/>
        <v>Excluded</v>
      </c>
      <c r="V296">
        <f t="shared" si="4"/>
        <v>58</v>
      </c>
      <c r="W296" t="str">
        <f t="shared" si="5"/>
        <v>Excluded</v>
      </c>
      <c r="X296" t="str">
        <f t="shared" ref="X296:Z296" si="304">IFERROR(IF(SEARCH(X$1,$Q296),"sim","não"),)</f>
        <v/>
      </c>
      <c r="Y296" t="str">
        <f t="shared" si="304"/>
        <v>sim</v>
      </c>
      <c r="Z296" t="str">
        <f t="shared" si="304"/>
        <v/>
      </c>
      <c r="AA296">
        <f t="shared" si="7"/>
        <v>1</v>
      </c>
      <c r="AB296" t="str">
        <f t="shared" si="8"/>
        <v/>
      </c>
      <c r="AF296" t="str">
        <f t="shared" si="9"/>
        <v>2 - Population</v>
      </c>
      <c r="AG296" t="str">
        <f t="shared" si="10"/>
        <v>2 - Population</v>
      </c>
      <c r="AH296" t="str">
        <f t="shared" si="11"/>
        <v/>
      </c>
    </row>
    <row r="297">
      <c r="A297" s="9" t="s">
        <v>11680</v>
      </c>
      <c r="B297" s="9" t="s">
        <v>11681</v>
      </c>
      <c r="C297" s="10">
        <v>2017.0</v>
      </c>
      <c r="D297" s="10">
        <v>8.0</v>
      </c>
      <c r="E297" s="10">
        <v>22.0</v>
      </c>
      <c r="F297" s="9" t="s">
        <v>7923</v>
      </c>
      <c r="G297" s="9" t="s">
        <v>7924</v>
      </c>
      <c r="H297" s="10">
        <v>5.0</v>
      </c>
      <c r="I297" s="10">
        <v>9.0</v>
      </c>
      <c r="J297" s="9" t="s">
        <v>11682</v>
      </c>
      <c r="K297" s="9" t="s">
        <v>11683</v>
      </c>
      <c r="L297" s="15" t="s">
        <v>11684</v>
      </c>
      <c r="M297" s="9" t="s">
        <v>883</v>
      </c>
      <c r="N297" s="9"/>
      <c r="O297" s="9" t="s">
        <v>884</v>
      </c>
      <c r="P297" s="9" t="s">
        <v>11685</v>
      </c>
      <c r="Q297" s="9" t="s">
        <v>11686</v>
      </c>
      <c r="R297" s="10">
        <v>2.8650045E7</v>
      </c>
      <c r="S297" s="9"/>
      <c r="T297">
        <f t="shared" si="2"/>
        <v>35</v>
      </c>
      <c r="U297" t="str">
        <f t="shared" si="3"/>
        <v>Maybe</v>
      </c>
      <c r="V297">
        <f t="shared" si="4"/>
        <v>55</v>
      </c>
      <c r="W297" t="str">
        <f t="shared" si="5"/>
        <v>Excluded</v>
      </c>
      <c r="X297" t="str">
        <f t="shared" ref="X297:Z297" si="305">IFERROR(IF(SEARCH(X$1,$Q297),"sim","não"),)</f>
        <v/>
      </c>
      <c r="Y297" t="str">
        <f t="shared" si="305"/>
        <v/>
      </c>
      <c r="Z297" t="str">
        <f t="shared" si="305"/>
        <v>sim</v>
      </c>
      <c r="AA297">
        <f t="shared" si="7"/>
        <v>1</v>
      </c>
      <c r="AB297" t="str">
        <f t="shared" si="8"/>
        <v>sim</v>
      </c>
      <c r="AF297" t="str">
        <f t="shared" si="9"/>
        <v>3 - Intervention</v>
      </c>
      <c r="AG297" t="str">
        <f t="shared" si="10"/>
        <v/>
      </c>
      <c r="AH297" t="str">
        <f t="shared" si="11"/>
        <v/>
      </c>
    </row>
    <row r="298">
      <c r="A298" s="9" t="s">
        <v>11687</v>
      </c>
      <c r="B298" s="9" t="s">
        <v>11688</v>
      </c>
      <c r="C298" s="10">
        <v>2017.0</v>
      </c>
      <c r="D298" s="10">
        <v>8.0</v>
      </c>
      <c r="E298" s="10">
        <v>15.0</v>
      </c>
      <c r="F298" s="9" t="s">
        <v>879</v>
      </c>
      <c r="G298" s="9" t="s">
        <v>880</v>
      </c>
      <c r="H298" s="10">
        <v>121.0</v>
      </c>
      <c r="I298" s="10">
        <v>1.0</v>
      </c>
      <c r="J298" s="9" t="s">
        <v>11689</v>
      </c>
      <c r="K298" s="9" t="s">
        <v>11690</v>
      </c>
      <c r="L298" s="15" t="s">
        <v>11691</v>
      </c>
      <c r="M298" s="9" t="s">
        <v>883</v>
      </c>
      <c r="N298" s="9"/>
      <c r="O298" s="9" t="s">
        <v>884</v>
      </c>
      <c r="P298" s="9" t="s">
        <v>11692</v>
      </c>
      <c r="Q298" s="9" t="s">
        <v>11693</v>
      </c>
      <c r="R298" s="10">
        <v>2.8595982E7</v>
      </c>
      <c r="S298" s="9"/>
      <c r="T298">
        <f t="shared" si="2"/>
        <v>35</v>
      </c>
      <c r="U298" t="str">
        <f t="shared" si="3"/>
        <v>Maybe</v>
      </c>
      <c r="V298">
        <f t="shared" si="4"/>
        <v>55</v>
      </c>
      <c r="W298" t="str">
        <f t="shared" si="5"/>
        <v>Excluded</v>
      </c>
      <c r="X298" t="str">
        <f t="shared" ref="X298:Z298" si="306">IFERROR(IF(SEARCH(X$1,$Q298),"sim","não"),)</f>
        <v>sim</v>
      </c>
      <c r="Y298" t="str">
        <f t="shared" si="306"/>
        <v/>
      </c>
      <c r="Z298" t="str">
        <f t="shared" si="306"/>
        <v/>
      </c>
      <c r="AA298">
        <f t="shared" si="7"/>
        <v>1</v>
      </c>
      <c r="AB298" t="str">
        <f t="shared" si="8"/>
        <v>sim</v>
      </c>
      <c r="AF298" t="str">
        <f t="shared" si="9"/>
        <v>1 - Type of study</v>
      </c>
      <c r="AG298" t="str">
        <f t="shared" si="10"/>
        <v/>
      </c>
      <c r="AH298" t="str">
        <f t="shared" si="11"/>
        <v/>
      </c>
    </row>
    <row r="299">
      <c r="A299" s="9" t="s">
        <v>11694</v>
      </c>
      <c r="B299" s="9" t="s">
        <v>11695</v>
      </c>
      <c r="C299" s="10">
        <v>2017.0</v>
      </c>
      <c r="D299" s="10">
        <v>9.0</v>
      </c>
      <c r="E299" s="10">
        <v>1.0</v>
      </c>
      <c r="F299" s="9" t="s">
        <v>1121</v>
      </c>
      <c r="G299" s="9" t="s">
        <v>1122</v>
      </c>
      <c r="H299" s="10">
        <v>183.0</v>
      </c>
      <c r="I299" s="9"/>
      <c r="J299" s="9" t="s">
        <v>11696</v>
      </c>
      <c r="K299" s="9" t="s">
        <v>11697</v>
      </c>
      <c r="L299" s="15" t="s">
        <v>11698</v>
      </c>
      <c r="M299" s="9" t="s">
        <v>883</v>
      </c>
      <c r="N299" s="9"/>
      <c r="O299" s="9" t="s">
        <v>884</v>
      </c>
      <c r="P299" s="9" t="s">
        <v>11699</v>
      </c>
      <c r="Q299" s="9" t="s">
        <v>11189</v>
      </c>
      <c r="R299" s="10">
        <v>2.8551207E7</v>
      </c>
      <c r="S299" s="9"/>
      <c r="T299">
        <f t="shared" si="2"/>
        <v>35</v>
      </c>
      <c r="U299" t="str">
        <f t="shared" si="3"/>
        <v>Excluded</v>
      </c>
      <c r="V299">
        <f t="shared" si="4"/>
        <v>58</v>
      </c>
      <c r="W299" t="str">
        <f t="shared" si="5"/>
        <v>Excluded</v>
      </c>
      <c r="X299" t="str">
        <f t="shared" ref="X299:Z299" si="307">IFERROR(IF(SEARCH(X$1,$Q299),"sim","não"),)</f>
        <v/>
      </c>
      <c r="Y299" t="str">
        <f t="shared" si="307"/>
        <v/>
      </c>
      <c r="Z299" t="str">
        <f t="shared" si="307"/>
        <v>sim</v>
      </c>
      <c r="AA299">
        <f t="shared" si="7"/>
        <v>1</v>
      </c>
      <c r="AB299" t="str">
        <f t="shared" si="8"/>
        <v/>
      </c>
      <c r="AF299" t="str">
        <f t="shared" si="9"/>
        <v>3 - Intervention</v>
      </c>
      <c r="AG299" t="str">
        <f t="shared" si="10"/>
        <v>3 - Intervention</v>
      </c>
      <c r="AH299" t="str">
        <f t="shared" si="11"/>
        <v/>
      </c>
    </row>
    <row r="300">
      <c r="A300" s="9" t="s">
        <v>11700</v>
      </c>
      <c r="B300" s="9" t="s">
        <v>11701</v>
      </c>
      <c r="C300" s="10">
        <v>2017.0</v>
      </c>
      <c r="D300" s="10">
        <v>4.0</v>
      </c>
      <c r="E300" s="10">
        <v>18.0</v>
      </c>
      <c r="F300" s="9" t="s">
        <v>1017</v>
      </c>
      <c r="G300" s="9" t="s">
        <v>1018</v>
      </c>
      <c r="H300" s="10">
        <v>51.0</v>
      </c>
      <c r="I300" s="10">
        <v>8.0</v>
      </c>
      <c r="J300" s="9" t="s">
        <v>11702</v>
      </c>
      <c r="K300" s="9" t="s">
        <v>11703</v>
      </c>
      <c r="L300" s="15" t="s">
        <v>11704</v>
      </c>
      <c r="M300" s="9" t="s">
        <v>883</v>
      </c>
      <c r="N300" s="9"/>
      <c r="O300" s="9" t="s">
        <v>1022</v>
      </c>
      <c r="P300" s="9" t="s">
        <v>11705</v>
      </c>
      <c r="Q300" s="9" t="s">
        <v>10623</v>
      </c>
      <c r="R300" s="10">
        <v>2.8358493E7</v>
      </c>
      <c r="S300" s="9"/>
      <c r="T300">
        <f t="shared" si="2"/>
        <v>35</v>
      </c>
      <c r="U300" t="str">
        <f t="shared" si="3"/>
        <v>Excluded</v>
      </c>
      <c r="V300">
        <f t="shared" si="4"/>
        <v>58</v>
      </c>
      <c r="W300" t="str">
        <f t="shared" si="5"/>
        <v>Excluded</v>
      </c>
      <c r="X300" t="str">
        <f t="shared" ref="X300:Z300" si="308">IFERROR(IF(SEARCH(X$1,$Q300),"sim","não"),)</f>
        <v>sim</v>
      </c>
      <c r="Y300" t="str">
        <f t="shared" si="308"/>
        <v/>
      </c>
      <c r="Z300" t="str">
        <f t="shared" si="308"/>
        <v/>
      </c>
      <c r="AA300">
        <f t="shared" si="7"/>
        <v>1</v>
      </c>
      <c r="AB300" t="str">
        <f t="shared" si="8"/>
        <v/>
      </c>
      <c r="AF300" t="str">
        <f t="shared" si="9"/>
        <v>1 - Type of study</v>
      </c>
      <c r="AG300" t="str">
        <f t="shared" si="10"/>
        <v>1 - Type of study</v>
      </c>
      <c r="AH300" t="str">
        <f t="shared" si="11"/>
        <v/>
      </c>
    </row>
    <row r="301">
      <c r="A301" s="9" t="s">
        <v>11706</v>
      </c>
      <c r="B301" s="9" t="s">
        <v>11707</v>
      </c>
      <c r="C301" s="10">
        <v>2017.0</v>
      </c>
      <c r="D301" s="10">
        <v>6.0</v>
      </c>
      <c r="E301" s="10">
        <v>1.0</v>
      </c>
      <c r="F301" s="9" t="s">
        <v>11352</v>
      </c>
      <c r="G301" s="9" t="s">
        <v>11353</v>
      </c>
      <c r="H301" s="10">
        <v>154.0</v>
      </c>
      <c r="I301" s="9"/>
      <c r="J301" s="9" t="s">
        <v>11708</v>
      </c>
      <c r="K301" s="9" t="s">
        <v>11709</v>
      </c>
      <c r="L301" s="15" t="s">
        <v>11710</v>
      </c>
      <c r="M301" s="9" t="s">
        <v>883</v>
      </c>
      <c r="N301" s="9"/>
      <c r="O301" s="9" t="s">
        <v>913</v>
      </c>
      <c r="P301" s="9" t="s">
        <v>11711</v>
      </c>
      <c r="Q301" s="9" t="s">
        <v>10629</v>
      </c>
      <c r="R301" s="10">
        <v>2.8319816E7</v>
      </c>
      <c r="S301" s="9"/>
      <c r="T301">
        <f t="shared" si="2"/>
        <v>35</v>
      </c>
      <c r="U301" t="str">
        <f t="shared" si="3"/>
        <v>Excluded</v>
      </c>
      <c r="V301">
        <f t="shared" si="4"/>
        <v>58</v>
      </c>
      <c r="W301" t="str">
        <f t="shared" si="5"/>
        <v>Excluded</v>
      </c>
      <c r="X301" t="str">
        <f t="shared" ref="X301:Z301" si="309">IFERROR(IF(SEARCH(X$1,$Q301),"sim","não"),)</f>
        <v>sim</v>
      </c>
      <c r="Y301" t="str">
        <f t="shared" si="309"/>
        <v/>
      </c>
      <c r="Z301" t="str">
        <f t="shared" si="309"/>
        <v/>
      </c>
      <c r="AA301">
        <f t="shared" si="7"/>
        <v>1</v>
      </c>
      <c r="AB301" t="str">
        <f t="shared" si="8"/>
        <v/>
      </c>
      <c r="AF301" t="str">
        <f t="shared" si="9"/>
        <v>1 - Type of study</v>
      </c>
      <c r="AG301" t="str">
        <f t="shared" si="10"/>
        <v>1 - Type of study</v>
      </c>
      <c r="AH301" t="str">
        <f t="shared" si="11"/>
        <v/>
      </c>
    </row>
    <row r="302">
      <c r="A302" s="9" t="s">
        <v>11712</v>
      </c>
      <c r="B302" s="9" t="s">
        <v>11713</v>
      </c>
      <c r="C302" s="10">
        <v>2017.0</v>
      </c>
      <c r="D302" s="10">
        <v>9.0</v>
      </c>
      <c r="E302" s="10">
        <v>1.0</v>
      </c>
      <c r="F302" s="9" t="s">
        <v>1226</v>
      </c>
      <c r="G302" s="9" t="s">
        <v>1227</v>
      </c>
      <c r="H302" s="10">
        <v>199.0</v>
      </c>
      <c r="I302" s="9"/>
      <c r="J302" s="9" t="s">
        <v>8284</v>
      </c>
      <c r="K302" s="9" t="s">
        <v>11714</v>
      </c>
      <c r="L302" s="15" t="s">
        <v>11715</v>
      </c>
      <c r="M302" s="9" t="s">
        <v>883</v>
      </c>
      <c r="N302" s="9"/>
      <c r="O302" s="9" t="s">
        <v>1022</v>
      </c>
      <c r="P302" s="9" t="s">
        <v>11716</v>
      </c>
      <c r="Q302" s="9" t="s">
        <v>11358</v>
      </c>
      <c r="R302" s="10">
        <v>2.8274763E7</v>
      </c>
      <c r="S302" s="9"/>
      <c r="T302">
        <f t="shared" si="2"/>
        <v>35</v>
      </c>
      <c r="U302" t="str">
        <f t="shared" si="3"/>
        <v>Excluded</v>
      </c>
      <c r="V302">
        <f t="shared" si="4"/>
        <v>58</v>
      </c>
      <c r="W302" t="str">
        <f t="shared" si="5"/>
        <v>Maybe</v>
      </c>
      <c r="X302" t="str">
        <f t="shared" ref="X302:Z302" si="310">IFERROR(IF(SEARCH(X$1,$Q302),"sim","não"),)</f>
        <v/>
      </c>
      <c r="Y302" t="str">
        <f t="shared" si="310"/>
        <v/>
      </c>
      <c r="Z302" t="str">
        <f t="shared" si="310"/>
        <v>sim</v>
      </c>
      <c r="AA302">
        <f t="shared" si="7"/>
        <v>1</v>
      </c>
      <c r="AB302" t="str">
        <f t="shared" si="8"/>
        <v>sim</v>
      </c>
      <c r="AF302" t="str">
        <f t="shared" si="9"/>
        <v>3 - Intervention</v>
      </c>
      <c r="AG302" t="str">
        <f t="shared" si="10"/>
        <v/>
      </c>
      <c r="AH302" t="str">
        <f t="shared" si="11"/>
        <v/>
      </c>
    </row>
    <row r="303">
      <c r="A303" s="9" t="s">
        <v>11717</v>
      </c>
      <c r="B303" s="9" t="s">
        <v>11718</v>
      </c>
      <c r="C303" s="10">
        <v>2017.0</v>
      </c>
      <c r="D303" s="10">
        <v>4.0</v>
      </c>
      <c r="E303" s="10">
        <v>1.0</v>
      </c>
      <c r="F303" s="9" t="s">
        <v>927</v>
      </c>
      <c r="G303" s="9" t="s">
        <v>928</v>
      </c>
      <c r="H303" s="10">
        <v>223.0</v>
      </c>
      <c r="I303" s="9"/>
      <c r="J303" s="9" t="s">
        <v>11719</v>
      </c>
      <c r="K303" s="9" t="s">
        <v>11720</v>
      </c>
      <c r="L303" s="15" t="s">
        <v>11721</v>
      </c>
      <c r="M303" s="9" t="s">
        <v>883</v>
      </c>
      <c r="N303" s="9"/>
      <c r="O303" s="9" t="s">
        <v>884</v>
      </c>
      <c r="P303" s="9" t="s">
        <v>11722</v>
      </c>
      <c r="Q303" s="9" t="s">
        <v>10623</v>
      </c>
      <c r="R303" s="10">
        <v>2.8117186E7</v>
      </c>
      <c r="S303" s="9"/>
      <c r="T303">
        <f t="shared" si="2"/>
        <v>35</v>
      </c>
      <c r="U303" t="str">
        <f t="shared" si="3"/>
        <v>Excluded</v>
      </c>
      <c r="V303">
        <f t="shared" si="4"/>
        <v>58</v>
      </c>
      <c r="W303" t="str">
        <f t="shared" si="5"/>
        <v>Excluded</v>
      </c>
      <c r="X303" t="str">
        <f t="shared" ref="X303:Z303" si="311">IFERROR(IF(SEARCH(X$1,$Q303),"sim","não"),)</f>
        <v>sim</v>
      </c>
      <c r="Y303" t="str">
        <f t="shared" si="311"/>
        <v/>
      </c>
      <c r="Z303" t="str">
        <f t="shared" si="311"/>
        <v/>
      </c>
      <c r="AA303">
        <f t="shared" si="7"/>
        <v>1</v>
      </c>
      <c r="AB303" t="str">
        <f t="shared" si="8"/>
        <v/>
      </c>
      <c r="AF303" t="str">
        <f t="shared" si="9"/>
        <v>1 - Type of study</v>
      </c>
      <c r="AG303" t="str">
        <f t="shared" si="10"/>
        <v>1 - Type of study</v>
      </c>
      <c r="AH303" t="str">
        <f t="shared" si="11"/>
        <v/>
      </c>
    </row>
    <row r="304">
      <c r="A304" s="9" t="s">
        <v>11723</v>
      </c>
      <c r="B304" s="9" t="s">
        <v>11724</v>
      </c>
      <c r="C304" s="10">
        <v>2017.0</v>
      </c>
      <c r="D304" s="10">
        <v>3.0</v>
      </c>
      <c r="E304" s="10">
        <v>15.0</v>
      </c>
      <c r="F304" s="9" t="s">
        <v>879</v>
      </c>
      <c r="G304" s="9" t="s">
        <v>880</v>
      </c>
      <c r="H304" s="10">
        <v>116.0</v>
      </c>
      <c r="I304" s="10">
        <v>1.0</v>
      </c>
      <c r="J304" s="9" t="s">
        <v>11725</v>
      </c>
      <c r="K304" s="9" t="s">
        <v>11726</v>
      </c>
      <c r="L304" s="15" t="s">
        <v>11727</v>
      </c>
      <c r="M304" s="9" t="s">
        <v>883</v>
      </c>
      <c r="N304" s="9"/>
      <c r="O304" s="9" t="s">
        <v>884</v>
      </c>
      <c r="P304" s="9" t="s">
        <v>11728</v>
      </c>
      <c r="Q304" s="9" t="s">
        <v>10629</v>
      </c>
      <c r="R304" s="10">
        <v>2.8065554E7</v>
      </c>
      <c r="S304" s="9"/>
      <c r="T304">
        <f t="shared" si="2"/>
        <v>35</v>
      </c>
      <c r="U304" t="str">
        <f t="shared" si="3"/>
        <v>Excluded</v>
      </c>
      <c r="V304">
        <f t="shared" si="4"/>
        <v>58</v>
      </c>
      <c r="W304" t="str">
        <f t="shared" si="5"/>
        <v>Excluded</v>
      </c>
      <c r="X304" t="str">
        <f t="shared" ref="X304:Z304" si="312">IFERROR(IF(SEARCH(X$1,$Q304),"sim","não"),)</f>
        <v>sim</v>
      </c>
      <c r="Y304" t="str">
        <f t="shared" si="312"/>
        <v/>
      </c>
      <c r="Z304" t="str">
        <f t="shared" si="312"/>
        <v/>
      </c>
      <c r="AA304">
        <f t="shared" si="7"/>
        <v>1</v>
      </c>
      <c r="AB304" t="str">
        <f t="shared" si="8"/>
        <v/>
      </c>
      <c r="AF304" t="str">
        <f t="shared" si="9"/>
        <v>1 - Type of study</v>
      </c>
      <c r="AG304" t="str">
        <f t="shared" si="10"/>
        <v>1 - Type of study</v>
      </c>
      <c r="AH304" t="str">
        <f t="shared" si="11"/>
        <v/>
      </c>
    </row>
    <row r="305">
      <c r="A305" s="9" t="s">
        <v>11729</v>
      </c>
      <c r="B305" s="9" t="s">
        <v>11730</v>
      </c>
      <c r="C305" s="10">
        <v>2016.0</v>
      </c>
      <c r="D305" s="10">
        <v>1.0</v>
      </c>
      <c r="E305" s="10">
        <v>1.0</v>
      </c>
      <c r="F305" s="9" t="s">
        <v>1528</v>
      </c>
      <c r="G305" s="9" t="s">
        <v>1529</v>
      </c>
      <c r="H305" s="10">
        <v>11.0</v>
      </c>
      <c r="I305" s="9"/>
      <c r="J305" s="9" t="s">
        <v>11731</v>
      </c>
      <c r="K305" s="9" t="s">
        <v>11732</v>
      </c>
      <c r="L305" s="15" t="s">
        <v>11733</v>
      </c>
      <c r="M305" s="9" t="s">
        <v>883</v>
      </c>
      <c r="N305" s="9"/>
      <c r="O305" s="9"/>
      <c r="P305" s="9" t="s">
        <v>11734</v>
      </c>
      <c r="Q305" s="9" t="s">
        <v>10635</v>
      </c>
      <c r="R305" s="10">
        <v>2.7980407E7</v>
      </c>
      <c r="S305" s="9" t="s">
        <v>11735</v>
      </c>
      <c r="T305">
        <f t="shared" si="2"/>
        <v>35</v>
      </c>
      <c r="U305" t="str">
        <f t="shared" si="3"/>
        <v>Maybe</v>
      </c>
      <c r="V305">
        <f t="shared" si="4"/>
        <v>55</v>
      </c>
      <c r="W305" t="str">
        <f t="shared" si="5"/>
        <v>Maybe</v>
      </c>
      <c r="X305" t="str">
        <f t="shared" ref="X305:Z305" si="313">IFERROR(IF(SEARCH(X$1,$Q305),"sim","não"),)</f>
        <v/>
      </c>
      <c r="Y305" t="str">
        <f t="shared" si="313"/>
        <v/>
      </c>
      <c r="Z305" t="str">
        <f t="shared" si="313"/>
        <v/>
      </c>
      <c r="AA305">
        <f t="shared" si="7"/>
        <v>0</v>
      </c>
      <c r="AB305" t="str">
        <f t="shared" si="8"/>
        <v>sim</v>
      </c>
      <c r="AF305" t="str">
        <f t="shared" si="9"/>
        <v/>
      </c>
      <c r="AG305" t="str">
        <f t="shared" si="10"/>
        <v/>
      </c>
      <c r="AH305" t="str">
        <f t="shared" si="11"/>
        <v/>
      </c>
    </row>
    <row r="306">
      <c r="A306" s="9" t="s">
        <v>11736</v>
      </c>
      <c r="B306" s="9" t="s">
        <v>11737</v>
      </c>
      <c r="C306" s="10">
        <v>2017.0</v>
      </c>
      <c r="D306" s="10">
        <v>3.0</v>
      </c>
      <c r="E306" s="10">
        <v>1.0</v>
      </c>
      <c r="F306" s="9" t="s">
        <v>11738</v>
      </c>
      <c r="G306" s="9" t="s">
        <v>11739</v>
      </c>
      <c r="H306" s="10">
        <v>409.0</v>
      </c>
      <c r="I306" s="10">
        <v>7.0</v>
      </c>
      <c r="J306" s="9" t="s">
        <v>11740</v>
      </c>
      <c r="K306" s="9" t="s">
        <v>11741</v>
      </c>
      <c r="L306" s="15" t="s">
        <v>11742</v>
      </c>
      <c r="M306" s="9" t="s">
        <v>883</v>
      </c>
      <c r="N306" s="9"/>
      <c r="O306" s="9" t="s">
        <v>1051</v>
      </c>
      <c r="P306" s="9" t="s">
        <v>11743</v>
      </c>
      <c r="Q306" s="9" t="s">
        <v>10623</v>
      </c>
      <c r="R306" s="10">
        <v>2.7966171E7</v>
      </c>
      <c r="S306" s="9"/>
      <c r="T306">
        <f t="shared" si="2"/>
        <v>35</v>
      </c>
      <c r="U306" t="str">
        <f t="shared" si="3"/>
        <v>Excluded</v>
      </c>
      <c r="V306">
        <f t="shared" si="4"/>
        <v>58</v>
      </c>
      <c r="W306" t="str">
        <f t="shared" si="5"/>
        <v>Excluded</v>
      </c>
      <c r="X306" t="str">
        <f t="shared" ref="X306:Z306" si="314">IFERROR(IF(SEARCH(X$1,$Q306),"sim","não"),)</f>
        <v>sim</v>
      </c>
      <c r="Y306" t="str">
        <f t="shared" si="314"/>
        <v/>
      </c>
      <c r="Z306" t="str">
        <f t="shared" si="314"/>
        <v/>
      </c>
      <c r="AA306">
        <f t="shared" si="7"/>
        <v>1</v>
      </c>
      <c r="AB306" t="str">
        <f t="shared" si="8"/>
        <v/>
      </c>
      <c r="AF306" t="str">
        <f t="shared" si="9"/>
        <v>1 - Type of study</v>
      </c>
      <c r="AG306" t="str">
        <f t="shared" si="10"/>
        <v>1 - Type of study</v>
      </c>
      <c r="AH306" t="str">
        <f t="shared" si="11"/>
        <v/>
      </c>
    </row>
    <row r="307">
      <c r="A307" s="9" t="s">
        <v>11744</v>
      </c>
      <c r="B307" s="9" t="s">
        <v>11745</v>
      </c>
      <c r="C307" s="10">
        <v>2017.0</v>
      </c>
      <c r="D307" s="10">
        <v>2.0</v>
      </c>
      <c r="E307" s="10">
        <v>1.0</v>
      </c>
      <c r="F307" s="9" t="s">
        <v>11746</v>
      </c>
      <c r="G307" s="9" t="s">
        <v>11747</v>
      </c>
      <c r="H307" s="10">
        <v>173.0</v>
      </c>
      <c r="I307" s="10">
        <v>2.0</v>
      </c>
      <c r="J307" s="9" t="s">
        <v>11748</v>
      </c>
      <c r="K307" s="9" t="s">
        <v>11749</v>
      </c>
      <c r="L307" s="15" t="s">
        <v>11750</v>
      </c>
      <c r="M307" s="9" t="s">
        <v>883</v>
      </c>
      <c r="N307" s="9"/>
      <c r="O307" s="9"/>
      <c r="P307" s="9" t="s">
        <v>11751</v>
      </c>
      <c r="Q307" s="9" t="s">
        <v>10623</v>
      </c>
      <c r="R307" s="10">
        <v>2.7927981E7</v>
      </c>
      <c r="S307" s="9" t="s">
        <v>11752</v>
      </c>
      <c r="T307">
        <f t="shared" si="2"/>
        <v>35</v>
      </c>
      <c r="U307" t="str">
        <f t="shared" si="3"/>
        <v>Excluded</v>
      </c>
      <c r="V307">
        <f t="shared" si="4"/>
        <v>58</v>
      </c>
      <c r="W307" t="str">
        <f t="shared" si="5"/>
        <v>Excluded</v>
      </c>
      <c r="X307" t="str">
        <f t="shared" ref="X307:Z307" si="315">IFERROR(IF(SEARCH(X$1,$Q307),"sim","não"),)</f>
        <v>sim</v>
      </c>
      <c r="Y307" t="str">
        <f t="shared" si="315"/>
        <v/>
      </c>
      <c r="Z307" t="str">
        <f t="shared" si="315"/>
        <v/>
      </c>
      <c r="AA307">
        <f t="shared" si="7"/>
        <v>1</v>
      </c>
      <c r="AB307" t="str">
        <f t="shared" si="8"/>
        <v/>
      </c>
      <c r="AF307" t="str">
        <f t="shared" si="9"/>
        <v>1 - Type of study</v>
      </c>
      <c r="AG307" t="str">
        <f t="shared" si="10"/>
        <v>1 - Type of study</v>
      </c>
      <c r="AH307" t="str">
        <f t="shared" si="11"/>
        <v/>
      </c>
    </row>
    <row r="308">
      <c r="A308" s="9" t="s">
        <v>11753</v>
      </c>
      <c r="B308" s="9" t="s">
        <v>11754</v>
      </c>
      <c r="C308" s="10">
        <v>2017.0</v>
      </c>
      <c r="D308" s="10">
        <v>2.0</v>
      </c>
      <c r="E308" s="10">
        <v>1.0</v>
      </c>
      <c r="F308" s="9" t="s">
        <v>7980</v>
      </c>
      <c r="G308" s="9" t="s">
        <v>7981</v>
      </c>
      <c r="H308" s="10">
        <v>13.0</v>
      </c>
      <c r="I308" s="10">
        <v>7.0</v>
      </c>
      <c r="J308" s="9"/>
      <c r="K308" s="9" t="s">
        <v>11755</v>
      </c>
      <c r="L308" s="15" t="s">
        <v>11756</v>
      </c>
      <c r="M308" s="9" t="s">
        <v>883</v>
      </c>
      <c r="N308" s="9"/>
      <c r="O308" s="9" t="s">
        <v>1051</v>
      </c>
      <c r="P308" s="9" t="s">
        <v>11757</v>
      </c>
      <c r="Q308" s="9" t="s">
        <v>11758</v>
      </c>
      <c r="R308" s="10">
        <v>2.7918645E7</v>
      </c>
      <c r="S308" s="9"/>
      <c r="T308">
        <f t="shared" si="2"/>
        <v>35</v>
      </c>
      <c r="U308" t="str">
        <f t="shared" si="3"/>
        <v>Maybe</v>
      </c>
      <c r="V308">
        <f t="shared" si="4"/>
        <v>55</v>
      </c>
      <c r="W308" t="str">
        <f t="shared" si="5"/>
        <v>Excluded</v>
      </c>
      <c r="X308" t="str">
        <f t="shared" ref="X308:Z308" si="316">IFERROR(IF(SEARCH(X$1,$Q308),"sim","não"),)</f>
        <v/>
      </c>
      <c r="Y308" t="str">
        <f t="shared" si="316"/>
        <v>sim</v>
      </c>
      <c r="Z308" t="str">
        <f t="shared" si="316"/>
        <v/>
      </c>
      <c r="AA308">
        <f t="shared" si="7"/>
        <v>1</v>
      </c>
      <c r="AB308" t="str">
        <f t="shared" si="8"/>
        <v>sim</v>
      </c>
      <c r="AF308" t="str">
        <f t="shared" si="9"/>
        <v>2 - Population</v>
      </c>
      <c r="AG308" t="str">
        <f t="shared" si="10"/>
        <v/>
      </c>
      <c r="AH308" t="str">
        <f t="shared" si="11"/>
        <v/>
      </c>
    </row>
    <row r="309">
      <c r="A309" s="9" t="s">
        <v>11759</v>
      </c>
      <c r="B309" s="9" t="s">
        <v>11760</v>
      </c>
      <c r="C309" s="10">
        <v>2017.0</v>
      </c>
      <c r="D309" s="10">
        <v>1.0</v>
      </c>
      <c r="E309" s="10">
        <v>30.0</v>
      </c>
      <c r="F309" s="9" t="s">
        <v>879</v>
      </c>
      <c r="G309" s="9" t="s">
        <v>880</v>
      </c>
      <c r="H309" s="10">
        <v>114.0</v>
      </c>
      <c r="I309" s="10">
        <v>2.0</v>
      </c>
      <c r="J309" s="9" t="s">
        <v>11761</v>
      </c>
      <c r="K309" s="9" t="s">
        <v>11762</v>
      </c>
      <c r="L309" s="15" t="s">
        <v>11763</v>
      </c>
      <c r="M309" s="9" t="s">
        <v>883</v>
      </c>
      <c r="N309" s="9"/>
      <c r="O309" s="9" t="s">
        <v>884</v>
      </c>
      <c r="P309" s="9" t="s">
        <v>11764</v>
      </c>
      <c r="Q309" s="9" t="s">
        <v>10623</v>
      </c>
      <c r="R309" s="10">
        <v>2.7894723E7</v>
      </c>
      <c r="S309" s="9"/>
      <c r="T309">
        <f t="shared" si="2"/>
        <v>35</v>
      </c>
      <c r="U309" t="str">
        <f t="shared" si="3"/>
        <v>Excluded</v>
      </c>
      <c r="V309">
        <f t="shared" si="4"/>
        <v>58</v>
      </c>
      <c r="W309" t="str">
        <f t="shared" si="5"/>
        <v>Excluded</v>
      </c>
      <c r="X309" t="str">
        <f t="shared" ref="X309:Z309" si="317">IFERROR(IF(SEARCH(X$1,$Q309),"sim","não"),)</f>
        <v>sim</v>
      </c>
      <c r="Y309" t="str">
        <f t="shared" si="317"/>
        <v/>
      </c>
      <c r="Z309" t="str">
        <f t="shared" si="317"/>
        <v/>
      </c>
      <c r="AA309">
        <f t="shared" si="7"/>
        <v>1</v>
      </c>
      <c r="AB309" t="str">
        <f t="shared" si="8"/>
        <v/>
      </c>
      <c r="AF309" t="str">
        <f t="shared" si="9"/>
        <v>1 - Type of study</v>
      </c>
      <c r="AG309" t="str">
        <f t="shared" si="10"/>
        <v>1 - Type of study</v>
      </c>
      <c r="AH309" t="str">
        <f t="shared" si="11"/>
        <v/>
      </c>
    </row>
    <row r="310">
      <c r="A310" s="9" t="s">
        <v>11765</v>
      </c>
      <c r="B310" s="9" t="s">
        <v>11766</v>
      </c>
      <c r="C310" s="10">
        <v>2017.0</v>
      </c>
      <c r="D310" s="10">
        <v>2.0</v>
      </c>
      <c r="E310" s="10">
        <v>1.0</v>
      </c>
      <c r="F310" s="9" t="s">
        <v>948</v>
      </c>
      <c r="G310" s="9" t="s">
        <v>949</v>
      </c>
      <c r="H310" s="10">
        <v>578.0</v>
      </c>
      <c r="I310" s="9"/>
      <c r="J310" s="9" t="s">
        <v>11767</v>
      </c>
      <c r="K310" s="9" t="s">
        <v>11768</v>
      </c>
      <c r="L310" s="15" t="s">
        <v>11769</v>
      </c>
      <c r="M310" s="9" t="s">
        <v>883</v>
      </c>
      <c r="N310" s="9"/>
      <c r="O310" s="9" t="s">
        <v>913</v>
      </c>
      <c r="P310" s="9" t="s">
        <v>11770</v>
      </c>
      <c r="Q310" s="9" t="s">
        <v>10623</v>
      </c>
      <c r="R310" s="10">
        <v>2.7836345E7</v>
      </c>
      <c r="S310" s="9"/>
      <c r="T310">
        <f t="shared" si="2"/>
        <v>35</v>
      </c>
      <c r="U310" t="str">
        <f t="shared" si="3"/>
        <v>Excluded</v>
      </c>
      <c r="V310">
        <f t="shared" si="4"/>
        <v>58</v>
      </c>
      <c r="W310" t="str">
        <f t="shared" si="5"/>
        <v>Excluded</v>
      </c>
      <c r="X310" t="str">
        <f t="shared" ref="X310:Z310" si="318">IFERROR(IF(SEARCH(X$1,$Q310),"sim","não"),)</f>
        <v>sim</v>
      </c>
      <c r="Y310" t="str">
        <f t="shared" si="318"/>
        <v/>
      </c>
      <c r="Z310" t="str">
        <f t="shared" si="318"/>
        <v/>
      </c>
      <c r="AA310">
        <f t="shared" si="7"/>
        <v>1</v>
      </c>
      <c r="AB310" t="str">
        <f t="shared" si="8"/>
        <v/>
      </c>
      <c r="AF310" t="str">
        <f t="shared" si="9"/>
        <v>1 - Type of study</v>
      </c>
      <c r="AG310" t="str">
        <f t="shared" si="10"/>
        <v>1 - Type of study</v>
      </c>
      <c r="AH310" t="str">
        <f t="shared" si="11"/>
        <v/>
      </c>
    </row>
    <row r="311">
      <c r="A311" s="9" t="s">
        <v>11771</v>
      </c>
      <c r="B311" s="9" t="s">
        <v>11772</v>
      </c>
      <c r="C311" s="10">
        <v>2017.0</v>
      </c>
      <c r="D311" s="10">
        <v>2.0</v>
      </c>
      <c r="E311" s="10">
        <v>1.0</v>
      </c>
      <c r="F311" s="9" t="s">
        <v>5381</v>
      </c>
      <c r="G311" s="9" t="s">
        <v>5382</v>
      </c>
      <c r="H311" s="10">
        <v>105.0</v>
      </c>
      <c r="I311" s="10">
        <v>2.0</v>
      </c>
      <c r="J311" s="9" t="s">
        <v>11773</v>
      </c>
      <c r="K311" s="9" t="s">
        <v>11774</v>
      </c>
      <c r="L311" s="15" t="s">
        <v>11775</v>
      </c>
      <c r="M311" s="9" t="s">
        <v>883</v>
      </c>
      <c r="N311" s="9"/>
      <c r="O311" s="9" t="s">
        <v>1022</v>
      </c>
      <c r="P311" s="9" t="s">
        <v>11776</v>
      </c>
      <c r="Q311" s="9" t="s">
        <v>11021</v>
      </c>
      <c r="R311" s="10">
        <v>2.7706907E7</v>
      </c>
      <c r="S311" s="9"/>
      <c r="T311">
        <f t="shared" si="2"/>
        <v>35</v>
      </c>
      <c r="U311" t="str">
        <f t="shared" si="3"/>
        <v>Excluded</v>
      </c>
      <c r="V311">
        <f t="shared" si="4"/>
        <v>58</v>
      </c>
      <c r="W311" t="str">
        <f t="shared" si="5"/>
        <v>Excluded</v>
      </c>
      <c r="X311" t="str">
        <f t="shared" ref="X311:Z311" si="319">IFERROR(IF(SEARCH(X$1,$Q311),"sim","não"),)</f>
        <v/>
      </c>
      <c r="Y311" t="str">
        <f t="shared" si="319"/>
        <v>sim</v>
      </c>
      <c r="Z311" t="str">
        <f t="shared" si="319"/>
        <v/>
      </c>
      <c r="AA311">
        <f t="shared" si="7"/>
        <v>1</v>
      </c>
      <c r="AB311" t="str">
        <f t="shared" si="8"/>
        <v/>
      </c>
      <c r="AF311" t="str">
        <f t="shared" si="9"/>
        <v>2 - Population</v>
      </c>
      <c r="AG311" t="str">
        <f t="shared" si="10"/>
        <v>2 - Population</v>
      </c>
      <c r="AH311" t="str">
        <f t="shared" si="11"/>
        <v/>
      </c>
    </row>
    <row r="312">
      <c r="A312" s="9" t="s">
        <v>11777</v>
      </c>
      <c r="B312" s="9" t="s">
        <v>11778</v>
      </c>
      <c r="C312" s="10">
        <v>2016.0</v>
      </c>
      <c r="D312" s="10">
        <v>12.0</v>
      </c>
      <c r="E312" s="10">
        <v>15.0</v>
      </c>
      <c r="F312" s="9" t="s">
        <v>879</v>
      </c>
      <c r="G312" s="9" t="s">
        <v>880</v>
      </c>
      <c r="H312" s="10">
        <v>113.0</v>
      </c>
      <c r="I312" s="10">
        <v>1.0</v>
      </c>
      <c r="J312" s="9" t="s">
        <v>11779</v>
      </c>
      <c r="K312" s="9" t="s">
        <v>11780</v>
      </c>
      <c r="L312" s="15" t="s">
        <v>11781</v>
      </c>
      <c r="M312" s="9" t="s">
        <v>883</v>
      </c>
      <c r="N312" s="9"/>
      <c r="O312" s="9" t="s">
        <v>884</v>
      </c>
      <c r="P312" s="9" t="s">
        <v>11782</v>
      </c>
      <c r="Q312" s="9" t="s">
        <v>10623</v>
      </c>
      <c r="R312" s="10">
        <v>2.7717574E7</v>
      </c>
      <c r="S312" s="9"/>
      <c r="T312">
        <f t="shared" si="2"/>
        <v>35</v>
      </c>
      <c r="U312" t="str">
        <f t="shared" si="3"/>
        <v>Excluded</v>
      </c>
      <c r="V312">
        <f t="shared" si="4"/>
        <v>58</v>
      </c>
      <c r="W312" t="str">
        <f t="shared" si="5"/>
        <v>Excluded</v>
      </c>
      <c r="X312" t="str">
        <f t="shared" ref="X312:Z312" si="320">IFERROR(IF(SEARCH(X$1,$Q312),"sim","não"),)</f>
        <v>sim</v>
      </c>
      <c r="Y312" t="str">
        <f t="shared" si="320"/>
        <v/>
      </c>
      <c r="Z312" t="str">
        <f t="shared" si="320"/>
        <v/>
      </c>
      <c r="AA312">
        <f t="shared" si="7"/>
        <v>1</v>
      </c>
      <c r="AB312" t="str">
        <f t="shared" si="8"/>
        <v/>
      </c>
      <c r="AF312" t="str">
        <f t="shared" si="9"/>
        <v>1 - Type of study</v>
      </c>
      <c r="AG312" t="str">
        <f t="shared" si="10"/>
        <v>1 - Type of study</v>
      </c>
      <c r="AH312" t="str">
        <f t="shared" si="11"/>
        <v/>
      </c>
    </row>
    <row r="313">
      <c r="A313" s="9" t="s">
        <v>11783</v>
      </c>
      <c r="B313" s="9" t="s">
        <v>11784</v>
      </c>
      <c r="C313" s="10">
        <v>2016.0</v>
      </c>
      <c r="D313" s="10">
        <v>9.0</v>
      </c>
      <c r="E313" s="10">
        <v>30.0</v>
      </c>
      <c r="F313" s="9" t="s">
        <v>1004</v>
      </c>
      <c r="G313" s="9" t="s">
        <v>1005</v>
      </c>
      <c r="H313" s="10">
        <v>6.0</v>
      </c>
      <c r="I313" s="9"/>
      <c r="J313" s="10">
        <v>34351.0</v>
      </c>
      <c r="K313" s="9" t="s">
        <v>11785</v>
      </c>
      <c r="L313" s="15" t="s">
        <v>11786</v>
      </c>
      <c r="M313" s="9" t="s">
        <v>883</v>
      </c>
      <c r="N313" s="9"/>
      <c r="O313" s="9"/>
      <c r="P313" s="9" t="s">
        <v>11787</v>
      </c>
      <c r="Q313" s="9" t="s">
        <v>10623</v>
      </c>
      <c r="R313" s="10">
        <v>2.7686984E7</v>
      </c>
      <c r="S313" s="9" t="s">
        <v>11788</v>
      </c>
      <c r="T313">
        <f t="shared" si="2"/>
        <v>35</v>
      </c>
      <c r="U313" t="str">
        <f t="shared" si="3"/>
        <v>Excluded</v>
      </c>
      <c r="V313">
        <f t="shared" si="4"/>
        <v>58</v>
      </c>
      <c r="W313" t="str">
        <f t="shared" si="5"/>
        <v>Excluded</v>
      </c>
      <c r="X313" t="str">
        <f t="shared" ref="X313:Z313" si="321">IFERROR(IF(SEARCH(X$1,$Q313),"sim","não"),)</f>
        <v>sim</v>
      </c>
      <c r="Y313" t="str">
        <f t="shared" si="321"/>
        <v/>
      </c>
      <c r="Z313" t="str">
        <f t="shared" si="321"/>
        <v/>
      </c>
      <c r="AA313">
        <f t="shared" si="7"/>
        <v>1</v>
      </c>
      <c r="AB313" t="str">
        <f t="shared" si="8"/>
        <v/>
      </c>
      <c r="AF313" t="str">
        <f t="shared" si="9"/>
        <v>1 - Type of study</v>
      </c>
      <c r="AG313" t="str">
        <f t="shared" si="10"/>
        <v>1 - Type of study</v>
      </c>
      <c r="AH313" t="str">
        <f t="shared" si="11"/>
        <v/>
      </c>
    </row>
    <row r="314">
      <c r="A314" s="9" t="s">
        <v>11789</v>
      </c>
      <c r="B314" s="9" t="s">
        <v>11790</v>
      </c>
      <c r="C314" s="10">
        <v>2016.0</v>
      </c>
      <c r="D314" s="10">
        <v>12.0</v>
      </c>
      <c r="E314" s="10">
        <v>1.0</v>
      </c>
      <c r="F314" s="9" t="s">
        <v>927</v>
      </c>
      <c r="G314" s="9" t="s">
        <v>928</v>
      </c>
      <c r="H314" s="10">
        <v>219.0</v>
      </c>
      <c r="I314" s="9"/>
      <c r="J314" s="9" t="s">
        <v>11791</v>
      </c>
      <c r="K314" s="9" t="s">
        <v>11792</v>
      </c>
      <c r="L314" s="15" t="s">
        <v>11793</v>
      </c>
      <c r="M314" s="9" t="s">
        <v>883</v>
      </c>
      <c r="N314" s="9"/>
      <c r="O314" s="9" t="s">
        <v>884</v>
      </c>
      <c r="P314" s="9" t="s">
        <v>11794</v>
      </c>
      <c r="Q314" s="9" t="s">
        <v>10629</v>
      </c>
      <c r="R314" s="10">
        <v>2.7661728E7</v>
      </c>
      <c r="S314" s="9"/>
      <c r="T314">
        <f t="shared" si="2"/>
        <v>35</v>
      </c>
      <c r="U314" t="str">
        <f t="shared" si="3"/>
        <v>Excluded</v>
      </c>
      <c r="V314">
        <f t="shared" si="4"/>
        <v>58</v>
      </c>
      <c r="W314" t="str">
        <f t="shared" si="5"/>
        <v>Excluded</v>
      </c>
      <c r="X314" t="str">
        <f t="shared" ref="X314:Z314" si="322">IFERROR(IF(SEARCH(X$1,$Q314),"sim","não"),)</f>
        <v>sim</v>
      </c>
      <c r="Y314" t="str">
        <f t="shared" si="322"/>
        <v/>
      </c>
      <c r="Z314" t="str">
        <f t="shared" si="322"/>
        <v/>
      </c>
      <c r="AA314">
        <f t="shared" si="7"/>
        <v>1</v>
      </c>
      <c r="AB314" t="str">
        <f t="shared" si="8"/>
        <v/>
      </c>
      <c r="AF314" t="str">
        <f t="shared" si="9"/>
        <v>1 - Type of study</v>
      </c>
      <c r="AG314" t="str">
        <f t="shared" si="10"/>
        <v>1 - Type of study</v>
      </c>
      <c r="AH314" t="str">
        <f t="shared" si="11"/>
        <v/>
      </c>
    </row>
    <row r="315">
      <c r="A315" s="9" t="s">
        <v>11795</v>
      </c>
      <c r="B315" s="9" t="s">
        <v>11796</v>
      </c>
      <c r="C315" s="10">
        <v>2016.0</v>
      </c>
      <c r="D315" s="10">
        <v>10.0</v>
      </c>
      <c r="E315" s="10">
        <v>1.0</v>
      </c>
      <c r="F315" s="9" t="s">
        <v>4195</v>
      </c>
      <c r="G315" s="9" t="s">
        <v>4196</v>
      </c>
      <c r="H315" s="10">
        <v>188.0</v>
      </c>
      <c r="I315" s="10">
        <v>10.0</v>
      </c>
      <c r="J315" s="10">
        <v>575.0</v>
      </c>
      <c r="K315" s="9" t="s">
        <v>11797</v>
      </c>
      <c r="L315" s="15" t="s">
        <v>11798</v>
      </c>
      <c r="M315" s="9" t="s">
        <v>883</v>
      </c>
      <c r="N315" s="9"/>
      <c r="O315" s="9" t="s">
        <v>913</v>
      </c>
      <c r="P315" s="9" t="s">
        <v>11799</v>
      </c>
      <c r="Q315" s="9" t="s">
        <v>11189</v>
      </c>
      <c r="R315" s="10">
        <v>2.7650436E7</v>
      </c>
      <c r="S315" s="9"/>
      <c r="T315">
        <f t="shared" si="2"/>
        <v>35</v>
      </c>
      <c r="U315" t="str">
        <f t="shared" si="3"/>
        <v>Excluded</v>
      </c>
      <c r="V315">
        <f t="shared" si="4"/>
        <v>58</v>
      </c>
      <c r="W315" t="str">
        <f t="shared" si="5"/>
        <v>Excluded</v>
      </c>
      <c r="X315" t="str">
        <f t="shared" ref="X315:Z315" si="323">IFERROR(IF(SEARCH(X$1,$Q315),"sim","não"),)</f>
        <v/>
      </c>
      <c r="Y315" t="str">
        <f t="shared" si="323"/>
        <v/>
      </c>
      <c r="Z315" t="str">
        <f t="shared" si="323"/>
        <v>sim</v>
      </c>
      <c r="AA315">
        <f t="shared" si="7"/>
        <v>1</v>
      </c>
      <c r="AB315" t="str">
        <f t="shared" si="8"/>
        <v/>
      </c>
      <c r="AF315" t="str">
        <f t="shared" si="9"/>
        <v>3 - Intervention</v>
      </c>
      <c r="AG315" t="str">
        <f t="shared" si="10"/>
        <v>3 - Intervention</v>
      </c>
      <c r="AH315" t="str">
        <f t="shared" si="11"/>
        <v/>
      </c>
    </row>
    <row r="316">
      <c r="A316" s="9" t="s">
        <v>11800</v>
      </c>
      <c r="B316" s="9" t="s">
        <v>11801</v>
      </c>
      <c r="C316" s="10">
        <v>2016.0</v>
      </c>
      <c r="D316" s="10">
        <v>10.0</v>
      </c>
      <c r="E316" s="10">
        <v>1.0</v>
      </c>
      <c r="F316" s="9" t="s">
        <v>8808</v>
      </c>
      <c r="G316" s="9" t="s">
        <v>8809</v>
      </c>
      <c r="H316" s="10">
        <v>30.0</v>
      </c>
      <c r="I316" s="10">
        <v>5.0</v>
      </c>
      <c r="J316" s="9" t="s">
        <v>11802</v>
      </c>
      <c r="K316" s="9" t="s">
        <v>11803</v>
      </c>
      <c r="L316" s="15" t="s">
        <v>11804</v>
      </c>
      <c r="M316" s="9" t="s">
        <v>883</v>
      </c>
      <c r="N316" s="9"/>
      <c r="O316" s="9" t="s">
        <v>1022</v>
      </c>
      <c r="P316" s="9" t="s">
        <v>11805</v>
      </c>
      <c r="Q316" s="9" t="s">
        <v>11021</v>
      </c>
      <c r="R316" s="10">
        <v>2.7628679E7</v>
      </c>
      <c r="S316" s="9"/>
      <c r="T316">
        <f t="shared" si="2"/>
        <v>35</v>
      </c>
      <c r="U316" t="str">
        <f t="shared" si="3"/>
        <v>Excluded</v>
      </c>
      <c r="V316">
        <f t="shared" si="4"/>
        <v>58</v>
      </c>
      <c r="W316" t="str">
        <f t="shared" si="5"/>
        <v>Excluded</v>
      </c>
      <c r="X316" t="str">
        <f t="shared" ref="X316:Z316" si="324">IFERROR(IF(SEARCH(X$1,$Q316),"sim","não"),)</f>
        <v/>
      </c>
      <c r="Y316" t="str">
        <f t="shared" si="324"/>
        <v>sim</v>
      </c>
      <c r="Z316" t="str">
        <f t="shared" si="324"/>
        <v/>
      </c>
      <c r="AA316">
        <f t="shared" si="7"/>
        <v>1</v>
      </c>
      <c r="AB316" t="str">
        <f t="shared" si="8"/>
        <v/>
      </c>
      <c r="AF316" t="str">
        <f t="shared" si="9"/>
        <v>2 - Population</v>
      </c>
      <c r="AG316" t="str">
        <f t="shared" si="10"/>
        <v>2 - Population</v>
      </c>
      <c r="AH316" t="str">
        <f t="shared" si="11"/>
        <v/>
      </c>
    </row>
    <row r="317">
      <c r="A317" s="9" t="s">
        <v>11806</v>
      </c>
      <c r="B317" s="9" t="s">
        <v>11807</v>
      </c>
      <c r="C317" s="10">
        <v>2016.0</v>
      </c>
      <c r="D317" s="10">
        <v>8.0</v>
      </c>
      <c r="E317" s="10">
        <v>1.0</v>
      </c>
      <c r="F317" s="9" t="s">
        <v>8237</v>
      </c>
      <c r="G317" s="9" t="s">
        <v>8238</v>
      </c>
      <c r="H317" s="10">
        <v>107.0</v>
      </c>
      <c r="I317" s="9"/>
      <c r="J317" s="9" t="s">
        <v>11808</v>
      </c>
      <c r="K317" s="9" t="s">
        <v>11809</v>
      </c>
      <c r="L317" s="15" t="s">
        <v>11810</v>
      </c>
      <c r="M317" s="9" t="s">
        <v>883</v>
      </c>
      <c r="N317" s="9"/>
      <c r="O317" s="9" t="s">
        <v>884</v>
      </c>
      <c r="P317" s="9" t="s">
        <v>11811</v>
      </c>
      <c r="Q317" s="9" t="s">
        <v>11021</v>
      </c>
      <c r="R317" s="10">
        <v>2.7473981E7</v>
      </c>
      <c r="S317" s="9"/>
      <c r="T317">
        <f t="shared" si="2"/>
        <v>35</v>
      </c>
      <c r="U317" t="str">
        <f t="shared" si="3"/>
        <v>Excluded</v>
      </c>
      <c r="V317">
        <f t="shared" si="4"/>
        <v>58</v>
      </c>
      <c r="W317" t="str">
        <f t="shared" si="5"/>
        <v>Excluded</v>
      </c>
      <c r="X317" t="str">
        <f t="shared" ref="X317:Z317" si="325">IFERROR(IF(SEARCH(X$1,$Q317),"sim","não"),)</f>
        <v/>
      </c>
      <c r="Y317" t="str">
        <f t="shared" si="325"/>
        <v>sim</v>
      </c>
      <c r="Z317" t="str">
        <f t="shared" si="325"/>
        <v/>
      </c>
      <c r="AA317">
        <f t="shared" si="7"/>
        <v>1</v>
      </c>
      <c r="AB317" t="str">
        <f t="shared" si="8"/>
        <v/>
      </c>
      <c r="AF317" t="str">
        <f t="shared" si="9"/>
        <v>2 - Population</v>
      </c>
      <c r="AG317" t="str">
        <f t="shared" si="10"/>
        <v>2 - Population</v>
      </c>
      <c r="AH317" t="str">
        <f t="shared" si="11"/>
        <v/>
      </c>
    </row>
    <row r="318">
      <c r="A318" s="9" t="s">
        <v>11812</v>
      </c>
      <c r="B318" s="9" t="s">
        <v>11813</v>
      </c>
      <c r="C318" s="10">
        <v>2017.0</v>
      </c>
      <c r="D318" s="10">
        <v>4.0</v>
      </c>
      <c r="E318" s="10">
        <v>1.0</v>
      </c>
      <c r="F318" s="9" t="s">
        <v>1765</v>
      </c>
      <c r="G318" s="9" t="s">
        <v>1766</v>
      </c>
      <c r="H318" s="10">
        <v>32.0</v>
      </c>
      <c r="I318" s="10">
        <v>4.0</v>
      </c>
      <c r="J318" s="9" t="s">
        <v>11814</v>
      </c>
      <c r="K318" s="9" t="s">
        <v>11815</v>
      </c>
      <c r="L318" s="15" t="s">
        <v>11816</v>
      </c>
      <c r="M318" s="9" t="s">
        <v>883</v>
      </c>
      <c r="N318" s="9"/>
      <c r="O318" s="9"/>
      <c r="P318" s="9" t="s">
        <v>11817</v>
      </c>
      <c r="Q318" s="9" t="s">
        <v>11189</v>
      </c>
      <c r="R318" s="10">
        <v>2.7464841E7</v>
      </c>
      <c r="S318" s="9" t="s">
        <v>11818</v>
      </c>
      <c r="T318">
        <f t="shared" si="2"/>
        <v>35</v>
      </c>
      <c r="U318" t="str">
        <f t="shared" si="3"/>
        <v>Excluded</v>
      </c>
      <c r="V318">
        <f t="shared" si="4"/>
        <v>58</v>
      </c>
      <c r="W318" t="str">
        <f t="shared" si="5"/>
        <v>Excluded</v>
      </c>
      <c r="X318" t="str">
        <f t="shared" ref="X318:Z318" si="326">IFERROR(IF(SEARCH(X$1,$Q318),"sim","não"),)</f>
        <v/>
      </c>
      <c r="Y318" t="str">
        <f t="shared" si="326"/>
        <v/>
      </c>
      <c r="Z318" t="str">
        <f t="shared" si="326"/>
        <v>sim</v>
      </c>
      <c r="AA318">
        <f t="shared" si="7"/>
        <v>1</v>
      </c>
      <c r="AB318" t="str">
        <f t="shared" si="8"/>
        <v/>
      </c>
      <c r="AF318" t="str">
        <f t="shared" si="9"/>
        <v>3 - Intervention</v>
      </c>
      <c r="AG318" t="str">
        <f t="shared" si="10"/>
        <v>3 - Intervention</v>
      </c>
      <c r="AH318" t="str">
        <f t="shared" si="11"/>
        <v/>
      </c>
    </row>
    <row r="319">
      <c r="A319" s="9" t="s">
        <v>11819</v>
      </c>
      <c r="B319" s="9" t="s">
        <v>11820</v>
      </c>
      <c r="C319" s="10">
        <v>2016.0</v>
      </c>
      <c r="D319" s="10">
        <v>8.0</v>
      </c>
      <c r="E319" s="10">
        <v>15.0</v>
      </c>
      <c r="F319" s="9" t="s">
        <v>2401</v>
      </c>
      <c r="G319" s="9" t="s">
        <v>2402</v>
      </c>
      <c r="H319" s="10">
        <v>305.0</v>
      </c>
      <c r="I319" s="9"/>
      <c r="J319" s="9" t="s">
        <v>6668</v>
      </c>
      <c r="K319" s="9" t="s">
        <v>11821</v>
      </c>
      <c r="L319" s="15" t="s">
        <v>11822</v>
      </c>
      <c r="M319" s="9" t="s">
        <v>883</v>
      </c>
      <c r="N319" s="9"/>
      <c r="O319" s="9" t="s">
        <v>1022</v>
      </c>
      <c r="P319" s="9" t="s">
        <v>11823</v>
      </c>
      <c r="Q319" s="9" t="s">
        <v>11824</v>
      </c>
      <c r="R319" s="10">
        <v>2.7288734E7</v>
      </c>
      <c r="S319" s="9"/>
      <c r="T319">
        <f t="shared" si="2"/>
        <v>35</v>
      </c>
      <c r="U319" t="str">
        <f t="shared" si="3"/>
        <v>Maybe</v>
      </c>
      <c r="V319">
        <f t="shared" si="4"/>
        <v>55</v>
      </c>
      <c r="W319" t="str">
        <f t="shared" si="5"/>
        <v>Excluded</v>
      </c>
      <c r="X319" t="str">
        <f t="shared" ref="X319:Z319" si="327">IFERROR(IF(SEARCH(X$1,$Q319),"sim","não"),)</f>
        <v/>
      </c>
      <c r="Y319" t="str">
        <f t="shared" si="327"/>
        <v/>
      </c>
      <c r="Z319" t="str">
        <f t="shared" si="327"/>
        <v>sim</v>
      </c>
      <c r="AA319">
        <f t="shared" si="7"/>
        <v>1</v>
      </c>
      <c r="AB319" t="str">
        <f t="shared" si="8"/>
        <v>sim</v>
      </c>
      <c r="AF319" t="str">
        <f t="shared" si="9"/>
        <v>3 - Intervention</v>
      </c>
      <c r="AG319" t="str">
        <f t="shared" si="10"/>
        <v/>
      </c>
      <c r="AH319" t="str">
        <f t="shared" si="11"/>
        <v/>
      </c>
    </row>
    <row r="320">
      <c r="A320" s="9" t="s">
        <v>11825</v>
      </c>
      <c r="B320" s="9" t="s">
        <v>11826</v>
      </c>
      <c r="C320" s="10">
        <v>2016.0</v>
      </c>
      <c r="D320" s="10">
        <v>8.0</v>
      </c>
      <c r="E320" s="10">
        <v>1.0</v>
      </c>
      <c r="F320" s="9" t="s">
        <v>11827</v>
      </c>
      <c r="G320" s="9" t="s">
        <v>11828</v>
      </c>
      <c r="H320" s="10">
        <v>9.0</v>
      </c>
      <c r="I320" s="10">
        <v>8.0</v>
      </c>
      <c r="J320" s="9" t="s">
        <v>11829</v>
      </c>
      <c r="K320" s="9" t="s">
        <v>11830</v>
      </c>
      <c r="L320" s="15" t="s">
        <v>11831</v>
      </c>
      <c r="M320" s="9" t="s">
        <v>883</v>
      </c>
      <c r="N320" s="9"/>
      <c r="O320" s="9"/>
      <c r="P320" s="9" t="s">
        <v>11832</v>
      </c>
      <c r="Q320" s="9" t="s">
        <v>10857</v>
      </c>
      <c r="R320" s="10">
        <v>2.7236528E7</v>
      </c>
      <c r="S320" s="9" t="s">
        <v>11833</v>
      </c>
      <c r="T320">
        <f t="shared" si="2"/>
        <v>35</v>
      </c>
      <c r="U320" t="str">
        <f t="shared" si="3"/>
        <v>Excluded</v>
      </c>
      <c r="V320">
        <f t="shared" si="4"/>
        <v>58</v>
      </c>
      <c r="W320" t="str">
        <f t="shared" si="5"/>
        <v>Excluded</v>
      </c>
      <c r="X320" t="str">
        <f t="shared" ref="X320:Z320" si="328">IFERROR(IF(SEARCH(X$1,$Q320),"sim","não"),)</f>
        <v>sim</v>
      </c>
      <c r="Y320" t="str">
        <f t="shared" si="328"/>
        <v>sim</v>
      </c>
      <c r="Z320" t="str">
        <f t="shared" si="328"/>
        <v/>
      </c>
      <c r="AA320">
        <f t="shared" si="7"/>
        <v>2</v>
      </c>
      <c r="AB320" t="str">
        <f t="shared" si="8"/>
        <v/>
      </c>
      <c r="AF320" t="str">
        <f t="shared" si="9"/>
        <v>2 - Population,1 - Type of study</v>
      </c>
      <c r="AG320" t="str">
        <f t="shared" si="10"/>
        <v>2 - Population</v>
      </c>
      <c r="AH320" t="str">
        <f t="shared" si="11"/>
        <v>1 - Type of study</v>
      </c>
    </row>
    <row r="321">
      <c r="A321" s="9" t="s">
        <v>11834</v>
      </c>
      <c r="B321" s="9" t="s">
        <v>11835</v>
      </c>
      <c r="C321" s="10">
        <v>2016.0</v>
      </c>
      <c r="D321" s="10">
        <v>10.0</v>
      </c>
      <c r="E321" s="10">
        <v>1.0</v>
      </c>
      <c r="F321" s="9" t="s">
        <v>948</v>
      </c>
      <c r="G321" s="9" t="s">
        <v>949</v>
      </c>
      <c r="H321" s="10">
        <v>566.0</v>
      </c>
      <c r="I321" s="9"/>
      <c r="J321" s="9" t="s">
        <v>11836</v>
      </c>
      <c r="K321" s="9" t="s">
        <v>11837</v>
      </c>
      <c r="L321" s="15" t="s">
        <v>11838</v>
      </c>
      <c r="M321" s="9" t="s">
        <v>883</v>
      </c>
      <c r="N321" s="9"/>
      <c r="O321" s="9" t="s">
        <v>913</v>
      </c>
      <c r="P321" s="9" t="s">
        <v>11839</v>
      </c>
      <c r="Q321" s="9" t="s">
        <v>10657</v>
      </c>
      <c r="R321" s="10">
        <v>2.7232963E7</v>
      </c>
      <c r="S321" s="9"/>
      <c r="T321">
        <f t="shared" si="2"/>
        <v>35</v>
      </c>
      <c r="U321" t="str">
        <f t="shared" si="3"/>
        <v>Excluded</v>
      </c>
      <c r="V321">
        <f t="shared" si="4"/>
        <v>58</v>
      </c>
      <c r="W321" t="str">
        <f t="shared" si="5"/>
        <v>Excluded</v>
      </c>
      <c r="X321" t="str">
        <f t="shared" ref="X321:Z321" si="329">IFERROR(IF(SEARCH(X$1,$Q321),"sim","não"),)</f>
        <v>sim</v>
      </c>
      <c r="Y321" t="str">
        <f t="shared" si="329"/>
        <v/>
      </c>
      <c r="Z321" t="str">
        <f t="shared" si="329"/>
        <v/>
      </c>
      <c r="AA321">
        <f t="shared" si="7"/>
        <v>1</v>
      </c>
      <c r="AB321" t="str">
        <f t="shared" si="8"/>
        <v/>
      </c>
      <c r="AF321" t="str">
        <f t="shared" si="9"/>
        <v>1 - Type of study</v>
      </c>
      <c r="AG321" t="str">
        <f t="shared" si="10"/>
        <v>1 - Type of study</v>
      </c>
      <c r="AH321" t="str">
        <f t="shared" si="11"/>
        <v/>
      </c>
    </row>
    <row r="322">
      <c r="A322" s="9" t="s">
        <v>11840</v>
      </c>
      <c r="B322" s="9" t="s">
        <v>11841</v>
      </c>
      <c r="C322" s="10">
        <v>2016.0</v>
      </c>
      <c r="D322" s="10">
        <v>8.0</v>
      </c>
      <c r="E322" s="10">
        <v>1.0</v>
      </c>
      <c r="F322" s="9" t="s">
        <v>11842</v>
      </c>
      <c r="G322" s="9" t="s">
        <v>11843</v>
      </c>
      <c r="H322" s="10">
        <v>32.0</v>
      </c>
      <c r="I322" s="10">
        <v>5.0</v>
      </c>
      <c r="J322" s="9" t="s">
        <v>11844</v>
      </c>
      <c r="K322" s="9" t="s">
        <v>11845</v>
      </c>
      <c r="L322" s="15" t="s">
        <v>11846</v>
      </c>
      <c r="M322" s="9" t="s">
        <v>883</v>
      </c>
      <c r="N322" s="9"/>
      <c r="O322" s="9"/>
      <c r="P322" s="9" t="s">
        <v>11847</v>
      </c>
      <c r="Q322" s="9" t="s">
        <v>10746</v>
      </c>
      <c r="R322" s="10">
        <v>2.7151045E7</v>
      </c>
      <c r="S322" s="9" t="s">
        <v>11848</v>
      </c>
      <c r="T322">
        <f t="shared" si="2"/>
        <v>35</v>
      </c>
      <c r="U322" t="str">
        <f t="shared" si="3"/>
        <v>Excluded</v>
      </c>
      <c r="V322">
        <f t="shared" si="4"/>
        <v>58</v>
      </c>
      <c r="W322" t="str">
        <f t="shared" si="5"/>
        <v>Excluded</v>
      </c>
      <c r="X322" t="str">
        <f t="shared" ref="X322:Z322" si="330">IFERROR(IF(SEARCH(X$1,$Q322),"sim","não"),)</f>
        <v/>
      </c>
      <c r="Y322" t="str">
        <f t="shared" si="330"/>
        <v>sim</v>
      </c>
      <c r="Z322" t="str">
        <f t="shared" si="330"/>
        <v/>
      </c>
      <c r="AA322">
        <f t="shared" si="7"/>
        <v>1</v>
      </c>
      <c r="AB322" t="str">
        <f t="shared" si="8"/>
        <v/>
      </c>
      <c r="AF322" t="str">
        <f t="shared" si="9"/>
        <v>2 - Population</v>
      </c>
      <c r="AG322" t="str">
        <f t="shared" si="10"/>
        <v>2 - Population</v>
      </c>
      <c r="AH322" t="str">
        <f t="shared" si="11"/>
        <v/>
      </c>
    </row>
    <row r="323">
      <c r="A323" s="9" t="s">
        <v>11849</v>
      </c>
      <c r="B323" s="9" t="s">
        <v>11850</v>
      </c>
      <c r="C323" s="10">
        <v>2016.0</v>
      </c>
      <c r="D323" s="10">
        <v>6.0</v>
      </c>
      <c r="E323" s="10">
        <v>15.0</v>
      </c>
      <c r="F323" s="9" t="s">
        <v>879</v>
      </c>
      <c r="G323" s="9" t="s">
        <v>880</v>
      </c>
      <c r="H323" s="10">
        <v>107.0</v>
      </c>
      <c r="I323" s="10">
        <v>1.0</v>
      </c>
      <c r="J323" s="9" t="s">
        <v>11851</v>
      </c>
      <c r="K323" s="9" t="s">
        <v>11852</v>
      </c>
      <c r="L323" s="15" t="s">
        <v>11853</v>
      </c>
      <c r="M323" s="9" t="s">
        <v>883</v>
      </c>
      <c r="N323" s="9"/>
      <c r="O323" s="9" t="s">
        <v>884</v>
      </c>
      <c r="P323" s="9" t="s">
        <v>11854</v>
      </c>
      <c r="Q323" s="9" t="s">
        <v>10657</v>
      </c>
      <c r="R323" s="10">
        <v>2.7058965E7</v>
      </c>
      <c r="S323" s="9"/>
      <c r="T323">
        <f t="shared" si="2"/>
        <v>35</v>
      </c>
      <c r="U323" t="str">
        <f t="shared" si="3"/>
        <v>Excluded</v>
      </c>
      <c r="V323">
        <f t="shared" si="4"/>
        <v>58</v>
      </c>
      <c r="W323" t="str">
        <f t="shared" si="5"/>
        <v>Excluded</v>
      </c>
      <c r="X323" t="str">
        <f t="shared" ref="X323:Z323" si="331">IFERROR(IF(SEARCH(X$1,$Q323),"sim","não"),)</f>
        <v>sim</v>
      </c>
      <c r="Y323" t="str">
        <f t="shared" si="331"/>
        <v/>
      </c>
      <c r="Z323" t="str">
        <f t="shared" si="331"/>
        <v/>
      </c>
      <c r="AA323">
        <f t="shared" si="7"/>
        <v>1</v>
      </c>
      <c r="AB323" t="str">
        <f t="shared" si="8"/>
        <v/>
      </c>
      <c r="AF323" t="str">
        <f t="shared" si="9"/>
        <v>1 - Type of study</v>
      </c>
      <c r="AG323" t="str">
        <f t="shared" si="10"/>
        <v>1 - Type of study</v>
      </c>
      <c r="AH323" t="str">
        <f t="shared" si="11"/>
        <v/>
      </c>
    </row>
    <row r="324">
      <c r="A324" s="9" t="s">
        <v>11855</v>
      </c>
      <c r="B324" s="9" t="s">
        <v>11856</v>
      </c>
      <c r="C324" s="10">
        <v>2016.0</v>
      </c>
      <c r="D324" s="10">
        <v>8.0</v>
      </c>
      <c r="E324" s="10">
        <v>1.0</v>
      </c>
      <c r="F324" s="9" t="s">
        <v>8019</v>
      </c>
      <c r="G324" s="9" t="s">
        <v>8020</v>
      </c>
      <c r="H324" s="10">
        <v>42.0</v>
      </c>
      <c r="I324" s="10">
        <v>4.0</v>
      </c>
      <c r="J324" s="9" t="s">
        <v>11857</v>
      </c>
      <c r="K324" s="9" t="s">
        <v>11858</v>
      </c>
      <c r="L324" s="15" t="s">
        <v>11859</v>
      </c>
      <c r="M324" s="9" t="s">
        <v>883</v>
      </c>
      <c r="N324" s="9"/>
      <c r="O324" s="9" t="s">
        <v>913</v>
      </c>
      <c r="P324" s="9" t="s">
        <v>11860</v>
      </c>
      <c r="Q324" s="9" t="s">
        <v>11189</v>
      </c>
      <c r="R324" s="10">
        <v>2.6947705E7</v>
      </c>
      <c r="S324" s="9"/>
      <c r="T324">
        <f t="shared" si="2"/>
        <v>35</v>
      </c>
      <c r="U324" t="str">
        <f t="shared" si="3"/>
        <v>Excluded</v>
      </c>
      <c r="V324">
        <f t="shared" si="4"/>
        <v>58</v>
      </c>
      <c r="W324" t="str">
        <f t="shared" si="5"/>
        <v>Excluded</v>
      </c>
      <c r="X324" t="str">
        <f t="shared" ref="X324:Z324" si="332">IFERROR(IF(SEARCH(X$1,$Q324),"sim","não"),)</f>
        <v/>
      </c>
      <c r="Y324" t="str">
        <f t="shared" si="332"/>
        <v/>
      </c>
      <c r="Z324" t="str">
        <f t="shared" si="332"/>
        <v>sim</v>
      </c>
      <c r="AA324">
        <f t="shared" si="7"/>
        <v>1</v>
      </c>
      <c r="AB324" t="str">
        <f t="shared" si="8"/>
        <v/>
      </c>
      <c r="AF324" t="str">
        <f t="shared" si="9"/>
        <v>3 - Intervention</v>
      </c>
      <c r="AG324" t="str">
        <f t="shared" si="10"/>
        <v>3 - Intervention</v>
      </c>
      <c r="AH324" t="str">
        <f t="shared" si="11"/>
        <v/>
      </c>
    </row>
    <row r="325">
      <c r="A325" s="9" t="s">
        <v>11861</v>
      </c>
      <c r="B325" s="9" t="s">
        <v>11862</v>
      </c>
      <c r="C325" s="10">
        <v>2016.0</v>
      </c>
      <c r="D325" s="10">
        <v>3.0</v>
      </c>
      <c r="E325" s="10">
        <v>23.0</v>
      </c>
      <c r="F325" s="9" t="s">
        <v>7980</v>
      </c>
      <c r="G325" s="9" t="s">
        <v>7981</v>
      </c>
      <c r="H325" s="10">
        <v>12.0</v>
      </c>
      <c r="I325" s="10">
        <v>12.0</v>
      </c>
      <c r="J325" s="9" t="s">
        <v>11863</v>
      </c>
      <c r="K325" s="9" t="s">
        <v>11864</v>
      </c>
      <c r="L325" s="15" t="s">
        <v>11865</v>
      </c>
      <c r="M325" s="9" t="s">
        <v>883</v>
      </c>
      <c r="N325" s="9"/>
      <c r="O325" s="9" t="s">
        <v>1051</v>
      </c>
      <c r="P325" s="9" t="s">
        <v>11866</v>
      </c>
      <c r="Q325" s="9" t="s">
        <v>10746</v>
      </c>
      <c r="R325" s="10">
        <v>2.6808649E7</v>
      </c>
      <c r="S325" s="9"/>
      <c r="T325">
        <f t="shared" si="2"/>
        <v>35</v>
      </c>
      <c r="U325" t="str">
        <f t="shared" si="3"/>
        <v>Excluded</v>
      </c>
      <c r="V325">
        <f t="shared" si="4"/>
        <v>58</v>
      </c>
      <c r="W325" t="str">
        <f t="shared" si="5"/>
        <v>Excluded</v>
      </c>
      <c r="X325" t="str">
        <f t="shared" ref="X325:Z325" si="333">IFERROR(IF(SEARCH(X$1,$Q325),"sim","não"),)</f>
        <v/>
      </c>
      <c r="Y325" t="str">
        <f t="shared" si="333"/>
        <v>sim</v>
      </c>
      <c r="Z325" t="str">
        <f t="shared" si="333"/>
        <v/>
      </c>
      <c r="AA325">
        <f t="shared" si="7"/>
        <v>1</v>
      </c>
      <c r="AB325" t="str">
        <f t="shared" si="8"/>
        <v/>
      </c>
      <c r="AF325" t="str">
        <f t="shared" si="9"/>
        <v>2 - Population</v>
      </c>
      <c r="AG325" t="str">
        <f t="shared" si="10"/>
        <v>2 - Population</v>
      </c>
      <c r="AH325" t="str">
        <f t="shared" si="11"/>
        <v/>
      </c>
    </row>
    <row r="326">
      <c r="A326" s="9" t="s">
        <v>11867</v>
      </c>
      <c r="B326" s="9" t="s">
        <v>11868</v>
      </c>
      <c r="C326" s="10">
        <v>2016.0</v>
      </c>
      <c r="D326" s="10">
        <v>1.0</v>
      </c>
      <c r="E326" s="10">
        <v>14.0</v>
      </c>
      <c r="F326" s="9" t="s">
        <v>422</v>
      </c>
      <c r="G326" s="9" t="s">
        <v>1829</v>
      </c>
      <c r="H326" s="10">
        <v>8.0</v>
      </c>
      <c r="I326" s="10">
        <v>2.0</v>
      </c>
      <c r="J326" s="9" t="s">
        <v>11869</v>
      </c>
      <c r="K326" s="9" t="s">
        <v>11870</v>
      </c>
      <c r="L326" s="15" t="s">
        <v>11871</v>
      </c>
      <c r="M326" s="9" t="s">
        <v>883</v>
      </c>
      <c r="N326" s="9"/>
      <c r="O326" s="9" t="s">
        <v>884</v>
      </c>
      <c r="P326" s="9" t="s">
        <v>11872</v>
      </c>
      <c r="Q326" s="9" t="s">
        <v>11758</v>
      </c>
      <c r="R326" s="10">
        <v>2.6648525E7</v>
      </c>
      <c r="S326" s="9"/>
      <c r="T326">
        <f t="shared" si="2"/>
        <v>35</v>
      </c>
      <c r="U326" t="str">
        <f t="shared" si="3"/>
        <v>Maybe</v>
      </c>
      <c r="V326">
        <f t="shared" si="4"/>
        <v>55</v>
      </c>
      <c r="W326" t="str">
        <f t="shared" si="5"/>
        <v>Excluded</v>
      </c>
      <c r="X326" t="str">
        <f t="shared" ref="X326:Z326" si="334">IFERROR(IF(SEARCH(X$1,$Q326),"sim","não"),)</f>
        <v/>
      </c>
      <c r="Y326" t="str">
        <f t="shared" si="334"/>
        <v>sim</v>
      </c>
      <c r="Z326" t="str">
        <f t="shared" si="334"/>
        <v/>
      </c>
      <c r="AA326">
        <f t="shared" si="7"/>
        <v>1</v>
      </c>
      <c r="AB326" t="str">
        <f t="shared" si="8"/>
        <v>sim</v>
      </c>
      <c r="AF326" t="str">
        <f t="shared" si="9"/>
        <v>2 - Population</v>
      </c>
      <c r="AG326" t="str">
        <f t="shared" si="10"/>
        <v/>
      </c>
      <c r="AH326" t="str">
        <f t="shared" si="11"/>
        <v/>
      </c>
    </row>
    <row r="327">
      <c r="A327" s="9" t="s">
        <v>11873</v>
      </c>
      <c r="B327" s="9" t="s">
        <v>11874</v>
      </c>
      <c r="C327" s="10">
        <v>2015.0</v>
      </c>
      <c r="D327" s="10">
        <v>10.0</v>
      </c>
      <c r="E327" s="10">
        <v>8.0</v>
      </c>
      <c r="F327" s="9" t="s">
        <v>1004</v>
      </c>
      <c r="G327" s="9" t="s">
        <v>1005</v>
      </c>
      <c r="H327" s="10">
        <v>5.0</v>
      </c>
      <c r="I327" s="9"/>
      <c r="J327" s="10">
        <v>14947.0</v>
      </c>
      <c r="K327" s="9" t="s">
        <v>11875</v>
      </c>
      <c r="L327" s="15" t="s">
        <v>11876</v>
      </c>
      <c r="M327" s="9" t="s">
        <v>883</v>
      </c>
      <c r="N327" s="9"/>
      <c r="O327" s="9"/>
      <c r="P327" s="9" t="s">
        <v>11877</v>
      </c>
      <c r="Q327" s="9" t="s">
        <v>10623</v>
      </c>
      <c r="R327" s="10">
        <v>2.6446348E7</v>
      </c>
      <c r="S327" s="9" t="s">
        <v>11878</v>
      </c>
      <c r="T327">
        <f t="shared" si="2"/>
        <v>35</v>
      </c>
      <c r="U327" t="str">
        <f t="shared" si="3"/>
        <v>Excluded</v>
      </c>
      <c r="V327">
        <f t="shared" si="4"/>
        <v>58</v>
      </c>
      <c r="W327" t="str">
        <f t="shared" si="5"/>
        <v>Excluded</v>
      </c>
      <c r="X327" t="str">
        <f t="shared" ref="X327:Z327" si="335">IFERROR(IF(SEARCH(X$1,$Q327),"sim","não"),)</f>
        <v>sim</v>
      </c>
      <c r="Y327" t="str">
        <f t="shared" si="335"/>
        <v/>
      </c>
      <c r="Z327" t="str">
        <f t="shared" si="335"/>
        <v/>
      </c>
      <c r="AA327">
        <f t="shared" si="7"/>
        <v>1</v>
      </c>
      <c r="AB327" t="str">
        <f t="shared" si="8"/>
        <v/>
      </c>
      <c r="AF327" t="str">
        <f t="shared" si="9"/>
        <v>1 - Type of study</v>
      </c>
      <c r="AG327" t="str">
        <f t="shared" si="10"/>
        <v>1 - Type of study</v>
      </c>
      <c r="AH327" t="str">
        <f t="shared" si="11"/>
        <v/>
      </c>
    </row>
    <row r="328">
      <c r="A328" s="9" t="s">
        <v>11879</v>
      </c>
      <c r="B328" s="9" t="s">
        <v>11880</v>
      </c>
      <c r="C328" s="10">
        <v>2015.0</v>
      </c>
      <c r="D328" s="10">
        <v>10.0</v>
      </c>
      <c r="E328" s="10">
        <v>15.0</v>
      </c>
      <c r="F328" s="9" t="s">
        <v>11881</v>
      </c>
      <c r="G328" s="9" t="s">
        <v>11882</v>
      </c>
      <c r="H328" s="10">
        <v>406.0</v>
      </c>
      <c r="I328" s="10">
        <v>2.0</v>
      </c>
      <c r="J328" s="9" t="s">
        <v>11883</v>
      </c>
      <c r="K328" s="9" t="s">
        <v>11884</v>
      </c>
      <c r="L328" s="15" t="s">
        <v>11885</v>
      </c>
      <c r="M328" s="9" t="s">
        <v>883</v>
      </c>
      <c r="N328" s="9"/>
      <c r="O328" s="9" t="s">
        <v>1022</v>
      </c>
      <c r="P328" s="9" t="s">
        <v>11886</v>
      </c>
      <c r="Q328" s="9" t="s">
        <v>10635</v>
      </c>
      <c r="R328" s="10">
        <v>2.6327645E7</v>
      </c>
      <c r="S328" s="9"/>
      <c r="T328">
        <f t="shared" si="2"/>
        <v>35</v>
      </c>
      <c r="U328" t="str">
        <f t="shared" si="3"/>
        <v>Maybe</v>
      </c>
      <c r="V328">
        <f t="shared" si="4"/>
        <v>55</v>
      </c>
      <c r="W328" t="str">
        <f t="shared" si="5"/>
        <v>Maybe</v>
      </c>
      <c r="X328" t="str">
        <f t="shared" ref="X328:Z328" si="336">IFERROR(IF(SEARCH(X$1,$Q328),"sim","não"),)</f>
        <v/>
      </c>
      <c r="Y328" t="str">
        <f t="shared" si="336"/>
        <v/>
      </c>
      <c r="Z328" t="str">
        <f t="shared" si="336"/>
        <v/>
      </c>
      <c r="AA328">
        <f t="shared" si="7"/>
        <v>0</v>
      </c>
      <c r="AB328" t="str">
        <f t="shared" si="8"/>
        <v>sim</v>
      </c>
      <c r="AF328" t="str">
        <f t="shared" si="9"/>
        <v/>
      </c>
      <c r="AG328" t="str">
        <f t="shared" si="10"/>
        <v/>
      </c>
      <c r="AH328" t="str">
        <f t="shared" si="11"/>
        <v/>
      </c>
    </row>
    <row r="329">
      <c r="A329" s="9" t="s">
        <v>11887</v>
      </c>
      <c r="B329" s="9" t="s">
        <v>11888</v>
      </c>
      <c r="C329" s="10">
        <v>2015.0</v>
      </c>
      <c r="D329" s="10">
        <v>7.0</v>
      </c>
      <c r="E329" s="10">
        <v>30.0</v>
      </c>
      <c r="F329" s="9" t="s">
        <v>11100</v>
      </c>
      <c r="G329" s="9" t="s">
        <v>11101</v>
      </c>
      <c r="H329" s="10">
        <v>886.0</v>
      </c>
      <c r="I329" s="9"/>
      <c r="J329" s="9" t="s">
        <v>11889</v>
      </c>
      <c r="K329" s="9" t="s">
        <v>11890</v>
      </c>
      <c r="L329" s="15" t="s">
        <v>11891</v>
      </c>
      <c r="M329" s="9" t="s">
        <v>883</v>
      </c>
      <c r="N329" s="9"/>
      <c r="O329" s="9" t="s">
        <v>913</v>
      </c>
      <c r="P329" s="9" t="s">
        <v>11892</v>
      </c>
      <c r="Q329" s="9" t="s">
        <v>10623</v>
      </c>
      <c r="R329" s="10">
        <v>2.6320646E7</v>
      </c>
      <c r="S329" s="9"/>
      <c r="T329">
        <f t="shared" si="2"/>
        <v>35</v>
      </c>
      <c r="U329" t="str">
        <f t="shared" si="3"/>
        <v>Excluded</v>
      </c>
      <c r="V329">
        <f t="shared" si="4"/>
        <v>58</v>
      </c>
      <c r="W329" t="str">
        <f t="shared" si="5"/>
        <v>Excluded</v>
      </c>
      <c r="X329" t="str">
        <f t="shared" ref="X329:Z329" si="337">IFERROR(IF(SEARCH(X$1,$Q329),"sim","não"),)</f>
        <v>sim</v>
      </c>
      <c r="Y329" t="str">
        <f t="shared" si="337"/>
        <v/>
      </c>
      <c r="Z329" t="str">
        <f t="shared" si="337"/>
        <v/>
      </c>
      <c r="AA329">
        <f t="shared" si="7"/>
        <v>1</v>
      </c>
      <c r="AB329" t="str">
        <f t="shared" si="8"/>
        <v/>
      </c>
      <c r="AF329" t="str">
        <f t="shared" si="9"/>
        <v>1 - Type of study</v>
      </c>
      <c r="AG329" t="str">
        <f t="shared" si="10"/>
        <v>1 - Type of study</v>
      </c>
      <c r="AH329" t="str">
        <f t="shared" si="11"/>
        <v/>
      </c>
    </row>
    <row r="330">
      <c r="A330" s="9" t="s">
        <v>11893</v>
      </c>
      <c r="B330" s="9" t="s">
        <v>11894</v>
      </c>
      <c r="C330" s="10">
        <v>2015.0</v>
      </c>
      <c r="D330" s="10">
        <v>12.0</v>
      </c>
      <c r="E330" s="10">
        <v>1.0</v>
      </c>
      <c r="F330" s="9" t="s">
        <v>1046</v>
      </c>
      <c r="G330" s="9" t="s">
        <v>1047</v>
      </c>
      <c r="H330" s="10">
        <v>22.0</v>
      </c>
      <c r="I330" s="10">
        <v>24.0</v>
      </c>
      <c r="J330" s="9" t="s">
        <v>11895</v>
      </c>
      <c r="K330" s="9" t="s">
        <v>11896</v>
      </c>
      <c r="L330" s="15" t="s">
        <v>11897</v>
      </c>
      <c r="M330" s="9" t="s">
        <v>883</v>
      </c>
      <c r="N330" s="9"/>
      <c r="O330" s="9" t="s">
        <v>1051</v>
      </c>
      <c r="P330" s="9" t="s">
        <v>11898</v>
      </c>
      <c r="Q330" s="9" t="s">
        <v>10764</v>
      </c>
      <c r="R330" s="10">
        <v>2.6300364E7</v>
      </c>
      <c r="S330" s="9"/>
      <c r="T330">
        <f t="shared" si="2"/>
        <v>35</v>
      </c>
      <c r="U330" t="str">
        <f t="shared" si="3"/>
        <v>Excluded</v>
      </c>
      <c r="V330">
        <f t="shared" si="4"/>
        <v>58</v>
      </c>
      <c r="W330" t="str">
        <f t="shared" si="5"/>
        <v>Excluded</v>
      </c>
      <c r="X330" t="str">
        <f t="shared" ref="X330:Z330" si="338">IFERROR(IF(SEARCH(X$1,$Q330),"sim","não"),)</f>
        <v/>
      </c>
      <c r="Y330" t="str">
        <f t="shared" si="338"/>
        <v/>
      </c>
      <c r="Z330" t="str">
        <f t="shared" si="338"/>
        <v>sim</v>
      </c>
      <c r="AA330">
        <f t="shared" si="7"/>
        <v>1</v>
      </c>
      <c r="AB330" t="str">
        <f t="shared" si="8"/>
        <v/>
      </c>
      <c r="AF330" t="str">
        <f t="shared" si="9"/>
        <v>3 - Intervention</v>
      </c>
      <c r="AG330" t="str">
        <f t="shared" si="10"/>
        <v>3 - Intervention</v>
      </c>
      <c r="AH330" t="str">
        <f t="shared" si="11"/>
        <v/>
      </c>
    </row>
    <row r="331">
      <c r="A331" s="9" t="s">
        <v>11899</v>
      </c>
      <c r="B331" s="9" t="s">
        <v>11900</v>
      </c>
      <c r="C331" s="10">
        <v>2015.0</v>
      </c>
      <c r="D331" s="10">
        <v>12.0</v>
      </c>
      <c r="E331" s="10">
        <v>1.0</v>
      </c>
      <c r="F331" s="9" t="s">
        <v>5655</v>
      </c>
      <c r="G331" s="9" t="s">
        <v>5656</v>
      </c>
      <c r="H331" s="10">
        <v>114.0</v>
      </c>
      <c r="I331" s="10">
        <v>12.0</v>
      </c>
      <c r="J331" s="9" t="s">
        <v>11901</v>
      </c>
      <c r="K331" s="9" t="s">
        <v>11902</v>
      </c>
      <c r="L331" s="15" t="s">
        <v>11903</v>
      </c>
      <c r="M331" s="9" t="s">
        <v>883</v>
      </c>
      <c r="N331" s="9"/>
      <c r="O331" s="9" t="s">
        <v>1051</v>
      </c>
      <c r="P331" s="9" t="s">
        <v>11904</v>
      </c>
      <c r="Q331" s="9" t="s">
        <v>10764</v>
      </c>
      <c r="R331" s="10">
        <v>2.6290219E7</v>
      </c>
      <c r="S331" s="9"/>
      <c r="T331">
        <f t="shared" si="2"/>
        <v>35</v>
      </c>
      <c r="U331" t="str">
        <f t="shared" si="3"/>
        <v>Excluded</v>
      </c>
      <c r="V331">
        <f t="shared" si="4"/>
        <v>58</v>
      </c>
      <c r="W331" t="str">
        <f t="shared" si="5"/>
        <v>Excluded</v>
      </c>
      <c r="X331" t="str">
        <f t="shared" ref="X331:Z331" si="339">IFERROR(IF(SEARCH(X$1,$Q331),"sim","não"),)</f>
        <v/>
      </c>
      <c r="Y331" t="str">
        <f t="shared" si="339"/>
        <v/>
      </c>
      <c r="Z331" t="str">
        <f t="shared" si="339"/>
        <v>sim</v>
      </c>
      <c r="AA331">
        <f t="shared" si="7"/>
        <v>1</v>
      </c>
      <c r="AB331" t="str">
        <f t="shared" si="8"/>
        <v/>
      </c>
      <c r="AF331" t="str">
        <f t="shared" si="9"/>
        <v>3 - Intervention</v>
      </c>
      <c r="AG331" t="str">
        <f t="shared" si="10"/>
        <v>3 - Intervention</v>
      </c>
      <c r="AH331" t="str">
        <f t="shared" si="11"/>
        <v/>
      </c>
    </row>
    <row r="332">
      <c r="A332" s="9" t="s">
        <v>11905</v>
      </c>
      <c r="B332" s="9" t="s">
        <v>11906</v>
      </c>
      <c r="C332" s="10">
        <v>2015.0</v>
      </c>
      <c r="D332" s="10">
        <v>7.0</v>
      </c>
      <c r="E332" s="10">
        <v>1.0</v>
      </c>
      <c r="F332" s="9" t="s">
        <v>11907</v>
      </c>
      <c r="G332" s="9" t="s">
        <v>11908</v>
      </c>
      <c r="H332" s="10">
        <v>5.0</v>
      </c>
      <c r="I332" s="10">
        <v>3.0</v>
      </c>
      <c r="J332" s="9" t="s">
        <v>11909</v>
      </c>
      <c r="K332" s="9" t="s">
        <v>11910</v>
      </c>
      <c r="L332" s="15" t="s">
        <v>11911</v>
      </c>
      <c r="M332" s="9" t="s">
        <v>883</v>
      </c>
      <c r="N332" s="9"/>
      <c r="O332" s="9"/>
      <c r="P332" s="9" t="s">
        <v>11912</v>
      </c>
      <c r="Q332" s="9" t="s">
        <v>10623</v>
      </c>
      <c r="R332" s="10">
        <v>2.6258052E7</v>
      </c>
      <c r="S332" s="9" t="s">
        <v>11913</v>
      </c>
      <c r="T332">
        <f t="shared" si="2"/>
        <v>35</v>
      </c>
      <c r="U332" t="str">
        <f t="shared" si="3"/>
        <v>Excluded</v>
      </c>
      <c r="V332">
        <f t="shared" si="4"/>
        <v>58</v>
      </c>
      <c r="W332" t="str">
        <f t="shared" si="5"/>
        <v>Excluded</v>
      </c>
      <c r="X332" t="str">
        <f t="shared" ref="X332:Z332" si="340">IFERROR(IF(SEARCH(X$1,$Q332),"sim","não"),)</f>
        <v>sim</v>
      </c>
      <c r="Y332" t="str">
        <f t="shared" si="340"/>
        <v/>
      </c>
      <c r="Z332" t="str">
        <f t="shared" si="340"/>
        <v/>
      </c>
      <c r="AA332">
        <f t="shared" si="7"/>
        <v>1</v>
      </c>
      <c r="AB332" t="str">
        <f t="shared" si="8"/>
        <v/>
      </c>
      <c r="AF332" t="str">
        <f t="shared" si="9"/>
        <v>1 - Type of study</v>
      </c>
      <c r="AG332" t="str">
        <f t="shared" si="10"/>
        <v>1 - Type of study</v>
      </c>
      <c r="AH332" t="str">
        <f t="shared" si="11"/>
        <v/>
      </c>
    </row>
    <row r="333">
      <c r="A333" s="9" t="s">
        <v>11914</v>
      </c>
      <c r="B333" s="9" t="s">
        <v>11915</v>
      </c>
      <c r="C333" s="10">
        <v>2015.0</v>
      </c>
      <c r="D333" s="10">
        <v>6.0</v>
      </c>
      <c r="E333" s="10">
        <v>15.0</v>
      </c>
      <c r="F333" s="9" t="s">
        <v>879</v>
      </c>
      <c r="G333" s="9" t="s">
        <v>880</v>
      </c>
      <c r="H333" s="10">
        <v>95.0</v>
      </c>
      <c r="I333" s="10">
        <v>1.0</v>
      </c>
      <c r="J333" s="9" t="s">
        <v>11916</v>
      </c>
      <c r="K333" s="9" t="s">
        <v>11917</v>
      </c>
      <c r="L333" s="15" t="s">
        <v>11918</v>
      </c>
      <c r="M333" s="9" t="s">
        <v>883</v>
      </c>
      <c r="N333" s="9"/>
      <c r="O333" s="9" t="s">
        <v>884</v>
      </c>
      <c r="P333" s="9" t="s">
        <v>11919</v>
      </c>
      <c r="Q333" s="9" t="s">
        <v>10623</v>
      </c>
      <c r="R333" s="10">
        <v>2.5936574E7</v>
      </c>
      <c r="S333" s="9"/>
      <c r="T333">
        <f t="shared" si="2"/>
        <v>35</v>
      </c>
      <c r="U333" t="str">
        <f t="shared" si="3"/>
        <v>Excluded</v>
      </c>
      <c r="V333">
        <f t="shared" si="4"/>
        <v>58</v>
      </c>
      <c r="W333" t="str">
        <f t="shared" si="5"/>
        <v>Excluded</v>
      </c>
      <c r="X333" t="str">
        <f t="shared" ref="X333:Z333" si="341">IFERROR(IF(SEARCH(X$1,$Q333),"sim","não"),)</f>
        <v>sim</v>
      </c>
      <c r="Y333" t="str">
        <f t="shared" si="341"/>
        <v/>
      </c>
      <c r="Z333" t="str">
        <f t="shared" si="341"/>
        <v/>
      </c>
      <c r="AA333">
        <f t="shared" si="7"/>
        <v>1</v>
      </c>
      <c r="AB333" t="str">
        <f t="shared" si="8"/>
        <v/>
      </c>
      <c r="AF333" t="str">
        <f t="shared" si="9"/>
        <v>1 - Type of study</v>
      </c>
      <c r="AG333" t="str">
        <f t="shared" si="10"/>
        <v>1 - Type of study</v>
      </c>
      <c r="AH333" t="str">
        <f t="shared" si="11"/>
        <v/>
      </c>
    </row>
    <row r="334">
      <c r="A334" s="9" t="s">
        <v>11920</v>
      </c>
      <c r="B334" s="9" t="s">
        <v>11921</v>
      </c>
      <c r="C334" s="10">
        <v>2015.0</v>
      </c>
      <c r="D334" s="10">
        <v>8.0</v>
      </c>
      <c r="E334" s="10">
        <v>1.0</v>
      </c>
      <c r="F334" s="9" t="s">
        <v>927</v>
      </c>
      <c r="G334" s="9" t="s">
        <v>928</v>
      </c>
      <c r="H334" s="10">
        <v>203.0</v>
      </c>
      <c r="I334" s="9"/>
      <c r="J334" s="9" t="s">
        <v>6465</v>
      </c>
      <c r="K334" s="9" t="s">
        <v>11922</v>
      </c>
      <c r="L334" s="15" t="s">
        <v>11923</v>
      </c>
      <c r="M334" s="9" t="s">
        <v>883</v>
      </c>
      <c r="N334" s="9"/>
      <c r="O334" s="9" t="s">
        <v>884</v>
      </c>
      <c r="P334" s="9" t="s">
        <v>11924</v>
      </c>
      <c r="Q334" s="9" t="s">
        <v>10764</v>
      </c>
      <c r="R334" s="10">
        <v>2.5884347E7</v>
      </c>
      <c r="S334" s="9"/>
      <c r="T334">
        <f t="shared" si="2"/>
        <v>35</v>
      </c>
      <c r="U334" t="str">
        <f t="shared" si="3"/>
        <v>Excluded</v>
      </c>
      <c r="V334">
        <f t="shared" si="4"/>
        <v>58</v>
      </c>
      <c r="W334" t="str">
        <f t="shared" si="5"/>
        <v>Excluded</v>
      </c>
      <c r="X334" t="str">
        <f t="shared" ref="X334:Z334" si="342">IFERROR(IF(SEARCH(X$1,$Q334),"sim","não"),)</f>
        <v/>
      </c>
      <c r="Y334" t="str">
        <f t="shared" si="342"/>
        <v/>
      </c>
      <c r="Z334" t="str">
        <f t="shared" si="342"/>
        <v>sim</v>
      </c>
      <c r="AA334">
        <f t="shared" si="7"/>
        <v>1</v>
      </c>
      <c r="AB334" t="str">
        <f t="shared" si="8"/>
        <v/>
      </c>
      <c r="AF334" t="str">
        <f t="shared" si="9"/>
        <v>3 - Intervention</v>
      </c>
      <c r="AG334" t="str">
        <f t="shared" si="10"/>
        <v>3 - Intervention</v>
      </c>
      <c r="AH334" t="str">
        <f t="shared" si="11"/>
        <v/>
      </c>
    </row>
    <row r="335">
      <c r="A335" s="9" t="s">
        <v>11925</v>
      </c>
      <c r="B335" s="9" t="s">
        <v>11926</v>
      </c>
      <c r="C335" s="10">
        <v>2015.0</v>
      </c>
      <c r="D335" s="10">
        <v>3.0</v>
      </c>
      <c r="E335" s="10">
        <v>12.0</v>
      </c>
      <c r="F335" s="9" t="s">
        <v>422</v>
      </c>
      <c r="G335" s="9" t="s">
        <v>1829</v>
      </c>
      <c r="H335" s="10">
        <v>7.0</v>
      </c>
      <c r="I335" s="10">
        <v>12.0</v>
      </c>
      <c r="J335" s="9" t="s">
        <v>11927</v>
      </c>
      <c r="K335" s="9" t="s">
        <v>11928</v>
      </c>
      <c r="L335" s="15" t="s">
        <v>11929</v>
      </c>
      <c r="M335" s="9" t="s">
        <v>883</v>
      </c>
      <c r="N335" s="9"/>
      <c r="O335" s="9" t="s">
        <v>884</v>
      </c>
      <c r="P335" s="9" t="s">
        <v>11930</v>
      </c>
      <c r="Q335" s="9" t="s">
        <v>11931</v>
      </c>
      <c r="R335" s="10">
        <v>2.5721713E7</v>
      </c>
      <c r="S335" s="9"/>
      <c r="T335">
        <f t="shared" si="2"/>
        <v>35</v>
      </c>
      <c r="U335" t="str">
        <f t="shared" si="3"/>
        <v>Excluded</v>
      </c>
      <c r="V335">
        <f t="shared" si="4"/>
        <v>58</v>
      </c>
      <c r="W335" t="str">
        <f t="shared" si="5"/>
        <v>Excluded</v>
      </c>
      <c r="X335" t="str">
        <f t="shared" ref="X335:Z335" si="343">IFERROR(IF(SEARCH(X$1,$Q335),"sim","não"),)</f>
        <v/>
      </c>
      <c r="Y335" t="str">
        <f t="shared" si="343"/>
        <v>sim</v>
      </c>
      <c r="Z335" t="str">
        <f t="shared" si="343"/>
        <v>sim</v>
      </c>
      <c r="AA335">
        <f t="shared" si="7"/>
        <v>2</v>
      </c>
      <c r="AB335" t="str">
        <f t="shared" si="8"/>
        <v/>
      </c>
      <c r="AF335" t="str">
        <f t="shared" si="9"/>
        <v>2 - Population,3 - Intervention</v>
      </c>
      <c r="AG335" t="str">
        <f t="shared" si="10"/>
        <v>2 - Population</v>
      </c>
      <c r="AH335" t="str">
        <f t="shared" si="11"/>
        <v>3 - Intervention</v>
      </c>
    </row>
    <row r="336">
      <c r="A336" s="9" t="s">
        <v>11932</v>
      </c>
      <c r="B336" s="9" t="s">
        <v>11933</v>
      </c>
      <c r="C336" s="10">
        <v>2015.0</v>
      </c>
      <c r="D336" s="10">
        <v>6.0</v>
      </c>
      <c r="E336" s="10">
        <v>30.0</v>
      </c>
      <c r="F336" s="9" t="s">
        <v>879</v>
      </c>
      <c r="G336" s="9" t="s">
        <v>880</v>
      </c>
      <c r="H336" s="10">
        <v>95.0</v>
      </c>
      <c r="I336" s="10">
        <v>2.0</v>
      </c>
      <c r="J336" s="9" t="s">
        <v>11934</v>
      </c>
      <c r="K336" s="9" t="s">
        <v>11935</v>
      </c>
      <c r="L336" s="15" t="s">
        <v>11936</v>
      </c>
      <c r="M336" s="9" t="s">
        <v>883</v>
      </c>
      <c r="N336" s="9"/>
      <c r="O336" s="9" t="s">
        <v>884</v>
      </c>
      <c r="P336" s="9" t="s">
        <v>11937</v>
      </c>
      <c r="Q336" s="9" t="s">
        <v>10629</v>
      </c>
      <c r="R336" s="10">
        <v>2.5649837E7</v>
      </c>
      <c r="S336" s="9"/>
      <c r="T336">
        <f t="shared" si="2"/>
        <v>35</v>
      </c>
      <c r="U336" t="str">
        <f t="shared" si="3"/>
        <v>Excluded</v>
      </c>
      <c r="V336">
        <f t="shared" si="4"/>
        <v>58</v>
      </c>
      <c r="W336" t="str">
        <f t="shared" si="5"/>
        <v>Excluded</v>
      </c>
      <c r="X336" t="str">
        <f t="shared" ref="X336:Z336" si="344">IFERROR(IF(SEARCH(X$1,$Q336),"sim","não"),)</f>
        <v>sim</v>
      </c>
      <c r="Y336" t="str">
        <f t="shared" si="344"/>
        <v/>
      </c>
      <c r="Z336" t="str">
        <f t="shared" si="344"/>
        <v/>
      </c>
      <c r="AA336">
        <f t="shared" si="7"/>
        <v>1</v>
      </c>
      <c r="AB336" t="str">
        <f t="shared" si="8"/>
        <v/>
      </c>
      <c r="AF336" t="str">
        <f t="shared" si="9"/>
        <v>1 - Type of study</v>
      </c>
      <c r="AG336" t="str">
        <f t="shared" si="10"/>
        <v>1 - Type of study</v>
      </c>
      <c r="AH336" t="str">
        <f t="shared" si="11"/>
        <v/>
      </c>
    </row>
    <row r="337">
      <c r="A337" s="9" t="s">
        <v>11938</v>
      </c>
      <c r="B337" s="9" t="s">
        <v>11939</v>
      </c>
      <c r="C337" s="10">
        <v>2015.0</v>
      </c>
      <c r="D337" s="10">
        <v>4.0</v>
      </c>
      <c r="E337" s="10">
        <v>14.0</v>
      </c>
      <c r="F337" s="9" t="s">
        <v>8762</v>
      </c>
      <c r="G337" s="9" t="s">
        <v>8763</v>
      </c>
      <c r="H337" s="10">
        <v>31.0</v>
      </c>
      <c r="I337" s="10">
        <v>14.0</v>
      </c>
      <c r="J337" s="9" t="s">
        <v>11940</v>
      </c>
      <c r="K337" s="9" t="s">
        <v>11941</v>
      </c>
      <c r="L337" s="15" t="s">
        <v>11942</v>
      </c>
      <c r="M337" s="9" t="s">
        <v>883</v>
      </c>
      <c r="N337" s="9"/>
      <c r="O337" s="9"/>
      <c r="P337" s="9" t="s">
        <v>11943</v>
      </c>
      <c r="Q337" s="9" t="s">
        <v>10629</v>
      </c>
      <c r="R337" s="10">
        <v>2.5532019E7</v>
      </c>
      <c r="S337" s="9" t="s">
        <v>11944</v>
      </c>
      <c r="T337">
        <f t="shared" si="2"/>
        <v>35</v>
      </c>
      <c r="U337" t="str">
        <f t="shared" si="3"/>
        <v>Excluded</v>
      </c>
      <c r="V337">
        <f t="shared" si="4"/>
        <v>58</v>
      </c>
      <c r="W337" t="str">
        <f t="shared" si="5"/>
        <v>Excluded</v>
      </c>
      <c r="X337" t="str">
        <f t="shared" ref="X337:Z337" si="345">IFERROR(IF(SEARCH(X$1,$Q337),"sim","não"),)</f>
        <v>sim</v>
      </c>
      <c r="Y337" t="str">
        <f t="shared" si="345"/>
        <v/>
      </c>
      <c r="Z337" t="str">
        <f t="shared" si="345"/>
        <v/>
      </c>
      <c r="AA337">
        <f t="shared" si="7"/>
        <v>1</v>
      </c>
      <c r="AB337" t="str">
        <f t="shared" si="8"/>
        <v/>
      </c>
      <c r="AF337" t="str">
        <f t="shared" si="9"/>
        <v>1 - Type of study</v>
      </c>
      <c r="AG337" t="str">
        <f t="shared" si="10"/>
        <v>1 - Type of study</v>
      </c>
      <c r="AH337" t="str">
        <f t="shared" si="11"/>
        <v/>
      </c>
    </row>
    <row r="338">
      <c r="A338" s="9" t="s">
        <v>11945</v>
      </c>
      <c r="B338" s="9" t="s">
        <v>11946</v>
      </c>
      <c r="C338" s="10">
        <v>2014.0</v>
      </c>
      <c r="D338" s="10">
        <v>11.0</v>
      </c>
      <c r="E338" s="10">
        <v>18.0</v>
      </c>
      <c r="F338" s="9" t="s">
        <v>1017</v>
      </c>
      <c r="G338" s="9" t="s">
        <v>1018</v>
      </c>
      <c r="H338" s="10">
        <v>48.0</v>
      </c>
      <c r="I338" s="10">
        <v>22.0</v>
      </c>
      <c r="J338" s="9" t="s">
        <v>11947</v>
      </c>
      <c r="K338" s="9" t="s">
        <v>11948</v>
      </c>
      <c r="L338" s="15" t="s">
        <v>11949</v>
      </c>
      <c r="M338" s="9" t="s">
        <v>883</v>
      </c>
      <c r="N338" s="9"/>
      <c r="O338" s="9" t="s">
        <v>1022</v>
      </c>
      <c r="P338" s="9" t="s">
        <v>11950</v>
      </c>
      <c r="Q338" s="9" t="s">
        <v>10746</v>
      </c>
      <c r="R338" s="10">
        <v>2.5289587E7</v>
      </c>
      <c r="S338" s="9"/>
      <c r="T338">
        <f t="shared" si="2"/>
        <v>35</v>
      </c>
      <c r="U338" t="str">
        <f t="shared" si="3"/>
        <v>Excluded</v>
      </c>
      <c r="V338">
        <f t="shared" si="4"/>
        <v>58</v>
      </c>
      <c r="W338" t="str">
        <f t="shared" si="5"/>
        <v>Excluded</v>
      </c>
      <c r="X338" t="str">
        <f t="shared" ref="X338:Z338" si="346">IFERROR(IF(SEARCH(X$1,$Q338),"sim","não"),)</f>
        <v/>
      </c>
      <c r="Y338" t="str">
        <f t="shared" si="346"/>
        <v>sim</v>
      </c>
      <c r="Z338" t="str">
        <f t="shared" si="346"/>
        <v/>
      </c>
      <c r="AA338">
        <f t="shared" si="7"/>
        <v>1</v>
      </c>
      <c r="AB338" t="str">
        <f t="shared" si="8"/>
        <v/>
      </c>
      <c r="AF338" t="str">
        <f t="shared" si="9"/>
        <v>2 - Population</v>
      </c>
      <c r="AG338" t="str">
        <f t="shared" si="10"/>
        <v>2 - Population</v>
      </c>
      <c r="AH338" t="str">
        <f t="shared" si="11"/>
        <v/>
      </c>
    </row>
    <row r="339">
      <c r="A339" s="9" t="s">
        <v>11951</v>
      </c>
      <c r="B339" s="9" t="s">
        <v>11952</v>
      </c>
      <c r="C339" s="10">
        <v>2014.0</v>
      </c>
      <c r="D339" s="10">
        <v>1.0</v>
      </c>
      <c r="E339" s="10">
        <v>1.0</v>
      </c>
      <c r="F339" s="9" t="s">
        <v>11953</v>
      </c>
      <c r="G339" s="11" t="s">
        <v>11954</v>
      </c>
      <c r="H339" s="9"/>
      <c r="I339" s="10">
        <v>6.0</v>
      </c>
      <c r="J339" s="9" t="s">
        <v>11955</v>
      </c>
      <c r="K339" s="9" t="s">
        <v>11956</v>
      </c>
      <c r="L339" s="15" t="s">
        <v>11957</v>
      </c>
      <c r="M339" s="9" t="s">
        <v>11958</v>
      </c>
      <c r="N339" s="9"/>
      <c r="O339" s="9" t="s">
        <v>11959</v>
      </c>
      <c r="P339" s="9" t="s">
        <v>11960</v>
      </c>
      <c r="Q339" s="9" t="s">
        <v>10746</v>
      </c>
      <c r="R339" s="10">
        <v>2.5282811E7</v>
      </c>
      <c r="S339" s="9"/>
      <c r="T339">
        <f t="shared" si="2"/>
        <v>35</v>
      </c>
      <c r="U339" t="str">
        <f t="shared" si="3"/>
        <v>Excluded</v>
      </c>
      <c r="V339">
        <f t="shared" si="4"/>
        <v>58</v>
      </c>
      <c r="W339" t="str">
        <f t="shared" si="5"/>
        <v>Excluded</v>
      </c>
      <c r="X339" t="str">
        <f t="shared" ref="X339:Z339" si="347">IFERROR(IF(SEARCH(X$1,$Q339),"sim","não"),)</f>
        <v/>
      </c>
      <c r="Y339" t="str">
        <f t="shared" si="347"/>
        <v>sim</v>
      </c>
      <c r="Z339" t="str">
        <f t="shared" si="347"/>
        <v/>
      </c>
      <c r="AA339">
        <f t="shared" si="7"/>
        <v>1</v>
      </c>
      <c r="AB339" t="str">
        <f t="shared" si="8"/>
        <v/>
      </c>
      <c r="AF339" t="str">
        <f t="shared" si="9"/>
        <v>2 - Population</v>
      </c>
      <c r="AG339" t="str">
        <f t="shared" si="10"/>
        <v>2 - Population</v>
      </c>
      <c r="AH339" t="str">
        <f t="shared" si="11"/>
        <v/>
      </c>
    </row>
    <row r="340">
      <c r="A340" s="9" t="s">
        <v>11961</v>
      </c>
      <c r="B340" s="9" t="s">
        <v>11962</v>
      </c>
      <c r="C340" s="10">
        <v>2014.0</v>
      </c>
      <c r="D340" s="10">
        <v>3.0</v>
      </c>
      <c r="E340" s="10">
        <v>1.0</v>
      </c>
      <c r="F340" s="9" t="s">
        <v>11963</v>
      </c>
      <c r="G340" s="9" t="s">
        <v>11964</v>
      </c>
      <c r="H340" s="10">
        <v>65.0</v>
      </c>
      <c r="I340" s="10">
        <v>1.0</v>
      </c>
      <c r="J340" s="9" t="s">
        <v>11965</v>
      </c>
      <c r="K340" s="9" t="s">
        <v>11966</v>
      </c>
      <c r="L340" s="15" t="s">
        <v>11967</v>
      </c>
      <c r="M340" s="9" t="s">
        <v>883</v>
      </c>
      <c r="N340" s="9"/>
      <c r="O340" s="9" t="s">
        <v>11968</v>
      </c>
      <c r="P340" s="9" t="s">
        <v>11969</v>
      </c>
      <c r="Q340" s="9" t="s">
        <v>11021</v>
      </c>
      <c r="R340" s="10">
        <v>2.5119008E7</v>
      </c>
      <c r="S340" s="9"/>
      <c r="T340">
        <f t="shared" si="2"/>
        <v>35</v>
      </c>
      <c r="U340" t="str">
        <f t="shared" si="3"/>
        <v>Excluded</v>
      </c>
      <c r="V340">
        <f t="shared" si="4"/>
        <v>58</v>
      </c>
      <c r="W340" t="str">
        <f t="shared" si="5"/>
        <v>Excluded</v>
      </c>
      <c r="X340" t="str">
        <f t="shared" ref="X340:Z340" si="348">IFERROR(IF(SEARCH(X$1,$Q340),"sim","não"),)</f>
        <v/>
      </c>
      <c r="Y340" t="str">
        <f t="shared" si="348"/>
        <v>sim</v>
      </c>
      <c r="Z340" t="str">
        <f t="shared" si="348"/>
        <v/>
      </c>
      <c r="AA340">
        <f t="shared" si="7"/>
        <v>1</v>
      </c>
      <c r="AB340" t="str">
        <f t="shared" si="8"/>
        <v/>
      </c>
      <c r="AF340" t="str">
        <f t="shared" si="9"/>
        <v>2 - Population</v>
      </c>
      <c r="AG340" t="str">
        <f t="shared" si="10"/>
        <v>2 - Population</v>
      </c>
      <c r="AH340" t="str">
        <f t="shared" si="11"/>
        <v/>
      </c>
    </row>
    <row r="341">
      <c r="A341" s="9" t="s">
        <v>11970</v>
      </c>
      <c r="B341" s="9" t="s">
        <v>11971</v>
      </c>
      <c r="C341" s="10">
        <v>2014.0</v>
      </c>
      <c r="D341" s="10">
        <v>11.0</v>
      </c>
      <c r="E341" s="10">
        <v>1.0</v>
      </c>
      <c r="F341" s="9" t="s">
        <v>11972</v>
      </c>
      <c r="G341" s="9" t="s">
        <v>11973</v>
      </c>
      <c r="H341" s="10">
        <v>35.0</v>
      </c>
      <c r="I341" s="10">
        <v>11.0</v>
      </c>
      <c r="J341" s="9" t="s">
        <v>11974</v>
      </c>
      <c r="K341" s="9" t="s">
        <v>11975</v>
      </c>
      <c r="L341" s="15" t="s">
        <v>11976</v>
      </c>
      <c r="M341" s="9" t="s">
        <v>883</v>
      </c>
      <c r="N341" s="9"/>
      <c r="O341" s="9" t="s">
        <v>913</v>
      </c>
      <c r="P341" s="9" t="s">
        <v>11977</v>
      </c>
      <c r="Q341" s="9" t="s">
        <v>11021</v>
      </c>
      <c r="R341" s="10">
        <v>2.5085588E7</v>
      </c>
      <c r="S341" s="9"/>
      <c r="T341">
        <f t="shared" si="2"/>
        <v>35</v>
      </c>
      <c r="U341" t="str">
        <f t="shared" si="3"/>
        <v>Excluded</v>
      </c>
      <c r="V341">
        <f t="shared" si="4"/>
        <v>58</v>
      </c>
      <c r="W341" t="str">
        <f t="shared" si="5"/>
        <v>Excluded</v>
      </c>
      <c r="X341" t="str">
        <f t="shared" ref="X341:Z341" si="349">IFERROR(IF(SEARCH(X$1,$Q341),"sim","não"),)</f>
        <v/>
      </c>
      <c r="Y341" t="str">
        <f t="shared" si="349"/>
        <v>sim</v>
      </c>
      <c r="Z341" t="str">
        <f t="shared" si="349"/>
        <v/>
      </c>
      <c r="AA341">
        <f t="shared" si="7"/>
        <v>1</v>
      </c>
      <c r="AB341" t="str">
        <f t="shared" si="8"/>
        <v/>
      </c>
      <c r="AF341" t="str">
        <f t="shared" si="9"/>
        <v>2 - Population</v>
      </c>
      <c r="AG341" t="str">
        <f t="shared" si="10"/>
        <v>2 - Population</v>
      </c>
      <c r="AH341" t="str">
        <f t="shared" si="11"/>
        <v/>
      </c>
    </row>
    <row r="342">
      <c r="A342" s="9" t="s">
        <v>11978</v>
      </c>
      <c r="B342" s="9" t="s">
        <v>11979</v>
      </c>
      <c r="C342" s="10">
        <v>2016.0</v>
      </c>
      <c r="D342" s="10">
        <v>2.0</v>
      </c>
      <c r="E342" s="10">
        <v>1.0</v>
      </c>
      <c r="F342" s="9" t="s">
        <v>1765</v>
      </c>
      <c r="G342" s="9" t="s">
        <v>1766</v>
      </c>
      <c r="H342" s="10">
        <v>31.0</v>
      </c>
      <c r="I342" s="10">
        <v>2.0</v>
      </c>
      <c r="J342" s="9" t="s">
        <v>11980</v>
      </c>
      <c r="K342" s="9" t="s">
        <v>11981</v>
      </c>
      <c r="L342" s="15" t="s">
        <v>11982</v>
      </c>
      <c r="M342" s="9" t="s">
        <v>883</v>
      </c>
      <c r="N342" s="9"/>
      <c r="O342" s="9" t="s">
        <v>1022</v>
      </c>
      <c r="P342" s="9" t="s">
        <v>11983</v>
      </c>
      <c r="Q342" s="9" t="s">
        <v>10764</v>
      </c>
      <c r="R342" s="10">
        <v>2.5059219E7</v>
      </c>
      <c r="S342" s="9"/>
      <c r="T342">
        <f t="shared" si="2"/>
        <v>35</v>
      </c>
      <c r="U342" t="str">
        <f t="shared" si="3"/>
        <v>Excluded</v>
      </c>
      <c r="V342">
        <f t="shared" si="4"/>
        <v>58</v>
      </c>
      <c r="W342" t="str">
        <f t="shared" si="5"/>
        <v>Excluded</v>
      </c>
      <c r="X342" t="str">
        <f t="shared" ref="X342:Z342" si="350">IFERROR(IF(SEARCH(X$1,$Q342),"sim","não"),)</f>
        <v/>
      </c>
      <c r="Y342" t="str">
        <f t="shared" si="350"/>
        <v/>
      </c>
      <c r="Z342" t="str">
        <f t="shared" si="350"/>
        <v>sim</v>
      </c>
      <c r="AA342">
        <f t="shared" si="7"/>
        <v>1</v>
      </c>
      <c r="AB342" t="str">
        <f t="shared" si="8"/>
        <v/>
      </c>
      <c r="AF342" t="str">
        <f t="shared" si="9"/>
        <v>3 - Intervention</v>
      </c>
      <c r="AG342" t="str">
        <f t="shared" si="10"/>
        <v>3 - Intervention</v>
      </c>
      <c r="AH342" t="str">
        <f t="shared" si="11"/>
        <v/>
      </c>
    </row>
    <row r="343">
      <c r="A343" s="9" t="s">
        <v>11984</v>
      </c>
      <c r="B343" s="9" t="s">
        <v>11985</v>
      </c>
      <c r="C343" s="10">
        <v>2014.0</v>
      </c>
      <c r="D343" s="10">
        <v>7.0</v>
      </c>
      <c r="E343" s="10">
        <v>23.0</v>
      </c>
      <c r="F343" s="9" t="s">
        <v>1682</v>
      </c>
      <c r="G343" s="9" t="s">
        <v>1683</v>
      </c>
      <c r="H343" s="10">
        <v>6.0</v>
      </c>
      <c r="I343" s="10">
        <v>14.0</v>
      </c>
      <c r="J343" s="9" t="s">
        <v>11986</v>
      </c>
      <c r="K343" s="9" t="s">
        <v>11987</v>
      </c>
      <c r="L343" s="15" t="s">
        <v>11988</v>
      </c>
      <c r="M343" s="9" t="s">
        <v>883</v>
      </c>
      <c r="N343" s="9"/>
      <c r="O343" s="9" t="s">
        <v>1022</v>
      </c>
      <c r="P343" s="9" t="s">
        <v>11989</v>
      </c>
      <c r="Q343" s="9" t="s">
        <v>11990</v>
      </c>
      <c r="R343" s="10">
        <v>2.4956063E7</v>
      </c>
      <c r="S343" s="9"/>
      <c r="T343">
        <f t="shared" si="2"/>
        <v>35</v>
      </c>
      <c r="U343" t="str">
        <f t="shared" si="3"/>
        <v>Excluded</v>
      </c>
      <c r="V343">
        <f t="shared" si="4"/>
        <v>58</v>
      </c>
      <c r="W343" t="str">
        <f t="shared" si="5"/>
        <v>Excluded</v>
      </c>
      <c r="X343" t="str">
        <f t="shared" ref="X343:Z343" si="351">IFERROR(IF(SEARCH(X$1,$Q343),"sim","não"),)</f>
        <v>sim</v>
      </c>
      <c r="Y343" t="str">
        <f t="shared" si="351"/>
        <v/>
      </c>
      <c r="Z343" t="str">
        <f t="shared" si="351"/>
        <v>sim</v>
      </c>
      <c r="AA343">
        <f t="shared" si="7"/>
        <v>2</v>
      </c>
      <c r="AB343" t="str">
        <f t="shared" si="8"/>
        <v/>
      </c>
      <c r="AF343" t="str">
        <f t="shared" si="9"/>
        <v>3 - Intervention,1 - Type of study</v>
      </c>
      <c r="AG343" t="str">
        <f t="shared" si="10"/>
        <v>3 - Intervention</v>
      </c>
      <c r="AH343" t="str">
        <f t="shared" si="11"/>
        <v>1 - Type of study</v>
      </c>
    </row>
    <row r="344">
      <c r="A344" s="9" t="s">
        <v>11991</v>
      </c>
      <c r="B344" s="9" t="s">
        <v>11992</v>
      </c>
      <c r="C344" s="10">
        <v>2014.0</v>
      </c>
      <c r="D344" s="10">
        <v>6.0</v>
      </c>
      <c r="E344" s="10">
        <v>26.0</v>
      </c>
      <c r="F344" s="9" t="s">
        <v>11993</v>
      </c>
      <c r="G344" s="9" t="s">
        <v>11994</v>
      </c>
      <c r="H344" s="10">
        <v>57.0</v>
      </c>
      <c r="I344" s="10">
        <v>12.0</v>
      </c>
      <c r="J344" s="9" t="s">
        <v>11995</v>
      </c>
      <c r="K344" s="9" t="s">
        <v>11996</v>
      </c>
      <c r="L344" s="15" t="s">
        <v>11997</v>
      </c>
      <c r="M344" s="9" t="s">
        <v>883</v>
      </c>
      <c r="N344" s="9"/>
      <c r="O344" s="9"/>
      <c r="P344" s="9" t="s">
        <v>11998</v>
      </c>
      <c r="Q344" s="9" t="s">
        <v>11311</v>
      </c>
      <c r="R344" s="10">
        <v>2.486759E7</v>
      </c>
      <c r="S344" s="9" t="s">
        <v>11999</v>
      </c>
      <c r="T344">
        <f t="shared" si="2"/>
        <v>35</v>
      </c>
      <c r="U344" t="str">
        <f t="shared" si="3"/>
        <v>Excluded</v>
      </c>
      <c r="V344">
        <f t="shared" si="4"/>
        <v>58</v>
      </c>
      <c r="W344" t="str">
        <f t="shared" si="5"/>
        <v>Excluded</v>
      </c>
      <c r="X344" t="str">
        <f t="shared" ref="X344:Z344" si="352">IFERROR(IF(SEARCH(X$1,$Q344),"sim","não"),)</f>
        <v>sim</v>
      </c>
      <c r="Y344" t="str">
        <f t="shared" si="352"/>
        <v/>
      </c>
      <c r="Z344" t="str">
        <f t="shared" si="352"/>
        <v>sim</v>
      </c>
      <c r="AA344">
        <f t="shared" si="7"/>
        <v>2</v>
      </c>
      <c r="AB344" t="str">
        <f t="shared" si="8"/>
        <v/>
      </c>
      <c r="AF344" t="str">
        <f t="shared" si="9"/>
        <v>3 - Intervention,1 - Type of study</v>
      </c>
      <c r="AG344" t="str">
        <f t="shared" si="10"/>
        <v>3 - Intervention</v>
      </c>
      <c r="AH344" t="str">
        <f t="shared" si="11"/>
        <v>1 - Type of study</v>
      </c>
    </row>
    <row r="345">
      <c r="A345" s="9" t="s">
        <v>12000</v>
      </c>
      <c r="B345" s="9" t="s">
        <v>12001</v>
      </c>
      <c r="C345" s="10">
        <v>2014.0</v>
      </c>
      <c r="D345" s="10">
        <v>1.0</v>
      </c>
      <c r="E345" s="10">
        <v>1.0</v>
      </c>
      <c r="F345" s="9" t="s">
        <v>12002</v>
      </c>
      <c r="G345" s="9" t="s">
        <v>12003</v>
      </c>
      <c r="H345" s="10">
        <v>25.0</v>
      </c>
      <c r="I345" s="10">
        <v>9.0</v>
      </c>
      <c r="J345" s="9" t="s">
        <v>12004</v>
      </c>
      <c r="K345" s="9" t="s">
        <v>12005</v>
      </c>
      <c r="L345" s="15" t="s">
        <v>12006</v>
      </c>
      <c r="M345" s="9" t="s">
        <v>883</v>
      </c>
      <c r="N345" s="9"/>
      <c r="O345" s="9" t="s">
        <v>884</v>
      </c>
      <c r="P345" s="9" t="s">
        <v>12007</v>
      </c>
      <c r="Q345" s="9" t="s">
        <v>10635</v>
      </c>
      <c r="R345" s="10">
        <v>2.4811211E7</v>
      </c>
      <c r="S345" s="9"/>
      <c r="T345">
        <f t="shared" si="2"/>
        <v>35</v>
      </c>
      <c r="U345" t="str">
        <f t="shared" si="3"/>
        <v>Maybe</v>
      </c>
      <c r="V345">
        <f t="shared" si="4"/>
        <v>55</v>
      </c>
      <c r="W345" t="str">
        <f t="shared" si="5"/>
        <v>Maybe</v>
      </c>
      <c r="X345" t="str">
        <f t="shared" ref="X345:Z345" si="353">IFERROR(IF(SEARCH(X$1,$Q345),"sim","não"),)</f>
        <v/>
      </c>
      <c r="Y345" t="str">
        <f t="shared" si="353"/>
        <v/>
      </c>
      <c r="Z345" t="str">
        <f t="shared" si="353"/>
        <v/>
      </c>
      <c r="AA345">
        <f t="shared" si="7"/>
        <v>0</v>
      </c>
      <c r="AB345" t="str">
        <f t="shared" si="8"/>
        <v>sim</v>
      </c>
      <c r="AF345" t="str">
        <f t="shared" si="9"/>
        <v/>
      </c>
      <c r="AG345" t="str">
        <f t="shared" si="10"/>
        <v/>
      </c>
      <c r="AH345" t="str">
        <f t="shared" si="11"/>
        <v/>
      </c>
    </row>
    <row r="346">
      <c r="A346" s="9" t="s">
        <v>12008</v>
      </c>
      <c r="B346" s="9" t="s">
        <v>12009</v>
      </c>
      <c r="C346" s="10">
        <v>2014.0</v>
      </c>
      <c r="D346" s="10">
        <v>5.0</v>
      </c>
      <c r="E346" s="10">
        <v>13.0</v>
      </c>
      <c r="F346" s="9" t="s">
        <v>2631</v>
      </c>
      <c r="G346" s="9" t="s">
        <v>2632</v>
      </c>
      <c r="H346" s="10">
        <v>111.0</v>
      </c>
      <c r="I346" s="10">
        <v>19.0</v>
      </c>
      <c r="J346" s="9" t="s">
        <v>12010</v>
      </c>
      <c r="K346" s="9" t="s">
        <v>12011</v>
      </c>
      <c r="L346" s="15" t="s">
        <v>12012</v>
      </c>
      <c r="M346" s="9" t="s">
        <v>883</v>
      </c>
      <c r="N346" s="9"/>
      <c r="O346" s="9"/>
      <c r="P346" s="9" t="s">
        <v>12013</v>
      </c>
      <c r="Q346" s="9" t="s">
        <v>10746</v>
      </c>
      <c r="R346" s="10">
        <v>2.4778261E7</v>
      </c>
      <c r="S346" s="9" t="s">
        <v>12014</v>
      </c>
      <c r="T346">
        <f t="shared" si="2"/>
        <v>35</v>
      </c>
      <c r="U346" t="str">
        <f t="shared" si="3"/>
        <v>Excluded</v>
      </c>
      <c r="V346">
        <f t="shared" si="4"/>
        <v>58</v>
      </c>
      <c r="W346" t="str">
        <f t="shared" si="5"/>
        <v>Excluded</v>
      </c>
      <c r="X346" t="str">
        <f t="shared" ref="X346:Z346" si="354">IFERROR(IF(SEARCH(X$1,$Q346),"sim","não"),)</f>
        <v/>
      </c>
      <c r="Y346" t="str">
        <f t="shared" si="354"/>
        <v>sim</v>
      </c>
      <c r="Z346" t="str">
        <f t="shared" si="354"/>
        <v/>
      </c>
      <c r="AA346">
        <f t="shared" si="7"/>
        <v>1</v>
      </c>
      <c r="AB346" t="str">
        <f t="shared" si="8"/>
        <v/>
      </c>
      <c r="AF346" t="str">
        <f t="shared" si="9"/>
        <v>2 - Population</v>
      </c>
      <c r="AG346" t="str">
        <f t="shared" si="10"/>
        <v>2 - Population</v>
      </c>
      <c r="AH346" t="str">
        <f t="shared" si="11"/>
        <v/>
      </c>
    </row>
    <row r="347">
      <c r="A347" s="9" t="s">
        <v>12015</v>
      </c>
      <c r="B347" s="9" t="s">
        <v>12016</v>
      </c>
      <c r="C347" s="10">
        <v>2014.0</v>
      </c>
      <c r="D347" s="10">
        <v>4.0</v>
      </c>
      <c r="E347" s="10">
        <v>21.0</v>
      </c>
      <c r="F347" s="9" t="s">
        <v>422</v>
      </c>
      <c r="G347" s="9" t="s">
        <v>1829</v>
      </c>
      <c r="H347" s="10">
        <v>6.0</v>
      </c>
      <c r="I347" s="10">
        <v>8.0</v>
      </c>
      <c r="J347" s="9" t="s">
        <v>12017</v>
      </c>
      <c r="K347" s="9" t="s">
        <v>12018</v>
      </c>
      <c r="L347" s="15" t="s">
        <v>12019</v>
      </c>
      <c r="M347" s="9" t="s">
        <v>883</v>
      </c>
      <c r="N347" s="9"/>
      <c r="O347" s="9" t="s">
        <v>884</v>
      </c>
      <c r="P347" s="9" t="s">
        <v>12020</v>
      </c>
      <c r="Q347" s="9" t="s">
        <v>10764</v>
      </c>
      <c r="R347" s="10">
        <v>2.4622772E7</v>
      </c>
      <c r="S347" s="9"/>
      <c r="T347">
        <f t="shared" si="2"/>
        <v>35</v>
      </c>
      <c r="U347" t="str">
        <f t="shared" si="3"/>
        <v>Excluded</v>
      </c>
      <c r="V347">
        <f t="shared" si="4"/>
        <v>58</v>
      </c>
      <c r="W347" t="str">
        <f t="shared" si="5"/>
        <v>Excluded</v>
      </c>
      <c r="X347" t="str">
        <f t="shared" ref="X347:Z347" si="355">IFERROR(IF(SEARCH(X$1,$Q347),"sim","não"),)</f>
        <v/>
      </c>
      <c r="Y347" t="str">
        <f t="shared" si="355"/>
        <v/>
      </c>
      <c r="Z347" t="str">
        <f t="shared" si="355"/>
        <v>sim</v>
      </c>
      <c r="AA347">
        <f t="shared" si="7"/>
        <v>1</v>
      </c>
      <c r="AB347" t="str">
        <f t="shared" si="8"/>
        <v/>
      </c>
      <c r="AF347" t="str">
        <f t="shared" si="9"/>
        <v>3 - Intervention</v>
      </c>
      <c r="AG347" t="str">
        <f t="shared" si="10"/>
        <v>3 - Intervention</v>
      </c>
      <c r="AH347" t="str">
        <f t="shared" si="11"/>
        <v/>
      </c>
    </row>
    <row r="348">
      <c r="A348" s="9" t="s">
        <v>12021</v>
      </c>
      <c r="B348" s="9" t="s">
        <v>12022</v>
      </c>
      <c r="C348" s="10">
        <v>2014.0</v>
      </c>
      <c r="D348" s="10">
        <v>11.0</v>
      </c>
      <c r="E348" s="10">
        <v>1.0</v>
      </c>
      <c r="F348" s="9" t="s">
        <v>12023</v>
      </c>
      <c r="G348" s="9" t="s">
        <v>12024</v>
      </c>
      <c r="H348" s="10">
        <v>29.0</v>
      </c>
      <c r="I348" s="10">
        <v>7.0</v>
      </c>
      <c r="J348" s="9" t="s">
        <v>12025</v>
      </c>
      <c r="K348" s="9" t="s">
        <v>12026</v>
      </c>
      <c r="L348" s="15" t="s">
        <v>12027</v>
      </c>
      <c r="M348" s="9" t="s">
        <v>883</v>
      </c>
      <c r="N348" s="9"/>
      <c r="O348" s="9" t="s">
        <v>884</v>
      </c>
      <c r="P348" s="9" t="s">
        <v>12028</v>
      </c>
      <c r="Q348" s="9" t="s">
        <v>12029</v>
      </c>
      <c r="R348" s="10">
        <v>2.4619578E7</v>
      </c>
      <c r="S348" s="9"/>
      <c r="T348">
        <f t="shared" si="2"/>
        <v>35</v>
      </c>
      <c r="U348" t="str">
        <f t="shared" si="3"/>
        <v>Excluded</v>
      </c>
      <c r="V348">
        <f t="shared" si="4"/>
        <v>58</v>
      </c>
      <c r="W348" t="str">
        <f t="shared" si="5"/>
        <v>Excluded</v>
      </c>
      <c r="X348" t="str">
        <f t="shared" ref="X348:Z348" si="356">IFERROR(IF(SEARCH(X$1,$Q348),"sim","não"),)</f>
        <v>sim</v>
      </c>
      <c r="Y348" t="str">
        <f t="shared" si="356"/>
        <v>sim</v>
      </c>
      <c r="Z348" t="str">
        <f t="shared" si="356"/>
        <v/>
      </c>
      <c r="AA348">
        <f t="shared" si="7"/>
        <v>2</v>
      </c>
      <c r="AB348" t="str">
        <f t="shared" si="8"/>
        <v/>
      </c>
      <c r="AF348" t="str">
        <f t="shared" si="9"/>
        <v>2 - Population,1 - Type of study</v>
      </c>
      <c r="AG348" t="str">
        <f t="shared" si="10"/>
        <v>2 - Population</v>
      </c>
      <c r="AH348" t="str">
        <f t="shared" si="11"/>
        <v>1 - Type of study</v>
      </c>
    </row>
    <row r="349">
      <c r="A349" s="9" t="s">
        <v>12030</v>
      </c>
      <c r="B349" s="9" t="s">
        <v>12031</v>
      </c>
      <c r="C349" s="10">
        <v>2014.0</v>
      </c>
      <c r="D349" s="10">
        <v>1.0</v>
      </c>
      <c r="E349" s="10">
        <v>1.0</v>
      </c>
      <c r="F349" s="9" t="s">
        <v>1374</v>
      </c>
      <c r="G349" s="9" t="s">
        <v>1375</v>
      </c>
      <c r="H349" s="10">
        <v>9.0</v>
      </c>
      <c r="I349" s="10">
        <v>2.0</v>
      </c>
      <c r="J349" s="9" t="s">
        <v>12032</v>
      </c>
      <c r="K349" s="9" t="s">
        <v>12033</v>
      </c>
      <c r="L349" s="15" t="s">
        <v>12034</v>
      </c>
      <c r="M349" s="9" t="s">
        <v>883</v>
      </c>
      <c r="N349" s="9"/>
      <c r="O349" s="9"/>
      <c r="P349" s="9" t="s">
        <v>12035</v>
      </c>
      <c r="Q349" s="9" t="s">
        <v>10802</v>
      </c>
      <c r="R349" s="10">
        <v>2.4587349E7</v>
      </c>
      <c r="S349" s="9" t="s">
        <v>12036</v>
      </c>
      <c r="T349">
        <f t="shared" si="2"/>
        <v>35</v>
      </c>
      <c r="U349" t="str">
        <f t="shared" si="3"/>
        <v>Maybe</v>
      </c>
      <c r="V349">
        <f t="shared" si="4"/>
        <v>55</v>
      </c>
      <c r="W349" t="str">
        <f t="shared" si="5"/>
        <v>Maybe</v>
      </c>
      <c r="X349" t="str">
        <f t="shared" ref="X349:Z349" si="357">IFERROR(IF(SEARCH(X$1,$Q349),"sim","não"),)</f>
        <v/>
      </c>
      <c r="Y349" t="str">
        <f t="shared" si="357"/>
        <v/>
      </c>
      <c r="Z349" t="str">
        <f t="shared" si="357"/>
        <v/>
      </c>
      <c r="AA349">
        <f t="shared" si="7"/>
        <v>0</v>
      </c>
      <c r="AB349" t="str">
        <f t="shared" si="8"/>
        <v>sim</v>
      </c>
      <c r="AF349" t="str">
        <f t="shared" si="9"/>
        <v/>
      </c>
      <c r="AG349" t="str">
        <f t="shared" si="10"/>
        <v/>
      </c>
      <c r="AH349" t="str">
        <f t="shared" si="11"/>
        <v/>
      </c>
    </row>
    <row r="350">
      <c r="A350" s="9" t="s">
        <v>12037</v>
      </c>
      <c r="B350" s="9" t="s">
        <v>12038</v>
      </c>
      <c r="C350" s="10">
        <v>2013.0</v>
      </c>
      <c r="D350" s="10">
        <v>12.0</v>
      </c>
      <c r="E350" s="10">
        <v>15.0</v>
      </c>
      <c r="F350" s="9" t="s">
        <v>2366</v>
      </c>
      <c r="G350" s="9" t="s">
        <v>2367</v>
      </c>
      <c r="H350" s="10">
        <v>117.0</v>
      </c>
      <c r="I350" s="9"/>
      <c r="J350" s="9" t="s">
        <v>12039</v>
      </c>
      <c r="K350" s="9" t="s">
        <v>12040</v>
      </c>
      <c r="L350" s="15" t="s">
        <v>12041</v>
      </c>
      <c r="M350" s="9" t="s">
        <v>883</v>
      </c>
      <c r="N350" s="9"/>
      <c r="O350" s="9" t="s">
        <v>913</v>
      </c>
      <c r="P350" s="9" t="s">
        <v>12042</v>
      </c>
      <c r="Q350" s="9" t="s">
        <v>10629</v>
      </c>
      <c r="R350" s="10">
        <v>2.4209346E7</v>
      </c>
      <c r="S350" s="9"/>
      <c r="T350">
        <f t="shared" si="2"/>
        <v>35</v>
      </c>
      <c r="U350" t="str">
        <f t="shared" si="3"/>
        <v>Excluded</v>
      </c>
      <c r="V350">
        <f t="shared" si="4"/>
        <v>58</v>
      </c>
      <c r="W350" t="str">
        <f t="shared" si="5"/>
        <v>Excluded</v>
      </c>
      <c r="X350" t="str">
        <f t="shared" ref="X350:Z350" si="358">IFERROR(IF(SEARCH(X$1,$Q350),"sim","não"),)</f>
        <v>sim</v>
      </c>
      <c r="Y350" t="str">
        <f t="shared" si="358"/>
        <v/>
      </c>
      <c r="Z350" t="str">
        <f t="shared" si="358"/>
        <v/>
      </c>
      <c r="AA350">
        <f t="shared" si="7"/>
        <v>1</v>
      </c>
      <c r="AB350" t="str">
        <f t="shared" si="8"/>
        <v/>
      </c>
      <c r="AF350" t="str">
        <f t="shared" si="9"/>
        <v>1 - Type of study</v>
      </c>
      <c r="AG350" t="str">
        <f t="shared" si="10"/>
        <v>1 - Type of study</v>
      </c>
      <c r="AH350" t="str">
        <f t="shared" si="11"/>
        <v/>
      </c>
    </row>
    <row r="351">
      <c r="A351" s="9" t="s">
        <v>12043</v>
      </c>
      <c r="B351" s="9" t="s">
        <v>12044</v>
      </c>
      <c r="C351" s="10">
        <v>2013.0</v>
      </c>
      <c r="D351" s="10">
        <v>1.0</v>
      </c>
      <c r="E351" s="10">
        <v>1.0</v>
      </c>
      <c r="F351" s="9" t="s">
        <v>894</v>
      </c>
      <c r="G351" s="9" t="s">
        <v>895</v>
      </c>
      <c r="H351" s="10">
        <v>1.0</v>
      </c>
      <c r="I351" s="9"/>
      <c r="J351" s="9" t="s">
        <v>12045</v>
      </c>
      <c r="K351" s="9" t="s">
        <v>12046</v>
      </c>
      <c r="L351" s="15" t="s">
        <v>12047</v>
      </c>
      <c r="M351" s="9" t="s">
        <v>883</v>
      </c>
      <c r="N351" s="9"/>
      <c r="O351" s="9"/>
      <c r="P351" s="9" t="s">
        <v>12048</v>
      </c>
      <c r="Q351" s="9" t="s">
        <v>10623</v>
      </c>
      <c r="R351" s="10">
        <v>2.4167779E7</v>
      </c>
      <c r="S351" s="9" t="s">
        <v>12049</v>
      </c>
      <c r="T351">
        <f t="shared" si="2"/>
        <v>35</v>
      </c>
      <c r="U351" t="str">
        <f t="shared" si="3"/>
        <v>Excluded</v>
      </c>
      <c r="V351">
        <f t="shared" si="4"/>
        <v>58</v>
      </c>
      <c r="W351" t="str">
        <f t="shared" si="5"/>
        <v>Excluded</v>
      </c>
      <c r="X351" t="str">
        <f t="shared" ref="X351:Z351" si="359">IFERROR(IF(SEARCH(X$1,$Q351),"sim","não"),)</f>
        <v>sim</v>
      </c>
      <c r="Y351" t="str">
        <f t="shared" si="359"/>
        <v/>
      </c>
      <c r="Z351" t="str">
        <f t="shared" si="359"/>
        <v/>
      </c>
      <c r="AA351">
        <f t="shared" si="7"/>
        <v>1</v>
      </c>
      <c r="AB351" t="str">
        <f t="shared" si="8"/>
        <v/>
      </c>
      <c r="AF351" t="str">
        <f t="shared" si="9"/>
        <v>1 - Type of study</v>
      </c>
      <c r="AG351" t="str">
        <f t="shared" si="10"/>
        <v>1 - Type of study</v>
      </c>
      <c r="AH351" t="str">
        <f t="shared" si="11"/>
        <v/>
      </c>
    </row>
    <row r="352">
      <c r="A352" s="9" t="s">
        <v>12050</v>
      </c>
      <c r="B352" s="9" t="s">
        <v>12051</v>
      </c>
      <c r="C352" s="10">
        <v>2014.0</v>
      </c>
      <c r="D352" s="10">
        <v>11.0</v>
      </c>
      <c r="E352" s="10">
        <v>1.0</v>
      </c>
      <c r="F352" s="9" t="s">
        <v>2436</v>
      </c>
      <c r="G352" s="9" t="s">
        <v>2437</v>
      </c>
      <c r="H352" s="10">
        <v>8.0</v>
      </c>
      <c r="I352" s="10">
        <v>7.0</v>
      </c>
      <c r="J352" s="9" t="s">
        <v>12052</v>
      </c>
      <c r="K352" s="9" t="s">
        <v>12053</v>
      </c>
      <c r="L352" s="15" t="s">
        <v>12054</v>
      </c>
      <c r="M352" s="9" t="s">
        <v>883</v>
      </c>
      <c r="N352" s="9"/>
      <c r="O352" s="9"/>
      <c r="P352" s="9" t="s">
        <v>12055</v>
      </c>
      <c r="Q352" s="9" t="s">
        <v>11189</v>
      </c>
      <c r="R352" s="10">
        <v>2.3883179E7</v>
      </c>
      <c r="S352" s="9" t="s">
        <v>12056</v>
      </c>
      <c r="T352">
        <f t="shared" si="2"/>
        <v>35</v>
      </c>
      <c r="U352" t="str">
        <f t="shared" si="3"/>
        <v>Excluded</v>
      </c>
      <c r="V352">
        <f t="shared" si="4"/>
        <v>58</v>
      </c>
      <c r="W352" t="str">
        <f t="shared" si="5"/>
        <v>Excluded</v>
      </c>
      <c r="X352" t="str">
        <f t="shared" ref="X352:Z352" si="360">IFERROR(IF(SEARCH(X$1,$Q352),"sim","não"),)</f>
        <v/>
      </c>
      <c r="Y352" t="str">
        <f t="shared" si="360"/>
        <v/>
      </c>
      <c r="Z352" t="str">
        <f t="shared" si="360"/>
        <v>sim</v>
      </c>
      <c r="AA352">
        <f t="shared" si="7"/>
        <v>1</v>
      </c>
      <c r="AB352" t="str">
        <f t="shared" si="8"/>
        <v/>
      </c>
      <c r="AF352" t="str">
        <f t="shared" si="9"/>
        <v>3 - Intervention</v>
      </c>
      <c r="AG352" t="str">
        <f t="shared" si="10"/>
        <v>3 - Intervention</v>
      </c>
      <c r="AH352" t="str">
        <f t="shared" si="11"/>
        <v/>
      </c>
    </row>
    <row r="353">
      <c r="A353" s="9" t="s">
        <v>12057</v>
      </c>
      <c r="B353" s="9" t="s">
        <v>12058</v>
      </c>
      <c r="C353" s="10">
        <v>2013.0</v>
      </c>
      <c r="D353" s="10">
        <v>6.0</v>
      </c>
      <c r="E353" s="10">
        <v>18.0</v>
      </c>
      <c r="F353" s="9" t="s">
        <v>1017</v>
      </c>
      <c r="G353" s="9" t="s">
        <v>1018</v>
      </c>
      <c r="H353" s="10">
        <v>47.0</v>
      </c>
      <c r="I353" s="10">
        <v>12.0</v>
      </c>
      <c r="J353" s="9" t="s">
        <v>12059</v>
      </c>
      <c r="K353" s="9" t="s">
        <v>12060</v>
      </c>
      <c r="L353" s="15" t="s">
        <v>12061</v>
      </c>
      <c r="M353" s="9" t="s">
        <v>883</v>
      </c>
      <c r="N353" s="9"/>
      <c r="O353" s="9" t="s">
        <v>1022</v>
      </c>
      <c r="P353" s="9" t="s">
        <v>12062</v>
      </c>
      <c r="Q353" s="9" t="s">
        <v>12029</v>
      </c>
      <c r="R353" s="10">
        <v>2.369227E7</v>
      </c>
      <c r="S353" s="9"/>
      <c r="T353">
        <f t="shared" si="2"/>
        <v>35</v>
      </c>
      <c r="U353" t="str">
        <f t="shared" si="3"/>
        <v>Excluded</v>
      </c>
      <c r="V353">
        <f t="shared" si="4"/>
        <v>58</v>
      </c>
      <c r="W353" t="str">
        <f t="shared" si="5"/>
        <v>Excluded</v>
      </c>
      <c r="X353" t="str">
        <f t="shared" ref="X353:Z353" si="361">IFERROR(IF(SEARCH(X$1,$Q353),"sim","não"),)</f>
        <v>sim</v>
      </c>
      <c r="Y353" t="str">
        <f t="shared" si="361"/>
        <v>sim</v>
      </c>
      <c r="Z353" t="str">
        <f t="shared" si="361"/>
        <v/>
      </c>
      <c r="AA353">
        <f t="shared" si="7"/>
        <v>2</v>
      </c>
      <c r="AB353" t="str">
        <f t="shared" si="8"/>
        <v/>
      </c>
      <c r="AF353" t="str">
        <f t="shared" si="9"/>
        <v>2 - Population,1 - Type of study</v>
      </c>
      <c r="AG353" t="str">
        <f t="shared" si="10"/>
        <v>2 - Population</v>
      </c>
      <c r="AH353" t="str">
        <f t="shared" si="11"/>
        <v>1 - Type of study</v>
      </c>
    </row>
    <row r="354">
      <c r="A354" s="9" t="s">
        <v>12063</v>
      </c>
      <c r="B354" s="9" t="s">
        <v>12064</v>
      </c>
      <c r="C354" s="10">
        <v>2013.0</v>
      </c>
      <c r="D354" s="10">
        <v>8.0</v>
      </c>
      <c r="E354" s="10">
        <v>1.0</v>
      </c>
      <c r="F354" s="9" t="s">
        <v>12065</v>
      </c>
      <c r="G354" s="9" t="s">
        <v>12066</v>
      </c>
      <c r="H354" s="10">
        <v>34.0</v>
      </c>
      <c r="I354" s="10">
        <v>6.0</v>
      </c>
      <c r="J354" s="9" t="s">
        <v>12067</v>
      </c>
      <c r="K354" s="9" t="s">
        <v>12068</v>
      </c>
      <c r="L354" s="15" t="s">
        <v>12069</v>
      </c>
      <c r="M354" s="9" t="s">
        <v>883</v>
      </c>
      <c r="N354" s="9"/>
      <c r="O354" s="9" t="s">
        <v>1022</v>
      </c>
      <c r="P354" s="9" t="s">
        <v>12070</v>
      </c>
      <c r="Q354" s="9" t="s">
        <v>11021</v>
      </c>
      <c r="R354" s="10">
        <v>2.3598698E7</v>
      </c>
      <c r="S354" s="9"/>
      <c r="T354">
        <f t="shared" si="2"/>
        <v>35</v>
      </c>
      <c r="U354" t="str">
        <f t="shared" si="3"/>
        <v>Excluded</v>
      </c>
      <c r="V354">
        <f t="shared" si="4"/>
        <v>58</v>
      </c>
      <c r="W354" t="str">
        <f t="shared" si="5"/>
        <v>Excluded</v>
      </c>
      <c r="X354" t="str">
        <f t="shared" ref="X354:Z354" si="362">IFERROR(IF(SEARCH(X$1,$Q354),"sim","não"),)</f>
        <v/>
      </c>
      <c r="Y354" t="str">
        <f t="shared" si="362"/>
        <v>sim</v>
      </c>
      <c r="Z354" t="str">
        <f t="shared" si="362"/>
        <v/>
      </c>
      <c r="AA354">
        <f t="shared" si="7"/>
        <v>1</v>
      </c>
      <c r="AB354" t="str">
        <f t="shared" si="8"/>
        <v/>
      </c>
      <c r="AF354" t="str">
        <f t="shared" si="9"/>
        <v>2 - Population</v>
      </c>
      <c r="AG354" t="str">
        <f t="shared" si="10"/>
        <v>2 - Population</v>
      </c>
      <c r="AH354" t="str">
        <f t="shared" si="11"/>
        <v/>
      </c>
    </row>
    <row r="355">
      <c r="A355" s="9" t="s">
        <v>12071</v>
      </c>
      <c r="B355" s="9" t="s">
        <v>12072</v>
      </c>
      <c r="C355" s="10">
        <v>2013.0</v>
      </c>
      <c r="D355" s="10">
        <v>6.0</v>
      </c>
      <c r="E355" s="10">
        <v>1.0</v>
      </c>
      <c r="F355" s="9" t="s">
        <v>2133</v>
      </c>
      <c r="G355" s="9" t="s">
        <v>2134</v>
      </c>
      <c r="H355" s="10">
        <v>133.0</v>
      </c>
      <c r="I355" s="10">
        <v>2.0</v>
      </c>
      <c r="J355" s="9" t="s">
        <v>12073</v>
      </c>
      <c r="K355" s="9" t="s">
        <v>12074</v>
      </c>
      <c r="L355" s="15" t="s">
        <v>12075</v>
      </c>
      <c r="M355" s="9" t="s">
        <v>883</v>
      </c>
      <c r="N355" s="9"/>
      <c r="O355" s="9"/>
      <c r="P355" s="9" t="s">
        <v>12076</v>
      </c>
      <c r="Q355" s="9" t="s">
        <v>11189</v>
      </c>
      <c r="R355" s="10">
        <v>2.3549158E7</v>
      </c>
      <c r="S355" s="9" t="s">
        <v>12077</v>
      </c>
      <c r="T355">
        <f t="shared" si="2"/>
        <v>35</v>
      </c>
      <c r="U355" t="str">
        <f t="shared" si="3"/>
        <v>Excluded</v>
      </c>
      <c r="V355">
        <f t="shared" si="4"/>
        <v>58</v>
      </c>
      <c r="W355" t="str">
        <f t="shared" si="5"/>
        <v>Excluded</v>
      </c>
      <c r="X355" t="str">
        <f t="shared" ref="X355:Z355" si="363">IFERROR(IF(SEARCH(X$1,$Q355),"sim","não"),)</f>
        <v/>
      </c>
      <c r="Y355" t="str">
        <f t="shared" si="363"/>
        <v/>
      </c>
      <c r="Z355" t="str">
        <f t="shared" si="363"/>
        <v>sim</v>
      </c>
      <c r="AA355">
        <f t="shared" si="7"/>
        <v>1</v>
      </c>
      <c r="AB355" t="str">
        <f t="shared" si="8"/>
        <v/>
      </c>
      <c r="AF355" t="str">
        <f t="shared" si="9"/>
        <v>3 - Intervention</v>
      </c>
      <c r="AG355" t="str">
        <f t="shared" si="10"/>
        <v>3 - Intervention</v>
      </c>
      <c r="AH355" t="str">
        <f t="shared" si="11"/>
        <v/>
      </c>
    </row>
    <row r="356">
      <c r="A356" s="9" t="s">
        <v>12078</v>
      </c>
      <c r="B356" s="9" t="s">
        <v>12079</v>
      </c>
      <c r="C356" s="10">
        <v>2013.0</v>
      </c>
      <c r="D356" s="10">
        <v>1.0</v>
      </c>
      <c r="E356" s="10">
        <v>1.0</v>
      </c>
      <c r="F356" s="9" t="s">
        <v>1004</v>
      </c>
      <c r="G356" s="9" t="s">
        <v>1005</v>
      </c>
      <c r="H356" s="10">
        <v>3.0</v>
      </c>
      <c r="I356" s="9"/>
      <c r="J356" s="10">
        <v>1534.0</v>
      </c>
      <c r="K356" s="9" t="s">
        <v>12080</v>
      </c>
      <c r="L356" s="15" t="s">
        <v>12081</v>
      </c>
      <c r="M356" s="9" t="s">
        <v>883</v>
      </c>
      <c r="N356" s="9"/>
      <c r="O356" s="9"/>
      <c r="P356" s="9" t="s">
        <v>12082</v>
      </c>
      <c r="Q356" s="9" t="s">
        <v>10857</v>
      </c>
      <c r="R356" s="10">
        <v>2.3525038E7</v>
      </c>
      <c r="S356" s="9" t="s">
        <v>12083</v>
      </c>
      <c r="T356">
        <f t="shared" si="2"/>
        <v>35</v>
      </c>
      <c r="U356" t="str">
        <f t="shared" si="3"/>
        <v>Excluded</v>
      </c>
      <c r="V356">
        <f t="shared" si="4"/>
        <v>58</v>
      </c>
      <c r="W356" t="str">
        <f t="shared" si="5"/>
        <v>Excluded</v>
      </c>
      <c r="X356" t="str">
        <f t="shared" ref="X356:Z356" si="364">IFERROR(IF(SEARCH(X$1,$Q356),"sim","não"),)</f>
        <v>sim</v>
      </c>
      <c r="Y356" t="str">
        <f t="shared" si="364"/>
        <v>sim</v>
      </c>
      <c r="Z356" t="str">
        <f t="shared" si="364"/>
        <v/>
      </c>
      <c r="AA356">
        <f t="shared" si="7"/>
        <v>2</v>
      </c>
      <c r="AB356" t="str">
        <f t="shared" si="8"/>
        <v/>
      </c>
      <c r="AF356" t="str">
        <f t="shared" si="9"/>
        <v>2 - Population,1 - Type of study</v>
      </c>
      <c r="AG356" t="str">
        <f t="shared" si="10"/>
        <v>2 - Population</v>
      </c>
      <c r="AH356" t="str">
        <f t="shared" si="11"/>
        <v>1 - Type of study</v>
      </c>
    </row>
    <row r="357">
      <c r="A357" s="9" t="s">
        <v>12084</v>
      </c>
      <c r="B357" s="9" t="s">
        <v>12085</v>
      </c>
      <c r="C357" s="10">
        <v>2013.0</v>
      </c>
      <c r="D357" s="10">
        <v>5.0</v>
      </c>
      <c r="E357" s="10">
        <v>15.0</v>
      </c>
      <c r="F357" s="9" t="s">
        <v>909</v>
      </c>
      <c r="G357" s="9" t="s">
        <v>910</v>
      </c>
      <c r="H357" s="10">
        <v>132.0</v>
      </c>
      <c r="I357" s="9"/>
      <c r="J357" s="9" t="s">
        <v>12086</v>
      </c>
      <c r="K357" s="9" t="s">
        <v>12087</v>
      </c>
      <c r="L357" s="15" t="s">
        <v>12088</v>
      </c>
      <c r="M357" s="9" t="s">
        <v>883</v>
      </c>
      <c r="N357" s="9"/>
      <c r="O357" s="9" t="s">
        <v>913</v>
      </c>
      <c r="P357" s="9" t="s">
        <v>12089</v>
      </c>
      <c r="Q357" s="9" t="s">
        <v>12090</v>
      </c>
      <c r="R357" s="10">
        <v>2.3454648E7</v>
      </c>
      <c r="S357" s="9"/>
      <c r="T357">
        <f t="shared" si="2"/>
        <v>35</v>
      </c>
      <c r="U357" t="str">
        <f t="shared" si="3"/>
        <v>Maybe</v>
      </c>
      <c r="V357">
        <f t="shared" si="4"/>
        <v>55</v>
      </c>
      <c r="W357" t="str">
        <f t="shared" si="5"/>
        <v>Excluded</v>
      </c>
      <c r="X357" t="str">
        <f t="shared" ref="X357:Z357" si="365">IFERROR(IF(SEARCH(X$1,$Q357),"sim","não"),)</f>
        <v/>
      </c>
      <c r="Y357" t="str">
        <f t="shared" si="365"/>
        <v>sim</v>
      </c>
      <c r="Z357" t="str">
        <f t="shared" si="365"/>
        <v/>
      </c>
      <c r="AA357">
        <f t="shared" si="7"/>
        <v>1</v>
      </c>
      <c r="AB357" t="str">
        <f t="shared" si="8"/>
        <v>sim</v>
      </c>
      <c r="AF357" t="str">
        <f t="shared" si="9"/>
        <v>2 - Population</v>
      </c>
      <c r="AG357" t="str">
        <f t="shared" si="10"/>
        <v/>
      </c>
      <c r="AH357" t="str">
        <f t="shared" si="11"/>
        <v/>
      </c>
    </row>
    <row r="358">
      <c r="A358" s="9" t="s">
        <v>12091</v>
      </c>
      <c r="B358" s="9" t="s">
        <v>12092</v>
      </c>
      <c r="C358" s="10">
        <v>2013.0</v>
      </c>
      <c r="D358" s="10">
        <v>6.0</v>
      </c>
      <c r="E358" s="10">
        <v>1.0</v>
      </c>
      <c r="F358" s="9" t="s">
        <v>11352</v>
      </c>
      <c r="G358" s="9" t="s">
        <v>11353</v>
      </c>
      <c r="H358" s="10">
        <v>106.0</v>
      </c>
      <c r="I358" s="9"/>
      <c r="J358" s="9" t="s">
        <v>12093</v>
      </c>
      <c r="K358" s="9" t="s">
        <v>12094</v>
      </c>
      <c r="L358" s="15" t="s">
        <v>12095</v>
      </c>
      <c r="M358" s="9" t="s">
        <v>883</v>
      </c>
      <c r="N358" s="9"/>
      <c r="O358" s="9" t="s">
        <v>913</v>
      </c>
      <c r="P358" s="9" t="s">
        <v>12096</v>
      </c>
      <c r="Q358" s="9" t="s">
        <v>10764</v>
      </c>
      <c r="R358" s="10">
        <v>2.3434714E7</v>
      </c>
      <c r="S358" s="9"/>
      <c r="T358">
        <f t="shared" si="2"/>
        <v>35</v>
      </c>
      <c r="U358" t="str">
        <f t="shared" si="3"/>
        <v>Excluded</v>
      </c>
      <c r="V358">
        <f t="shared" si="4"/>
        <v>58</v>
      </c>
      <c r="W358" t="str">
        <f t="shared" si="5"/>
        <v>Excluded</v>
      </c>
      <c r="X358" t="str">
        <f t="shared" ref="X358:Z358" si="366">IFERROR(IF(SEARCH(X$1,$Q358),"sim","não"),)</f>
        <v/>
      </c>
      <c r="Y358" t="str">
        <f t="shared" si="366"/>
        <v/>
      </c>
      <c r="Z358" t="str">
        <f t="shared" si="366"/>
        <v>sim</v>
      </c>
      <c r="AA358">
        <f t="shared" si="7"/>
        <v>1</v>
      </c>
      <c r="AB358" t="str">
        <f t="shared" si="8"/>
        <v/>
      </c>
      <c r="AF358" t="str">
        <f t="shared" si="9"/>
        <v>3 - Intervention</v>
      </c>
      <c r="AG358" t="str">
        <f t="shared" si="10"/>
        <v>3 - Intervention</v>
      </c>
      <c r="AH358" t="str">
        <f t="shared" si="11"/>
        <v/>
      </c>
    </row>
    <row r="359">
      <c r="A359" s="9" t="s">
        <v>12097</v>
      </c>
      <c r="B359" s="9" t="s">
        <v>12098</v>
      </c>
      <c r="C359" s="10">
        <v>2013.0</v>
      </c>
      <c r="D359" s="10">
        <v>1.0</v>
      </c>
      <c r="E359" s="10">
        <v>1.0</v>
      </c>
      <c r="F359" s="9" t="s">
        <v>1329</v>
      </c>
      <c r="G359" s="9" t="s">
        <v>1330</v>
      </c>
      <c r="H359" s="10">
        <v>51.0</v>
      </c>
      <c r="I359" s="9"/>
      <c r="J359" s="9" t="s">
        <v>8212</v>
      </c>
      <c r="K359" s="9" t="s">
        <v>12099</v>
      </c>
      <c r="L359" s="15" t="s">
        <v>12100</v>
      </c>
      <c r="M359" s="9" t="s">
        <v>883</v>
      </c>
      <c r="N359" s="9"/>
      <c r="O359" s="9" t="s">
        <v>913</v>
      </c>
      <c r="P359" s="9" t="s">
        <v>12101</v>
      </c>
      <c r="Q359" s="9" t="s">
        <v>11530</v>
      </c>
      <c r="R359" s="10">
        <v>2.3202535E7</v>
      </c>
      <c r="S359" s="9"/>
      <c r="T359">
        <f t="shared" si="2"/>
        <v>35</v>
      </c>
      <c r="U359" t="str">
        <f t="shared" si="3"/>
        <v>Excluded</v>
      </c>
      <c r="V359">
        <f t="shared" si="4"/>
        <v>58</v>
      </c>
      <c r="W359" t="str">
        <f t="shared" si="5"/>
        <v>Maybe</v>
      </c>
      <c r="X359" t="str">
        <f t="shared" ref="X359:Z359" si="367">IFERROR(IF(SEARCH(X$1,$Q359),"sim","não"),)</f>
        <v/>
      </c>
      <c r="Y359" t="str">
        <f t="shared" si="367"/>
        <v>sim</v>
      </c>
      <c r="Z359" t="str">
        <f t="shared" si="367"/>
        <v/>
      </c>
      <c r="AA359">
        <f t="shared" si="7"/>
        <v>1</v>
      </c>
      <c r="AB359" t="str">
        <f t="shared" si="8"/>
        <v>sim</v>
      </c>
      <c r="AF359" t="str">
        <f t="shared" si="9"/>
        <v>2 - Population</v>
      </c>
      <c r="AG359" t="str">
        <f t="shared" si="10"/>
        <v/>
      </c>
      <c r="AH359" t="str">
        <f t="shared" si="11"/>
        <v/>
      </c>
    </row>
    <row r="360">
      <c r="A360" s="9" t="s">
        <v>12102</v>
      </c>
      <c r="B360" s="9" t="s">
        <v>12103</v>
      </c>
      <c r="C360" s="10">
        <v>2013.0</v>
      </c>
      <c r="D360" s="10">
        <v>1.0</v>
      </c>
      <c r="E360" s="10">
        <v>1.0</v>
      </c>
      <c r="F360" s="9" t="s">
        <v>2125</v>
      </c>
      <c r="G360" s="9" t="s">
        <v>2126</v>
      </c>
      <c r="H360" s="10">
        <v>32.0</v>
      </c>
      <c r="I360" s="10">
        <v>1.0</v>
      </c>
      <c r="J360" s="9" t="s">
        <v>12104</v>
      </c>
      <c r="K360" s="9" t="s">
        <v>12105</v>
      </c>
      <c r="L360" s="15" t="s">
        <v>12106</v>
      </c>
      <c r="M360" s="9" t="s">
        <v>883</v>
      </c>
      <c r="N360" s="9"/>
      <c r="O360" s="9" t="s">
        <v>1022</v>
      </c>
      <c r="P360" s="9" t="s">
        <v>12107</v>
      </c>
      <c r="Q360" s="9" t="s">
        <v>11189</v>
      </c>
      <c r="R360" s="10">
        <v>2.3097154E7</v>
      </c>
      <c r="S360" s="9"/>
      <c r="T360">
        <f t="shared" si="2"/>
        <v>35</v>
      </c>
      <c r="U360" t="str">
        <f t="shared" si="3"/>
        <v>Excluded</v>
      </c>
      <c r="V360">
        <f t="shared" si="4"/>
        <v>58</v>
      </c>
      <c r="W360" t="str">
        <f t="shared" si="5"/>
        <v>Excluded</v>
      </c>
      <c r="X360" t="str">
        <f t="shared" ref="X360:Z360" si="368">IFERROR(IF(SEARCH(X$1,$Q360),"sim","não"),)</f>
        <v/>
      </c>
      <c r="Y360" t="str">
        <f t="shared" si="368"/>
        <v/>
      </c>
      <c r="Z360" t="str">
        <f t="shared" si="368"/>
        <v>sim</v>
      </c>
      <c r="AA360">
        <f t="shared" si="7"/>
        <v>1</v>
      </c>
      <c r="AB360" t="str">
        <f t="shared" si="8"/>
        <v/>
      </c>
      <c r="AF360" t="str">
        <f t="shared" si="9"/>
        <v>3 - Intervention</v>
      </c>
      <c r="AG360" t="str">
        <f t="shared" si="10"/>
        <v>3 - Intervention</v>
      </c>
      <c r="AH360" t="str">
        <f t="shared" si="11"/>
        <v/>
      </c>
    </row>
    <row r="361">
      <c r="A361" s="9" t="s">
        <v>12108</v>
      </c>
      <c r="B361" s="9" t="s">
        <v>12109</v>
      </c>
      <c r="C361" s="10">
        <v>2013.0</v>
      </c>
      <c r="D361" s="10">
        <v>12.0</v>
      </c>
      <c r="E361" s="10">
        <v>1.0</v>
      </c>
      <c r="F361" s="9" t="s">
        <v>2436</v>
      </c>
      <c r="G361" s="9" t="s">
        <v>2437</v>
      </c>
      <c r="H361" s="10">
        <v>7.0</v>
      </c>
      <c r="I361" s="10">
        <v>8.0</v>
      </c>
      <c r="J361" s="9" t="s">
        <v>12110</v>
      </c>
      <c r="K361" s="9" t="s">
        <v>12111</v>
      </c>
      <c r="L361" s="15" t="s">
        <v>12112</v>
      </c>
      <c r="M361" s="9" t="s">
        <v>883</v>
      </c>
      <c r="N361" s="9"/>
      <c r="O361" s="9" t="s">
        <v>884</v>
      </c>
      <c r="P361" s="9" t="s">
        <v>12113</v>
      </c>
      <c r="Q361" s="9" t="s">
        <v>10764</v>
      </c>
      <c r="R361" s="10">
        <v>2.3035978E7</v>
      </c>
      <c r="S361" s="9"/>
      <c r="T361">
        <f t="shared" si="2"/>
        <v>35</v>
      </c>
      <c r="U361" t="str">
        <f t="shared" si="3"/>
        <v>Excluded</v>
      </c>
      <c r="V361">
        <f t="shared" si="4"/>
        <v>58</v>
      </c>
      <c r="W361" t="str">
        <f t="shared" si="5"/>
        <v>Excluded</v>
      </c>
      <c r="X361" t="str">
        <f t="shared" ref="X361:Z361" si="369">IFERROR(IF(SEARCH(X$1,$Q361),"sim","não"),)</f>
        <v/>
      </c>
      <c r="Y361" t="str">
        <f t="shared" si="369"/>
        <v/>
      </c>
      <c r="Z361" t="str">
        <f t="shared" si="369"/>
        <v>sim</v>
      </c>
      <c r="AA361">
        <f t="shared" si="7"/>
        <v>1</v>
      </c>
      <c r="AB361" t="str">
        <f t="shared" si="8"/>
        <v/>
      </c>
      <c r="AF361" t="str">
        <f t="shared" si="9"/>
        <v>3 - Intervention</v>
      </c>
      <c r="AG361" t="str">
        <f t="shared" si="10"/>
        <v>3 - Intervention</v>
      </c>
      <c r="AH361" t="str">
        <f t="shared" si="11"/>
        <v/>
      </c>
    </row>
    <row r="362">
      <c r="A362" s="9" t="s">
        <v>12114</v>
      </c>
      <c r="B362" s="9" t="s">
        <v>12115</v>
      </c>
      <c r="C362" s="10">
        <v>2012.0</v>
      </c>
      <c r="D362" s="10">
        <v>11.0</v>
      </c>
      <c r="E362" s="10">
        <v>1.0</v>
      </c>
      <c r="F362" s="9" t="s">
        <v>12116</v>
      </c>
      <c r="G362" s="9" t="s">
        <v>12117</v>
      </c>
      <c r="H362" s="10">
        <v>97.0</v>
      </c>
      <c r="I362" s="9"/>
      <c r="J362" s="9" t="s">
        <v>12118</v>
      </c>
      <c r="K362" s="9" t="s">
        <v>12119</v>
      </c>
      <c r="L362" s="15" t="s">
        <v>12120</v>
      </c>
      <c r="M362" s="9" t="s">
        <v>883</v>
      </c>
      <c r="N362" s="9"/>
      <c r="O362" s="9" t="s">
        <v>884</v>
      </c>
      <c r="P362" s="9" t="s">
        <v>12121</v>
      </c>
      <c r="Q362" s="9" t="s">
        <v>10623</v>
      </c>
      <c r="R362" s="10">
        <v>2.2789528E7</v>
      </c>
      <c r="S362" s="9"/>
      <c r="T362">
        <f t="shared" si="2"/>
        <v>35</v>
      </c>
      <c r="U362" t="str">
        <f t="shared" si="3"/>
        <v>Excluded</v>
      </c>
      <c r="V362">
        <f t="shared" si="4"/>
        <v>58</v>
      </c>
      <c r="W362" t="str">
        <f t="shared" si="5"/>
        <v>Excluded</v>
      </c>
      <c r="X362" t="str">
        <f t="shared" ref="X362:Z362" si="370">IFERROR(IF(SEARCH(X$1,$Q362),"sim","não"),)</f>
        <v>sim</v>
      </c>
      <c r="Y362" t="str">
        <f t="shared" si="370"/>
        <v/>
      </c>
      <c r="Z362" t="str">
        <f t="shared" si="370"/>
        <v/>
      </c>
      <c r="AA362">
        <f t="shared" si="7"/>
        <v>1</v>
      </c>
      <c r="AB362" t="str">
        <f t="shared" si="8"/>
        <v/>
      </c>
      <c r="AF362" t="str">
        <f t="shared" si="9"/>
        <v>1 - Type of study</v>
      </c>
      <c r="AG362" t="str">
        <f t="shared" si="10"/>
        <v>1 - Type of study</v>
      </c>
      <c r="AH362" t="str">
        <f t="shared" si="11"/>
        <v/>
      </c>
    </row>
    <row r="363">
      <c r="A363" s="9" t="s">
        <v>12122</v>
      </c>
      <c r="B363" s="9" t="s">
        <v>12123</v>
      </c>
      <c r="C363" s="10">
        <v>2012.0</v>
      </c>
      <c r="D363" s="10">
        <v>9.0</v>
      </c>
      <c r="E363" s="10">
        <v>15.0</v>
      </c>
      <c r="F363" s="9" t="s">
        <v>909</v>
      </c>
      <c r="G363" s="9" t="s">
        <v>910</v>
      </c>
      <c r="H363" s="10">
        <v>120.0</v>
      </c>
      <c r="I363" s="9"/>
      <c r="J363" s="9" t="s">
        <v>12124</v>
      </c>
      <c r="K363" s="9" t="s">
        <v>12125</v>
      </c>
      <c r="L363" s="15" t="s">
        <v>12126</v>
      </c>
      <c r="M363" s="9" t="s">
        <v>883</v>
      </c>
      <c r="N363" s="9"/>
      <c r="O363" s="9" t="s">
        <v>913</v>
      </c>
      <c r="P363" s="9" t="s">
        <v>12127</v>
      </c>
      <c r="Q363" s="9" t="s">
        <v>10764</v>
      </c>
      <c r="R363" s="10">
        <v>2.2634717E7</v>
      </c>
      <c r="S363" s="9"/>
      <c r="T363">
        <f t="shared" si="2"/>
        <v>35</v>
      </c>
      <c r="U363" t="str">
        <f t="shared" si="3"/>
        <v>Excluded</v>
      </c>
      <c r="V363">
        <f t="shared" si="4"/>
        <v>58</v>
      </c>
      <c r="W363" t="str">
        <f t="shared" si="5"/>
        <v>Excluded</v>
      </c>
      <c r="X363" t="str">
        <f t="shared" ref="X363:Z363" si="371">IFERROR(IF(SEARCH(X$1,$Q363),"sim","não"),)</f>
        <v/>
      </c>
      <c r="Y363" t="str">
        <f t="shared" si="371"/>
        <v/>
      </c>
      <c r="Z363" t="str">
        <f t="shared" si="371"/>
        <v>sim</v>
      </c>
      <c r="AA363">
        <f t="shared" si="7"/>
        <v>1</v>
      </c>
      <c r="AB363" t="str">
        <f t="shared" si="8"/>
        <v/>
      </c>
      <c r="AF363" t="str">
        <f t="shared" si="9"/>
        <v>3 - Intervention</v>
      </c>
      <c r="AG363" t="str">
        <f t="shared" si="10"/>
        <v>3 - Intervention</v>
      </c>
      <c r="AH363" t="str">
        <f t="shared" si="11"/>
        <v/>
      </c>
    </row>
    <row r="364">
      <c r="A364" s="9" t="s">
        <v>12128</v>
      </c>
      <c r="B364" s="9" t="s">
        <v>12129</v>
      </c>
      <c r="C364" s="10">
        <v>2012.0</v>
      </c>
      <c r="D364" s="10">
        <v>6.0</v>
      </c>
      <c r="E364" s="10">
        <v>15.0</v>
      </c>
      <c r="F364" s="9" t="s">
        <v>1410</v>
      </c>
      <c r="G364" s="9" t="s">
        <v>1411</v>
      </c>
      <c r="H364" s="10">
        <v>429.0</v>
      </c>
      <c r="I364" s="10">
        <v>1.0</v>
      </c>
      <c r="J364" s="9" t="s">
        <v>12130</v>
      </c>
      <c r="K364" s="9" t="s">
        <v>12131</v>
      </c>
      <c r="L364" s="15" t="s">
        <v>12132</v>
      </c>
      <c r="M364" s="9" t="s">
        <v>883</v>
      </c>
      <c r="N364" s="9"/>
      <c r="O364" s="9" t="s">
        <v>913</v>
      </c>
      <c r="P364" s="9" t="s">
        <v>12133</v>
      </c>
      <c r="Q364" s="9" t="s">
        <v>10746</v>
      </c>
      <c r="R364" s="10">
        <v>2.2406331E7</v>
      </c>
      <c r="S364" s="9"/>
      <c r="T364">
        <f t="shared" si="2"/>
        <v>35</v>
      </c>
      <c r="U364" t="str">
        <f t="shared" si="3"/>
        <v>Excluded</v>
      </c>
      <c r="V364">
        <f t="shared" si="4"/>
        <v>58</v>
      </c>
      <c r="W364" t="str">
        <f t="shared" si="5"/>
        <v>Excluded</v>
      </c>
      <c r="X364" t="str">
        <f t="shared" ref="X364:Z364" si="372">IFERROR(IF(SEARCH(X$1,$Q364),"sim","não"),)</f>
        <v/>
      </c>
      <c r="Y364" t="str">
        <f t="shared" si="372"/>
        <v>sim</v>
      </c>
      <c r="Z364" t="str">
        <f t="shared" si="372"/>
        <v/>
      </c>
      <c r="AA364">
        <f t="shared" si="7"/>
        <v>1</v>
      </c>
      <c r="AB364" t="str">
        <f t="shared" si="8"/>
        <v/>
      </c>
      <c r="AF364" t="str">
        <f t="shared" si="9"/>
        <v>2 - Population</v>
      </c>
      <c r="AG364" t="str">
        <f t="shared" si="10"/>
        <v>2 - Population</v>
      </c>
      <c r="AH364" t="str">
        <f t="shared" si="11"/>
        <v/>
      </c>
    </row>
    <row r="365">
      <c r="A365" s="9" t="s">
        <v>12134</v>
      </c>
      <c r="B365" s="9" t="s">
        <v>12135</v>
      </c>
      <c r="C365" s="10">
        <v>2012.0</v>
      </c>
      <c r="D365" s="10">
        <v>1.0</v>
      </c>
      <c r="E365" s="10">
        <v>1.0</v>
      </c>
      <c r="F365" s="9" t="s">
        <v>2125</v>
      </c>
      <c r="G365" s="9" t="s">
        <v>2126</v>
      </c>
      <c r="H365" s="10">
        <v>31.0</v>
      </c>
      <c r="I365" s="10">
        <v>1.0</v>
      </c>
      <c r="J365" s="9" t="s">
        <v>12136</v>
      </c>
      <c r="K365" s="9" t="s">
        <v>12137</v>
      </c>
      <c r="L365" s="15" t="s">
        <v>12138</v>
      </c>
      <c r="M365" s="9" t="s">
        <v>883</v>
      </c>
      <c r="N365" s="9"/>
      <c r="O365" s="9" t="s">
        <v>1022</v>
      </c>
      <c r="P365" s="9" t="s">
        <v>12139</v>
      </c>
      <c r="Q365" s="9" t="s">
        <v>11189</v>
      </c>
      <c r="R365" s="10">
        <v>2.1994144E7</v>
      </c>
      <c r="S365" s="9"/>
      <c r="T365">
        <f t="shared" si="2"/>
        <v>35</v>
      </c>
      <c r="U365" t="str">
        <f t="shared" si="3"/>
        <v>Excluded</v>
      </c>
      <c r="V365">
        <f t="shared" si="4"/>
        <v>58</v>
      </c>
      <c r="W365" t="str">
        <f t="shared" si="5"/>
        <v>Excluded</v>
      </c>
      <c r="X365" t="str">
        <f t="shared" ref="X365:Z365" si="373">IFERROR(IF(SEARCH(X$1,$Q365),"sim","não"),)</f>
        <v/>
      </c>
      <c r="Y365" t="str">
        <f t="shared" si="373"/>
        <v/>
      </c>
      <c r="Z365" t="str">
        <f t="shared" si="373"/>
        <v>sim</v>
      </c>
      <c r="AA365">
        <f t="shared" si="7"/>
        <v>1</v>
      </c>
      <c r="AB365" t="str">
        <f t="shared" si="8"/>
        <v/>
      </c>
      <c r="AF365" t="str">
        <f t="shared" si="9"/>
        <v>3 - Intervention</v>
      </c>
      <c r="AG365" t="str">
        <f t="shared" si="10"/>
        <v>3 - Intervention</v>
      </c>
      <c r="AH365" t="str">
        <f t="shared" si="11"/>
        <v/>
      </c>
    </row>
    <row r="366">
      <c r="A366" s="9" t="s">
        <v>12140</v>
      </c>
      <c r="B366" s="9" t="s">
        <v>12141</v>
      </c>
      <c r="C366" s="10">
        <v>2012.0</v>
      </c>
      <c r="D366" s="10">
        <v>9.0</v>
      </c>
      <c r="E366" s="10">
        <v>1.0</v>
      </c>
      <c r="F366" s="9" t="s">
        <v>2436</v>
      </c>
      <c r="G366" s="9" t="s">
        <v>2437</v>
      </c>
      <c r="H366" s="10">
        <v>6.0</v>
      </c>
      <c r="I366" s="10">
        <v>6.0</v>
      </c>
      <c r="J366" s="9" t="s">
        <v>12142</v>
      </c>
      <c r="K366" s="9" t="s">
        <v>12143</v>
      </c>
      <c r="L366" s="15" t="s">
        <v>12144</v>
      </c>
      <c r="M366" s="9" t="s">
        <v>883</v>
      </c>
      <c r="N366" s="9"/>
      <c r="O366" s="9" t="s">
        <v>884</v>
      </c>
      <c r="P366" s="9" t="s">
        <v>12145</v>
      </c>
      <c r="Q366" s="9" t="s">
        <v>11189</v>
      </c>
      <c r="R366" s="10">
        <v>2.1830861E7</v>
      </c>
      <c r="S366" s="9"/>
      <c r="T366">
        <f t="shared" si="2"/>
        <v>35</v>
      </c>
      <c r="U366" t="str">
        <f t="shared" si="3"/>
        <v>Excluded</v>
      </c>
      <c r="V366">
        <f t="shared" si="4"/>
        <v>58</v>
      </c>
      <c r="W366" t="str">
        <f t="shared" si="5"/>
        <v>Excluded</v>
      </c>
      <c r="X366" t="str">
        <f t="shared" ref="X366:Z366" si="374">IFERROR(IF(SEARCH(X$1,$Q366),"sim","não"),)</f>
        <v/>
      </c>
      <c r="Y366" t="str">
        <f t="shared" si="374"/>
        <v/>
      </c>
      <c r="Z366" t="str">
        <f t="shared" si="374"/>
        <v>sim</v>
      </c>
      <c r="AA366">
        <f t="shared" si="7"/>
        <v>1</v>
      </c>
      <c r="AB366" t="str">
        <f t="shared" si="8"/>
        <v/>
      </c>
      <c r="AF366" t="str">
        <f t="shared" si="9"/>
        <v>3 - Intervention</v>
      </c>
      <c r="AG366" t="str">
        <f t="shared" si="10"/>
        <v>3 - Intervention</v>
      </c>
      <c r="AH366" t="str">
        <f t="shared" si="11"/>
        <v/>
      </c>
    </row>
    <row r="367">
      <c r="A367" s="9" t="s">
        <v>12146</v>
      </c>
      <c r="B367" s="9" t="s">
        <v>12147</v>
      </c>
      <c r="C367" s="10">
        <v>2011.0</v>
      </c>
      <c r="D367" s="10">
        <v>3.0</v>
      </c>
      <c r="E367" s="10">
        <v>1.0</v>
      </c>
      <c r="F367" s="9" t="s">
        <v>2436</v>
      </c>
      <c r="G367" s="9" t="s">
        <v>2437</v>
      </c>
      <c r="H367" s="10">
        <v>5.0</v>
      </c>
      <c r="I367" s="10">
        <v>1.0</v>
      </c>
      <c r="J367" s="9" t="s">
        <v>12148</v>
      </c>
      <c r="K367" s="9" t="s">
        <v>12149</v>
      </c>
      <c r="L367" s="15" t="s">
        <v>12150</v>
      </c>
      <c r="M367" s="9" t="s">
        <v>883</v>
      </c>
      <c r="N367" s="9"/>
      <c r="O367" s="9" t="s">
        <v>884</v>
      </c>
      <c r="P367" s="9" t="s">
        <v>12151</v>
      </c>
      <c r="Q367" s="9" t="s">
        <v>11189</v>
      </c>
      <c r="R367" s="10">
        <v>2.1417691E7</v>
      </c>
      <c r="S367" s="9"/>
      <c r="T367">
        <f t="shared" si="2"/>
        <v>35</v>
      </c>
      <c r="U367" t="str">
        <f t="shared" si="3"/>
        <v>Excluded</v>
      </c>
      <c r="V367">
        <f t="shared" si="4"/>
        <v>58</v>
      </c>
      <c r="W367" t="str">
        <f t="shared" si="5"/>
        <v>Excluded</v>
      </c>
      <c r="X367" t="str">
        <f t="shared" ref="X367:Z367" si="375">IFERROR(IF(SEARCH(X$1,$Q367),"sim","não"),)</f>
        <v/>
      </c>
      <c r="Y367" t="str">
        <f t="shared" si="375"/>
        <v/>
      </c>
      <c r="Z367" t="str">
        <f t="shared" si="375"/>
        <v>sim</v>
      </c>
      <c r="AA367">
        <f t="shared" si="7"/>
        <v>1</v>
      </c>
      <c r="AB367" t="str">
        <f t="shared" si="8"/>
        <v/>
      </c>
      <c r="AF367" t="str">
        <f t="shared" si="9"/>
        <v>3 - Intervention</v>
      </c>
      <c r="AG367" t="str">
        <f t="shared" si="10"/>
        <v>3 - Intervention</v>
      </c>
      <c r="AH367" t="str">
        <f t="shared" si="11"/>
        <v/>
      </c>
    </row>
    <row r="368">
      <c r="A368" s="9" t="s">
        <v>12152</v>
      </c>
      <c r="B368" s="9" t="s">
        <v>12153</v>
      </c>
      <c r="C368" s="10">
        <v>2011.0</v>
      </c>
      <c r="D368" s="10">
        <v>4.0</v>
      </c>
      <c r="E368" s="10">
        <v>1.0</v>
      </c>
      <c r="F368" s="9" t="s">
        <v>1121</v>
      </c>
      <c r="G368" s="9" t="s">
        <v>1122</v>
      </c>
      <c r="H368" s="10">
        <v>83.0</v>
      </c>
      <c r="I368" s="10">
        <v>4.0</v>
      </c>
      <c r="J368" s="9" t="s">
        <v>12154</v>
      </c>
      <c r="K368" s="9" t="s">
        <v>12155</v>
      </c>
      <c r="L368" s="15" t="s">
        <v>12156</v>
      </c>
      <c r="M368" s="9" t="s">
        <v>883</v>
      </c>
      <c r="N368" s="9"/>
      <c r="O368" s="9" t="s">
        <v>884</v>
      </c>
      <c r="P368" s="9" t="s">
        <v>12157</v>
      </c>
      <c r="Q368" s="9" t="s">
        <v>10764</v>
      </c>
      <c r="R368" s="10">
        <v>2.1239038E7</v>
      </c>
      <c r="S368" s="9"/>
      <c r="T368">
        <f t="shared" si="2"/>
        <v>35</v>
      </c>
      <c r="U368" t="str">
        <f t="shared" si="3"/>
        <v>Excluded</v>
      </c>
      <c r="V368">
        <f t="shared" si="4"/>
        <v>58</v>
      </c>
      <c r="W368" t="str">
        <f t="shared" si="5"/>
        <v>Excluded</v>
      </c>
      <c r="X368" t="str">
        <f t="shared" ref="X368:Z368" si="376">IFERROR(IF(SEARCH(X$1,$Q368),"sim","não"),)</f>
        <v/>
      </c>
      <c r="Y368" t="str">
        <f t="shared" si="376"/>
        <v/>
      </c>
      <c r="Z368" t="str">
        <f t="shared" si="376"/>
        <v>sim</v>
      </c>
      <c r="AA368">
        <f t="shared" si="7"/>
        <v>1</v>
      </c>
      <c r="AB368" t="str">
        <f t="shared" si="8"/>
        <v/>
      </c>
      <c r="AF368" t="str">
        <f t="shared" si="9"/>
        <v>3 - Intervention</v>
      </c>
      <c r="AG368" t="str">
        <f t="shared" si="10"/>
        <v>3 - Intervention</v>
      </c>
      <c r="AH368" t="str">
        <f t="shared" si="11"/>
        <v/>
      </c>
    </row>
    <row r="369">
      <c r="A369" s="9" t="s">
        <v>12158</v>
      </c>
      <c r="B369" s="9" t="s">
        <v>12159</v>
      </c>
      <c r="C369" s="10">
        <v>2011.0</v>
      </c>
      <c r="D369" s="10">
        <v>1.0</v>
      </c>
      <c r="E369" s="10">
        <v>1.0</v>
      </c>
      <c r="F369" s="9" t="s">
        <v>12160</v>
      </c>
      <c r="G369" s="9" t="s">
        <v>12161</v>
      </c>
      <c r="H369" s="10">
        <v>48.0</v>
      </c>
      <c r="I369" s="10">
        <v>5.0</v>
      </c>
      <c r="J369" s="9" t="s">
        <v>12162</v>
      </c>
      <c r="K369" s="9" t="s">
        <v>12163</v>
      </c>
      <c r="L369" s="15" t="s">
        <v>12164</v>
      </c>
      <c r="M369" s="9" t="s">
        <v>883</v>
      </c>
      <c r="N369" s="9"/>
      <c r="O369" s="9" t="s">
        <v>913</v>
      </c>
      <c r="P369" s="9" t="s">
        <v>12165</v>
      </c>
      <c r="Q369" s="9" t="s">
        <v>12166</v>
      </c>
      <c r="R369" s="10">
        <v>2.2433571E7</v>
      </c>
      <c r="S369" s="9"/>
      <c r="T369">
        <f t="shared" si="2"/>
        <v>35</v>
      </c>
      <c r="U369" t="str">
        <f t="shared" si="3"/>
        <v>Excluded</v>
      </c>
      <c r="V369">
        <f t="shared" si="4"/>
        <v>58</v>
      </c>
      <c r="W369" t="str">
        <f t="shared" si="5"/>
        <v>Excluded</v>
      </c>
      <c r="X369" t="str">
        <f t="shared" ref="X369:Z369" si="377">IFERROR(IF(SEARCH(X$1,$Q369),"sim","não"),)</f>
        <v>sim</v>
      </c>
      <c r="Y369" t="str">
        <f t="shared" si="377"/>
        <v/>
      </c>
      <c r="Z369" t="str">
        <f t="shared" si="377"/>
        <v>sim</v>
      </c>
      <c r="AA369">
        <f t="shared" si="7"/>
        <v>2</v>
      </c>
      <c r="AB369" t="str">
        <f t="shared" si="8"/>
        <v/>
      </c>
      <c r="AF369" t="str">
        <f t="shared" si="9"/>
        <v>3 - Intervention,1 - Type of study</v>
      </c>
      <c r="AG369" t="str">
        <f t="shared" si="10"/>
        <v>3 - Intervention</v>
      </c>
      <c r="AH369" t="str">
        <f t="shared" si="11"/>
        <v>1 - Type of study</v>
      </c>
    </row>
    <row r="370">
      <c r="A370" s="9" t="s">
        <v>12167</v>
      </c>
      <c r="B370" s="9" t="s">
        <v>12168</v>
      </c>
      <c r="C370" s="10">
        <v>2010.0</v>
      </c>
      <c r="D370" s="10">
        <v>1.0</v>
      </c>
      <c r="E370" s="10">
        <v>26.0</v>
      </c>
      <c r="F370" s="9" t="s">
        <v>2444</v>
      </c>
      <c r="G370" s="9" t="s">
        <v>2445</v>
      </c>
      <c r="H370" s="10">
        <v>4.0</v>
      </c>
      <c r="I370" s="10">
        <v>1.0</v>
      </c>
      <c r="J370" s="9" t="s">
        <v>12169</v>
      </c>
      <c r="K370" s="9" t="s">
        <v>12170</v>
      </c>
      <c r="L370" s="15" t="s">
        <v>12171</v>
      </c>
      <c r="M370" s="9" t="s">
        <v>883</v>
      </c>
      <c r="N370" s="9"/>
      <c r="O370" s="9" t="s">
        <v>1022</v>
      </c>
      <c r="P370" s="9" t="s">
        <v>12172</v>
      </c>
      <c r="Q370" s="9" t="s">
        <v>10839</v>
      </c>
      <c r="R370" s="10">
        <v>2.0043662E7</v>
      </c>
      <c r="S370" s="9"/>
      <c r="T370">
        <f t="shared" si="2"/>
        <v>35</v>
      </c>
      <c r="U370" t="str">
        <f t="shared" si="3"/>
        <v>Excluded</v>
      </c>
      <c r="V370">
        <f t="shared" si="4"/>
        <v>58</v>
      </c>
      <c r="W370" t="str">
        <f t="shared" si="5"/>
        <v>Excluded</v>
      </c>
      <c r="X370" t="str">
        <f t="shared" ref="X370:Z370" si="378">IFERROR(IF(SEARCH(X$1,$Q370),"sim","não"),)</f>
        <v/>
      </c>
      <c r="Y370" t="str">
        <f t="shared" si="378"/>
        <v/>
      </c>
      <c r="Z370" t="str">
        <f t="shared" si="378"/>
        <v>sim</v>
      </c>
      <c r="AA370">
        <f t="shared" si="7"/>
        <v>1</v>
      </c>
      <c r="AB370" t="str">
        <f t="shared" si="8"/>
        <v/>
      </c>
      <c r="AF370" t="str">
        <f t="shared" si="9"/>
        <v>3 - Intervention</v>
      </c>
      <c r="AG370" t="str">
        <f t="shared" si="10"/>
        <v>3 - Intervention</v>
      </c>
      <c r="AH370" t="str">
        <f t="shared" si="11"/>
        <v/>
      </c>
    </row>
    <row r="371">
      <c r="A371" s="9" t="s">
        <v>12173</v>
      </c>
      <c r="B371" s="9" t="s">
        <v>12174</v>
      </c>
      <c r="C371" s="10">
        <v>2009.0</v>
      </c>
      <c r="D371" s="10">
        <v>4.0</v>
      </c>
      <c r="E371" s="10">
        <v>1.0</v>
      </c>
      <c r="F371" s="9" t="s">
        <v>12175</v>
      </c>
      <c r="G371" s="9" t="s">
        <v>12176</v>
      </c>
      <c r="H371" s="10">
        <v>20.0</v>
      </c>
      <c r="I371" s="10">
        <v>2.0</v>
      </c>
      <c r="J371" s="9" t="s">
        <v>12177</v>
      </c>
      <c r="K371" s="9" t="s">
        <v>12178</v>
      </c>
      <c r="L371" s="15" t="s">
        <v>12179</v>
      </c>
      <c r="M371" s="9" t="s">
        <v>883</v>
      </c>
      <c r="N371" s="9"/>
      <c r="O371" s="9" t="s">
        <v>1022</v>
      </c>
      <c r="P371" s="9" t="s">
        <v>12180</v>
      </c>
      <c r="Q371" s="9" t="s">
        <v>10629</v>
      </c>
      <c r="R371" s="10">
        <v>2.0010066E7</v>
      </c>
      <c r="S371" s="9"/>
      <c r="T371">
        <f t="shared" si="2"/>
        <v>35</v>
      </c>
      <c r="U371" t="str">
        <f t="shared" si="3"/>
        <v>Excluded</v>
      </c>
      <c r="V371">
        <f t="shared" si="4"/>
        <v>58</v>
      </c>
      <c r="W371" t="str">
        <f t="shared" si="5"/>
        <v>Excluded</v>
      </c>
      <c r="X371" t="str">
        <f t="shared" ref="X371:Z371" si="379">IFERROR(IF(SEARCH(X$1,$Q371),"sim","não"),)</f>
        <v>sim</v>
      </c>
      <c r="Y371" t="str">
        <f t="shared" si="379"/>
        <v/>
      </c>
      <c r="Z371" t="str">
        <f t="shared" si="379"/>
        <v/>
      </c>
      <c r="AA371">
        <f t="shared" si="7"/>
        <v>1</v>
      </c>
      <c r="AB371" t="str">
        <f t="shared" si="8"/>
        <v/>
      </c>
      <c r="AF371" t="str">
        <f t="shared" si="9"/>
        <v>1 - Type of study</v>
      </c>
      <c r="AG371" t="str">
        <f t="shared" si="10"/>
        <v>1 - Type of study</v>
      </c>
      <c r="AH371" t="str">
        <f t="shared" si="11"/>
        <v/>
      </c>
    </row>
    <row r="372">
      <c r="A372" s="9" t="s">
        <v>12181</v>
      </c>
      <c r="B372" s="9" t="s">
        <v>12182</v>
      </c>
      <c r="C372" s="10">
        <v>2009.0</v>
      </c>
      <c r="D372" s="10">
        <v>10.0</v>
      </c>
      <c r="E372" s="10">
        <v>1.0</v>
      </c>
      <c r="F372" s="9" t="s">
        <v>12183</v>
      </c>
      <c r="G372" s="9" t="s">
        <v>12184</v>
      </c>
      <c r="H372" s="10">
        <v>50.0</v>
      </c>
      <c r="I372" s="10">
        <v>10.0</v>
      </c>
      <c r="J372" s="20" t="s">
        <v>12185</v>
      </c>
      <c r="K372" s="9" t="s">
        <v>12186</v>
      </c>
      <c r="L372" s="15" t="s">
        <v>12187</v>
      </c>
      <c r="M372" s="9" t="s">
        <v>883</v>
      </c>
      <c r="N372" s="9"/>
      <c r="O372" s="9" t="s">
        <v>1022</v>
      </c>
      <c r="P372" s="9" t="s">
        <v>12188</v>
      </c>
      <c r="Q372" s="9" t="s">
        <v>10623</v>
      </c>
      <c r="R372" s="10">
        <v>1.9759119E7</v>
      </c>
      <c r="S372" s="9"/>
      <c r="T372">
        <f t="shared" si="2"/>
        <v>35</v>
      </c>
      <c r="U372" t="str">
        <f t="shared" si="3"/>
        <v>Excluded</v>
      </c>
      <c r="V372">
        <f t="shared" si="4"/>
        <v>58</v>
      </c>
      <c r="W372" t="str">
        <f t="shared" si="5"/>
        <v>Excluded</v>
      </c>
      <c r="X372" t="str">
        <f t="shared" ref="X372:Z372" si="380">IFERROR(IF(SEARCH(X$1,$Q372),"sim","não"),)</f>
        <v>sim</v>
      </c>
      <c r="Y372" t="str">
        <f t="shared" si="380"/>
        <v/>
      </c>
      <c r="Z372" t="str">
        <f t="shared" si="380"/>
        <v/>
      </c>
      <c r="AA372">
        <f t="shared" si="7"/>
        <v>1</v>
      </c>
      <c r="AB372" t="str">
        <f t="shared" si="8"/>
        <v/>
      </c>
      <c r="AF372" t="str">
        <f t="shared" si="9"/>
        <v>1 - Type of study</v>
      </c>
      <c r="AG372" t="str">
        <f t="shared" si="10"/>
        <v>1 - Type of study</v>
      </c>
      <c r="AH372" t="str">
        <f t="shared" si="11"/>
        <v/>
      </c>
    </row>
    <row r="373">
      <c r="A373" s="9" t="s">
        <v>12189</v>
      </c>
      <c r="B373" s="9" t="s">
        <v>12190</v>
      </c>
      <c r="C373" s="10">
        <v>2009.0</v>
      </c>
      <c r="D373" s="10">
        <v>7.0</v>
      </c>
      <c r="E373" s="10">
        <v>27.0</v>
      </c>
      <c r="F373" s="9" t="s">
        <v>12191</v>
      </c>
      <c r="G373" s="9" t="s">
        <v>12192</v>
      </c>
      <c r="H373" s="10">
        <v>364.0</v>
      </c>
      <c r="I373" s="10">
        <v>1526.0</v>
      </c>
      <c r="J373" s="9" t="s">
        <v>12193</v>
      </c>
      <c r="K373" s="9" t="s">
        <v>12194</v>
      </c>
      <c r="L373" s="15" t="s">
        <v>12195</v>
      </c>
      <c r="M373" s="9" t="s">
        <v>883</v>
      </c>
      <c r="N373" s="9"/>
      <c r="O373" s="9"/>
      <c r="P373" s="9" t="s">
        <v>12196</v>
      </c>
      <c r="Q373" s="9" t="s">
        <v>10623</v>
      </c>
      <c r="R373" s="10">
        <v>1.9528051E7</v>
      </c>
      <c r="S373" s="9" t="s">
        <v>12197</v>
      </c>
      <c r="T373">
        <f t="shared" si="2"/>
        <v>35</v>
      </c>
      <c r="U373" t="str">
        <f t="shared" si="3"/>
        <v>Excluded</v>
      </c>
      <c r="V373">
        <f t="shared" si="4"/>
        <v>58</v>
      </c>
      <c r="W373" t="str">
        <f t="shared" si="5"/>
        <v>Excluded</v>
      </c>
      <c r="X373" t="str">
        <f t="shared" ref="X373:Z373" si="381">IFERROR(IF(SEARCH(X$1,$Q373),"sim","não"),)</f>
        <v>sim</v>
      </c>
      <c r="Y373" t="str">
        <f t="shared" si="381"/>
        <v/>
      </c>
      <c r="Z373" t="str">
        <f t="shared" si="381"/>
        <v/>
      </c>
      <c r="AA373">
        <f t="shared" si="7"/>
        <v>1</v>
      </c>
      <c r="AB373" t="str">
        <f t="shared" si="8"/>
        <v/>
      </c>
      <c r="AF373" t="str">
        <f t="shared" si="9"/>
        <v>1 - Type of study</v>
      </c>
      <c r="AG373" t="str">
        <f t="shared" si="10"/>
        <v>1 - Type of study</v>
      </c>
      <c r="AH373" t="str">
        <f t="shared" si="11"/>
        <v/>
      </c>
    </row>
    <row r="374">
      <c r="A374" s="9" t="s">
        <v>12198</v>
      </c>
      <c r="B374" s="9" t="s">
        <v>12199</v>
      </c>
      <c r="C374" s="10">
        <v>2009.0</v>
      </c>
      <c r="D374" s="10">
        <v>4.0</v>
      </c>
      <c r="E374" s="10">
        <v>1.0</v>
      </c>
      <c r="F374" s="9" t="s">
        <v>5875</v>
      </c>
      <c r="G374" s="9" t="s">
        <v>5876</v>
      </c>
      <c r="H374" s="10">
        <v>31.0</v>
      </c>
      <c r="I374" s="10">
        <v>2.0</v>
      </c>
      <c r="J374" s="9" t="s">
        <v>12200</v>
      </c>
      <c r="K374" s="9" t="s">
        <v>12201</v>
      </c>
      <c r="L374" s="15" t="s">
        <v>12202</v>
      </c>
      <c r="M374" s="9" t="s">
        <v>2475</v>
      </c>
      <c r="N374" s="9"/>
      <c r="O374" s="9" t="s">
        <v>2476</v>
      </c>
      <c r="P374" s="9" t="s">
        <v>12203</v>
      </c>
      <c r="Q374" s="9" t="s">
        <v>10746</v>
      </c>
      <c r="R374" s="10">
        <v>1.9507589E7</v>
      </c>
      <c r="S374" s="9"/>
      <c r="T374">
        <f t="shared" si="2"/>
        <v>35</v>
      </c>
      <c r="U374" t="str">
        <f t="shared" si="3"/>
        <v>Excluded</v>
      </c>
      <c r="V374">
        <f t="shared" si="4"/>
        <v>58</v>
      </c>
      <c r="W374" t="str">
        <f t="shared" si="5"/>
        <v>Excluded</v>
      </c>
      <c r="X374" t="str">
        <f t="shared" ref="X374:Z374" si="382">IFERROR(IF(SEARCH(X$1,$Q374),"sim","não"),)</f>
        <v/>
      </c>
      <c r="Y374" t="str">
        <f t="shared" si="382"/>
        <v>sim</v>
      </c>
      <c r="Z374" t="str">
        <f t="shared" si="382"/>
        <v/>
      </c>
      <c r="AA374">
        <f t="shared" si="7"/>
        <v>1</v>
      </c>
      <c r="AB374" t="str">
        <f t="shared" si="8"/>
        <v/>
      </c>
      <c r="AF374" t="str">
        <f t="shared" si="9"/>
        <v>2 - Population</v>
      </c>
      <c r="AG374" t="str">
        <f t="shared" si="10"/>
        <v>2 - Population</v>
      </c>
      <c r="AH374" t="str">
        <f t="shared" si="11"/>
        <v/>
      </c>
    </row>
    <row r="375">
      <c r="A375" s="9" t="s">
        <v>12204</v>
      </c>
      <c r="B375" s="9" t="s">
        <v>12205</v>
      </c>
      <c r="C375" s="10">
        <v>2008.0</v>
      </c>
      <c r="D375" s="10">
        <v>12.0</v>
      </c>
      <c r="E375" s="10">
        <v>1.0</v>
      </c>
      <c r="F375" s="9" t="s">
        <v>12206</v>
      </c>
      <c r="G375" s="9" t="s">
        <v>12207</v>
      </c>
      <c r="H375" s="10">
        <v>25.0</v>
      </c>
      <c r="I375" s="10">
        <v>6.0</v>
      </c>
      <c r="J375" s="9" t="s">
        <v>12208</v>
      </c>
      <c r="K375" s="9" t="s">
        <v>12209</v>
      </c>
      <c r="L375" s="15" t="s">
        <v>12210</v>
      </c>
      <c r="M375" s="9" t="s">
        <v>2475</v>
      </c>
      <c r="N375" s="9"/>
      <c r="O375" s="9" t="s">
        <v>2476</v>
      </c>
      <c r="P375" s="9" t="s">
        <v>12211</v>
      </c>
      <c r="Q375" s="9" t="s">
        <v>11021</v>
      </c>
      <c r="R375" s="10">
        <v>1.9166207E7</v>
      </c>
      <c r="S375" s="9"/>
      <c r="T375">
        <f t="shared" si="2"/>
        <v>35</v>
      </c>
      <c r="U375" t="str">
        <f t="shared" si="3"/>
        <v>Excluded</v>
      </c>
      <c r="V375">
        <f t="shared" si="4"/>
        <v>58</v>
      </c>
      <c r="W375" t="str">
        <f t="shared" si="5"/>
        <v>Excluded</v>
      </c>
      <c r="X375" t="str">
        <f t="shared" ref="X375:Z375" si="383">IFERROR(IF(SEARCH(X$1,$Q375),"sim","não"),)</f>
        <v/>
      </c>
      <c r="Y375" t="str">
        <f t="shared" si="383"/>
        <v>sim</v>
      </c>
      <c r="Z375" t="str">
        <f t="shared" si="383"/>
        <v/>
      </c>
      <c r="AA375">
        <f t="shared" si="7"/>
        <v>1</v>
      </c>
      <c r="AB375" t="str">
        <f t="shared" si="8"/>
        <v/>
      </c>
      <c r="AF375" t="str">
        <f t="shared" si="9"/>
        <v>2 - Population</v>
      </c>
      <c r="AG375" t="str">
        <f t="shared" si="10"/>
        <v>2 - Population</v>
      </c>
      <c r="AH375" t="str">
        <f t="shared" si="11"/>
        <v/>
      </c>
    </row>
    <row r="376">
      <c r="A376" s="9" t="s">
        <v>12212</v>
      </c>
      <c r="B376" s="9" t="s">
        <v>12213</v>
      </c>
      <c r="C376" s="10">
        <v>2009.0</v>
      </c>
      <c r="D376" s="10">
        <v>6.0</v>
      </c>
      <c r="E376" s="10">
        <v>1.0</v>
      </c>
      <c r="F376" s="9" t="s">
        <v>2416</v>
      </c>
      <c r="G376" s="9" t="s">
        <v>2417</v>
      </c>
      <c r="H376" s="10">
        <v>5.0</v>
      </c>
      <c r="I376" s="10">
        <v>5.0</v>
      </c>
      <c r="J376" s="9" t="s">
        <v>12214</v>
      </c>
      <c r="K376" s="9" t="s">
        <v>12215</v>
      </c>
      <c r="L376" s="15" t="s">
        <v>12216</v>
      </c>
      <c r="M376" s="9" t="s">
        <v>883</v>
      </c>
      <c r="N376" s="9"/>
      <c r="O376" s="9" t="s">
        <v>884</v>
      </c>
      <c r="P376" s="9" t="s">
        <v>12217</v>
      </c>
      <c r="Q376" s="9" t="s">
        <v>10746</v>
      </c>
      <c r="R376" s="10">
        <v>1.912161E7</v>
      </c>
      <c r="S376" s="9"/>
      <c r="T376">
        <f t="shared" si="2"/>
        <v>35</v>
      </c>
      <c r="U376" t="str">
        <f t="shared" si="3"/>
        <v>Excluded</v>
      </c>
      <c r="V376">
        <f t="shared" si="4"/>
        <v>58</v>
      </c>
      <c r="W376" t="str">
        <f t="shared" si="5"/>
        <v>Excluded</v>
      </c>
      <c r="X376" t="str">
        <f t="shared" ref="X376:Z376" si="384">IFERROR(IF(SEARCH(X$1,$Q376),"sim","não"),)</f>
        <v/>
      </c>
      <c r="Y376" t="str">
        <f t="shared" si="384"/>
        <v>sim</v>
      </c>
      <c r="Z376" t="str">
        <f t="shared" si="384"/>
        <v/>
      </c>
      <c r="AA376">
        <f t="shared" si="7"/>
        <v>1</v>
      </c>
      <c r="AB376" t="str">
        <f t="shared" si="8"/>
        <v/>
      </c>
      <c r="AF376" t="str">
        <f t="shared" si="9"/>
        <v>2 - Population</v>
      </c>
      <c r="AG376" t="str">
        <f t="shared" si="10"/>
        <v>2 - Population</v>
      </c>
      <c r="AH376" t="str">
        <f t="shared" si="11"/>
        <v/>
      </c>
    </row>
    <row r="377">
      <c r="A377" s="9" t="s">
        <v>12218</v>
      </c>
      <c r="B377" s="9" t="s">
        <v>12219</v>
      </c>
      <c r="C377" s="10">
        <v>2009.0</v>
      </c>
      <c r="D377" s="10">
        <v>1.0</v>
      </c>
      <c r="E377" s="10">
        <v>1.0</v>
      </c>
      <c r="F377" s="9" t="s">
        <v>12220</v>
      </c>
      <c r="G377" s="9" t="s">
        <v>12221</v>
      </c>
      <c r="H377" s="10">
        <v>19.0</v>
      </c>
      <c r="I377" s="10">
        <v>35.0</v>
      </c>
      <c r="J377" s="9" t="s">
        <v>12222</v>
      </c>
      <c r="K377" s="9" t="s">
        <v>12223</v>
      </c>
      <c r="L377" s="15" t="s">
        <v>12224</v>
      </c>
      <c r="M377" s="9" t="s">
        <v>883</v>
      </c>
      <c r="N377" s="9"/>
      <c r="O377" s="9"/>
      <c r="P377" s="9" t="s">
        <v>12225</v>
      </c>
      <c r="Q377" s="9" t="s">
        <v>10764</v>
      </c>
      <c r="R377" s="10">
        <v>2.7917026E7</v>
      </c>
      <c r="S377" s="9" t="s">
        <v>12226</v>
      </c>
      <c r="T377">
        <f t="shared" si="2"/>
        <v>35</v>
      </c>
      <c r="U377" t="str">
        <f t="shared" si="3"/>
        <v>Excluded</v>
      </c>
      <c r="V377">
        <f t="shared" si="4"/>
        <v>58</v>
      </c>
      <c r="W377" t="str">
        <f t="shared" si="5"/>
        <v>Excluded</v>
      </c>
      <c r="X377" t="str">
        <f t="shared" ref="X377:Z377" si="385">IFERROR(IF(SEARCH(X$1,$Q377),"sim","não"),)</f>
        <v/>
      </c>
      <c r="Y377" t="str">
        <f t="shared" si="385"/>
        <v/>
      </c>
      <c r="Z377" t="str">
        <f t="shared" si="385"/>
        <v>sim</v>
      </c>
      <c r="AA377">
        <f t="shared" si="7"/>
        <v>1</v>
      </c>
      <c r="AB377" t="str">
        <f t="shared" si="8"/>
        <v/>
      </c>
      <c r="AF377" t="str">
        <f t="shared" si="9"/>
        <v>3 - Intervention</v>
      </c>
      <c r="AG377" t="str">
        <f t="shared" si="10"/>
        <v>3 - Intervention</v>
      </c>
      <c r="AH377" t="str">
        <f t="shared" si="11"/>
        <v/>
      </c>
    </row>
    <row r="378">
      <c r="A378" s="9" t="s">
        <v>12227</v>
      </c>
      <c r="B378" s="9" t="s">
        <v>12228</v>
      </c>
      <c r="C378" s="10">
        <v>2009.0</v>
      </c>
      <c r="D378" s="10">
        <v>2.0</v>
      </c>
      <c r="E378" s="10">
        <v>1.0</v>
      </c>
      <c r="F378" s="9" t="s">
        <v>2133</v>
      </c>
      <c r="G378" s="9" t="s">
        <v>2134</v>
      </c>
      <c r="H378" s="10">
        <v>107.0</v>
      </c>
      <c r="I378" s="10">
        <v>2.0</v>
      </c>
      <c r="J378" s="9" t="s">
        <v>12229</v>
      </c>
      <c r="K378" s="9" t="s">
        <v>12230</v>
      </c>
      <c r="L378" s="15" t="s">
        <v>12231</v>
      </c>
      <c r="M378" s="9" t="s">
        <v>883</v>
      </c>
      <c r="N378" s="9"/>
      <c r="O378" s="9" t="s">
        <v>1022</v>
      </c>
      <c r="P378" s="9" t="s">
        <v>12232</v>
      </c>
      <c r="Q378" s="9" t="s">
        <v>11189</v>
      </c>
      <c r="R378" s="10">
        <v>1.9073994E7</v>
      </c>
      <c r="S378" s="9"/>
      <c r="T378">
        <f t="shared" si="2"/>
        <v>35</v>
      </c>
      <c r="U378" t="str">
        <f t="shared" si="3"/>
        <v>Excluded</v>
      </c>
      <c r="V378">
        <f t="shared" si="4"/>
        <v>58</v>
      </c>
      <c r="W378" t="str">
        <f t="shared" si="5"/>
        <v>Excluded</v>
      </c>
      <c r="X378" t="str">
        <f t="shared" ref="X378:Z378" si="386">IFERROR(IF(SEARCH(X$1,$Q378),"sim","não"),)</f>
        <v/>
      </c>
      <c r="Y378" t="str">
        <f t="shared" si="386"/>
        <v/>
      </c>
      <c r="Z378" t="str">
        <f t="shared" si="386"/>
        <v>sim</v>
      </c>
      <c r="AA378">
        <f t="shared" si="7"/>
        <v>1</v>
      </c>
      <c r="AB378" t="str">
        <f t="shared" si="8"/>
        <v/>
      </c>
      <c r="AF378" t="str">
        <f t="shared" si="9"/>
        <v>3 - Intervention</v>
      </c>
      <c r="AG378" t="str">
        <f t="shared" si="10"/>
        <v>3 - Intervention</v>
      </c>
      <c r="AH378" t="str">
        <f t="shared" si="11"/>
        <v/>
      </c>
    </row>
    <row r="379">
      <c r="A379" s="9" t="s">
        <v>12233</v>
      </c>
      <c r="B379" s="9" t="s">
        <v>12234</v>
      </c>
      <c r="C379" s="10">
        <v>2008.0</v>
      </c>
      <c r="D379" s="10">
        <v>1.0</v>
      </c>
      <c r="E379" s="10">
        <v>1.0</v>
      </c>
      <c r="F379" s="9" t="s">
        <v>12235</v>
      </c>
      <c r="G379" s="9" t="s">
        <v>12236</v>
      </c>
      <c r="H379" s="10">
        <v>39.0</v>
      </c>
      <c r="I379" s="10">
        <v>1.0</v>
      </c>
      <c r="J379" s="9" t="s">
        <v>12237</v>
      </c>
      <c r="K379" s="9" t="s">
        <v>12238</v>
      </c>
      <c r="L379" s="15" t="s">
        <v>12239</v>
      </c>
      <c r="M379" s="9" t="s">
        <v>2475</v>
      </c>
      <c r="N379" s="9"/>
      <c r="O379" s="9" t="s">
        <v>2476</v>
      </c>
      <c r="P379" s="9" t="s">
        <v>12240</v>
      </c>
      <c r="Q379" s="9" t="s">
        <v>10746</v>
      </c>
      <c r="R379" s="10">
        <v>1.839021E7</v>
      </c>
      <c r="S379" s="9"/>
      <c r="T379">
        <f t="shared" si="2"/>
        <v>35</v>
      </c>
      <c r="U379" t="str">
        <f t="shared" si="3"/>
        <v>Excluded</v>
      </c>
      <c r="V379">
        <f t="shared" si="4"/>
        <v>58</v>
      </c>
      <c r="W379" t="str">
        <f t="shared" si="5"/>
        <v>Excluded</v>
      </c>
      <c r="X379" t="str">
        <f t="shared" ref="X379:Z379" si="387">IFERROR(IF(SEARCH(X$1,$Q379),"sim","não"),)</f>
        <v/>
      </c>
      <c r="Y379" t="str">
        <f t="shared" si="387"/>
        <v>sim</v>
      </c>
      <c r="Z379" t="str">
        <f t="shared" si="387"/>
        <v/>
      </c>
      <c r="AA379">
        <f t="shared" si="7"/>
        <v>1</v>
      </c>
      <c r="AB379" t="str">
        <f t="shared" si="8"/>
        <v/>
      </c>
      <c r="AF379" t="str">
        <f t="shared" si="9"/>
        <v>2 - Population</v>
      </c>
      <c r="AG379" t="str">
        <f t="shared" si="10"/>
        <v>2 - Population</v>
      </c>
      <c r="AH379" t="str">
        <f t="shared" si="11"/>
        <v/>
      </c>
    </row>
    <row r="380">
      <c r="A380" s="9" t="s">
        <v>12241</v>
      </c>
      <c r="B380" s="9" t="s">
        <v>12242</v>
      </c>
      <c r="C380" s="10">
        <v>2007.0</v>
      </c>
      <c r="D380" s="10">
        <v>2.0</v>
      </c>
      <c r="E380" s="10">
        <v>6.0</v>
      </c>
      <c r="F380" s="9" t="s">
        <v>8683</v>
      </c>
      <c r="G380" s="9" t="s">
        <v>8684</v>
      </c>
      <c r="H380" s="10">
        <v>87.0</v>
      </c>
      <c r="I380" s="10">
        <v>6.0</v>
      </c>
      <c r="J380" s="9" t="s">
        <v>12243</v>
      </c>
      <c r="K380" s="9" t="s">
        <v>12244</v>
      </c>
      <c r="L380" s="15" t="s">
        <v>12245</v>
      </c>
      <c r="M380" s="9" t="s">
        <v>2475</v>
      </c>
      <c r="N380" s="9"/>
      <c r="O380" s="9" t="s">
        <v>2476</v>
      </c>
      <c r="P380" s="9" t="s">
        <v>12246</v>
      </c>
      <c r="Q380" s="9" t="s">
        <v>12247</v>
      </c>
      <c r="R380" s="10">
        <v>1.7456384E7</v>
      </c>
      <c r="S380" s="9"/>
      <c r="T380">
        <f t="shared" si="2"/>
        <v>35</v>
      </c>
      <c r="U380" t="str">
        <f t="shared" si="3"/>
        <v>Excluded</v>
      </c>
      <c r="V380">
        <f t="shared" si="4"/>
        <v>58</v>
      </c>
      <c r="W380" t="str">
        <f t="shared" si="5"/>
        <v>Excluded</v>
      </c>
      <c r="X380" t="str">
        <f t="shared" ref="X380:Z380" si="388">IFERROR(IF(SEARCH(X$1,$Q380),"sim","não"),)</f>
        <v/>
      </c>
      <c r="Y380" t="str">
        <f t="shared" si="388"/>
        <v>sim</v>
      </c>
      <c r="Z380" t="str">
        <f t="shared" si="388"/>
        <v/>
      </c>
      <c r="AA380">
        <f t="shared" si="7"/>
        <v>1</v>
      </c>
      <c r="AB380" t="str">
        <f t="shared" si="8"/>
        <v/>
      </c>
      <c r="AF380" t="str">
        <f t="shared" si="9"/>
        <v>2 - Population</v>
      </c>
      <c r="AG380" t="str">
        <f t="shared" si="10"/>
        <v>2 - Population</v>
      </c>
      <c r="AH380" t="str">
        <f t="shared" si="11"/>
        <v/>
      </c>
    </row>
    <row r="381">
      <c r="A381" s="9" t="s">
        <v>12248</v>
      </c>
      <c r="B381" s="9" t="s">
        <v>12249</v>
      </c>
      <c r="C381" s="10">
        <v>2006.0</v>
      </c>
      <c r="D381" s="10">
        <v>8.0</v>
      </c>
      <c r="E381" s="10">
        <v>7.0</v>
      </c>
      <c r="F381" s="9" t="s">
        <v>12250</v>
      </c>
      <c r="G381" s="9" t="s">
        <v>12251</v>
      </c>
      <c r="H381" s="10">
        <v>51.0</v>
      </c>
      <c r="I381" s="10">
        <v>15.0</v>
      </c>
      <c r="J381" s="9" t="s">
        <v>12252</v>
      </c>
      <c r="K381" s="9" t="s">
        <v>12253</v>
      </c>
      <c r="L381" s="15" t="s">
        <v>12254</v>
      </c>
      <c r="M381" s="9" t="s">
        <v>883</v>
      </c>
      <c r="N381" s="9"/>
      <c r="O381" s="9" t="s">
        <v>884</v>
      </c>
      <c r="P381" s="9" t="s">
        <v>12255</v>
      </c>
      <c r="Q381" s="9" t="s">
        <v>10623</v>
      </c>
      <c r="R381" s="10">
        <v>1.6861778E7</v>
      </c>
      <c r="S381" s="9"/>
      <c r="T381">
        <f t="shared" si="2"/>
        <v>35</v>
      </c>
      <c r="U381" t="str">
        <f t="shared" si="3"/>
        <v>Excluded</v>
      </c>
      <c r="V381">
        <f t="shared" si="4"/>
        <v>58</v>
      </c>
      <c r="W381" t="str">
        <f t="shared" si="5"/>
        <v>Excluded</v>
      </c>
      <c r="X381" t="str">
        <f t="shared" ref="X381:Z381" si="389">IFERROR(IF(SEARCH(X$1,$Q381),"sim","não"),)</f>
        <v>sim</v>
      </c>
      <c r="Y381" t="str">
        <f t="shared" si="389"/>
        <v/>
      </c>
      <c r="Z381" t="str">
        <f t="shared" si="389"/>
        <v/>
      </c>
      <c r="AA381">
        <f t="shared" si="7"/>
        <v>1</v>
      </c>
      <c r="AB381" t="str">
        <f t="shared" si="8"/>
        <v/>
      </c>
      <c r="AF381" t="str">
        <f t="shared" si="9"/>
        <v>1 - Type of study</v>
      </c>
      <c r="AG381" t="str">
        <f t="shared" si="10"/>
        <v>1 - Type of study</v>
      </c>
      <c r="AH381" t="str">
        <f t="shared" si="11"/>
        <v/>
      </c>
    </row>
    <row r="382">
      <c r="A382" s="9" t="s">
        <v>12256</v>
      </c>
      <c r="B382" s="9" t="s">
        <v>12257</v>
      </c>
      <c r="C382" s="10">
        <v>2006.0</v>
      </c>
      <c r="D382" s="10">
        <v>5.0</v>
      </c>
      <c r="E382" s="10">
        <v>1.0</v>
      </c>
      <c r="F382" s="9" t="s">
        <v>12258</v>
      </c>
      <c r="G382" s="9" t="s">
        <v>12259</v>
      </c>
      <c r="H382" s="10">
        <v>27.0</v>
      </c>
      <c r="I382" s="10">
        <v>9.0</v>
      </c>
      <c r="J382" s="9" t="s">
        <v>12260</v>
      </c>
      <c r="K382" s="9" t="s">
        <v>12261</v>
      </c>
      <c r="L382" s="15" t="s">
        <v>12262</v>
      </c>
      <c r="M382" s="9" t="s">
        <v>883</v>
      </c>
      <c r="N382" s="9"/>
      <c r="O382" s="9" t="s">
        <v>884</v>
      </c>
      <c r="P382" s="9" t="s">
        <v>12263</v>
      </c>
      <c r="Q382" s="9" t="s">
        <v>10746</v>
      </c>
      <c r="R382" s="10">
        <v>1.6510464E7</v>
      </c>
      <c r="S382" s="9"/>
      <c r="T382">
        <f t="shared" si="2"/>
        <v>35</v>
      </c>
      <c r="U382" t="str">
        <f t="shared" si="3"/>
        <v>Excluded</v>
      </c>
      <c r="V382">
        <f t="shared" si="4"/>
        <v>58</v>
      </c>
      <c r="W382" t="str">
        <f t="shared" si="5"/>
        <v>Excluded</v>
      </c>
      <c r="X382" t="str">
        <f t="shared" ref="X382:Z382" si="390">IFERROR(IF(SEARCH(X$1,$Q382),"sim","não"),)</f>
        <v/>
      </c>
      <c r="Y382" t="str">
        <f t="shared" si="390"/>
        <v>sim</v>
      </c>
      <c r="Z382" t="str">
        <f t="shared" si="390"/>
        <v/>
      </c>
      <c r="AA382">
        <f t="shared" si="7"/>
        <v>1</v>
      </c>
      <c r="AB382" t="str">
        <f t="shared" si="8"/>
        <v/>
      </c>
      <c r="AF382" t="str">
        <f t="shared" si="9"/>
        <v>2 - Population</v>
      </c>
      <c r="AG382" t="str">
        <f t="shared" si="10"/>
        <v>2 - Population</v>
      </c>
      <c r="AH382" t="str">
        <f t="shared" si="11"/>
        <v/>
      </c>
    </row>
    <row r="383">
      <c r="A383" s="9" t="s">
        <v>12264</v>
      </c>
      <c r="B383" s="9" t="s">
        <v>12265</v>
      </c>
      <c r="C383" s="10">
        <v>2006.0</v>
      </c>
      <c r="D383" s="10">
        <v>4.0</v>
      </c>
      <c r="E383" s="10">
        <v>1.0</v>
      </c>
      <c r="F383" s="9" t="s">
        <v>12266</v>
      </c>
      <c r="G383" s="9" t="s">
        <v>12267</v>
      </c>
      <c r="H383" s="10">
        <v>20.0</v>
      </c>
      <c r="I383" s="10">
        <v>2.0</v>
      </c>
      <c r="J383" s="9" t="s">
        <v>12268</v>
      </c>
      <c r="K383" s="9" t="s">
        <v>12269</v>
      </c>
      <c r="L383" s="15" t="s">
        <v>12270</v>
      </c>
      <c r="M383" s="9" t="s">
        <v>883</v>
      </c>
      <c r="N383" s="9"/>
      <c r="O383" s="9" t="s">
        <v>884</v>
      </c>
      <c r="P383" s="9" t="s">
        <v>12271</v>
      </c>
      <c r="Q383" s="9" t="s">
        <v>10857</v>
      </c>
      <c r="R383" s="10">
        <v>1.6460913E7</v>
      </c>
      <c r="S383" s="9"/>
      <c r="T383">
        <f t="shared" si="2"/>
        <v>35</v>
      </c>
      <c r="U383" t="str">
        <f t="shared" si="3"/>
        <v>Excluded</v>
      </c>
      <c r="V383">
        <f t="shared" si="4"/>
        <v>58</v>
      </c>
      <c r="W383" t="str">
        <f t="shared" si="5"/>
        <v>Excluded</v>
      </c>
      <c r="X383" t="str">
        <f t="shared" ref="X383:Z383" si="391">IFERROR(IF(SEARCH(X$1,$Q383),"sim","não"),)</f>
        <v>sim</v>
      </c>
      <c r="Y383" t="str">
        <f t="shared" si="391"/>
        <v>sim</v>
      </c>
      <c r="Z383" t="str">
        <f t="shared" si="391"/>
        <v/>
      </c>
      <c r="AA383">
        <f t="shared" si="7"/>
        <v>2</v>
      </c>
      <c r="AB383" t="str">
        <f t="shared" si="8"/>
        <v/>
      </c>
      <c r="AF383" t="str">
        <f t="shared" si="9"/>
        <v>2 - Population,1 - Type of study</v>
      </c>
      <c r="AG383" t="str">
        <f t="shared" si="10"/>
        <v>2 - Population</v>
      </c>
      <c r="AH383" t="str">
        <f t="shared" si="11"/>
        <v>1 - Type of study</v>
      </c>
    </row>
    <row r="384">
      <c r="A384" s="9" t="s">
        <v>12272</v>
      </c>
      <c r="B384" s="9" t="s">
        <v>12273</v>
      </c>
      <c r="C384" s="10">
        <v>2001.0</v>
      </c>
      <c r="D384" s="10">
        <v>6.0</v>
      </c>
      <c r="E384" s="10">
        <v>1.0</v>
      </c>
      <c r="F384" s="9" t="s">
        <v>8727</v>
      </c>
      <c r="G384" s="9" t="s">
        <v>12274</v>
      </c>
      <c r="H384" s="10">
        <v>173.0</v>
      </c>
      <c r="I384" s="10">
        <v>6.0</v>
      </c>
      <c r="J384" s="9" t="s">
        <v>12275</v>
      </c>
      <c r="K384" s="9" t="s">
        <v>12276</v>
      </c>
      <c r="L384" s="15" t="s">
        <v>12277</v>
      </c>
      <c r="M384" s="9" t="s">
        <v>8732</v>
      </c>
      <c r="N384" s="9"/>
      <c r="O384" s="9" t="s">
        <v>1051</v>
      </c>
      <c r="P384" s="9" t="s">
        <v>12278</v>
      </c>
      <c r="Q384" s="9" t="s">
        <v>10746</v>
      </c>
      <c r="R384" s="10">
        <v>1.1482316E7</v>
      </c>
      <c r="S384" s="9"/>
      <c r="T384">
        <f t="shared" si="2"/>
        <v>35</v>
      </c>
      <c r="U384" t="str">
        <f t="shared" si="3"/>
        <v>Excluded</v>
      </c>
      <c r="V384">
        <f t="shared" si="4"/>
        <v>58</v>
      </c>
      <c r="W384" t="str">
        <f t="shared" si="5"/>
        <v>Excluded</v>
      </c>
      <c r="X384" t="str">
        <f t="shared" ref="X384:Z384" si="392">IFERROR(IF(SEARCH(X$1,$Q384),"sim","não"),)</f>
        <v/>
      </c>
      <c r="Y384" t="str">
        <f t="shared" si="392"/>
        <v>sim</v>
      </c>
      <c r="Z384" t="str">
        <f t="shared" si="392"/>
        <v/>
      </c>
      <c r="AA384">
        <f t="shared" si="7"/>
        <v>1</v>
      </c>
      <c r="AB384" t="str">
        <f t="shared" si="8"/>
        <v/>
      </c>
      <c r="AF384" t="str">
        <f t="shared" si="9"/>
        <v>2 - Population</v>
      </c>
      <c r="AG384" t="str">
        <f t="shared" si="10"/>
        <v>2 - Population</v>
      </c>
      <c r="AH384" t="str">
        <f t="shared" si="11"/>
        <v/>
      </c>
    </row>
    <row r="385">
      <c r="A385" s="9" t="s">
        <v>12279</v>
      </c>
      <c r="B385" s="9" t="s">
        <v>12280</v>
      </c>
      <c r="C385" s="10">
        <v>2020.0</v>
      </c>
      <c r="D385" s="10">
        <v>6.0</v>
      </c>
      <c r="E385" s="10">
        <v>8.0</v>
      </c>
      <c r="F385" s="9" t="s">
        <v>12281</v>
      </c>
      <c r="G385" s="9" t="s">
        <v>12282</v>
      </c>
      <c r="H385" s="10">
        <v>17.0</v>
      </c>
      <c r="I385" s="10">
        <v>1.0</v>
      </c>
      <c r="J385" s="9"/>
      <c r="K385" s="11" t="s">
        <v>12283</v>
      </c>
      <c r="L385" s="9"/>
      <c r="M385" s="9"/>
      <c r="N385" s="9"/>
      <c r="O385" s="9"/>
      <c r="P385" s="9" t="s">
        <v>12284</v>
      </c>
      <c r="Q385" s="23" t="s">
        <v>12285</v>
      </c>
      <c r="R385" s="9"/>
      <c r="S385" s="9"/>
      <c r="T385">
        <f t="shared" si="2"/>
        <v>34</v>
      </c>
      <c r="U385" t="str">
        <f t="shared" si="3"/>
        <v>Excluded</v>
      </c>
      <c r="V385">
        <f t="shared" si="4"/>
        <v>57</v>
      </c>
      <c r="W385" t="str">
        <f t="shared" si="5"/>
        <v>Excluded</v>
      </c>
      <c r="X385" t="str">
        <f t="shared" ref="X385:Z385" si="393">IFERROR(IF(SEARCH(X$1,$Q385),"sim","não"),)</f>
        <v>sim</v>
      </c>
      <c r="Y385" t="str">
        <f t="shared" si="393"/>
        <v/>
      </c>
      <c r="Z385" t="str">
        <f t="shared" si="393"/>
        <v/>
      </c>
      <c r="AA385">
        <f t="shared" si="7"/>
        <v>1</v>
      </c>
      <c r="AB385" t="str">
        <f t="shared" si="8"/>
        <v/>
      </c>
      <c r="AF385" t="str">
        <f t="shared" si="9"/>
        <v>1 - Type of study</v>
      </c>
      <c r="AG385" t="str">
        <f t="shared" si="10"/>
        <v>1 - Type of study</v>
      </c>
      <c r="AH385" t="str">
        <f t="shared" si="11"/>
        <v/>
      </c>
    </row>
    <row r="386">
      <c r="A386" s="9" t="s">
        <v>12286</v>
      </c>
      <c r="B386" s="9" t="s">
        <v>12287</v>
      </c>
      <c r="C386" s="10">
        <v>2019.0</v>
      </c>
      <c r="D386" s="10">
        <v>5.0</v>
      </c>
      <c r="E386" s="10">
        <v>1.0</v>
      </c>
      <c r="F386" s="9" t="s">
        <v>2986</v>
      </c>
      <c r="G386" s="9" t="s">
        <v>2987</v>
      </c>
      <c r="H386" s="10">
        <v>210.0</v>
      </c>
      <c r="I386" s="9"/>
      <c r="J386" s="9" t="s">
        <v>12288</v>
      </c>
      <c r="K386" s="11" t="s">
        <v>12289</v>
      </c>
      <c r="L386" s="9"/>
      <c r="M386" s="9"/>
      <c r="N386" s="9"/>
      <c r="O386" s="9"/>
      <c r="P386" s="9" t="s">
        <v>12290</v>
      </c>
      <c r="Q386" s="11" t="s">
        <v>11021</v>
      </c>
      <c r="R386" s="9"/>
      <c r="S386" s="9"/>
      <c r="T386">
        <f t="shared" si="2"/>
        <v>35</v>
      </c>
      <c r="U386" t="str">
        <f t="shared" si="3"/>
        <v>Excluded</v>
      </c>
      <c r="V386">
        <f t="shared" si="4"/>
        <v>58</v>
      </c>
      <c r="W386" t="str">
        <f t="shared" si="5"/>
        <v>Excluded</v>
      </c>
      <c r="X386" t="str">
        <f t="shared" ref="X386:Z386" si="394">IFERROR(IF(SEARCH(X$1,$Q386),"sim","não"),)</f>
        <v/>
      </c>
      <c r="Y386" t="str">
        <f t="shared" si="394"/>
        <v>sim</v>
      </c>
      <c r="Z386" t="str">
        <f t="shared" si="394"/>
        <v/>
      </c>
      <c r="AA386">
        <f t="shared" si="7"/>
        <v>1</v>
      </c>
      <c r="AB386" t="str">
        <f t="shared" si="8"/>
        <v/>
      </c>
      <c r="AF386" t="str">
        <f t="shared" si="9"/>
        <v>2 - Population</v>
      </c>
      <c r="AG386" t="str">
        <f t="shared" si="10"/>
        <v>2 - Population</v>
      </c>
      <c r="AH386" t="str">
        <f t="shared" si="11"/>
        <v/>
      </c>
    </row>
    <row r="387">
      <c r="A387" s="9" t="s">
        <v>12291</v>
      </c>
      <c r="B387" s="9" t="s">
        <v>12292</v>
      </c>
      <c r="C387" s="10">
        <v>2020.0</v>
      </c>
      <c r="D387" s="10">
        <v>8.0</v>
      </c>
      <c r="E387" s="10">
        <v>25.0</v>
      </c>
      <c r="F387" s="9" t="s">
        <v>2731</v>
      </c>
      <c r="G387" s="9" t="s">
        <v>2732</v>
      </c>
      <c r="H387" s="10">
        <v>732.0</v>
      </c>
      <c r="I387" s="9"/>
      <c r="J387" s="9"/>
      <c r="K387" s="11" t="s">
        <v>12293</v>
      </c>
      <c r="L387" s="9"/>
      <c r="M387" s="9"/>
      <c r="N387" s="9"/>
      <c r="O387" s="9"/>
      <c r="P387" s="9" t="s">
        <v>12294</v>
      </c>
      <c r="Q387" s="11" t="s">
        <v>10623</v>
      </c>
      <c r="R387" s="9"/>
      <c r="S387" s="9"/>
      <c r="T387">
        <f t="shared" si="2"/>
        <v>35</v>
      </c>
      <c r="U387" t="str">
        <f t="shared" si="3"/>
        <v>Excluded</v>
      </c>
      <c r="V387">
        <f t="shared" si="4"/>
        <v>58</v>
      </c>
      <c r="W387" t="str">
        <f t="shared" si="5"/>
        <v>Excluded</v>
      </c>
      <c r="X387" t="str">
        <f t="shared" ref="X387:Z387" si="395">IFERROR(IF(SEARCH(X$1,$Q387),"sim","não"),)</f>
        <v>sim</v>
      </c>
      <c r="Y387" t="str">
        <f t="shared" si="395"/>
        <v/>
      </c>
      <c r="Z387" t="str">
        <f t="shared" si="395"/>
        <v/>
      </c>
      <c r="AA387">
        <f t="shared" si="7"/>
        <v>1</v>
      </c>
      <c r="AB387" t="str">
        <f t="shared" si="8"/>
        <v/>
      </c>
      <c r="AF387" t="str">
        <f t="shared" si="9"/>
        <v>1 - Type of study</v>
      </c>
      <c r="AG387" t="str">
        <f t="shared" si="10"/>
        <v>1 - Type of study</v>
      </c>
      <c r="AH387" t="str">
        <f t="shared" si="11"/>
        <v/>
      </c>
    </row>
    <row r="388">
      <c r="A388" s="9" t="s">
        <v>12295</v>
      </c>
      <c r="B388" s="9" t="s">
        <v>12296</v>
      </c>
      <c r="C388" s="10">
        <v>2021.0</v>
      </c>
      <c r="D388" s="10">
        <v>2.0</v>
      </c>
      <c r="E388" s="10">
        <v>1.0</v>
      </c>
      <c r="F388" s="9" t="s">
        <v>9833</v>
      </c>
      <c r="G388" s="9" t="s">
        <v>9834</v>
      </c>
      <c r="H388" s="10">
        <v>47.0</v>
      </c>
      <c r="I388" s="10">
        <v>1.0</v>
      </c>
      <c r="J388" s="9" t="s">
        <v>12297</v>
      </c>
      <c r="K388" s="11" t="s">
        <v>12298</v>
      </c>
      <c r="L388" s="9"/>
      <c r="M388" s="9"/>
      <c r="N388" s="9"/>
      <c r="O388" s="9"/>
      <c r="P388" s="9" t="s">
        <v>12299</v>
      </c>
      <c r="Q388" s="11" t="s">
        <v>10623</v>
      </c>
      <c r="R388" s="9"/>
      <c r="S388" s="9"/>
      <c r="T388">
        <f t="shared" si="2"/>
        <v>35</v>
      </c>
      <c r="U388" t="str">
        <f t="shared" si="3"/>
        <v>Excluded</v>
      </c>
      <c r="V388">
        <f t="shared" si="4"/>
        <v>58</v>
      </c>
      <c r="W388" t="str">
        <f t="shared" si="5"/>
        <v>Excluded</v>
      </c>
      <c r="X388" t="str">
        <f t="shared" ref="X388:Z388" si="396">IFERROR(IF(SEARCH(X$1,$Q388),"sim","não"),)</f>
        <v>sim</v>
      </c>
      <c r="Y388" t="str">
        <f t="shared" si="396"/>
        <v/>
      </c>
      <c r="Z388" t="str">
        <f t="shared" si="396"/>
        <v/>
      </c>
      <c r="AA388">
        <f t="shared" si="7"/>
        <v>1</v>
      </c>
      <c r="AB388" t="str">
        <f t="shared" si="8"/>
        <v/>
      </c>
      <c r="AF388" t="str">
        <f t="shared" si="9"/>
        <v>1 - Type of study</v>
      </c>
      <c r="AG388" t="str">
        <f t="shared" si="10"/>
        <v>1 - Type of study</v>
      </c>
      <c r="AH388" t="str">
        <f t="shared" si="11"/>
        <v/>
      </c>
    </row>
    <row r="389">
      <c r="A389" s="9" t="s">
        <v>12300</v>
      </c>
      <c r="B389" s="9" t="s">
        <v>12301</v>
      </c>
      <c r="C389" s="10">
        <v>2017.0</v>
      </c>
      <c r="D389" s="10">
        <v>11.0</v>
      </c>
      <c r="E389" s="10">
        <v>7.0</v>
      </c>
      <c r="F389" s="9" t="s">
        <v>2878</v>
      </c>
      <c r="G389" s="9" t="s">
        <v>2879</v>
      </c>
      <c r="H389" s="10">
        <v>51.0</v>
      </c>
      <c r="I389" s="10">
        <v>21.0</v>
      </c>
      <c r="J389" s="9" t="s">
        <v>12302</v>
      </c>
      <c r="K389" s="11" t="s">
        <v>12303</v>
      </c>
      <c r="L389" s="9"/>
      <c r="M389" s="9"/>
      <c r="N389" s="9"/>
      <c r="O389" s="9"/>
      <c r="P389" s="9" t="s">
        <v>12304</v>
      </c>
      <c r="Q389" s="11" t="s">
        <v>12305</v>
      </c>
      <c r="R389" s="9"/>
      <c r="S389" s="9"/>
      <c r="T389">
        <f t="shared" si="2"/>
        <v>35</v>
      </c>
      <c r="U389" t="str">
        <f t="shared" si="3"/>
        <v>Excluded</v>
      </c>
      <c r="V389">
        <f t="shared" si="4"/>
        <v>58</v>
      </c>
      <c r="W389" t="str">
        <f t="shared" si="5"/>
        <v>Maybe</v>
      </c>
      <c r="X389" t="str">
        <f t="shared" ref="X389:Z389" si="397">IFERROR(IF(SEARCH(X$1,$Q389),"sim","não"),)</f>
        <v/>
      </c>
      <c r="Y389" t="str">
        <f t="shared" si="397"/>
        <v>sim</v>
      </c>
      <c r="Z389" t="str">
        <f t="shared" si="397"/>
        <v/>
      </c>
      <c r="AA389">
        <f t="shared" si="7"/>
        <v>1</v>
      </c>
      <c r="AB389" t="str">
        <f t="shared" si="8"/>
        <v>sim</v>
      </c>
      <c r="AF389" t="str">
        <f t="shared" si="9"/>
        <v>2 - Population</v>
      </c>
      <c r="AG389" t="str">
        <f t="shared" si="10"/>
        <v/>
      </c>
      <c r="AH389" t="str">
        <f t="shared" si="11"/>
        <v/>
      </c>
    </row>
    <row r="390">
      <c r="A390" s="9" t="s">
        <v>12306</v>
      </c>
      <c r="B390" s="9" t="s">
        <v>12307</v>
      </c>
      <c r="C390" s="10">
        <v>2020.0</v>
      </c>
      <c r="D390" s="10">
        <v>2.0</v>
      </c>
      <c r="E390" s="10">
        <v>4.0</v>
      </c>
      <c r="F390" s="9" t="s">
        <v>6167</v>
      </c>
      <c r="G390" s="9" t="s">
        <v>6168</v>
      </c>
      <c r="H390" s="10">
        <v>92.0</v>
      </c>
      <c r="I390" s="10">
        <v>3.0</v>
      </c>
      <c r="J390" s="9" t="s">
        <v>12308</v>
      </c>
      <c r="K390" s="11" t="s">
        <v>12309</v>
      </c>
      <c r="L390" s="9"/>
      <c r="M390" s="9"/>
      <c r="N390" s="9"/>
      <c r="O390" s="9"/>
      <c r="P390" s="9" t="s">
        <v>12310</v>
      </c>
      <c r="Q390" s="11" t="s">
        <v>12311</v>
      </c>
      <c r="R390" s="9"/>
      <c r="S390" s="9"/>
      <c r="T390">
        <f t="shared" si="2"/>
        <v>35</v>
      </c>
      <c r="U390" t="str">
        <f t="shared" si="3"/>
        <v>Excluded</v>
      </c>
      <c r="V390">
        <f t="shared" si="4"/>
        <v>58</v>
      </c>
      <c r="W390" t="str">
        <f t="shared" si="5"/>
        <v>Excluded</v>
      </c>
      <c r="X390" t="str">
        <f t="shared" ref="X390:Z390" si="398">IFERROR(IF(SEARCH(X$1,$Q390),"sim","não"),)</f>
        <v>sim</v>
      </c>
      <c r="Y390" t="str">
        <f t="shared" si="398"/>
        <v/>
      </c>
      <c r="Z390" t="str">
        <f t="shared" si="398"/>
        <v/>
      </c>
      <c r="AA390">
        <f t="shared" si="7"/>
        <v>1</v>
      </c>
      <c r="AB390" t="str">
        <f t="shared" si="8"/>
        <v/>
      </c>
      <c r="AF390" t="str">
        <f t="shared" si="9"/>
        <v>1 - Type of study</v>
      </c>
      <c r="AG390" t="str">
        <f t="shared" si="10"/>
        <v>1 - Type of study</v>
      </c>
      <c r="AH390" t="str">
        <f t="shared" si="11"/>
        <v/>
      </c>
    </row>
    <row r="391">
      <c r="A391" s="9" t="s">
        <v>12312</v>
      </c>
      <c r="B391" s="9" t="s">
        <v>12313</v>
      </c>
      <c r="C391" s="10">
        <v>2021.0</v>
      </c>
      <c r="D391" s="10">
        <v>1.0</v>
      </c>
      <c r="E391" s="10">
        <v>2.0</v>
      </c>
      <c r="F391" s="9" t="s">
        <v>9744</v>
      </c>
      <c r="G391" s="9" t="s">
        <v>9745</v>
      </c>
      <c r="H391" s="10">
        <v>26.0</v>
      </c>
      <c r="I391" s="10">
        <v>1.0</v>
      </c>
      <c r="J391" s="9" t="s">
        <v>12314</v>
      </c>
      <c r="K391" s="11" t="s">
        <v>12315</v>
      </c>
      <c r="L391" s="9"/>
      <c r="M391" s="9"/>
      <c r="N391" s="9"/>
      <c r="O391" s="9"/>
      <c r="P391" s="9" t="s">
        <v>12316</v>
      </c>
      <c r="Q391" s="11" t="s">
        <v>10657</v>
      </c>
      <c r="R391" s="9"/>
      <c r="S391" s="9"/>
      <c r="T391">
        <f t="shared" si="2"/>
        <v>35</v>
      </c>
      <c r="U391" t="str">
        <f t="shared" si="3"/>
        <v>Excluded</v>
      </c>
      <c r="V391">
        <f t="shared" si="4"/>
        <v>58</v>
      </c>
      <c r="W391" t="str">
        <f t="shared" si="5"/>
        <v>Excluded</v>
      </c>
      <c r="X391" t="str">
        <f t="shared" ref="X391:Z391" si="399">IFERROR(IF(SEARCH(X$1,$Q391),"sim","não"),)</f>
        <v>sim</v>
      </c>
      <c r="Y391" t="str">
        <f t="shared" si="399"/>
        <v/>
      </c>
      <c r="Z391" t="str">
        <f t="shared" si="399"/>
        <v/>
      </c>
      <c r="AA391">
        <f t="shared" si="7"/>
        <v>1</v>
      </c>
      <c r="AB391" t="str">
        <f t="shared" si="8"/>
        <v/>
      </c>
      <c r="AF391" t="str">
        <f t="shared" si="9"/>
        <v>1 - Type of study</v>
      </c>
      <c r="AG391" t="str">
        <f t="shared" si="10"/>
        <v>1 - Type of study</v>
      </c>
      <c r="AH391" t="str">
        <f t="shared" si="11"/>
        <v/>
      </c>
    </row>
    <row r="392">
      <c r="A392" s="9" t="s">
        <v>12317</v>
      </c>
      <c r="B392" s="9" t="s">
        <v>12318</v>
      </c>
      <c r="C392" s="10">
        <v>2020.0</v>
      </c>
      <c r="D392" s="10">
        <v>10.0</v>
      </c>
      <c r="E392" s="10">
        <v>1.0</v>
      </c>
      <c r="F392" s="9" t="s">
        <v>2797</v>
      </c>
      <c r="G392" s="9" t="s">
        <v>2798</v>
      </c>
      <c r="H392" s="10">
        <v>161.0</v>
      </c>
      <c r="I392" s="9"/>
      <c r="J392" s="9"/>
      <c r="K392" s="11" t="s">
        <v>12319</v>
      </c>
      <c r="L392" s="9"/>
      <c r="M392" s="9"/>
      <c r="N392" s="9"/>
      <c r="O392" s="9"/>
      <c r="P392" s="9" t="s">
        <v>12320</v>
      </c>
      <c r="Q392" s="11" t="s">
        <v>11021</v>
      </c>
      <c r="R392" s="9"/>
      <c r="S392" s="9"/>
      <c r="T392">
        <f t="shared" si="2"/>
        <v>35</v>
      </c>
      <c r="U392" t="str">
        <f t="shared" si="3"/>
        <v>Excluded</v>
      </c>
      <c r="V392">
        <f t="shared" si="4"/>
        <v>58</v>
      </c>
      <c r="W392" t="str">
        <f t="shared" si="5"/>
        <v>Excluded</v>
      </c>
      <c r="X392" t="str">
        <f t="shared" ref="X392:Z392" si="400">IFERROR(IF(SEARCH(X$1,$Q392),"sim","não"),)</f>
        <v/>
      </c>
      <c r="Y392" t="str">
        <f t="shared" si="400"/>
        <v>sim</v>
      </c>
      <c r="Z392" t="str">
        <f t="shared" si="400"/>
        <v/>
      </c>
      <c r="AA392">
        <f t="shared" si="7"/>
        <v>1</v>
      </c>
      <c r="AB392" t="str">
        <f t="shared" si="8"/>
        <v/>
      </c>
      <c r="AF392" t="str">
        <f t="shared" si="9"/>
        <v>2 - Population</v>
      </c>
      <c r="AG392" t="str">
        <f t="shared" si="10"/>
        <v>2 - Population</v>
      </c>
      <c r="AH392" t="str">
        <f t="shared" si="11"/>
        <v/>
      </c>
    </row>
    <row r="393">
      <c r="A393" s="9" t="s">
        <v>12321</v>
      </c>
      <c r="B393" s="9" t="s">
        <v>12322</v>
      </c>
      <c r="C393" s="10">
        <v>2021.0</v>
      </c>
      <c r="D393" s="10">
        <v>8.0</v>
      </c>
      <c r="E393" s="10">
        <v>1.0</v>
      </c>
      <c r="F393" s="9" t="s">
        <v>2731</v>
      </c>
      <c r="G393" s="9" t="s">
        <v>2732</v>
      </c>
      <c r="H393" s="10">
        <v>780.0</v>
      </c>
      <c r="I393" s="9"/>
      <c r="J393" s="9"/>
      <c r="K393" s="11" t="s">
        <v>12323</v>
      </c>
      <c r="L393" s="9"/>
      <c r="M393" s="9"/>
      <c r="N393" s="9"/>
      <c r="O393" s="9"/>
      <c r="P393" s="9" t="s">
        <v>12324</v>
      </c>
      <c r="Q393" s="11" t="s">
        <v>12311</v>
      </c>
      <c r="R393" s="9"/>
      <c r="S393" s="9"/>
      <c r="T393">
        <f t="shared" si="2"/>
        <v>35</v>
      </c>
      <c r="U393" t="str">
        <f t="shared" si="3"/>
        <v>Excluded</v>
      </c>
      <c r="V393">
        <f t="shared" si="4"/>
        <v>58</v>
      </c>
      <c r="W393" t="str">
        <f t="shared" si="5"/>
        <v>Excluded</v>
      </c>
      <c r="X393" t="str">
        <f t="shared" ref="X393:Z393" si="401">IFERROR(IF(SEARCH(X$1,$Q393),"sim","não"),)</f>
        <v>sim</v>
      </c>
      <c r="Y393" t="str">
        <f t="shared" si="401"/>
        <v/>
      </c>
      <c r="Z393" t="str">
        <f t="shared" si="401"/>
        <v/>
      </c>
      <c r="AA393">
        <f t="shared" si="7"/>
        <v>1</v>
      </c>
      <c r="AB393" t="str">
        <f t="shared" si="8"/>
        <v/>
      </c>
      <c r="AF393" t="str">
        <f t="shared" si="9"/>
        <v>1 - Type of study</v>
      </c>
      <c r="AG393" t="str">
        <f t="shared" si="10"/>
        <v>1 - Type of study</v>
      </c>
      <c r="AH393" t="str">
        <f t="shared" si="11"/>
        <v/>
      </c>
    </row>
    <row r="394">
      <c r="A394" s="9" t="s">
        <v>12325</v>
      </c>
      <c r="B394" s="9" t="s">
        <v>12326</v>
      </c>
      <c r="C394" s="10">
        <v>2020.0</v>
      </c>
      <c r="D394" s="10">
        <v>5.0</v>
      </c>
      <c r="E394" s="10">
        <v>19.0</v>
      </c>
      <c r="F394" s="9" t="s">
        <v>2878</v>
      </c>
      <c r="G394" s="9" t="s">
        <v>2879</v>
      </c>
      <c r="H394" s="10">
        <v>54.0</v>
      </c>
      <c r="I394" s="10">
        <v>10.0</v>
      </c>
      <c r="J394" s="9" t="s">
        <v>12327</v>
      </c>
      <c r="K394" s="11" t="s">
        <v>12328</v>
      </c>
      <c r="L394" s="9"/>
      <c r="M394" s="9"/>
      <c r="N394" s="9"/>
      <c r="O394" s="9"/>
      <c r="P394" s="9" t="s">
        <v>12329</v>
      </c>
      <c r="Q394" s="11" t="s">
        <v>10635</v>
      </c>
      <c r="R394" s="9"/>
      <c r="S394" s="9"/>
      <c r="T394">
        <f t="shared" si="2"/>
        <v>35</v>
      </c>
      <c r="U394" t="str">
        <f t="shared" si="3"/>
        <v>Maybe</v>
      </c>
      <c r="V394">
        <f t="shared" si="4"/>
        <v>55</v>
      </c>
      <c r="W394" t="str">
        <f t="shared" si="5"/>
        <v>Maybe</v>
      </c>
      <c r="X394" t="str">
        <f t="shared" ref="X394:Z394" si="402">IFERROR(IF(SEARCH(X$1,$Q394),"sim","não"),)</f>
        <v/>
      </c>
      <c r="Y394" t="str">
        <f t="shared" si="402"/>
        <v/>
      </c>
      <c r="Z394" t="str">
        <f t="shared" si="402"/>
        <v/>
      </c>
      <c r="AA394">
        <f t="shared" si="7"/>
        <v>0</v>
      </c>
      <c r="AB394" t="str">
        <f t="shared" si="8"/>
        <v>sim</v>
      </c>
      <c r="AF394" t="str">
        <f t="shared" si="9"/>
        <v/>
      </c>
      <c r="AG394" t="str">
        <f t="shared" si="10"/>
        <v/>
      </c>
      <c r="AH394" t="str">
        <f t="shared" si="11"/>
        <v/>
      </c>
    </row>
    <row r="395">
      <c r="A395" s="9" t="s">
        <v>12330</v>
      </c>
      <c r="B395" s="9" t="s">
        <v>12331</v>
      </c>
      <c r="C395" s="10">
        <v>2018.0</v>
      </c>
      <c r="D395" s="10">
        <v>8.0</v>
      </c>
      <c r="E395" s="10">
        <v>9.0</v>
      </c>
      <c r="F395" s="9" t="s">
        <v>3255</v>
      </c>
      <c r="G395" s="9" t="s">
        <v>3256</v>
      </c>
      <c r="H395" s="10">
        <v>1017.0</v>
      </c>
      <c r="I395" s="9"/>
      <c r="J395" s="14">
        <v>44215.0</v>
      </c>
      <c r="K395" s="11" t="s">
        <v>12332</v>
      </c>
      <c r="L395" s="9"/>
      <c r="M395" s="9"/>
      <c r="N395" s="9"/>
      <c r="O395" s="9"/>
      <c r="P395" s="9" t="s">
        <v>12333</v>
      </c>
      <c r="Q395" s="11" t="s">
        <v>10657</v>
      </c>
      <c r="R395" s="9"/>
      <c r="S395" s="9"/>
      <c r="T395">
        <f t="shared" si="2"/>
        <v>35</v>
      </c>
      <c r="U395" t="str">
        <f t="shared" si="3"/>
        <v>Excluded</v>
      </c>
      <c r="V395">
        <f t="shared" si="4"/>
        <v>58</v>
      </c>
      <c r="W395" t="str">
        <f t="shared" si="5"/>
        <v>Excluded</v>
      </c>
      <c r="X395" t="str">
        <f t="shared" ref="X395:Z395" si="403">IFERROR(IF(SEARCH(X$1,$Q395),"sim","não"),)</f>
        <v>sim</v>
      </c>
      <c r="Y395" t="str">
        <f t="shared" si="403"/>
        <v/>
      </c>
      <c r="Z395" t="str">
        <f t="shared" si="403"/>
        <v/>
      </c>
      <c r="AA395">
        <f t="shared" si="7"/>
        <v>1</v>
      </c>
      <c r="AB395" t="str">
        <f t="shared" si="8"/>
        <v/>
      </c>
      <c r="AF395" t="str">
        <f t="shared" si="9"/>
        <v>1 - Type of study</v>
      </c>
      <c r="AG395" t="str">
        <f t="shared" si="10"/>
        <v>1 - Type of study</v>
      </c>
      <c r="AH395" t="str">
        <f t="shared" si="11"/>
        <v/>
      </c>
    </row>
    <row r="396">
      <c r="A396" s="9" t="s">
        <v>12334</v>
      </c>
      <c r="B396" s="9" t="s">
        <v>12335</v>
      </c>
      <c r="C396" s="10">
        <v>2020.0</v>
      </c>
      <c r="D396" s="10">
        <v>1.0</v>
      </c>
      <c r="E396" s="10">
        <v>1.0</v>
      </c>
      <c r="F396" s="9" t="s">
        <v>6279</v>
      </c>
      <c r="G396" s="9" t="s">
        <v>3109</v>
      </c>
      <c r="H396" s="9"/>
      <c r="I396" s="9"/>
      <c r="J396" s="14">
        <v>44549.0</v>
      </c>
      <c r="K396" s="11" t="s">
        <v>12336</v>
      </c>
      <c r="L396" s="9"/>
      <c r="M396" s="9"/>
      <c r="N396" s="9"/>
      <c r="O396" s="9"/>
      <c r="P396" s="9"/>
      <c r="Q396" s="11" t="s">
        <v>12337</v>
      </c>
      <c r="R396" s="9"/>
      <c r="S396" s="9"/>
      <c r="T396">
        <f t="shared" si="2"/>
        <v>35</v>
      </c>
      <c r="U396" t="str">
        <f t="shared" si="3"/>
        <v>Excluded</v>
      </c>
      <c r="V396">
        <f t="shared" si="4"/>
        <v>58</v>
      </c>
      <c r="W396" t="str">
        <f t="shared" si="5"/>
        <v>Excluded</v>
      </c>
      <c r="X396" t="str">
        <f t="shared" ref="X396:Z396" si="404">IFERROR(IF(SEARCH(X$1,$Q396),"sim","não"),)</f>
        <v>sim</v>
      </c>
      <c r="Y396" t="str">
        <f t="shared" si="404"/>
        <v/>
      </c>
      <c r="Z396" t="str">
        <f t="shared" si="404"/>
        <v/>
      </c>
      <c r="AA396">
        <f t="shared" si="7"/>
        <v>1</v>
      </c>
      <c r="AB396" t="str">
        <f t="shared" si="8"/>
        <v/>
      </c>
      <c r="AF396" t="str">
        <f t="shared" si="9"/>
        <v>1 - Type of study</v>
      </c>
      <c r="AG396" t="str">
        <f t="shared" si="10"/>
        <v>1 - Type of study</v>
      </c>
      <c r="AH396" t="str">
        <f t="shared" si="11"/>
        <v/>
      </c>
    </row>
    <row r="397">
      <c r="A397" s="9" t="s">
        <v>12338</v>
      </c>
      <c r="B397" s="9" t="s">
        <v>12339</v>
      </c>
      <c r="C397" s="10">
        <v>2021.0</v>
      </c>
      <c r="D397" s="10">
        <v>3.0</v>
      </c>
      <c r="E397" s="10">
        <v>15.0</v>
      </c>
      <c r="F397" s="9" t="s">
        <v>2731</v>
      </c>
      <c r="G397" s="9" t="s">
        <v>2732</v>
      </c>
      <c r="H397" s="10">
        <v>760.0</v>
      </c>
      <c r="I397" s="9"/>
      <c r="J397" s="9"/>
      <c r="K397" s="11" t="s">
        <v>12340</v>
      </c>
      <c r="L397" s="9"/>
      <c r="M397" s="9"/>
      <c r="N397" s="9"/>
      <c r="O397" s="9"/>
      <c r="P397" s="9" t="s">
        <v>12341</v>
      </c>
      <c r="Q397" s="11" t="s">
        <v>10623</v>
      </c>
      <c r="R397" s="9"/>
      <c r="S397" s="9"/>
      <c r="T397">
        <f t="shared" si="2"/>
        <v>35</v>
      </c>
      <c r="U397" t="str">
        <f t="shared" si="3"/>
        <v>Excluded</v>
      </c>
      <c r="V397">
        <f t="shared" si="4"/>
        <v>58</v>
      </c>
      <c r="W397" t="str">
        <f t="shared" si="5"/>
        <v>Excluded</v>
      </c>
      <c r="X397" t="str">
        <f t="shared" ref="X397:Z397" si="405">IFERROR(IF(SEARCH(X$1,$Q397),"sim","não"),)</f>
        <v>sim</v>
      </c>
      <c r="Y397" t="str">
        <f t="shared" si="405"/>
        <v/>
      </c>
      <c r="Z397" t="str">
        <f t="shared" si="405"/>
        <v/>
      </c>
      <c r="AA397">
        <f t="shared" si="7"/>
        <v>1</v>
      </c>
      <c r="AB397" t="str">
        <f t="shared" si="8"/>
        <v/>
      </c>
      <c r="AF397" t="str">
        <f t="shared" si="9"/>
        <v>1 - Type of study</v>
      </c>
      <c r="AG397" t="str">
        <f t="shared" si="10"/>
        <v>1 - Type of study</v>
      </c>
      <c r="AH397" t="str">
        <f t="shared" si="11"/>
        <v/>
      </c>
    </row>
    <row r="398">
      <c r="A398" s="9" t="s">
        <v>12342</v>
      </c>
      <c r="B398" s="9" t="s">
        <v>12343</v>
      </c>
      <c r="C398" s="10">
        <v>2020.0</v>
      </c>
      <c r="D398" s="10">
        <v>11.0</v>
      </c>
      <c r="E398" s="10">
        <v>19.0</v>
      </c>
      <c r="F398" s="11" t="s">
        <v>3210</v>
      </c>
      <c r="G398" s="9"/>
      <c r="H398" s="10">
        <v>8.0</v>
      </c>
      <c r="I398" s="9"/>
      <c r="J398" s="9"/>
      <c r="K398" s="11" t="s">
        <v>12344</v>
      </c>
      <c r="L398" s="9"/>
      <c r="M398" s="9"/>
      <c r="N398" s="9"/>
      <c r="O398" s="9"/>
      <c r="P398" s="9" t="s">
        <v>12345</v>
      </c>
      <c r="Q398" s="11" t="s">
        <v>11021</v>
      </c>
      <c r="R398" s="9"/>
      <c r="S398" s="9"/>
      <c r="T398">
        <f t="shared" si="2"/>
        <v>35</v>
      </c>
      <c r="U398" t="str">
        <f t="shared" si="3"/>
        <v>Excluded</v>
      </c>
      <c r="V398">
        <f t="shared" si="4"/>
        <v>58</v>
      </c>
      <c r="W398" t="str">
        <f t="shared" si="5"/>
        <v>Excluded</v>
      </c>
      <c r="X398" t="str">
        <f t="shared" ref="X398:Z398" si="406">IFERROR(IF(SEARCH(X$1,$Q398),"sim","não"),)</f>
        <v/>
      </c>
      <c r="Y398" t="str">
        <f t="shared" si="406"/>
        <v>sim</v>
      </c>
      <c r="Z398" t="str">
        <f t="shared" si="406"/>
        <v/>
      </c>
      <c r="AA398">
        <f t="shared" si="7"/>
        <v>1</v>
      </c>
      <c r="AB398" t="str">
        <f t="shared" si="8"/>
        <v/>
      </c>
      <c r="AF398" t="str">
        <f t="shared" si="9"/>
        <v>2 - Population</v>
      </c>
      <c r="AG398" t="str">
        <f t="shared" si="10"/>
        <v>2 - Population</v>
      </c>
      <c r="AH398" t="str">
        <f t="shared" si="11"/>
        <v/>
      </c>
    </row>
    <row r="399">
      <c r="A399" s="9" t="s">
        <v>12346</v>
      </c>
      <c r="B399" s="9" t="s">
        <v>12347</v>
      </c>
      <c r="C399" s="10">
        <v>2020.0</v>
      </c>
      <c r="D399" s="10">
        <v>3.0</v>
      </c>
      <c r="E399" s="10">
        <v>1.0</v>
      </c>
      <c r="F399" s="9" t="s">
        <v>2738</v>
      </c>
      <c r="G399" s="9" t="s">
        <v>2739</v>
      </c>
      <c r="H399" s="10">
        <v>258.0</v>
      </c>
      <c r="I399" s="9"/>
      <c r="J399" s="9"/>
      <c r="K399" s="11" t="s">
        <v>12348</v>
      </c>
      <c r="L399" s="9"/>
      <c r="M399" s="9"/>
      <c r="N399" s="9"/>
      <c r="O399" s="9"/>
      <c r="P399" s="9" t="s">
        <v>12349</v>
      </c>
      <c r="Q399" s="11" t="s">
        <v>10623</v>
      </c>
      <c r="R399" s="9"/>
      <c r="S399" s="9"/>
      <c r="T399">
        <f t="shared" si="2"/>
        <v>35</v>
      </c>
      <c r="U399" t="str">
        <f t="shared" si="3"/>
        <v>Excluded</v>
      </c>
      <c r="V399">
        <f t="shared" si="4"/>
        <v>58</v>
      </c>
      <c r="W399" t="str">
        <f t="shared" si="5"/>
        <v>Excluded</v>
      </c>
      <c r="X399" t="str">
        <f t="shared" ref="X399:Z399" si="407">IFERROR(IF(SEARCH(X$1,$Q399),"sim","não"),)</f>
        <v>sim</v>
      </c>
      <c r="Y399" t="str">
        <f t="shared" si="407"/>
        <v/>
      </c>
      <c r="Z399" t="str">
        <f t="shared" si="407"/>
        <v/>
      </c>
      <c r="AA399">
        <f t="shared" si="7"/>
        <v>1</v>
      </c>
      <c r="AB399" t="str">
        <f t="shared" si="8"/>
        <v/>
      </c>
      <c r="AF399" t="str">
        <f t="shared" si="9"/>
        <v>1 - Type of study</v>
      </c>
      <c r="AG399" t="str">
        <f t="shared" si="10"/>
        <v>1 - Type of study</v>
      </c>
      <c r="AH399" t="str">
        <f t="shared" si="11"/>
        <v/>
      </c>
    </row>
    <row r="400">
      <c r="A400" s="9" t="s">
        <v>12350</v>
      </c>
      <c r="B400" s="9" t="s">
        <v>12351</v>
      </c>
      <c r="C400" s="10">
        <v>2020.0</v>
      </c>
      <c r="D400" s="10">
        <v>2.0</v>
      </c>
      <c r="E400" s="10">
        <v>14.0</v>
      </c>
      <c r="F400" s="9" t="s">
        <v>9573</v>
      </c>
      <c r="G400" s="9" t="s">
        <v>9574</v>
      </c>
      <c r="H400" s="10">
        <v>231.0</v>
      </c>
      <c r="I400" s="10">
        <v>2.0</v>
      </c>
      <c r="J400" s="9"/>
      <c r="K400" s="11" t="s">
        <v>12352</v>
      </c>
      <c r="L400" s="9"/>
      <c r="M400" s="9"/>
      <c r="N400" s="9"/>
      <c r="O400" s="9"/>
      <c r="P400" s="9" t="s">
        <v>12353</v>
      </c>
      <c r="Q400" s="11" t="s">
        <v>10623</v>
      </c>
      <c r="R400" s="9"/>
      <c r="S400" s="9"/>
      <c r="T400">
        <f t="shared" si="2"/>
        <v>35</v>
      </c>
      <c r="U400" t="str">
        <f t="shared" si="3"/>
        <v>Excluded</v>
      </c>
      <c r="V400">
        <f t="shared" si="4"/>
        <v>58</v>
      </c>
      <c r="W400" t="str">
        <f t="shared" si="5"/>
        <v>Excluded</v>
      </c>
      <c r="X400" t="str">
        <f t="shared" ref="X400:Z400" si="408">IFERROR(IF(SEARCH(X$1,$Q400),"sim","não"),)</f>
        <v>sim</v>
      </c>
      <c r="Y400" t="str">
        <f t="shared" si="408"/>
        <v/>
      </c>
      <c r="Z400" t="str">
        <f t="shared" si="408"/>
        <v/>
      </c>
      <c r="AA400">
        <f t="shared" si="7"/>
        <v>1</v>
      </c>
      <c r="AB400" t="str">
        <f t="shared" si="8"/>
        <v/>
      </c>
      <c r="AF400" t="str">
        <f t="shared" si="9"/>
        <v>1 - Type of study</v>
      </c>
      <c r="AG400" t="str">
        <f t="shared" si="10"/>
        <v>1 - Type of study</v>
      </c>
      <c r="AH400" t="str">
        <f t="shared" si="11"/>
        <v/>
      </c>
    </row>
    <row r="401">
      <c r="A401" s="9" t="s">
        <v>12354</v>
      </c>
      <c r="B401" s="9" t="s">
        <v>12355</v>
      </c>
      <c r="C401" s="10">
        <v>2021.0</v>
      </c>
      <c r="D401" s="10">
        <v>7.0</v>
      </c>
      <c r="E401" s="10">
        <v>20.0</v>
      </c>
      <c r="F401" s="9" t="s">
        <v>2731</v>
      </c>
      <c r="G401" s="9" t="s">
        <v>2732</v>
      </c>
      <c r="H401" s="10">
        <v>779.0</v>
      </c>
      <c r="I401" s="9"/>
      <c r="J401" s="9"/>
      <c r="K401" s="11" t="s">
        <v>12356</v>
      </c>
      <c r="L401" s="9"/>
      <c r="M401" s="9"/>
      <c r="N401" s="9"/>
      <c r="O401" s="9"/>
      <c r="P401" s="9" t="s">
        <v>12357</v>
      </c>
      <c r="Q401" s="11" t="s">
        <v>10746</v>
      </c>
      <c r="R401" s="9"/>
      <c r="S401" s="9"/>
      <c r="T401">
        <f t="shared" si="2"/>
        <v>35</v>
      </c>
      <c r="U401" t="str">
        <f t="shared" si="3"/>
        <v>Excluded</v>
      </c>
      <c r="V401">
        <f t="shared" si="4"/>
        <v>58</v>
      </c>
      <c r="W401" t="str">
        <f t="shared" si="5"/>
        <v>Excluded</v>
      </c>
      <c r="X401" t="str">
        <f t="shared" ref="X401:Z401" si="409">IFERROR(IF(SEARCH(X$1,$Q401),"sim","não"),)</f>
        <v/>
      </c>
      <c r="Y401" t="str">
        <f t="shared" si="409"/>
        <v>sim</v>
      </c>
      <c r="Z401" t="str">
        <f t="shared" si="409"/>
        <v/>
      </c>
      <c r="AA401">
        <f t="shared" si="7"/>
        <v>1</v>
      </c>
      <c r="AB401" t="str">
        <f t="shared" si="8"/>
        <v/>
      </c>
      <c r="AF401" t="str">
        <f t="shared" si="9"/>
        <v>2 - Population</v>
      </c>
      <c r="AG401" t="str">
        <f t="shared" si="10"/>
        <v>2 - Population</v>
      </c>
      <c r="AH401" t="str">
        <f t="shared" si="11"/>
        <v/>
      </c>
    </row>
    <row r="402">
      <c r="A402" s="9" t="s">
        <v>12358</v>
      </c>
      <c r="B402" s="9" t="s">
        <v>12359</v>
      </c>
      <c r="C402" s="10">
        <v>2016.0</v>
      </c>
      <c r="D402" s="10">
        <v>11.0</v>
      </c>
      <c r="E402" s="10">
        <v>1.0</v>
      </c>
      <c r="F402" s="9" t="s">
        <v>2738</v>
      </c>
      <c r="G402" s="9" t="s">
        <v>2739</v>
      </c>
      <c r="H402" s="10">
        <v>218.0</v>
      </c>
      <c r="I402" s="9"/>
      <c r="J402" s="9" t="s">
        <v>12360</v>
      </c>
      <c r="K402" s="11" t="s">
        <v>12361</v>
      </c>
      <c r="L402" s="9"/>
      <c r="M402" s="9"/>
      <c r="N402" s="9"/>
      <c r="O402" s="9"/>
      <c r="P402" s="9" t="s">
        <v>12362</v>
      </c>
      <c r="Q402" s="11" t="s">
        <v>11021</v>
      </c>
      <c r="R402" s="9"/>
      <c r="S402" s="9"/>
      <c r="T402">
        <f t="shared" si="2"/>
        <v>35</v>
      </c>
      <c r="U402" t="str">
        <f t="shared" si="3"/>
        <v>Excluded</v>
      </c>
      <c r="V402">
        <f t="shared" si="4"/>
        <v>58</v>
      </c>
      <c r="W402" t="str">
        <f t="shared" si="5"/>
        <v>Excluded</v>
      </c>
      <c r="X402" t="str">
        <f t="shared" ref="X402:Z402" si="410">IFERROR(IF(SEARCH(X$1,$Q402),"sim","não"),)</f>
        <v/>
      </c>
      <c r="Y402" t="str">
        <f t="shared" si="410"/>
        <v>sim</v>
      </c>
      <c r="Z402" t="str">
        <f t="shared" si="410"/>
        <v/>
      </c>
      <c r="AA402">
        <f t="shared" si="7"/>
        <v>1</v>
      </c>
      <c r="AB402" t="str">
        <f t="shared" si="8"/>
        <v/>
      </c>
      <c r="AF402" t="str">
        <f t="shared" si="9"/>
        <v>2 - Population</v>
      </c>
      <c r="AG402" t="str">
        <f t="shared" si="10"/>
        <v>2 - Population</v>
      </c>
      <c r="AH402" t="str">
        <f t="shared" si="11"/>
        <v/>
      </c>
    </row>
    <row r="403">
      <c r="A403" s="9" t="s">
        <v>12363</v>
      </c>
      <c r="B403" s="9" t="s">
        <v>12364</v>
      </c>
      <c r="C403" s="10">
        <v>2019.0</v>
      </c>
      <c r="D403" s="10">
        <v>1.0</v>
      </c>
      <c r="E403" s="10">
        <v>1.0</v>
      </c>
      <c r="F403" s="9" t="s">
        <v>12365</v>
      </c>
      <c r="G403" s="9" t="s">
        <v>12366</v>
      </c>
      <c r="H403" s="10">
        <v>31.0</v>
      </c>
      <c r="I403" s="10">
        <v>1.0</v>
      </c>
      <c r="J403" s="9" t="s">
        <v>12367</v>
      </c>
      <c r="K403" s="11" t="s">
        <v>12368</v>
      </c>
      <c r="L403" s="9"/>
      <c r="M403" s="9"/>
      <c r="N403" s="9"/>
      <c r="O403" s="9"/>
      <c r="P403" s="9" t="s">
        <v>12369</v>
      </c>
      <c r="Q403" s="11" t="s">
        <v>10629</v>
      </c>
      <c r="R403" s="9"/>
      <c r="S403" s="9"/>
      <c r="T403">
        <f t="shared" si="2"/>
        <v>35</v>
      </c>
      <c r="U403" t="str">
        <f t="shared" si="3"/>
        <v>Excluded</v>
      </c>
      <c r="V403">
        <f t="shared" si="4"/>
        <v>58</v>
      </c>
      <c r="W403" t="str">
        <f t="shared" si="5"/>
        <v>Excluded</v>
      </c>
      <c r="X403" t="str">
        <f t="shared" ref="X403:Z403" si="411">IFERROR(IF(SEARCH(X$1,$Q403),"sim","não"),)</f>
        <v>sim</v>
      </c>
      <c r="Y403" t="str">
        <f t="shared" si="411"/>
        <v/>
      </c>
      <c r="Z403" t="str">
        <f t="shared" si="411"/>
        <v/>
      </c>
      <c r="AA403">
        <f t="shared" si="7"/>
        <v>1</v>
      </c>
      <c r="AB403" t="str">
        <f t="shared" si="8"/>
        <v/>
      </c>
      <c r="AF403" t="str">
        <f t="shared" si="9"/>
        <v>1 - Type of study</v>
      </c>
      <c r="AG403" t="str">
        <f t="shared" si="10"/>
        <v>1 - Type of study</v>
      </c>
      <c r="AH403" t="str">
        <f t="shared" si="11"/>
        <v/>
      </c>
    </row>
    <row r="404">
      <c r="A404" s="9" t="s">
        <v>12370</v>
      </c>
      <c r="B404" s="9" t="s">
        <v>12371</v>
      </c>
      <c r="C404" s="10">
        <v>2020.0</v>
      </c>
      <c r="D404" s="10">
        <v>10.0</v>
      </c>
      <c r="E404" s="10">
        <v>1.0</v>
      </c>
      <c r="F404" s="9" t="s">
        <v>2731</v>
      </c>
      <c r="G404" s="9" t="s">
        <v>2732</v>
      </c>
      <c r="H404" s="10">
        <v>737.0</v>
      </c>
      <c r="I404" s="9"/>
      <c r="J404" s="9"/>
      <c r="K404" s="11" t="s">
        <v>12372</v>
      </c>
      <c r="L404" s="9"/>
      <c r="M404" s="9"/>
      <c r="N404" s="9"/>
      <c r="O404" s="9"/>
      <c r="P404" s="9" t="s">
        <v>12373</v>
      </c>
      <c r="Q404" s="11" t="s">
        <v>10623</v>
      </c>
      <c r="R404" s="9"/>
      <c r="S404" s="9"/>
      <c r="T404">
        <f t="shared" si="2"/>
        <v>35</v>
      </c>
      <c r="U404" t="str">
        <f t="shared" si="3"/>
        <v>Excluded</v>
      </c>
      <c r="V404">
        <f t="shared" si="4"/>
        <v>58</v>
      </c>
      <c r="W404" t="str">
        <f t="shared" si="5"/>
        <v>Excluded</v>
      </c>
      <c r="X404" t="str">
        <f t="shared" ref="X404:Z404" si="412">IFERROR(IF(SEARCH(X$1,$Q404),"sim","não"),)</f>
        <v>sim</v>
      </c>
      <c r="Y404" t="str">
        <f t="shared" si="412"/>
        <v/>
      </c>
      <c r="Z404" t="str">
        <f t="shared" si="412"/>
        <v/>
      </c>
      <c r="AA404">
        <f t="shared" si="7"/>
        <v>1</v>
      </c>
      <c r="AB404" t="str">
        <f t="shared" si="8"/>
        <v/>
      </c>
      <c r="AF404" t="str">
        <f t="shared" si="9"/>
        <v>1 - Type of study</v>
      </c>
      <c r="AG404" t="str">
        <f t="shared" si="10"/>
        <v>1 - Type of study</v>
      </c>
      <c r="AH404" t="str">
        <f t="shared" si="11"/>
        <v/>
      </c>
    </row>
    <row r="405">
      <c r="A405" s="9" t="s">
        <v>12374</v>
      </c>
      <c r="B405" s="9" t="s">
        <v>12375</v>
      </c>
      <c r="C405" s="10">
        <v>2020.0</v>
      </c>
      <c r="D405" s="10">
        <v>3.0</v>
      </c>
      <c r="E405" s="10">
        <v>15.0</v>
      </c>
      <c r="F405" s="9" t="s">
        <v>12376</v>
      </c>
      <c r="G405" s="9" t="s">
        <v>12377</v>
      </c>
      <c r="H405" s="10">
        <v>145.0</v>
      </c>
      <c r="I405" s="9"/>
      <c r="J405" s="9" t="s">
        <v>12378</v>
      </c>
      <c r="K405" s="11" t="s">
        <v>12379</v>
      </c>
      <c r="L405" s="9"/>
      <c r="M405" s="9"/>
      <c r="N405" s="9"/>
      <c r="O405" s="9"/>
      <c r="P405" s="9" t="s">
        <v>12380</v>
      </c>
      <c r="Q405" s="11" t="s">
        <v>11021</v>
      </c>
      <c r="R405" s="9"/>
      <c r="S405" s="9"/>
      <c r="T405">
        <f t="shared" si="2"/>
        <v>35</v>
      </c>
      <c r="U405" t="str">
        <f t="shared" si="3"/>
        <v>Excluded</v>
      </c>
      <c r="V405">
        <f t="shared" si="4"/>
        <v>58</v>
      </c>
      <c r="W405" t="str">
        <f t="shared" si="5"/>
        <v>Excluded</v>
      </c>
      <c r="X405" t="str">
        <f t="shared" ref="X405:Z405" si="413">IFERROR(IF(SEARCH(X$1,$Q405),"sim","não"),)</f>
        <v/>
      </c>
      <c r="Y405" t="str">
        <f t="shared" si="413"/>
        <v>sim</v>
      </c>
      <c r="Z405" t="str">
        <f t="shared" si="413"/>
        <v/>
      </c>
      <c r="AA405">
        <f t="shared" si="7"/>
        <v>1</v>
      </c>
      <c r="AB405" t="str">
        <f t="shared" si="8"/>
        <v/>
      </c>
      <c r="AF405" t="str">
        <f t="shared" si="9"/>
        <v>2 - Population</v>
      </c>
      <c r="AG405" t="str">
        <f t="shared" si="10"/>
        <v>2 - Population</v>
      </c>
      <c r="AH405" t="str">
        <f t="shared" si="11"/>
        <v/>
      </c>
    </row>
    <row r="406">
      <c r="A406" s="9" t="s">
        <v>12381</v>
      </c>
      <c r="B406" s="9" t="s">
        <v>12382</v>
      </c>
      <c r="C406" s="10">
        <v>2021.0</v>
      </c>
      <c r="D406" s="10">
        <v>5.0</v>
      </c>
      <c r="E406" s="10">
        <v>1.0</v>
      </c>
      <c r="F406" s="9" t="s">
        <v>12383</v>
      </c>
      <c r="G406" s="9" t="s">
        <v>12384</v>
      </c>
      <c r="H406" s="10">
        <v>44.0</v>
      </c>
      <c r="I406" s="10">
        <v>5.0</v>
      </c>
      <c r="J406" s="9" t="s">
        <v>12385</v>
      </c>
      <c r="K406" s="11" t="s">
        <v>12386</v>
      </c>
      <c r="L406" s="9"/>
      <c r="M406" s="9"/>
      <c r="N406" s="9"/>
      <c r="O406" s="9"/>
      <c r="P406" s="9" t="s">
        <v>12387</v>
      </c>
      <c r="Q406" s="11" t="s">
        <v>10623</v>
      </c>
      <c r="R406" s="9"/>
      <c r="S406" s="9"/>
      <c r="T406">
        <f t="shared" si="2"/>
        <v>35</v>
      </c>
      <c r="U406" t="str">
        <f t="shared" si="3"/>
        <v>Excluded</v>
      </c>
      <c r="V406">
        <f t="shared" si="4"/>
        <v>58</v>
      </c>
      <c r="W406" t="str">
        <f t="shared" si="5"/>
        <v>Excluded</v>
      </c>
      <c r="X406" t="str">
        <f t="shared" ref="X406:Z406" si="414">IFERROR(IF(SEARCH(X$1,$Q406),"sim","não"),)</f>
        <v>sim</v>
      </c>
      <c r="Y406" t="str">
        <f t="shared" si="414"/>
        <v/>
      </c>
      <c r="Z406" t="str">
        <f t="shared" si="414"/>
        <v/>
      </c>
      <c r="AA406">
        <f t="shared" si="7"/>
        <v>1</v>
      </c>
      <c r="AB406" t="str">
        <f t="shared" si="8"/>
        <v/>
      </c>
      <c r="AF406" t="str">
        <f t="shared" si="9"/>
        <v>1 - Type of study</v>
      </c>
      <c r="AG406" t="str">
        <f t="shared" si="10"/>
        <v>1 - Type of study</v>
      </c>
      <c r="AH406" t="str">
        <f t="shared" si="11"/>
        <v/>
      </c>
    </row>
    <row r="407">
      <c r="A407" s="9" t="s">
        <v>12388</v>
      </c>
      <c r="B407" s="9" t="s">
        <v>12389</v>
      </c>
      <c r="C407" s="10">
        <v>2019.0</v>
      </c>
      <c r="D407" s="10">
        <v>3.0</v>
      </c>
      <c r="E407" s="10">
        <v>10.0</v>
      </c>
      <c r="F407" s="9" t="s">
        <v>2731</v>
      </c>
      <c r="G407" s="9" t="s">
        <v>2732</v>
      </c>
      <c r="H407" s="10">
        <v>655.0</v>
      </c>
      <c r="I407" s="9"/>
      <c r="J407" s="9" t="s">
        <v>12390</v>
      </c>
      <c r="K407" s="11" t="s">
        <v>12391</v>
      </c>
      <c r="L407" s="9"/>
      <c r="M407" s="9"/>
      <c r="N407" s="9"/>
      <c r="O407" s="9"/>
      <c r="P407" s="9" t="s">
        <v>12392</v>
      </c>
      <c r="Q407" s="11" t="s">
        <v>10623</v>
      </c>
      <c r="R407" s="9"/>
      <c r="S407" s="9"/>
      <c r="T407">
        <f t="shared" si="2"/>
        <v>35</v>
      </c>
      <c r="U407" t="str">
        <f t="shared" si="3"/>
        <v>Excluded</v>
      </c>
      <c r="V407">
        <f t="shared" si="4"/>
        <v>58</v>
      </c>
      <c r="W407" t="str">
        <f t="shared" si="5"/>
        <v>Excluded</v>
      </c>
      <c r="X407" t="str">
        <f t="shared" ref="X407:Z407" si="415">IFERROR(IF(SEARCH(X$1,$Q407),"sim","não"),)</f>
        <v>sim</v>
      </c>
      <c r="Y407" t="str">
        <f t="shared" si="415"/>
        <v/>
      </c>
      <c r="Z407" t="str">
        <f t="shared" si="415"/>
        <v/>
      </c>
      <c r="AA407">
        <f t="shared" si="7"/>
        <v>1</v>
      </c>
      <c r="AB407" t="str">
        <f t="shared" si="8"/>
        <v/>
      </c>
      <c r="AF407" t="str">
        <f t="shared" si="9"/>
        <v>1 - Type of study</v>
      </c>
      <c r="AG407" t="str">
        <f t="shared" si="10"/>
        <v>1 - Type of study</v>
      </c>
      <c r="AH407" t="str">
        <f t="shared" si="11"/>
        <v/>
      </c>
    </row>
    <row r="408">
      <c r="A408" s="9" t="s">
        <v>12393</v>
      </c>
      <c r="B408" s="9" t="s">
        <v>12394</v>
      </c>
      <c r="C408" s="10">
        <v>2021.0</v>
      </c>
      <c r="D408" s="10">
        <v>5.0</v>
      </c>
      <c r="E408" s="10">
        <v>1.0</v>
      </c>
      <c r="F408" s="9" t="s">
        <v>9573</v>
      </c>
      <c r="G408" s="9" t="s">
        <v>9574</v>
      </c>
      <c r="H408" s="10">
        <v>232.0</v>
      </c>
      <c r="I408" s="10">
        <v>5.0</v>
      </c>
      <c r="J408" s="9"/>
      <c r="K408" s="11" t="s">
        <v>12395</v>
      </c>
      <c r="L408" s="9"/>
      <c r="M408" s="9"/>
      <c r="N408" s="9"/>
      <c r="O408" s="9"/>
      <c r="P408" s="9" t="s">
        <v>12396</v>
      </c>
      <c r="Q408" s="11" t="s">
        <v>12311</v>
      </c>
      <c r="R408" s="9"/>
      <c r="S408" s="9"/>
      <c r="T408">
        <f t="shared" si="2"/>
        <v>35</v>
      </c>
      <c r="U408" t="str">
        <f t="shared" si="3"/>
        <v>Excluded</v>
      </c>
      <c r="V408">
        <f t="shared" si="4"/>
        <v>58</v>
      </c>
      <c r="W408" t="str">
        <f t="shared" si="5"/>
        <v>Excluded</v>
      </c>
      <c r="X408" t="str">
        <f t="shared" ref="X408:Z408" si="416">IFERROR(IF(SEARCH(X$1,$Q408),"sim","não"),)</f>
        <v>sim</v>
      </c>
      <c r="Y408" t="str">
        <f t="shared" si="416"/>
        <v/>
      </c>
      <c r="Z408" t="str">
        <f t="shared" si="416"/>
        <v/>
      </c>
      <c r="AA408">
        <f t="shared" si="7"/>
        <v>1</v>
      </c>
      <c r="AB408" t="str">
        <f t="shared" si="8"/>
        <v/>
      </c>
      <c r="AF408" t="str">
        <f t="shared" si="9"/>
        <v>1 - Type of study</v>
      </c>
      <c r="AG408" t="str">
        <f t="shared" si="10"/>
        <v>1 - Type of study</v>
      </c>
      <c r="AH408" t="str">
        <f t="shared" si="11"/>
        <v/>
      </c>
    </row>
    <row r="409">
      <c r="A409" s="9" t="s">
        <v>12397</v>
      </c>
      <c r="B409" s="9" t="s">
        <v>12398</v>
      </c>
      <c r="C409" s="10">
        <v>2020.0</v>
      </c>
      <c r="D409" s="10">
        <v>7.0</v>
      </c>
      <c r="E409" s="10">
        <v>1.0</v>
      </c>
      <c r="F409" s="9" t="s">
        <v>2693</v>
      </c>
      <c r="G409" s="9" t="s">
        <v>2694</v>
      </c>
      <c r="H409" s="10">
        <v>156.0</v>
      </c>
      <c r="I409" s="9"/>
      <c r="J409" s="9"/>
      <c r="K409" s="11" t="s">
        <v>12399</v>
      </c>
      <c r="L409" s="9"/>
      <c r="M409" s="9"/>
      <c r="N409" s="9"/>
      <c r="O409" s="9"/>
      <c r="P409" s="9" t="s">
        <v>12400</v>
      </c>
      <c r="Q409" s="11" t="s">
        <v>10623</v>
      </c>
      <c r="R409" s="9"/>
      <c r="S409" s="9"/>
      <c r="T409">
        <f t="shared" si="2"/>
        <v>35</v>
      </c>
      <c r="U409" t="str">
        <f t="shared" si="3"/>
        <v>Excluded</v>
      </c>
      <c r="V409">
        <f t="shared" si="4"/>
        <v>58</v>
      </c>
      <c r="W409" t="str">
        <f t="shared" si="5"/>
        <v>Excluded</v>
      </c>
      <c r="X409" t="str">
        <f t="shared" ref="X409:Z409" si="417">IFERROR(IF(SEARCH(X$1,$Q409),"sim","não"),)</f>
        <v>sim</v>
      </c>
      <c r="Y409" t="str">
        <f t="shared" si="417"/>
        <v/>
      </c>
      <c r="Z409" t="str">
        <f t="shared" si="417"/>
        <v/>
      </c>
      <c r="AA409">
        <f t="shared" si="7"/>
        <v>1</v>
      </c>
      <c r="AB409" t="str">
        <f t="shared" si="8"/>
        <v/>
      </c>
      <c r="AF409" t="str">
        <f t="shared" si="9"/>
        <v>1 - Type of study</v>
      </c>
      <c r="AG409" t="str">
        <f t="shared" si="10"/>
        <v>1 - Type of study</v>
      </c>
      <c r="AH409" t="str">
        <f t="shared" si="11"/>
        <v/>
      </c>
    </row>
    <row r="410">
      <c r="A410" s="9" t="s">
        <v>12401</v>
      </c>
      <c r="B410" s="9" t="s">
        <v>12402</v>
      </c>
      <c r="C410" s="10">
        <v>2018.0</v>
      </c>
      <c r="D410" s="10">
        <v>1.0</v>
      </c>
      <c r="E410" s="10">
        <v>1.0</v>
      </c>
      <c r="F410" s="9" t="s">
        <v>3237</v>
      </c>
      <c r="G410" s="9" t="s">
        <v>3238</v>
      </c>
      <c r="H410" s="10">
        <v>37.0</v>
      </c>
      <c r="I410" s="10">
        <v>1.0</v>
      </c>
      <c r="J410" s="9" t="s">
        <v>12403</v>
      </c>
      <c r="K410" s="11" t="s">
        <v>12404</v>
      </c>
      <c r="L410" s="9"/>
      <c r="M410" s="9"/>
      <c r="N410" s="9"/>
      <c r="O410" s="9"/>
      <c r="P410" s="9" t="s">
        <v>12405</v>
      </c>
      <c r="Q410" s="11" t="s">
        <v>10623</v>
      </c>
      <c r="R410" s="9"/>
      <c r="S410" s="9"/>
      <c r="T410">
        <f t="shared" si="2"/>
        <v>35</v>
      </c>
      <c r="U410" t="str">
        <f t="shared" si="3"/>
        <v>Excluded</v>
      </c>
      <c r="V410">
        <f t="shared" si="4"/>
        <v>58</v>
      </c>
      <c r="W410" t="str">
        <f t="shared" si="5"/>
        <v>Excluded</v>
      </c>
      <c r="X410" t="str">
        <f t="shared" ref="X410:Z410" si="418">IFERROR(IF(SEARCH(X$1,$Q410),"sim","não"),)</f>
        <v>sim</v>
      </c>
      <c r="Y410" t="str">
        <f t="shared" si="418"/>
        <v/>
      </c>
      <c r="Z410" t="str">
        <f t="shared" si="418"/>
        <v/>
      </c>
      <c r="AA410">
        <f t="shared" si="7"/>
        <v>1</v>
      </c>
      <c r="AB410" t="str">
        <f t="shared" si="8"/>
        <v/>
      </c>
      <c r="AF410" t="str">
        <f t="shared" si="9"/>
        <v>1 - Type of study</v>
      </c>
      <c r="AG410" t="str">
        <f t="shared" si="10"/>
        <v>1 - Type of study</v>
      </c>
      <c r="AH410" t="str">
        <f t="shared" si="11"/>
        <v/>
      </c>
    </row>
    <row r="411">
      <c r="A411" s="9" t="s">
        <v>12406</v>
      </c>
      <c r="B411" s="9" t="s">
        <v>12407</v>
      </c>
      <c r="C411" s="10">
        <v>2019.0</v>
      </c>
      <c r="D411" s="10">
        <v>8.0</v>
      </c>
      <c r="E411" s="10">
        <v>1.0</v>
      </c>
      <c r="F411" s="9" t="s">
        <v>2854</v>
      </c>
      <c r="G411" s="9" t="s">
        <v>2855</v>
      </c>
      <c r="H411" s="10">
        <v>6.0</v>
      </c>
      <c r="I411" s="10">
        <v>8.0</v>
      </c>
      <c r="J411" s="9" t="s">
        <v>12408</v>
      </c>
      <c r="K411" s="11" t="s">
        <v>12409</v>
      </c>
      <c r="L411" s="9"/>
      <c r="M411" s="9"/>
      <c r="N411" s="9"/>
      <c r="O411" s="9"/>
      <c r="P411" s="9" t="s">
        <v>12410</v>
      </c>
      <c r="Q411" s="11" t="s">
        <v>11021</v>
      </c>
      <c r="R411" s="9"/>
      <c r="S411" s="9"/>
      <c r="T411">
        <f t="shared" si="2"/>
        <v>35</v>
      </c>
      <c r="U411" t="str">
        <f t="shared" si="3"/>
        <v>Excluded</v>
      </c>
      <c r="V411">
        <f t="shared" si="4"/>
        <v>58</v>
      </c>
      <c r="W411" t="str">
        <f t="shared" si="5"/>
        <v>Excluded</v>
      </c>
      <c r="X411" t="str">
        <f t="shared" ref="X411:Z411" si="419">IFERROR(IF(SEARCH(X$1,$Q411),"sim","não"),)</f>
        <v/>
      </c>
      <c r="Y411" t="str">
        <f t="shared" si="419"/>
        <v>sim</v>
      </c>
      <c r="Z411" t="str">
        <f t="shared" si="419"/>
        <v/>
      </c>
      <c r="AA411">
        <f t="shared" si="7"/>
        <v>1</v>
      </c>
      <c r="AB411" t="str">
        <f t="shared" si="8"/>
        <v/>
      </c>
      <c r="AF411" t="str">
        <f t="shared" si="9"/>
        <v>2 - Population</v>
      </c>
      <c r="AG411" t="str">
        <f t="shared" si="10"/>
        <v>2 - Population</v>
      </c>
      <c r="AH411" t="str">
        <f t="shared" si="11"/>
        <v/>
      </c>
    </row>
    <row r="412">
      <c r="A412" s="9" t="s">
        <v>12411</v>
      </c>
      <c r="B412" s="9" t="s">
        <v>12412</v>
      </c>
      <c r="C412" s="10">
        <v>2016.0</v>
      </c>
      <c r="D412" s="10">
        <v>3.0</v>
      </c>
      <c r="E412" s="10">
        <v>15.0</v>
      </c>
      <c r="F412" s="9" t="s">
        <v>2693</v>
      </c>
      <c r="G412" s="9" t="s">
        <v>2694</v>
      </c>
      <c r="H412" s="10">
        <v>104.0</v>
      </c>
      <c r="I412" s="10">
        <v>1.0</v>
      </c>
      <c r="J412" s="9" t="s">
        <v>12413</v>
      </c>
      <c r="K412" s="11" t="s">
        <v>12414</v>
      </c>
      <c r="L412" s="9"/>
      <c r="M412" s="9"/>
      <c r="N412" s="9"/>
      <c r="O412" s="9"/>
      <c r="P412" s="9" t="s">
        <v>12415</v>
      </c>
      <c r="Q412" s="11" t="s">
        <v>10623</v>
      </c>
      <c r="R412" s="9"/>
      <c r="S412" s="9"/>
      <c r="T412">
        <f t="shared" si="2"/>
        <v>35</v>
      </c>
      <c r="U412" t="str">
        <f t="shared" si="3"/>
        <v>Excluded</v>
      </c>
      <c r="V412">
        <f t="shared" si="4"/>
        <v>58</v>
      </c>
      <c r="W412" t="str">
        <f t="shared" si="5"/>
        <v>Excluded</v>
      </c>
      <c r="X412" t="str">
        <f t="shared" ref="X412:Z412" si="420">IFERROR(IF(SEARCH(X$1,$Q412),"sim","não"),)</f>
        <v>sim</v>
      </c>
      <c r="Y412" t="str">
        <f t="shared" si="420"/>
        <v/>
      </c>
      <c r="Z412" t="str">
        <f t="shared" si="420"/>
        <v/>
      </c>
      <c r="AA412">
        <f t="shared" si="7"/>
        <v>1</v>
      </c>
      <c r="AB412" t="str">
        <f t="shared" si="8"/>
        <v/>
      </c>
      <c r="AF412" t="str">
        <f t="shared" si="9"/>
        <v>1 - Type of study</v>
      </c>
      <c r="AG412" t="str">
        <f t="shared" si="10"/>
        <v>1 - Type of study</v>
      </c>
      <c r="AH412" t="str">
        <f t="shared" si="11"/>
        <v/>
      </c>
    </row>
    <row r="413">
      <c r="A413" s="9" t="s">
        <v>12416</v>
      </c>
      <c r="B413" s="9" t="s">
        <v>12417</v>
      </c>
      <c r="C413" s="10">
        <v>2020.0</v>
      </c>
      <c r="D413" s="10">
        <v>5.0</v>
      </c>
      <c r="E413" s="10">
        <v>5.0</v>
      </c>
      <c r="F413" s="11" t="s">
        <v>5955</v>
      </c>
      <c r="G413" s="9"/>
      <c r="H413" s="10">
        <v>7.0</v>
      </c>
      <c r="I413" s="9"/>
      <c r="J413" s="9"/>
      <c r="K413" s="11" t="s">
        <v>12418</v>
      </c>
      <c r="L413" s="9"/>
      <c r="M413" s="9"/>
      <c r="N413" s="9"/>
      <c r="O413" s="9"/>
      <c r="P413" s="9" t="s">
        <v>12419</v>
      </c>
      <c r="Q413" s="11" t="s">
        <v>10623</v>
      </c>
      <c r="R413" s="9"/>
      <c r="S413" s="9"/>
      <c r="T413">
        <f t="shared" si="2"/>
        <v>35</v>
      </c>
      <c r="U413" t="str">
        <f t="shared" si="3"/>
        <v>Excluded</v>
      </c>
      <c r="V413">
        <f t="shared" si="4"/>
        <v>58</v>
      </c>
      <c r="W413" t="str">
        <f t="shared" si="5"/>
        <v>Excluded</v>
      </c>
      <c r="X413" t="str">
        <f t="shared" ref="X413:Z413" si="421">IFERROR(IF(SEARCH(X$1,$Q413),"sim","não"),)</f>
        <v>sim</v>
      </c>
      <c r="Y413" t="str">
        <f t="shared" si="421"/>
        <v/>
      </c>
      <c r="Z413" t="str">
        <f t="shared" si="421"/>
        <v/>
      </c>
      <c r="AA413">
        <f t="shared" si="7"/>
        <v>1</v>
      </c>
      <c r="AB413" t="str">
        <f t="shared" si="8"/>
        <v/>
      </c>
      <c r="AF413" t="str">
        <f t="shared" si="9"/>
        <v>1 - Type of study</v>
      </c>
      <c r="AG413" t="str">
        <f t="shared" si="10"/>
        <v>1 - Type of study</v>
      </c>
      <c r="AH413" t="str">
        <f t="shared" si="11"/>
        <v/>
      </c>
    </row>
    <row r="414">
      <c r="A414" s="9" t="s">
        <v>12420</v>
      </c>
      <c r="B414" s="9" t="s">
        <v>12421</v>
      </c>
      <c r="C414" s="10">
        <v>2015.0</v>
      </c>
      <c r="D414" s="10">
        <v>12.0</v>
      </c>
      <c r="E414" s="10">
        <v>1.0</v>
      </c>
      <c r="F414" s="9" t="s">
        <v>12422</v>
      </c>
      <c r="G414" s="9" t="s">
        <v>12423</v>
      </c>
      <c r="H414" s="10">
        <v>122.0</v>
      </c>
      <c r="I414" s="9"/>
      <c r="J414" s="9" t="s">
        <v>12424</v>
      </c>
      <c r="K414" s="11" t="s">
        <v>12425</v>
      </c>
      <c r="L414" s="9"/>
      <c r="M414" s="9"/>
      <c r="N414" s="9"/>
      <c r="O414" s="9"/>
      <c r="P414" s="9" t="s">
        <v>12426</v>
      </c>
      <c r="Q414" s="11" t="s">
        <v>10623</v>
      </c>
      <c r="R414" s="9"/>
      <c r="S414" s="9"/>
      <c r="T414">
        <f t="shared" si="2"/>
        <v>35</v>
      </c>
      <c r="U414" t="str">
        <f t="shared" si="3"/>
        <v>Excluded</v>
      </c>
      <c r="V414">
        <f t="shared" si="4"/>
        <v>58</v>
      </c>
      <c r="W414" t="str">
        <f t="shared" si="5"/>
        <v>Excluded</v>
      </c>
      <c r="X414" t="str">
        <f t="shared" ref="X414:Z414" si="422">IFERROR(IF(SEARCH(X$1,$Q414),"sim","não"),)</f>
        <v>sim</v>
      </c>
      <c r="Y414" t="str">
        <f t="shared" si="422"/>
        <v/>
      </c>
      <c r="Z414" t="str">
        <f t="shared" si="422"/>
        <v/>
      </c>
      <c r="AA414">
        <f t="shared" si="7"/>
        <v>1</v>
      </c>
      <c r="AB414" t="str">
        <f t="shared" si="8"/>
        <v/>
      </c>
      <c r="AF414" t="str">
        <f t="shared" si="9"/>
        <v>1 - Type of study</v>
      </c>
      <c r="AG414" t="str">
        <f t="shared" si="10"/>
        <v>1 - Type of study</v>
      </c>
      <c r="AH414" t="str">
        <f t="shared" si="11"/>
        <v/>
      </c>
    </row>
    <row r="415">
      <c r="A415" s="9" t="s">
        <v>12427</v>
      </c>
      <c r="B415" s="9" t="s">
        <v>12428</v>
      </c>
      <c r="C415" s="10">
        <v>2020.0</v>
      </c>
      <c r="D415" s="10">
        <v>12.0</v>
      </c>
      <c r="E415" s="10">
        <v>15.0</v>
      </c>
      <c r="F415" s="9" t="s">
        <v>3269</v>
      </c>
      <c r="G415" s="9" t="s">
        <v>3270</v>
      </c>
      <c r="H415" s="10">
        <v>165.0</v>
      </c>
      <c r="I415" s="9"/>
      <c r="J415" s="9" t="s">
        <v>12429</v>
      </c>
      <c r="K415" s="11" t="s">
        <v>12430</v>
      </c>
      <c r="L415" s="9"/>
      <c r="M415" s="9"/>
      <c r="N415" s="9"/>
      <c r="O415" s="9"/>
      <c r="P415" s="9" t="s">
        <v>12431</v>
      </c>
      <c r="Q415" s="11" t="s">
        <v>10623</v>
      </c>
      <c r="R415" s="9"/>
      <c r="S415" s="9"/>
      <c r="T415">
        <f t="shared" si="2"/>
        <v>35</v>
      </c>
      <c r="U415" t="str">
        <f t="shared" si="3"/>
        <v>Excluded</v>
      </c>
      <c r="V415">
        <f t="shared" si="4"/>
        <v>58</v>
      </c>
      <c r="W415" t="str">
        <f t="shared" si="5"/>
        <v>Excluded</v>
      </c>
      <c r="X415" t="str">
        <f t="shared" ref="X415:Z415" si="423">IFERROR(IF(SEARCH(X$1,$Q415),"sim","não"),)</f>
        <v>sim</v>
      </c>
      <c r="Y415" t="str">
        <f t="shared" si="423"/>
        <v/>
      </c>
      <c r="Z415" t="str">
        <f t="shared" si="423"/>
        <v/>
      </c>
      <c r="AA415">
        <f t="shared" si="7"/>
        <v>1</v>
      </c>
      <c r="AB415" t="str">
        <f t="shared" si="8"/>
        <v/>
      </c>
      <c r="AF415" t="str">
        <f t="shared" si="9"/>
        <v>1 - Type of study</v>
      </c>
      <c r="AG415" t="str">
        <f t="shared" si="10"/>
        <v>1 - Type of study</v>
      </c>
      <c r="AH415" t="str">
        <f t="shared" si="11"/>
        <v/>
      </c>
    </row>
    <row r="416">
      <c r="A416" s="9" t="s">
        <v>12432</v>
      </c>
      <c r="B416" s="9" t="s">
        <v>12433</v>
      </c>
      <c r="C416" s="10">
        <v>2020.0</v>
      </c>
      <c r="D416" s="10">
        <v>3.0</v>
      </c>
      <c r="E416" s="10">
        <v>11.0</v>
      </c>
      <c r="F416" s="9" t="s">
        <v>2700</v>
      </c>
      <c r="G416" s="9" t="s">
        <v>2701</v>
      </c>
      <c r="H416" s="10">
        <v>10.0</v>
      </c>
      <c r="I416" s="10">
        <v>1.0</v>
      </c>
      <c r="J416" s="9"/>
      <c r="K416" s="11" t="s">
        <v>12434</v>
      </c>
      <c r="L416" s="9"/>
      <c r="M416" s="9"/>
      <c r="N416" s="9"/>
      <c r="O416" s="9"/>
      <c r="P416" s="9" t="s">
        <v>12435</v>
      </c>
      <c r="Q416" s="11" t="s">
        <v>10629</v>
      </c>
      <c r="R416" s="9"/>
      <c r="S416" s="9"/>
      <c r="T416">
        <f t="shared" si="2"/>
        <v>35</v>
      </c>
      <c r="U416" t="str">
        <f t="shared" si="3"/>
        <v>Excluded</v>
      </c>
      <c r="V416">
        <f t="shared" si="4"/>
        <v>58</v>
      </c>
      <c r="W416" t="str">
        <f t="shared" si="5"/>
        <v>Excluded</v>
      </c>
      <c r="X416" t="str">
        <f t="shared" ref="X416:Z416" si="424">IFERROR(IF(SEARCH(X$1,$Q416),"sim","não"),)</f>
        <v>sim</v>
      </c>
      <c r="Y416" t="str">
        <f t="shared" si="424"/>
        <v/>
      </c>
      <c r="Z416" t="str">
        <f t="shared" si="424"/>
        <v/>
      </c>
      <c r="AA416">
        <f t="shared" si="7"/>
        <v>1</v>
      </c>
      <c r="AB416" t="str">
        <f t="shared" si="8"/>
        <v/>
      </c>
      <c r="AF416" t="str">
        <f t="shared" si="9"/>
        <v>1 - Type of study</v>
      </c>
      <c r="AG416" t="str">
        <f t="shared" si="10"/>
        <v>1 - Type of study</v>
      </c>
      <c r="AH416" t="str">
        <f t="shared" si="11"/>
        <v/>
      </c>
    </row>
    <row r="417">
      <c r="A417" s="9" t="s">
        <v>12436</v>
      </c>
      <c r="B417" s="11" t="s">
        <v>12437</v>
      </c>
      <c r="C417" s="9"/>
      <c r="D417" s="10">
        <v>1.0</v>
      </c>
      <c r="E417" s="10">
        <v>1.0</v>
      </c>
      <c r="F417" s="9" t="s">
        <v>9309</v>
      </c>
      <c r="G417" s="9" t="s">
        <v>9310</v>
      </c>
      <c r="H417" s="9"/>
      <c r="I417" s="9"/>
      <c r="J417" s="9"/>
      <c r="K417" s="11" t="s">
        <v>12438</v>
      </c>
      <c r="L417" s="9"/>
      <c r="M417" s="9"/>
      <c r="N417" s="9"/>
      <c r="O417" s="9"/>
      <c r="P417" s="9" t="s">
        <v>12439</v>
      </c>
      <c r="Q417" s="11" t="s">
        <v>10657</v>
      </c>
      <c r="R417" s="9"/>
      <c r="S417" s="9"/>
      <c r="T417">
        <f t="shared" si="2"/>
        <v>35</v>
      </c>
      <c r="U417" t="str">
        <f t="shared" si="3"/>
        <v>Excluded</v>
      </c>
      <c r="V417">
        <f t="shared" si="4"/>
        <v>58</v>
      </c>
      <c r="W417" t="str">
        <f t="shared" si="5"/>
        <v>Excluded</v>
      </c>
      <c r="X417" t="str">
        <f t="shared" ref="X417:Z417" si="425">IFERROR(IF(SEARCH(X$1,$Q417),"sim","não"),)</f>
        <v>sim</v>
      </c>
      <c r="Y417" t="str">
        <f t="shared" si="425"/>
        <v/>
      </c>
      <c r="Z417" t="str">
        <f t="shared" si="425"/>
        <v/>
      </c>
      <c r="AA417">
        <f t="shared" si="7"/>
        <v>1</v>
      </c>
      <c r="AB417" t="str">
        <f t="shared" si="8"/>
        <v/>
      </c>
      <c r="AF417" t="str">
        <f t="shared" si="9"/>
        <v>1 - Type of study</v>
      </c>
      <c r="AG417" t="str">
        <f t="shared" si="10"/>
        <v>1 - Type of study</v>
      </c>
      <c r="AH417" t="str">
        <f t="shared" si="11"/>
        <v/>
      </c>
    </row>
    <row r="418">
      <c r="A418" s="9" t="s">
        <v>12440</v>
      </c>
      <c r="B418" s="9" t="s">
        <v>12441</v>
      </c>
      <c r="C418" s="10">
        <v>2018.0</v>
      </c>
      <c r="D418" s="10">
        <v>11.0</v>
      </c>
      <c r="E418" s="10">
        <v>20.0</v>
      </c>
      <c r="F418" s="11" t="s">
        <v>12442</v>
      </c>
      <c r="G418" s="9"/>
      <c r="H418" s="10">
        <v>8.0</v>
      </c>
      <c r="I418" s="10">
        <v>22.0</v>
      </c>
      <c r="J418" s="9"/>
      <c r="K418" s="11" t="s">
        <v>12443</v>
      </c>
      <c r="L418" s="9"/>
      <c r="M418" s="9"/>
      <c r="N418" s="9"/>
      <c r="O418" s="9"/>
      <c r="P418" s="9" t="s">
        <v>12444</v>
      </c>
      <c r="Q418" s="11" t="s">
        <v>10623</v>
      </c>
      <c r="R418" s="9"/>
      <c r="S418" s="9"/>
      <c r="T418">
        <f t="shared" si="2"/>
        <v>35</v>
      </c>
      <c r="U418" t="str">
        <f t="shared" si="3"/>
        <v>Excluded</v>
      </c>
      <c r="V418">
        <f t="shared" si="4"/>
        <v>58</v>
      </c>
      <c r="W418" t="str">
        <f t="shared" si="5"/>
        <v>Excluded</v>
      </c>
      <c r="X418" t="str">
        <f t="shared" ref="X418:Z418" si="426">IFERROR(IF(SEARCH(X$1,$Q418),"sim","não"),)</f>
        <v>sim</v>
      </c>
      <c r="Y418" t="str">
        <f t="shared" si="426"/>
        <v/>
      </c>
      <c r="Z418" t="str">
        <f t="shared" si="426"/>
        <v/>
      </c>
      <c r="AA418">
        <f t="shared" si="7"/>
        <v>1</v>
      </c>
      <c r="AB418" t="str">
        <f t="shared" si="8"/>
        <v/>
      </c>
      <c r="AF418" t="str">
        <f t="shared" si="9"/>
        <v>1 - Type of study</v>
      </c>
      <c r="AG418" t="str">
        <f t="shared" si="10"/>
        <v>1 - Type of study</v>
      </c>
      <c r="AH418" t="str">
        <f t="shared" si="11"/>
        <v/>
      </c>
    </row>
    <row r="419">
      <c r="A419" s="9" t="s">
        <v>12445</v>
      </c>
      <c r="B419" s="9" t="s">
        <v>12446</v>
      </c>
      <c r="C419" s="10">
        <v>2020.0</v>
      </c>
      <c r="D419" s="10">
        <v>12.0</v>
      </c>
      <c r="E419" s="10">
        <v>1.0</v>
      </c>
      <c r="F419" s="11" t="s">
        <v>3439</v>
      </c>
      <c r="G419" s="9"/>
      <c r="H419" s="10">
        <v>12.0</v>
      </c>
      <c r="I419" s="10">
        <v>24.0</v>
      </c>
      <c r="J419" s="9"/>
      <c r="K419" s="11" t="s">
        <v>12447</v>
      </c>
      <c r="L419" s="9"/>
      <c r="M419" s="9"/>
      <c r="N419" s="9"/>
      <c r="O419" s="9"/>
      <c r="P419" s="9" t="s">
        <v>12448</v>
      </c>
      <c r="Q419" s="11" t="s">
        <v>10623</v>
      </c>
      <c r="R419" s="9"/>
      <c r="S419" s="9"/>
      <c r="T419">
        <f t="shared" si="2"/>
        <v>35</v>
      </c>
      <c r="U419" t="str">
        <f t="shared" si="3"/>
        <v>Excluded</v>
      </c>
      <c r="V419">
        <f t="shared" si="4"/>
        <v>58</v>
      </c>
      <c r="W419" t="str">
        <f t="shared" si="5"/>
        <v>Excluded</v>
      </c>
      <c r="X419" t="str">
        <f t="shared" ref="X419:Z419" si="427">IFERROR(IF(SEARCH(X$1,$Q419),"sim","não"),)</f>
        <v>sim</v>
      </c>
      <c r="Y419" t="str">
        <f t="shared" si="427"/>
        <v/>
      </c>
      <c r="Z419" t="str">
        <f t="shared" si="427"/>
        <v/>
      </c>
      <c r="AA419">
        <f t="shared" si="7"/>
        <v>1</v>
      </c>
      <c r="AB419" t="str">
        <f t="shared" si="8"/>
        <v/>
      </c>
      <c r="AF419" t="str">
        <f t="shared" si="9"/>
        <v>1 - Type of study</v>
      </c>
      <c r="AG419" t="str">
        <f t="shared" si="10"/>
        <v>1 - Type of study</v>
      </c>
      <c r="AH419" t="str">
        <f t="shared" si="11"/>
        <v/>
      </c>
    </row>
    <row r="420">
      <c r="A420" s="9" t="s">
        <v>12449</v>
      </c>
      <c r="B420" s="9" t="s">
        <v>12450</v>
      </c>
      <c r="C420" s="10">
        <v>2020.0</v>
      </c>
      <c r="D420" s="10">
        <v>11.0</v>
      </c>
      <c r="E420" s="10">
        <v>1.0</v>
      </c>
      <c r="F420" s="9" t="s">
        <v>2693</v>
      </c>
      <c r="G420" s="9" t="s">
        <v>2694</v>
      </c>
      <c r="H420" s="10">
        <v>160.0</v>
      </c>
      <c r="I420" s="9"/>
      <c r="J420" s="9"/>
      <c r="K420" s="11" t="s">
        <v>12451</v>
      </c>
      <c r="L420" s="9"/>
      <c r="M420" s="9"/>
      <c r="N420" s="9"/>
      <c r="O420" s="9"/>
      <c r="P420" s="9" t="s">
        <v>12452</v>
      </c>
      <c r="Q420" s="11" t="s">
        <v>10623</v>
      </c>
      <c r="R420" s="9"/>
      <c r="S420" s="9"/>
      <c r="T420">
        <f t="shared" si="2"/>
        <v>35</v>
      </c>
      <c r="U420" t="str">
        <f t="shared" si="3"/>
        <v>Excluded</v>
      </c>
      <c r="V420">
        <f t="shared" si="4"/>
        <v>58</v>
      </c>
      <c r="W420" t="str">
        <f t="shared" si="5"/>
        <v>Excluded</v>
      </c>
      <c r="X420" t="str">
        <f t="shared" ref="X420:Z420" si="428">IFERROR(IF(SEARCH(X$1,$Q420),"sim","não"),)</f>
        <v>sim</v>
      </c>
      <c r="Y420" t="str">
        <f t="shared" si="428"/>
        <v/>
      </c>
      <c r="Z420" t="str">
        <f t="shared" si="428"/>
        <v/>
      </c>
      <c r="AA420">
        <f t="shared" si="7"/>
        <v>1</v>
      </c>
      <c r="AB420" t="str">
        <f t="shared" si="8"/>
        <v/>
      </c>
      <c r="AF420" t="str">
        <f t="shared" si="9"/>
        <v>1 - Type of study</v>
      </c>
      <c r="AG420" t="str">
        <f t="shared" si="10"/>
        <v>1 - Type of study</v>
      </c>
      <c r="AH420" t="str">
        <f t="shared" si="11"/>
        <v/>
      </c>
    </row>
    <row r="421">
      <c r="A421" s="9" t="s">
        <v>12453</v>
      </c>
      <c r="B421" s="9" t="s">
        <v>12454</v>
      </c>
      <c r="C421" s="10">
        <v>2018.0</v>
      </c>
      <c r="D421" s="10">
        <v>1.0</v>
      </c>
      <c r="E421" s="10">
        <v>1.0</v>
      </c>
      <c r="F421" s="9" t="s">
        <v>12455</v>
      </c>
      <c r="G421" s="9" t="s">
        <v>12456</v>
      </c>
      <c r="H421" s="10">
        <v>27.0</v>
      </c>
      <c r="I421" s="10">
        <v>3.0</v>
      </c>
      <c r="J421" s="9" t="s">
        <v>12457</v>
      </c>
      <c r="K421" s="11" t="s">
        <v>12458</v>
      </c>
      <c r="L421" s="9"/>
      <c r="M421" s="9"/>
      <c r="N421" s="9"/>
      <c r="O421" s="9"/>
      <c r="P421" s="9" t="s">
        <v>12459</v>
      </c>
      <c r="Q421" s="11" t="s">
        <v>10623</v>
      </c>
      <c r="R421" s="9"/>
      <c r="S421" s="9"/>
      <c r="T421">
        <f t="shared" si="2"/>
        <v>35</v>
      </c>
      <c r="U421" t="str">
        <f t="shared" si="3"/>
        <v>Excluded</v>
      </c>
      <c r="V421">
        <f t="shared" si="4"/>
        <v>58</v>
      </c>
      <c r="W421" t="str">
        <f t="shared" si="5"/>
        <v>Excluded</v>
      </c>
      <c r="X421" t="str">
        <f t="shared" ref="X421:Z421" si="429">IFERROR(IF(SEARCH(X$1,$Q421),"sim","não"),)</f>
        <v>sim</v>
      </c>
      <c r="Y421" t="str">
        <f t="shared" si="429"/>
        <v/>
      </c>
      <c r="Z421" t="str">
        <f t="shared" si="429"/>
        <v/>
      </c>
      <c r="AA421">
        <f t="shared" si="7"/>
        <v>1</v>
      </c>
      <c r="AB421" t="str">
        <f t="shared" si="8"/>
        <v/>
      </c>
      <c r="AF421" t="str">
        <f t="shared" si="9"/>
        <v>1 - Type of study</v>
      </c>
      <c r="AG421" t="str">
        <f t="shared" si="10"/>
        <v>1 - Type of study</v>
      </c>
      <c r="AH421" t="str">
        <f t="shared" si="11"/>
        <v/>
      </c>
    </row>
    <row r="422">
      <c r="A422" s="9" t="s">
        <v>12460</v>
      </c>
      <c r="B422" s="9" t="s">
        <v>12461</v>
      </c>
      <c r="C422" s="10">
        <v>2017.0</v>
      </c>
      <c r="D422" s="10">
        <v>5.0</v>
      </c>
      <c r="E422" s="10">
        <v>1.0</v>
      </c>
      <c r="F422" s="9" t="s">
        <v>12462</v>
      </c>
      <c r="G422" s="9" t="s">
        <v>12463</v>
      </c>
      <c r="H422" s="10">
        <v>13.0</v>
      </c>
      <c r="I422" s="10">
        <v>3.0</v>
      </c>
      <c r="J422" s="9" t="s">
        <v>12464</v>
      </c>
      <c r="K422" s="11" t="s">
        <v>12465</v>
      </c>
      <c r="L422" s="9"/>
      <c r="M422" s="9"/>
      <c r="N422" s="9"/>
      <c r="O422" s="9"/>
      <c r="P422" s="9" t="s">
        <v>12466</v>
      </c>
      <c r="Q422" s="11" t="s">
        <v>10623</v>
      </c>
      <c r="R422" s="9"/>
      <c r="S422" s="9"/>
      <c r="T422">
        <f t="shared" si="2"/>
        <v>35</v>
      </c>
      <c r="U422" t="str">
        <f t="shared" si="3"/>
        <v>Excluded</v>
      </c>
      <c r="V422">
        <f t="shared" si="4"/>
        <v>58</v>
      </c>
      <c r="W422" t="str">
        <f t="shared" si="5"/>
        <v>Excluded</v>
      </c>
      <c r="X422" t="str">
        <f t="shared" ref="X422:Z422" si="430">IFERROR(IF(SEARCH(X$1,$Q422),"sim","não"),)</f>
        <v>sim</v>
      </c>
      <c r="Y422" t="str">
        <f t="shared" si="430"/>
        <v/>
      </c>
      <c r="Z422" t="str">
        <f t="shared" si="430"/>
        <v/>
      </c>
      <c r="AA422">
        <f t="shared" si="7"/>
        <v>1</v>
      </c>
      <c r="AB422" t="str">
        <f t="shared" si="8"/>
        <v/>
      </c>
      <c r="AF422" t="str">
        <f t="shared" si="9"/>
        <v>1 - Type of study</v>
      </c>
      <c r="AG422" t="str">
        <f t="shared" si="10"/>
        <v>1 - Type of study</v>
      </c>
      <c r="AH422" t="str">
        <f t="shared" si="11"/>
        <v/>
      </c>
    </row>
    <row r="423">
      <c r="A423" s="9" t="s">
        <v>12467</v>
      </c>
      <c r="B423" s="9" t="s">
        <v>12468</v>
      </c>
      <c r="C423" s="10">
        <v>2016.0</v>
      </c>
      <c r="D423" s="10">
        <v>5.0</v>
      </c>
      <c r="E423" s="10">
        <v>15.0</v>
      </c>
      <c r="F423" s="9" t="s">
        <v>2693</v>
      </c>
      <c r="G423" s="9" t="s">
        <v>2694</v>
      </c>
      <c r="H423" s="10">
        <v>106.0</v>
      </c>
      <c r="I423" s="10">
        <v>1.0</v>
      </c>
      <c r="J423" s="9" t="s">
        <v>12469</v>
      </c>
      <c r="K423" s="11" t="s">
        <v>12470</v>
      </c>
      <c r="L423" s="9"/>
      <c r="M423" s="9"/>
      <c r="N423" s="9"/>
      <c r="O423" s="9"/>
      <c r="P423" s="9" t="s">
        <v>12471</v>
      </c>
      <c r="Q423" s="11" t="s">
        <v>10657</v>
      </c>
      <c r="R423" s="9"/>
      <c r="S423" s="9"/>
      <c r="T423">
        <f t="shared" si="2"/>
        <v>35</v>
      </c>
      <c r="U423" t="str">
        <f t="shared" si="3"/>
        <v>Excluded</v>
      </c>
      <c r="V423">
        <f t="shared" si="4"/>
        <v>58</v>
      </c>
      <c r="W423" t="str">
        <f t="shared" si="5"/>
        <v>Excluded</v>
      </c>
      <c r="X423" t="str">
        <f t="shared" ref="X423:Z423" si="431">IFERROR(IF(SEARCH(X$1,$Q423),"sim","não"),)</f>
        <v>sim</v>
      </c>
      <c r="Y423" t="str">
        <f t="shared" si="431"/>
        <v/>
      </c>
      <c r="Z423" t="str">
        <f t="shared" si="431"/>
        <v/>
      </c>
      <c r="AA423">
        <f t="shared" si="7"/>
        <v>1</v>
      </c>
      <c r="AB423" t="str">
        <f t="shared" si="8"/>
        <v/>
      </c>
      <c r="AF423" t="str">
        <f t="shared" si="9"/>
        <v>1 - Type of study</v>
      </c>
      <c r="AG423" t="str">
        <f t="shared" si="10"/>
        <v>1 - Type of study</v>
      </c>
      <c r="AH423" t="str">
        <f t="shared" si="11"/>
        <v/>
      </c>
    </row>
    <row r="424">
      <c r="A424" s="9" t="s">
        <v>12472</v>
      </c>
      <c r="B424" s="9" t="s">
        <v>12473</v>
      </c>
      <c r="C424" s="10">
        <v>2020.0</v>
      </c>
      <c r="D424" s="10">
        <v>8.0</v>
      </c>
      <c r="E424" s="10">
        <v>1.0</v>
      </c>
      <c r="F424" s="9" t="s">
        <v>2693</v>
      </c>
      <c r="G424" s="9" t="s">
        <v>2694</v>
      </c>
      <c r="H424" s="10">
        <v>157.0</v>
      </c>
      <c r="I424" s="9"/>
      <c r="J424" s="9"/>
      <c r="K424" s="11" t="s">
        <v>12474</v>
      </c>
      <c r="L424" s="9"/>
      <c r="M424" s="9"/>
      <c r="N424" s="9"/>
      <c r="O424" s="9"/>
      <c r="P424" s="9" t="s">
        <v>12475</v>
      </c>
      <c r="Q424" s="11" t="s">
        <v>10623</v>
      </c>
      <c r="R424" s="9"/>
      <c r="S424" s="9"/>
      <c r="T424">
        <f t="shared" si="2"/>
        <v>35</v>
      </c>
      <c r="U424" t="str">
        <f t="shared" si="3"/>
        <v>Excluded</v>
      </c>
      <c r="V424">
        <f t="shared" si="4"/>
        <v>58</v>
      </c>
      <c r="W424" t="str">
        <f t="shared" si="5"/>
        <v>Excluded</v>
      </c>
      <c r="X424" t="str">
        <f t="shared" ref="X424:Z424" si="432">IFERROR(IF(SEARCH(X$1,$Q424),"sim","não"),)</f>
        <v>sim</v>
      </c>
      <c r="Y424" t="str">
        <f t="shared" si="432"/>
        <v/>
      </c>
      <c r="Z424" t="str">
        <f t="shared" si="432"/>
        <v/>
      </c>
      <c r="AA424">
        <f t="shared" si="7"/>
        <v>1</v>
      </c>
      <c r="AB424" t="str">
        <f t="shared" si="8"/>
        <v/>
      </c>
      <c r="AF424" t="str">
        <f t="shared" si="9"/>
        <v>1 - Type of study</v>
      </c>
      <c r="AG424" t="str">
        <f t="shared" si="10"/>
        <v>1 - Type of study</v>
      </c>
      <c r="AH424" t="str">
        <f t="shared" si="11"/>
        <v/>
      </c>
    </row>
    <row r="425">
      <c r="A425" s="9" t="s">
        <v>12476</v>
      </c>
      <c r="B425" s="9" t="s">
        <v>12477</v>
      </c>
      <c r="C425" s="10">
        <v>2019.0</v>
      </c>
      <c r="D425" s="10">
        <v>2.0</v>
      </c>
      <c r="E425" s="10">
        <v>20.0</v>
      </c>
      <c r="F425" s="9" t="s">
        <v>2731</v>
      </c>
      <c r="G425" s="9" t="s">
        <v>2732</v>
      </c>
      <c r="H425" s="10">
        <v>652.0</v>
      </c>
      <c r="I425" s="9"/>
      <c r="J425" s="9" t="s">
        <v>12478</v>
      </c>
      <c r="K425" s="11" t="s">
        <v>12479</v>
      </c>
      <c r="L425" s="9"/>
      <c r="M425" s="9"/>
      <c r="N425" s="9"/>
      <c r="O425" s="9"/>
      <c r="P425" s="9" t="s">
        <v>12480</v>
      </c>
      <c r="Q425" s="11" t="s">
        <v>10623</v>
      </c>
      <c r="R425" s="9"/>
      <c r="S425" s="9"/>
      <c r="T425">
        <f t="shared" si="2"/>
        <v>35</v>
      </c>
      <c r="U425" t="str">
        <f t="shared" si="3"/>
        <v>Excluded</v>
      </c>
      <c r="V425">
        <f t="shared" si="4"/>
        <v>58</v>
      </c>
      <c r="W425" t="str">
        <f t="shared" si="5"/>
        <v>Excluded</v>
      </c>
      <c r="X425" t="str">
        <f t="shared" ref="X425:Z425" si="433">IFERROR(IF(SEARCH(X$1,$Q425),"sim","não"),)</f>
        <v>sim</v>
      </c>
      <c r="Y425" t="str">
        <f t="shared" si="433"/>
        <v/>
      </c>
      <c r="Z425" t="str">
        <f t="shared" si="433"/>
        <v/>
      </c>
      <c r="AA425">
        <f t="shared" si="7"/>
        <v>1</v>
      </c>
      <c r="AB425" t="str">
        <f t="shared" si="8"/>
        <v/>
      </c>
      <c r="AF425" t="str">
        <f t="shared" si="9"/>
        <v>1 - Type of study</v>
      </c>
      <c r="AG425" t="str">
        <f t="shared" si="10"/>
        <v>1 - Type of study</v>
      </c>
      <c r="AH425" t="str">
        <f t="shared" si="11"/>
        <v/>
      </c>
    </row>
    <row r="426">
      <c r="A426" s="9" t="s">
        <v>12481</v>
      </c>
      <c r="B426" s="9" t="s">
        <v>12482</v>
      </c>
      <c r="C426" s="10">
        <v>2017.0</v>
      </c>
      <c r="D426" s="10">
        <v>5.0</v>
      </c>
      <c r="E426" s="10">
        <v>2.0</v>
      </c>
      <c r="F426" s="9" t="s">
        <v>12483</v>
      </c>
      <c r="G426" s="9" t="s">
        <v>12484</v>
      </c>
      <c r="H426" s="10">
        <v>2.0</v>
      </c>
      <c r="I426" s="9"/>
      <c r="J426" s="9" t="s">
        <v>12485</v>
      </c>
      <c r="K426" s="11" t="s">
        <v>12486</v>
      </c>
      <c r="L426" s="9"/>
      <c r="M426" s="9"/>
      <c r="N426" s="9"/>
      <c r="O426" s="9"/>
      <c r="P426" s="9" t="s">
        <v>12487</v>
      </c>
      <c r="Q426" s="11" t="s">
        <v>10623</v>
      </c>
      <c r="R426" s="9"/>
      <c r="S426" s="9"/>
      <c r="T426">
        <f t="shared" si="2"/>
        <v>35</v>
      </c>
      <c r="U426" t="str">
        <f t="shared" si="3"/>
        <v>Excluded</v>
      </c>
      <c r="V426">
        <f t="shared" si="4"/>
        <v>58</v>
      </c>
      <c r="W426" t="str">
        <f t="shared" si="5"/>
        <v>Excluded</v>
      </c>
      <c r="X426" t="str">
        <f t="shared" ref="X426:Z426" si="434">IFERROR(IF(SEARCH(X$1,$Q426),"sim","não"),)</f>
        <v>sim</v>
      </c>
      <c r="Y426" t="str">
        <f t="shared" si="434"/>
        <v/>
      </c>
      <c r="Z426" t="str">
        <f t="shared" si="434"/>
        <v/>
      </c>
      <c r="AA426">
        <f t="shared" si="7"/>
        <v>1</v>
      </c>
      <c r="AB426" t="str">
        <f t="shared" si="8"/>
        <v/>
      </c>
      <c r="AF426" t="str">
        <f t="shared" si="9"/>
        <v>1 - Type of study</v>
      </c>
      <c r="AG426" t="str">
        <f t="shared" si="10"/>
        <v>1 - Type of study</v>
      </c>
      <c r="AH426" t="str">
        <f t="shared" si="11"/>
        <v/>
      </c>
    </row>
    <row r="427">
      <c r="A427" s="9" t="s">
        <v>12488</v>
      </c>
      <c r="B427" s="9" t="s">
        <v>12489</v>
      </c>
      <c r="C427" s="10">
        <v>2020.0</v>
      </c>
      <c r="D427" s="10">
        <v>7.0</v>
      </c>
      <c r="E427" s="10">
        <v>1.0</v>
      </c>
      <c r="F427" s="11" t="s">
        <v>12490</v>
      </c>
      <c r="G427" s="9"/>
      <c r="H427" s="10">
        <v>12.0</v>
      </c>
      <c r="I427" s="10">
        <v>7.0</v>
      </c>
      <c r="J427" s="9"/>
      <c r="K427" s="11" t="s">
        <v>12491</v>
      </c>
      <c r="L427" s="9"/>
      <c r="M427" s="9"/>
      <c r="N427" s="9"/>
      <c r="O427" s="9"/>
      <c r="P427" s="9" t="s">
        <v>12492</v>
      </c>
      <c r="Q427" s="11" t="s">
        <v>10623</v>
      </c>
      <c r="R427" s="9"/>
      <c r="S427" s="9"/>
      <c r="T427">
        <f t="shared" si="2"/>
        <v>35</v>
      </c>
      <c r="U427" t="str">
        <f t="shared" si="3"/>
        <v>Excluded</v>
      </c>
      <c r="V427">
        <f t="shared" si="4"/>
        <v>58</v>
      </c>
      <c r="W427" t="str">
        <f t="shared" si="5"/>
        <v>Excluded</v>
      </c>
      <c r="X427" t="str">
        <f t="shared" ref="X427:Z427" si="435">IFERROR(IF(SEARCH(X$1,$Q427),"sim","não"),)</f>
        <v>sim</v>
      </c>
      <c r="Y427" t="str">
        <f t="shared" si="435"/>
        <v/>
      </c>
      <c r="Z427" t="str">
        <f t="shared" si="435"/>
        <v/>
      </c>
      <c r="AA427">
        <f t="shared" si="7"/>
        <v>1</v>
      </c>
      <c r="AB427" t="str">
        <f t="shared" si="8"/>
        <v/>
      </c>
      <c r="AF427" t="str">
        <f t="shared" si="9"/>
        <v>1 - Type of study</v>
      </c>
      <c r="AG427" t="str">
        <f t="shared" si="10"/>
        <v>1 - Type of study</v>
      </c>
      <c r="AH427" t="str">
        <f t="shared" si="11"/>
        <v/>
      </c>
    </row>
    <row r="428">
      <c r="A428" s="9" t="s">
        <v>12493</v>
      </c>
      <c r="B428" s="9" t="s">
        <v>12494</v>
      </c>
      <c r="C428" s="10">
        <v>2020.0</v>
      </c>
      <c r="D428" s="10">
        <v>3.0</v>
      </c>
      <c r="E428" s="10">
        <v>15.0</v>
      </c>
      <c r="F428" s="9" t="s">
        <v>2973</v>
      </c>
      <c r="G428" s="9" t="s">
        <v>2974</v>
      </c>
      <c r="H428" s="10">
        <v>386.0</v>
      </c>
      <c r="I428" s="9"/>
      <c r="J428" s="9"/>
      <c r="K428" s="11" t="s">
        <v>12495</v>
      </c>
      <c r="L428" s="9"/>
      <c r="M428" s="9"/>
      <c r="N428" s="9"/>
      <c r="O428" s="9"/>
      <c r="P428" s="9" t="s">
        <v>12496</v>
      </c>
      <c r="Q428" s="11" t="s">
        <v>10623</v>
      </c>
      <c r="R428" s="9"/>
      <c r="S428" s="9"/>
      <c r="T428">
        <f t="shared" si="2"/>
        <v>35</v>
      </c>
      <c r="U428" t="str">
        <f t="shared" si="3"/>
        <v>Excluded</v>
      </c>
      <c r="V428">
        <f t="shared" si="4"/>
        <v>58</v>
      </c>
      <c r="W428" t="str">
        <f t="shared" si="5"/>
        <v>Excluded</v>
      </c>
      <c r="X428" t="str">
        <f t="shared" ref="X428:Z428" si="436">IFERROR(IF(SEARCH(X$1,$Q428),"sim","não"),)</f>
        <v>sim</v>
      </c>
      <c r="Y428" t="str">
        <f t="shared" si="436"/>
        <v/>
      </c>
      <c r="Z428" t="str">
        <f t="shared" si="436"/>
        <v/>
      </c>
      <c r="AA428">
        <f t="shared" si="7"/>
        <v>1</v>
      </c>
      <c r="AB428" t="str">
        <f t="shared" si="8"/>
        <v/>
      </c>
      <c r="AF428" t="str">
        <f t="shared" si="9"/>
        <v>1 - Type of study</v>
      </c>
      <c r="AG428" t="str">
        <f t="shared" si="10"/>
        <v>1 - Type of study</v>
      </c>
      <c r="AH428" t="str">
        <f t="shared" si="11"/>
        <v/>
      </c>
    </row>
    <row r="429">
      <c r="A429" s="9" t="s">
        <v>12497</v>
      </c>
      <c r="B429" s="9" t="s">
        <v>12498</v>
      </c>
      <c r="C429" s="10">
        <v>2016.0</v>
      </c>
      <c r="D429" s="10">
        <v>8.0</v>
      </c>
      <c r="E429" s="10">
        <v>15.0</v>
      </c>
      <c r="F429" s="9" t="s">
        <v>12499</v>
      </c>
      <c r="G429" s="9" t="s">
        <v>12500</v>
      </c>
      <c r="H429" s="10">
        <v>112.0</v>
      </c>
      <c r="I429" s="9"/>
      <c r="J429" s="9" t="s">
        <v>12501</v>
      </c>
      <c r="K429" s="11" t="s">
        <v>12502</v>
      </c>
      <c r="L429" s="9"/>
      <c r="M429" s="9"/>
      <c r="N429" s="9"/>
      <c r="O429" s="9"/>
      <c r="P429" s="9" t="s">
        <v>12503</v>
      </c>
      <c r="Q429" s="11" t="s">
        <v>10623</v>
      </c>
      <c r="R429" s="9"/>
      <c r="S429" s="9"/>
      <c r="T429">
        <f t="shared" si="2"/>
        <v>35</v>
      </c>
      <c r="U429" t="str">
        <f t="shared" si="3"/>
        <v>Excluded</v>
      </c>
      <c r="V429">
        <f t="shared" si="4"/>
        <v>58</v>
      </c>
      <c r="W429" t="str">
        <f t="shared" si="5"/>
        <v>Excluded</v>
      </c>
      <c r="X429" t="str">
        <f t="shared" ref="X429:Z429" si="437">IFERROR(IF(SEARCH(X$1,$Q429),"sim","não"),)</f>
        <v>sim</v>
      </c>
      <c r="Y429" t="str">
        <f t="shared" si="437"/>
        <v/>
      </c>
      <c r="Z429" t="str">
        <f t="shared" si="437"/>
        <v/>
      </c>
      <c r="AA429">
        <f t="shared" si="7"/>
        <v>1</v>
      </c>
      <c r="AB429" t="str">
        <f t="shared" si="8"/>
        <v/>
      </c>
      <c r="AF429" t="str">
        <f t="shared" si="9"/>
        <v>1 - Type of study</v>
      </c>
      <c r="AG429" t="str">
        <f t="shared" si="10"/>
        <v>1 - Type of study</v>
      </c>
      <c r="AH429" t="str">
        <f t="shared" si="11"/>
        <v/>
      </c>
    </row>
    <row r="430">
      <c r="A430" s="9" t="s">
        <v>12504</v>
      </c>
      <c r="B430" s="9" t="s">
        <v>12505</v>
      </c>
      <c r="C430" s="10">
        <v>2016.0</v>
      </c>
      <c r="D430" s="10">
        <v>9.0</v>
      </c>
      <c r="E430" s="10">
        <v>1.0</v>
      </c>
      <c r="F430" s="9" t="s">
        <v>2756</v>
      </c>
      <c r="G430" s="9" t="s">
        <v>2757</v>
      </c>
      <c r="H430" s="10">
        <v>159.0</v>
      </c>
      <c r="I430" s="9"/>
      <c r="J430" s="9" t="s">
        <v>12506</v>
      </c>
      <c r="K430" s="11" t="s">
        <v>12507</v>
      </c>
      <c r="L430" s="9"/>
      <c r="M430" s="9"/>
      <c r="N430" s="9"/>
      <c r="O430" s="9"/>
      <c r="P430" s="9" t="s">
        <v>12508</v>
      </c>
      <c r="Q430" s="11" t="s">
        <v>10746</v>
      </c>
      <c r="R430" s="9"/>
      <c r="S430" s="9"/>
      <c r="T430">
        <f t="shared" si="2"/>
        <v>35</v>
      </c>
      <c r="U430" t="str">
        <f t="shared" si="3"/>
        <v>Excluded</v>
      </c>
      <c r="V430">
        <f t="shared" si="4"/>
        <v>58</v>
      </c>
      <c r="W430" t="str">
        <f t="shared" si="5"/>
        <v>Excluded</v>
      </c>
      <c r="X430" t="str">
        <f t="shared" ref="X430:Z430" si="438">IFERROR(IF(SEARCH(X$1,$Q430),"sim","não"),)</f>
        <v/>
      </c>
      <c r="Y430" t="str">
        <f t="shared" si="438"/>
        <v>sim</v>
      </c>
      <c r="Z430" t="str">
        <f t="shared" si="438"/>
        <v/>
      </c>
      <c r="AA430">
        <f t="shared" si="7"/>
        <v>1</v>
      </c>
      <c r="AB430" t="str">
        <f t="shared" si="8"/>
        <v/>
      </c>
      <c r="AF430" t="str">
        <f t="shared" si="9"/>
        <v>2 - Population</v>
      </c>
      <c r="AG430" t="str">
        <f t="shared" si="10"/>
        <v>2 - Population</v>
      </c>
      <c r="AH430" t="str">
        <f t="shared" si="11"/>
        <v/>
      </c>
    </row>
    <row r="431">
      <c r="A431" s="9" t="s">
        <v>12509</v>
      </c>
      <c r="B431" s="9" t="s">
        <v>12510</v>
      </c>
      <c r="C431" s="10">
        <v>2020.0</v>
      </c>
      <c r="D431" s="10">
        <v>7.0</v>
      </c>
      <c r="E431" s="10">
        <v>1.0</v>
      </c>
      <c r="F431" s="9" t="s">
        <v>12511</v>
      </c>
      <c r="G431" s="9" t="s">
        <v>12512</v>
      </c>
      <c r="H431" s="10">
        <v>16.0</v>
      </c>
      <c r="I431" s="10">
        <v>3.0</v>
      </c>
      <c r="J431" s="9" t="s">
        <v>12513</v>
      </c>
      <c r="K431" s="11" t="s">
        <v>12514</v>
      </c>
      <c r="L431" s="9"/>
      <c r="M431" s="9"/>
      <c r="N431" s="9"/>
      <c r="O431" s="9"/>
      <c r="P431" s="9" t="s">
        <v>12515</v>
      </c>
      <c r="Q431" s="11" t="s">
        <v>10746</v>
      </c>
      <c r="R431" s="9"/>
      <c r="S431" s="9"/>
      <c r="T431">
        <f t="shared" si="2"/>
        <v>35</v>
      </c>
      <c r="U431" t="str">
        <f t="shared" si="3"/>
        <v>Excluded</v>
      </c>
      <c r="V431">
        <f t="shared" si="4"/>
        <v>58</v>
      </c>
      <c r="W431" t="str">
        <f t="shared" si="5"/>
        <v>Excluded</v>
      </c>
      <c r="X431" t="str">
        <f t="shared" ref="X431:Z431" si="439">IFERROR(IF(SEARCH(X$1,$Q431),"sim","não"),)</f>
        <v/>
      </c>
      <c r="Y431" t="str">
        <f t="shared" si="439"/>
        <v>sim</v>
      </c>
      <c r="Z431" t="str">
        <f t="shared" si="439"/>
        <v/>
      </c>
      <c r="AA431">
        <f t="shared" si="7"/>
        <v>1</v>
      </c>
      <c r="AB431" t="str">
        <f t="shared" si="8"/>
        <v/>
      </c>
      <c r="AF431" t="str">
        <f t="shared" si="9"/>
        <v>2 - Population</v>
      </c>
      <c r="AG431" t="str">
        <f t="shared" si="10"/>
        <v>2 - Population</v>
      </c>
      <c r="AH431" t="str">
        <f t="shared" si="11"/>
        <v/>
      </c>
    </row>
    <row r="432">
      <c r="A432" s="9" t="s">
        <v>12516</v>
      </c>
      <c r="B432" s="9" t="s">
        <v>12517</v>
      </c>
      <c r="C432" s="10">
        <v>2021.0</v>
      </c>
      <c r="D432" s="10">
        <v>1.0</v>
      </c>
      <c r="E432" s="10">
        <v>1.0</v>
      </c>
      <c r="F432" s="9" t="s">
        <v>3248</v>
      </c>
      <c r="G432" s="9" t="s">
        <v>3249</v>
      </c>
      <c r="H432" s="10">
        <v>41.0</v>
      </c>
      <c r="I432" s="10">
        <v>1.0</v>
      </c>
      <c r="J432" s="9" t="s">
        <v>12518</v>
      </c>
      <c r="K432" s="11" t="s">
        <v>12519</v>
      </c>
      <c r="L432" s="9"/>
      <c r="M432" s="9"/>
      <c r="N432" s="9"/>
      <c r="O432" s="9"/>
      <c r="P432" s="9" t="s">
        <v>12520</v>
      </c>
      <c r="Q432" s="11" t="s">
        <v>10657</v>
      </c>
      <c r="R432" s="9"/>
      <c r="S432" s="9"/>
      <c r="T432">
        <f t="shared" si="2"/>
        <v>35</v>
      </c>
      <c r="U432" t="str">
        <f t="shared" si="3"/>
        <v>Excluded</v>
      </c>
      <c r="V432">
        <f t="shared" si="4"/>
        <v>58</v>
      </c>
      <c r="W432" t="str">
        <f t="shared" si="5"/>
        <v>Excluded</v>
      </c>
      <c r="X432" t="str">
        <f t="shared" ref="X432:Z432" si="440">IFERROR(IF(SEARCH(X$1,$Q432),"sim","não"),)</f>
        <v>sim</v>
      </c>
      <c r="Y432" t="str">
        <f t="shared" si="440"/>
        <v/>
      </c>
      <c r="Z432" t="str">
        <f t="shared" si="440"/>
        <v/>
      </c>
      <c r="AA432">
        <f t="shared" si="7"/>
        <v>1</v>
      </c>
      <c r="AB432" t="str">
        <f t="shared" si="8"/>
        <v/>
      </c>
      <c r="AF432" t="str">
        <f t="shared" si="9"/>
        <v>1 - Type of study</v>
      </c>
      <c r="AG432" t="str">
        <f t="shared" si="10"/>
        <v>1 - Type of study</v>
      </c>
      <c r="AH432" t="str">
        <f t="shared" si="11"/>
        <v/>
      </c>
    </row>
    <row r="433">
      <c r="A433" s="9" t="s">
        <v>12521</v>
      </c>
      <c r="B433" s="9" t="s">
        <v>12522</v>
      </c>
      <c r="C433" s="10">
        <v>2017.0</v>
      </c>
      <c r="D433" s="10">
        <v>4.0</v>
      </c>
      <c r="E433" s="10">
        <v>1.0</v>
      </c>
      <c r="F433" s="9" t="s">
        <v>2854</v>
      </c>
      <c r="G433" s="9" t="s">
        <v>2855</v>
      </c>
      <c r="H433" s="10">
        <v>4.0</v>
      </c>
      <c r="I433" s="10">
        <v>4.0</v>
      </c>
      <c r="J433" s="9" t="s">
        <v>12523</v>
      </c>
      <c r="K433" s="11" t="s">
        <v>12524</v>
      </c>
      <c r="L433" s="9"/>
      <c r="M433" s="9"/>
      <c r="N433" s="9"/>
      <c r="O433" s="9"/>
      <c r="P433" s="9" t="s">
        <v>12525</v>
      </c>
      <c r="Q433" s="11" t="s">
        <v>12526</v>
      </c>
      <c r="R433" s="9"/>
      <c r="S433" s="9"/>
      <c r="T433">
        <f t="shared" si="2"/>
        <v>35</v>
      </c>
      <c r="U433" t="str">
        <f t="shared" si="3"/>
        <v>Excluded</v>
      </c>
      <c r="V433">
        <f t="shared" si="4"/>
        <v>58</v>
      </c>
      <c r="W433" t="str">
        <f t="shared" si="5"/>
        <v>Excluded</v>
      </c>
      <c r="X433" t="str">
        <f t="shared" ref="X433:Z433" si="441">IFERROR(IF(SEARCH(X$1,$Q433),"sim","não"),)</f>
        <v/>
      </c>
      <c r="Y433" t="str">
        <f t="shared" si="441"/>
        <v>sim</v>
      </c>
      <c r="Z433" t="str">
        <f t="shared" si="441"/>
        <v>sim</v>
      </c>
      <c r="AA433">
        <f t="shared" si="7"/>
        <v>2</v>
      </c>
      <c r="AB433" t="str">
        <f t="shared" si="8"/>
        <v/>
      </c>
      <c r="AF433" t="str">
        <f t="shared" si="9"/>
        <v>2 - Population,3 - Intervention</v>
      </c>
      <c r="AG433" t="str">
        <f t="shared" si="10"/>
        <v>2 - Population</v>
      </c>
      <c r="AH433" t="str">
        <f t="shared" si="11"/>
        <v>3 - Intervention</v>
      </c>
    </row>
    <row r="434">
      <c r="A434" s="9" t="s">
        <v>12527</v>
      </c>
      <c r="B434" s="9" t="s">
        <v>12528</v>
      </c>
      <c r="C434" s="10">
        <v>2020.0</v>
      </c>
      <c r="D434" s="10">
        <v>8.0</v>
      </c>
      <c r="E434" s="10">
        <v>4.0</v>
      </c>
      <c r="F434" s="9" t="s">
        <v>2878</v>
      </c>
      <c r="G434" s="9" t="s">
        <v>2879</v>
      </c>
      <c r="H434" s="10">
        <v>54.0</v>
      </c>
      <c r="I434" s="10">
        <v>15.0</v>
      </c>
      <c r="J434" s="9" t="s">
        <v>12529</v>
      </c>
      <c r="K434" s="11" t="s">
        <v>12530</v>
      </c>
      <c r="L434" s="9"/>
      <c r="M434" s="9"/>
      <c r="N434" s="9"/>
      <c r="O434" s="9"/>
      <c r="P434" s="9" t="s">
        <v>12531</v>
      </c>
      <c r="Q434" s="11" t="s">
        <v>10623</v>
      </c>
      <c r="R434" s="9"/>
      <c r="S434" s="9"/>
      <c r="T434">
        <f t="shared" si="2"/>
        <v>35</v>
      </c>
      <c r="U434" t="str">
        <f t="shared" si="3"/>
        <v>Excluded</v>
      </c>
      <c r="V434">
        <f t="shared" si="4"/>
        <v>58</v>
      </c>
      <c r="W434" t="str">
        <f t="shared" si="5"/>
        <v>Excluded</v>
      </c>
      <c r="X434" t="str">
        <f t="shared" ref="X434:Z434" si="442">IFERROR(IF(SEARCH(X$1,$Q434),"sim","não"),)</f>
        <v>sim</v>
      </c>
      <c r="Y434" t="str">
        <f t="shared" si="442"/>
        <v/>
      </c>
      <c r="Z434" t="str">
        <f t="shared" si="442"/>
        <v/>
      </c>
      <c r="AA434">
        <f t="shared" si="7"/>
        <v>1</v>
      </c>
      <c r="AB434" t="str">
        <f t="shared" si="8"/>
        <v/>
      </c>
      <c r="AF434" t="str">
        <f t="shared" si="9"/>
        <v>1 - Type of study</v>
      </c>
      <c r="AG434" t="str">
        <f t="shared" si="10"/>
        <v>1 - Type of study</v>
      </c>
      <c r="AH434" t="str">
        <f t="shared" si="11"/>
        <v/>
      </c>
    </row>
    <row r="435">
      <c r="A435" s="9" t="s">
        <v>12532</v>
      </c>
      <c r="B435" s="9" t="s">
        <v>12533</v>
      </c>
      <c r="C435" s="10">
        <v>2020.0</v>
      </c>
      <c r="D435" s="10">
        <v>1.0</v>
      </c>
      <c r="E435" s="10">
        <v>1.0</v>
      </c>
      <c r="F435" s="9" t="s">
        <v>2756</v>
      </c>
      <c r="G435" s="9" t="s">
        <v>2757</v>
      </c>
      <c r="H435" s="10">
        <v>238.0</v>
      </c>
      <c r="I435" s="9"/>
      <c r="J435" s="9"/>
      <c r="K435" s="11" t="s">
        <v>12534</v>
      </c>
      <c r="L435" s="9"/>
      <c r="M435" s="9"/>
      <c r="N435" s="9"/>
      <c r="O435" s="9"/>
      <c r="P435" s="9" t="s">
        <v>12535</v>
      </c>
      <c r="Q435" s="11" t="s">
        <v>10657</v>
      </c>
      <c r="R435" s="9"/>
      <c r="S435" s="9"/>
      <c r="T435">
        <f t="shared" si="2"/>
        <v>35</v>
      </c>
      <c r="U435" t="str">
        <f t="shared" si="3"/>
        <v>Excluded</v>
      </c>
      <c r="V435">
        <f t="shared" si="4"/>
        <v>58</v>
      </c>
      <c r="W435" t="str">
        <f t="shared" si="5"/>
        <v>Excluded</v>
      </c>
      <c r="X435" t="str">
        <f t="shared" ref="X435:Z435" si="443">IFERROR(IF(SEARCH(X$1,$Q435),"sim","não"),)</f>
        <v>sim</v>
      </c>
      <c r="Y435" t="str">
        <f t="shared" si="443"/>
        <v/>
      </c>
      <c r="Z435" t="str">
        <f t="shared" si="443"/>
        <v/>
      </c>
      <c r="AA435">
        <f t="shared" si="7"/>
        <v>1</v>
      </c>
      <c r="AB435" t="str">
        <f t="shared" si="8"/>
        <v/>
      </c>
      <c r="AF435" t="str">
        <f t="shared" si="9"/>
        <v>1 - Type of study</v>
      </c>
      <c r="AG435" t="str">
        <f t="shared" si="10"/>
        <v>1 - Type of study</v>
      </c>
      <c r="AH435" t="str">
        <f t="shared" si="11"/>
        <v/>
      </c>
    </row>
    <row r="436">
      <c r="A436" s="9" t="s">
        <v>12536</v>
      </c>
      <c r="B436" s="9" t="s">
        <v>12537</v>
      </c>
      <c r="C436" s="10">
        <v>2018.0</v>
      </c>
      <c r="D436" s="10">
        <v>1.0</v>
      </c>
      <c r="E436" s="10">
        <v>1.0</v>
      </c>
      <c r="F436" s="9" t="s">
        <v>2738</v>
      </c>
      <c r="G436" s="9" t="s">
        <v>2739</v>
      </c>
      <c r="H436" s="10">
        <v>232.0</v>
      </c>
      <c r="I436" s="9"/>
      <c r="J436" s="9" t="s">
        <v>12538</v>
      </c>
      <c r="K436" s="11" t="s">
        <v>12539</v>
      </c>
      <c r="L436" s="9"/>
      <c r="M436" s="9"/>
      <c r="N436" s="9"/>
      <c r="O436" s="9"/>
      <c r="P436" s="9" t="s">
        <v>12540</v>
      </c>
      <c r="Q436" s="11" t="s">
        <v>10623</v>
      </c>
      <c r="R436" s="9"/>
      <c r="S436" s="9"/>
      <c r="T436">
        <f t="shared" si="2"/>
        <v>35</v>
      </c>
      <c r="U436" t="str">
        <f t="shared" si="3"/>
        <v>Excluded</v>
      </c>
      <c r="V436">
        <f t="shared" si="4"/>
        <v>58</v>
      </c>
      <c r="W436" t="str">
        <f t="shared" si="5"/>
        <v>Excluded</v>
      </c>
      <c r="X436" t="str">
        <f t="shared" ref="X436:Z436" si="444">IFERROR(IF(SEARCH(X$1,$Q436),"sim","não"),)</f>
        <v>sim</v>
      </c>
      <c r="Y436" t="str">
        <f t="shared" si="444"/>
        <v/>
      </c>
      <c r="Z436" t="str">
        <f t="shared" si="444"/>
        <v/>
      </c>
      <c r="AA436">
        <f t="shared" si="7"/>
        <v>1</v>
      </c>
      <c r="AB436" t="str">
        <f t="shared" si="8"/>
        <v/>
      </c>
      <c r="AF436" t="str">
        <f t="shared" si="9"/>
        <v>1 - Type of study</v>
      </c>
      <c r="AG436" t="str">
        <f t="shared" si="10"/>
        <v>1 - Type of study</v>
      </c>
      <c r="AH436" t="str">
        <f t="shared" si="11"/>
        <v/>
      </c>
    </row>
    <row r="437">
      <c r="A437" s="9" t="s">
        <v>12541</v>
      </c>
      <c r="B437" s="9" t="s">
        <v>12542</v>
      </c>
      <c r="C437" s="10">
        <v>2019.0</v>
      </c>
      <c r="D437" s="10">
        <v>2.0</v>
      </c>
      <c r="E437" s="10">
        <v>1.0</v>
      </c>
      <c r="F437" s="9" t="s">
        <v>2738</v>
      </c>
      <c r="G437" s="9" t="s">
        <v>2739</v>
      </c>
      <c r="H437" s="10">
        <v>245.0</v>
      </c>
      <c r="I437" s="9"/>
      <c r="J437" s="9" t="s">
        <v>12543</v>
      </c>
      <c r="K437" s="11" t="s">
        <v>12544</v>
      </c>
      <c r="L437" s="9"/>
      <c r="M437" s="9"/>
      <c r="N437" s="9"/>
      <c r="O437" s="9"/>
      <c r="P437" s="9" t="s">
        <v>12545</v>
      </c>
      <c r="Q437" s="11" t="s">
        <v>12546</v>
      </c>
      <c r="R437" s="9"/>
      <c r="S437" s="9"/>
      <c r="T437">
        <f t="shared" si="2"/>
        <v>35</v>
      </c>
      <c r="U437" t="str">
        <f t="shared" si="3"/>
        <v>Excluded</v>
      </c>
      <c r="V437">
        <f t="shared" si="4"/>
        <v>58</v>
      </c>
      <c r="W437" t="str">
        <f t="shared" si="5"/>
        <v>Excluded</v>
      </c>
      <c r="X437" t="str">
        <f t="shared" ref="X437:Z437" si="445">IFERROR(IF(SEARCH(X$1,$Q437),"sim","não"),)</f>
        <v>sim</v>
      </c>
      <c r="Y437" t="str">
        <f t="shared" si="445"/>
        <v>sim</v>
      </c>
      <c r="Z437" t="str">
        <f t="shared" si="445"/>
        <v/>
      </c>
      <c r="AA437">
        <f t="shared" si="7"/>
        <v>2</v>
      </c>
      <c r="AB437" t="str">
        <f t="shared" si="8"/>
        <v/>
      </c>
      <c r="AF437" t="str">
        <f t="shared" si="9"/>
        <v>2 - Population,1 - Type of study</v>
      </c>
      <c r="AG437" t="str">
        <f t="shared" si="10"/>
        <v>2 - Population</v>
      </c>
      <c r="AH437" t="str">
        <f t="shared" si="11"/>
        <v>1 - Type of study</v>
      </c>
    </row>
    <row r="438">
      <c r="A438" s="9" t="s">
        <v>12547</v>
      </c>
      <c r="B438" s="9" t="s">
        <v>12548</v>
      </c>
      <c r="C438" s="10">
        <v>2018.0</v>
      </c>
      <c r="D438" s="10">
        <v>1.0</v>
      </c>
      <c r="E438" s="10">
        <v>1.0</v>
      </c>
      <c r="F438" s="9" t="s">
        <v>6174</v>
      </c>
      <c r="G438" s="9" t="s">
        <v>6175</v>
      </c>
      <c r="H438" s="10">
        <v>35.0</v>
      </c>
      <c r="I438" s="10">
        <v>5.0</v>
      </c>
      <c r="J438" s="9" t="s">
        <v>12549</v>
      </c>
      <c r="K438" s="11" t="s">
        <v>12550</v>
      </c>
      <c r="L438" s="9"/>
      <c r="M438" s="9"/>
      <c r="N438" s="9"/>
      <c r="O438" s="9"/>
      <c r="P438" s="9" t="s">
        <v>12551</v>
      </c>
      <c r="Q438" s="11" t="s">
        <v>10623</v>
      </c>
      <c r="R438" s="9"/>
      <c r="S438" s="9"/>
      <c r="T438">
        <f t="shared" si="2"/>
        <v>35</v>
      </c>
      <c r="U438" t="str">
        <f t="shared" si="3"/>
        <v>Excluded</v>
      </c>
      <c r="V438">
        <f t="shared" si="4"/>
        <v>58</v>
      </c>
      <c r="W438" t="str">
        <f t="shared" si="5"/>
        <v>Excluded</v>
      </c>
      <c r="X438" t="str">
        <f t="shared" ref="X438:Z438" si="446">IFERROR(IF(SEARCH(X$1,$Q438),"sim","não"),)</f>
        <v>sim</v>
      </c>
      <c r="Y438" t="str">
        <f t="shared" si="446"/>
        <v/>
      </c>
      <c r="Z438" t="str">
        <f t="shared" si="446"/>
        <v/>
      </c>
      <c r="AA438">
        <f t="shared" si="7"/>
        <v>1</v>
      </c>
      <c r="AB438" t="str">
        <f t="shared" si="8"/>
        <v/>
      </c>
      <c r="AF438" t="str">
        <f t="shared" si="9"/>
        <v>1 - Type of study</v>
      </c>
      <c r="AG438" t="str">
        <f t="shared" si="10"/>
        <v>1 - Type of study</v>
      </c>
      <c r="AH438" t="str">
        <f t="shared" si="11"/>
        <v/>
      </c>
    </row>
    <row r="439">
      <c r="A439" s="9" t="s">
        <v>12552</v>
      </c>
      <c r="B439" s="9" t="s">
        <v>12553</v>
      </c>
      <c r="C439" s="10">
        <v>2020.0</v>
      </c>
      <c r="D439" s="10">
        <v>8.0</v>
      </c>
      <c r="E439" s="10">
        <v>1.0</v>
      </c>
      <c r="F439" s="9" t="s">
        <v>2738</v>
      </c>
      <c r="G439" s="9" t="s">
        <v>2739</v>
      </c>
      <c r="H439" s="10">
        <v>263.0</v>
      </c>
      <c r="I439" s="9"/>
      <c r="J439" s="9"/>
      <c r="K439" s="11" t="s">
        <v>12554</v>
      </c>
      <c r="L439" s="9"/>
      <c r="M439" s="9"/>
      <c r="N439" s="9"/>
      <c r="O439" s="9"/>
      <c r="P439" s="9" t="s">
        <v>12555</v>
      </c>
      <c r="Q439" s="11" t="s">
        <v>11021</v>
      </c>
      <c r="R439" s="9"/>
      <c r="S439" s="9"/>
      <c r="T439">
        <f t="shared" si="2"/>
        <v>35</v>
      </c>
      <c r="U439" t="str">
        <f t="shared" si="3"/>
        <v>Excluded</v>
      </c>
      <c r="V439">
        <f t="shared" si="4"/>
        <v>58</v>
      </c>
      <c r="W439" t="str">
        <f t="shared" si="5"/>
        <v>Excluded</v>
      </c>
      <c r="X439" t="str">
        <f t="shared" ref="X439:Z439" si="447">IFERROR(IF(SEARCH(X$1,$Q439),"sim","não"),)</f>
        <v/>
      </c>
      <c r="Y439" t="str">
        <f t="shared" si="447"/>
        <v>sim</v>
      </c>
      <c r="Z439" t="str">
        <f t="shared" si="447"/>
        <v/>
      </c>
      <c r="AA439">
        <f t="shared" si="7"/>
        <v>1</v>
      </c>
      <c r="AB439" t="str">
        <f t="shared" si="8"/>
        <v/>
      </c>
      <c r="AF439" t="str">
        <f t="shared" si="9"/>
        <v>2 - Population</v>
      </c>
      <c r="AG439" t="str">
        <f t="shared" si="10"/>
        <v>2 - Population</v>
      </c>
      <c r="AH439" t="str">
        <f t="shared" si="11"/>
        <v/>
      </c>
    </row>
    <row r="440">
      <c r="A440" s="9" t="s">
        <v>12556</v>
      </c>
      <c r="B440" s="9" t="s">
        <v>12557</v>
      </c>
      <c r="C440" s="10">
        <v>2020.0</v>
      </c>
      <c r="D440" s="10">
        <v>4.0</v>
      </c>
      <c r="E440" s="10">
        <v>1.0</v>
      </c>
      <c r="F440" s="9" t="s">
        <v>2693</v>
      </c>
      <c r="G440" s="9" t="s">
        <v>2694</v>
      </c>
      <c r="H440" s="10">
        <v>153.0</v>
      </c>
      <c r="I440" s="9"/>
      <c r="J440" s="9"/>
      <c r="K440" s="11" t="s">
        <v>9219</v>
      </c>
      <c r="L440" s="9"/>
      <c r="M440" s="9"/>
      <c r="N440" s="9"/>
      <c r="O440" s="9"/>
      <c r="P440" s="9" t="s">
        <v>12558</v>
      </c>
      <c r="Q440" s="11" t="s">
        <v>10623</v>
      </c>
      <c r="R440" s="9"/>
      <c r="S440" s="9"/>
      <c r="T440">
        <f t="shared" si="2"/>
        <v>35</v>
      </c>
      <c r="U440" t="str">
        <f t="shared" si="3"/>
        <v>Excluded</v>
      </c>
      <c r="V440">
        <f t="shared" si="4"/>
        <v>58</v>
      </c>
      <c r="W440" t="str">
        <f t="shared" si="5"/>
        <v>Excluded</v>
      </c>
      <c r="X440" t="str">
        <f t="shared" ref="X440:Z440" si="448">IFERROR(IF(SEARCH(X$1,$Q440),"sim","não"),)</f>
        <v>sim</v>
      </c>
      <c r="Y440" t="str">
        <f t="shared" si="448"/>
        <v/>
      </c>
      <c r="Z440" t="str">
        <f t="shared" si="448"/>
        <v/>
      </c>
      <c r="AA440">
        <f t="shared" si="7"/>
        <v>1</v>
      </c>
      <c r="AB440" t="str">
        <f t="shared" si="8"/>
        <v/>
      </c>
      <c r="AF440" t="str">
        <f t="shared" si="9"/>
        <v>1 - Type of study</v>
      </c>
      <c r="AG440" t="str">
        <f t="shared" si="10"/>
        <v>1 - Type of study</v>
      </c>
      <c r="AH440" t="str">
        <f t="shared" si="11"/>
        <v/>
      </c>
    </row>
    <row r="441">
      <c r="A441" s="9" t="s">
        <v>12559</v>
      </c>
      <c r="B441" s="9" t="s">
        <v>12560</v>
      </c>
      <c r="C441" s="10">
        <v>2015.0</v>
      </c>
      <c r="D441" s="10">
        <v>12.0</v>
      </c>
      <c r="E441" s="10">
        <v>20.0</v>
      </c>
      <c r="F441" s="9" t="s">
        <v>6125</v>
      </c>
      <c r="G441" s="9" t="s">
        <v>6126</v>
      </c>
      <c r="H441" s="10">
        <v>167.0</v>
      </c>
      <c r="I441" s="9"/>
      <c r="J441" s="9" t="s">
        <v>12561</v>
      </c>
      <c r="K441" s="11" t="s">
        <v>9274</v>
      </c>
      <c r="L441" s="9"/>
      <c r="M441" s="9"/>
      <c r="N441" s="9"/>
      <c r="O441" s="9"/>
      <c r="P441" s="9" t="s">
        <v>12562</v>
      </c>
      <c r="Q441" s="11" t="s">
        <v>11021</v>
      </c>
      <c r="R441" s="9"/>
      <c r="S441" s="9"/>
      <c r="T441">
        <f t="shared" si="2"/>
        <v>35</v>
      </c>
      <c r="U441" t="str">
        <f t="shared" si="3"/>
        <v>Excluded</v>
      </c>
      <c r="V441">
        <f t="shared" si="4"/>
        <v>58</v>
      </c>
      <c r="W441" t="str">
        <f t="shared" si="5"/>
        <v>Excluded</v>
      </c>
      <c r="X441" t="str">
        <f t="shared" ref="X441:Z441" si="449">IFERROR(IF(SEARCH(X$1,$Q441),"sim","não"),)</f>
        <v/>
      </c>
      <c r="Y441" t="str">
        <f t="shared" si="449"/>
        <v>sim</v>
      </c>
      <c r="Z441" t="str">
        <f t="shared" si="449"/>
        <v/>
      </c>
      <c r="AA441">
        <f t="shared" si="7"/>
        <v>1</v>
      </c>
      <c r="AB441" t="str">
        <f t="shared" si="8"/>
        <v/>
      </c>
      <c r="AF441" t="str">
        <f t="shared" si="9"/>
        <v>2 - Population</v>
      </c>
      <c r="AG441" t="str">
        <f t="shared" si="10"/>
        <v>2 - Population</v>
      </c>
      <c r="AH441" t="str">
        <f t="shared" si="11"/>
        <v/>
      </c>
    </row>
    <row r="442">
      <c r="A442" s="9" t="s">
        <v>12563</v>
      </c>
      <c r="B442" s="9" t="s">
        <v>12564</v>
      </c>
      <c r="C442" s="10">
        <v>2020.0</v>
      </c>
      <c r="D442" s="10">
        <v>10.0</v>
      </c>
      <c r="E442" s="10">
        <v>1.0</v>
      </c>
      <c r="F442" s="9" t="s">
        <v>2738</v>
      </c>
      <c r="G442" s="9" t="s">
        <v>2739</v>
      </c>
      <c r="H442" s="10">
        <v>265.0</v>
      </c>
      <c r="I442" s="9"/>
      <c r="J442" s="9"/>
      <c r="K442" s="11" t="s">
        <v>12565</v>
      </c>
      <c r="L442" s="9"/>
      <c r="M442" s="9"/>
      <c r="N442" s="9"/>
      <c r="O442" s="9"/>
      <c r="P442" s="9" t="s">
        <v>12566</v>
      </c>
      <c r="Q442" s="11" t="s">
        <v>10623</v>
      </c>
      <c r="R442" s="9"/>
      <c r="S442" s="9"/>
      <c r="T442">
        <f t="shared" si="2"/>
        <v>35</v>
      </c>
      <c r="U442" t="str">
        <f t="shared" si="3"/>
        <v>Excluded</v>
      </c>
      <c r="V442">
        <f t="shared" si="4"/>
        <v>58</v>
      </c>
      <c r="W442" t="str">
        <f t="shared" si="5"/>
        <v>Excluded</v>
      </c>
      <c r="X442" t="str">
        <f t="shared" ref="X442:Z442" si="450">IFERROR(IF(SEARCH(X$1,$Q442),"sim","não"),)</f>
        <v>sim</v>
      </c>
      <c r="Y442" t="str">
        <f t="shared" si="450"/>
        <v/>
      </c>
      <c r="Z442" t="str">
        <f t="shared" si="450"/>
        <v/>
      </c>
      <c r="AA442">
        <f t="shared" si="7"/>
        <v>1</v>
      </c>
      <c r="AB442" t="str">
        <f t="shared" si="8"/>
        <v/>
      </c>
      <c r="AF442" t="str">
        <f t="shared" si="9"/>
        <v>1 - Type of study</v>
      </c>
      <c r="AG442" t="str">
        <f t="shared" si="10"/>
        <v>1 - Type of study</v>
      </c>
      <c r="AH442" t="str">
        <f t="shared" si="11"/>
        <v/>
      </c>
    </row>
    <row r="443">
      <c r="A443" s="9" t="s">
        <v>12567</v>
      </c>
      <c r="B443" s="9" t="s">
        <v>12568</v>
      </c>
      <c r="C443" s="10">
        <v>2018.0</v>
      </c>
      <c r="D443" s="10">
        <v>8.0</v>
      </c>
      <c r="E443" s="10">
        <v>1.0</v>
      </c>
      <c r="F443" s="9" t="s">
        <v>12569</v>
      </c>
      <c r="G443" s="9" t="s">
        <v>12570</v>
      </c>
      <c r="H443" s="10">
        <v>11.0</v>
      </c>
      <c r="I443" s="10">
        <v>8.0</v>
      </c>
      <c r="J443" s="9"/>
      <c r="K443" s="11" t="s">
        <v>12571</v>
      </c>
      <c r="L443" s="9"/>
      <c r="M443" s="9"/>
      <c r="N443" s="9"/>
      <c r="O443" s="9"/>
      <c r="P443" s="9" t="s">
        <v>12572</v>
      </c>
      <c r="Q443" s="11" t="s">
        <v>12029</v>
      </c>
      <c r="R443" s="9"/>
      <c r="S443" s="9"/>
      <c r="T443">
        <f t="shared" si="2"/>
        <v>35</v>
      </c>
      <c r="U443" t="str">
        <f t="shared" si="3"/>
        <v>Excluded</v>
      </c>
      <c r="V443">
        <f t="shared" si="4"/>
        <v>58</v>
      </c>
      <c r="W443" t="str">
        <f t="shared" si="5"/>
        <v>Excluded</v>
      </c>
      <c r="X443" t="str">
        <f t="shared" ref="X443:Z443" si="451">IFERROR(IF(SEARCH(X$1,$Q443),"sim","não"),)</f>
        <v>sim</v>
      </c>
      <c r="Y443" t="str">
        <f t="shared" si="451"/>
        <v>sim</v>
      </c>
      <c r="Z443" t="str">
        <f t="shared" si="451"/>
        <v/>
      </c>
      <c r="AA443">
        <f t="shared" si="7"/>
        <v>2</v>
      </c>
      <c r="AB443" t="str">
        <f t="shared" si="8"/>
        <v/>
      </c>
      <c r="AF443" t="str">
        <f t="shared" si="9"/>
        <v>2 - Population,1 - Type of study</v>
      </c>
      <c r="AG443" t="str">
        <f t="shared" si="10"/>
        <v>2 - Population</v>
      </c>
      <c r="AH443" t="str">
        <f t="shared" si="11"/>
        <v>1 - Type of study</v>
      </c>
    </row>
    <row r="444">
      <c r="A444" s="9" t="s">
        <v>12573</v>
      </c>
      <c r="B444" s="9" t="s">
        <v>12574</v>
      </c>
      <c r="C444" s="10">
        <v>2021.0</v>
      </c>
      <c r="D444" s="10">
        <v>1.0</v>
      </c>
      <c r="E444" s="10">
        <v>21.0</v>
      </c>
      <c r="F444" s="9" t="s">
        <v>2700</v>
      </c>
      <c r="G444" s="9" t="s">
        <v>2701</v>
      </c>
      <c r="H444" s="10">
        <v>11.0</v>
      </c>
      <c r="I444" s="10">
        <v>1.0</v>
      </c>
      <c r="J444" s="9"/>
      <c r="K444" s="11" t="s">
        <v>12575</v>
      </c>
      <c r="L444" s="9"/>
      <c r="M444" s="9"/>
      <c r="N444" s="9"/>
      <c r="O444" s="9"/>
      <c r="P444" s="9" t="s">
        <v>12576</v>
      </c>
      <c r="Q444" s="11" t="s">
        <v>10623</v>
      </c>
      <c r="R444" s="9"/>
      <c r="S444" s="9"/>
      <c r="T444">
        <f t="shared" si="2"/>
        <v>35</v>
      </c>
      <c r="U444" t="str">
        <f t="shared" si="3"/>
        <v>Excluded</v>
      </c>
      <c r="V444">
        <f t="shared" si="4"/>
        <v>58</v>
      </c>
      <c r="W444" t="str">
        <f t="shared" si="5"/>
        <v>Excluded</v>
      </c>
      <c r="X444" t="str">
        <f t="shared" ref="X444:Z444" si="452">IFERROR(IF(SEARCH(X$1,$Q444),"sim","não"),)</f>
        <v>sim</v>
      </c>
      <c r="Y444" t="str">
        <f t="shared" si="452"/>
        <v/>
      </c>
      <c r="Z444" t="str">
        <f t="shared" si="452"/>
        <v/>
      </c>
      <c r="AA444">
        <f t="shared" si="7"/>
        <v>1</v>
      </c>
      <c r="AB444" t="str">
        <f t="shared" si="8"/>
        <v/>
      </c>
      <c r="AF444" t="str">
        <f t="shared" si="9"/>
        <v>1 - Type of study</v>
      </c>
      <c r="AG444" t="str">
        <f t="shared" si="10"/>
        <v>1 - Type of study</v>
      </c>
      <c r="AH444" t="str">
        <f t="shared" si="11"/>
        <v/>
      </c>
    </row>
    <row r="445">
      <c r="A445" s="9" t="s">
        <v>12577</v>
      </c>
      <c r="B445" s="9" t="s">
        <v>12578</v>
      </c>
      <c r="C445" s="10">
        <v>2021.0</v>
      </c>
      <c r="D445" s="10">
        <v>1.0</v>
      </c>
      <c r="E445" s="10">
        <v>15.0</v>
      </c>
      <c r="F445" s="9" t="s">
        <v>2973</v>
      </c>
      <c r="G445" s="9" t="s">
        <v>2974</v>
      </c>
      <c r="H445" s="10">
        <v>402.0</v>
      </c>
      <c r="I445" s="9"/>
      <c r="J445" s="9"/>
      <c r="K445" s="11" t="s">
        <v>12579</v>
      </c>
      <c r="L445" s="9"/>
      <c r="M445" s="9"/>
      <c r="N445" s="9"/>
      <c r="O445" s="9"/>
      <c r="P445" s="9" t="s">
        <v>12580</v>
      </c>
      <c r="Q445" s="11" t="s">
        <v>10623</v>
      </c>
      <c r="R445" s="9"/>
      <c r="S445" s="9"/>
      <c r="T445">
        <f t="shared" si="2"/>
        <v>35</v>
      </c>
      <c r="U445" t="str">
        <f t="shared" si="3"/>
        <v>Excluded</v>
      </c>
      <c r="V445">
        <f t="shared" si="4"/>
        <v>58</v>
      </c>
      <c r="W445" t="str">
        <f t="shared" si="5"/>
        <v>Excluded</v>
      </c>
      <c r="X445" t="str">
        <f t="shared" ref="X445:Z445" si="453">IFERROR(IF(SEARCH(X$1,$Q445),"sim","não"),)</f>
        <v>sim</v>
      </c>
      <c r="Y445" t="str">
        <f t="shared" si="453"/>
        <v/>
      </c>
      <c r="Z445" t="str">
        <f t="shared" si="453"/>
        <v/>
      </c>
      <c r="AA445">
        <f t="shared" si="7"/>
        <v>1</v>
      </c>
      <c r="AB445" t="str">
        <f t="shared" si="8"/>
        <v/>
      </c>
      <c r="AF445" t="str">
        <f t="shared" si="9"/>
        <v>1 - Type of study</v>
      </c>
      <c r="AG445" t="str">
        <f t="shared" si="10"/>
        <v>1 - Type of study</v>
      </c>
      <c r="AH445" t="str">
        <f t="shared" si="11"/>
        <v/>
      </c>
    </row>
    <row r="446">
      <c r="A446" s="9" t="s">
        <v>12581</v>
      </c>
      <c r="B446" s="9" t="s">
        <v>12582</v>
      </c>
      <c r="C446" s="10">
        <v>2015.0</v>
      </c>
      <c r="D446" s="10">
        <v>1.0</v>
      </c>
      <c r="E446" s="10">
        <v>1.0</v>
      </c>
      <c r="F446" s="9" t="s">
        <v>3130</v>
      </c>
      <c r="G446" s="9" t="s">
        <v>12583</v>
      </c>
      <c r="H446" s="10">
        <v>5.0</v>
      </c>
      <c r="I446" s="10">
        <v>6.0</v>
      </c>
      <c r="J446" s="9" t="s">
        <v>12584</v>
      </c>
      <c r="K446" s="11" t="s">
        <v>12585</v>
      </c>
      <c r="L446" s="9"/>
      <c r="M446" s="9"/>
      <c r="N446" s="9"/>
      <c r="O446" s="9"/>
      <c r="P446" s="9" t="s">
        <v>12586</v>
      </c>
      <c r="Q446" s="11" t="s">
        <v>10623</v>
      </c>
      <c r="R446" s="9"/>
      <c r="S446" s="9"/>
      <c r="T446">
        <f t="shared" si="2"/>
        <v>35</v>
      </c>
      <c r="U446" t="str">
        <f t="shared" si="3"/>
        <v>Excluded</v>
      </c>
      <c r="V446">
        <f t="shared" si="4"/>
        <v>58</v>
      </c>
      <c r="W446" t="str">
        <f t="shared" si="5"/>
        <v>Excluded</v>
      </c>
      <c r="X446" t="str">
        <f t="shared" ref="X446:Z446" si="454">IFERROR(IF(SEARCH(X$1,$Q446),"sim","não"),)</f>
        <v>sim</v>
      </c>
      <c r="Y446" t="str">
        <f t="shared" si="454"/>
        <v/>
      </c>
      <c r="Z446" t="str">
        <f t="shared" si="454"/>
        <v/>
      </c>
      <c r="AA446">
        <f t="shared" si="7"/>
        <v>1</v>
      </c>
      <c r="AB446" t="str">
        <f t="shared" si="8"/>
        <v/>
      </c>
      <c r="AF446" t="str">
        <f t="shared" si="9"/>
        <v>1 - Type of study</v>
      </c>
      <c r="AG446" t="str">
        <f t="shared" si="10"/>
        <v>1 - Type of study</v>
      </c>
      <c r="AH446" t="str">
        <f t="shared" si="11"/>
        <v/>
      </c>
    </row>
    <row r="447">
      <c r="A447" s="9" t="s">
        <v>12587</v>
      </c>
      <c r="B447" s="9" t="s">
        <v>12588</v>
      </c>
      <c r="C447" s="10">
        <v>2019.0</v>
      </c>
      <c r="D447" s="10">
        <v>1.0</v>
      </c>
      <c r="E447" s="10">
        <v>1.0</v>
      </c>
      <c r="F447" s="9" t="s">
        <v>12589</v>
      </c>
      <c r="G447" s="9" t="s">
        <v>12590</v>
      </c>
      <c r="H447" s="10">
        <v>2120.0</v>
      </c>
      <c r="I447" s="9"/>
      <c r="J447" s="9"/>
      <c r="K447" s="11" t="s">
        <v>12591</v>
      </c>
      <c r="L447" s="9"/>
      <c r="M447" s="9"/>
      <c r="N447" s="9"/>
      <c r="O447" s="9"/>
      <c r="P447" s="9" t="s">
        <v>12592</v>
      </c>
      <c r="Q447" s="11" t="s">
        <v>10623</v>
      </c>
      <c r="R447" s="9"/>
      <c r="S447" s="9"/>
      <c r="T447">
        <f t="shared" si="2"/>
        <v>35</v>
      </c>
      <c r="U447" t="str">
        <f t="shared" si="3"/>
        <v>Excluded</v>
      </c>
      <c r="V447">
        <f t="shared" si="4"/>
        <v>58</v>
      </c>
      <c r="W447" t="str">
        <f t="shared" si="5"/>
        <v>Excluded</v>
      </c>
      <c r="X447" t="str">
        <f t="shared" ref="X447:Z447" si="455">IFERROR(IF(SEARCH(X$1,$Q447),"sim","não"),)</f>
        <v>sim</v>
      </c>
      <c r="Y447" t="str">
        <f t="shared" si="455"/>
        <v/>
      </c>
      <c r="Z447" t="str">
        <f t="shared" si="455"/>
        <v/>
      </c>
      <c r="AA447">
        <f t="shared" si="7"/>
        <v>1</v>
      </c>
      <c r="AB447" t="str">
        <f t="shared" si="8"/>
        <v/>
      </c>
      <c r="AF447" t="str">
        <f t="shared" si="9"/>
        <v>1 - Type of study</v>
      </c>
      <c r="AG447" t="str">
        <f t="shared" si="10"/>
        <v>1 - Type of study</v>
      </c>
      <c r="AH447" t="str">
        <f t="shared" si="11"/>
        <v/>
      </c>
    </row>
    <row r="448">
      <c r="A448" s="9" t="s">
        <v>12593</v>
      </c>
      <c r="B448" s="9" t="s">
        <v>12594</v>
      </c>
      <c r="C448" s="10">
        <v>2020.0</v>
      </c>
      <c r="D448" s="10">
        <v>10.0</v>
      </c>
      <c r="E448" s="10">
        <v>16.0</v>
      </c>
      <c r="F448" s="9" t="s">
        <v>3337</v>
      </c>
      <c r="G448" s="9" t="s">
        <v>3338</v>
      </c>
      <c r="H448" s="10">
        <v>15.0</v>
      </c>
      <c r="I448" s="10">
        <v>10.0</v>
      </c>
      <c r="J448" s="9"/>
      <c r="K448" s="11" t="s">
        <v>12595</v>
      </c>
      <c r="L448" s="9"/>
      <c r="M448" s="9"/>
      <c r="N448" s="9"/>
      <c r="O448" s="9"/>
      <c r="P448" s="9" t="s">
        <v>12596</v>
      </c>
      <c r="Q448" s="11" t="s">
        <v>12337</v>
      </c>
      <c r="R448" s="9"/>
      <c r="S448" s="9"/>
      <c r="T448">
        <f t="shared" si="2"/>
        <v>35</v>
      </c>
      <c r="U448" t="str">
        <f t="shared" si="3"/>
        <v>Excluded</v>
      </c>
      <c r="V448">
        <f t="shared" si="4"/>
        <v>58</v>
      </c>
      <c r="W448" t="str">
        <f t="shared" si="5"/>
        <v>Excluded</v>
      </c>
      <c r="X448" t="str">
        <f t="shared" ref="X448:Z448" si="456">IFERROR(IF(SEARCH(X$1,$Q448),"sim","não"),)</f>
        <v>sim</v>
      </c>
      <c r="Y448" t="str">
        <f t="shared" si="456"/>
        <v/>
      </c>
      <c r="Z448" t="str">
        <f t="shared" si="456"/>
        <v/>
      </c>
      <c r="AA448">
        <f t="shared" si="7"/>
        <v>1</v>
      </c>
      <c r="AB448" t="str">
        <f t="shared" si="8"/>
        <v/>
      </c>
      <c r="AF448" t="str">
        <f t="shared" si="9"/>
        <v>1 - Type of study</v>
      </c>
      <c r="AG448" t="str">
        <f t="shared" si="10"/>
        <v>1 - Type of study</v>
      </c>
      <c r="AH448" t="str">
        <f t="shared" si="11"/>
        <v/>
      </c>
    </row>
    <row r="449">
      <c r="A449" s="9" t="s">
        <v>12597</v>
      </c>
      <c r="B449" s="9" t="s">
        <v>12598</v>
      </c>
      <c r="C449" s="10">
        <v>2019.0</v>
      </c>
      <c r="D449" s="10">
        <v>1.0</v>
      </c>
      <c r="E449" s="10">
        <v>1.0</v>
      </c>
      <c r="F449" s="9" t="s">
        <v>12599</v>
      </c>
      <c r="G449" s="9" t="s">
        <v>9599</v>
      </c>
      <c r="H449" s="10">
        <v>10868.0</v>
      </c>
      <c r="I449" s="9"/>
      <c r="J449" s="9"/>
      <c r="K449" s="11" t="s">
        <v>12600</v>
      </c>
      <c r="L449" s="9"/>
      <c r="M449" s="9"/>
      <c r="N449" s="9"/>
      <c r="O449" s="9"/>
      <c r="P449" s="9" t="s">
        <v>12601</v>
      </c>
      <c r="Q449" s="11" t="s">
        <v>11021</v>
      </c>
      <c r="R449" s="9"/>
      <c r="S449" s="9"/>
      <c r="T449">
        <f t="shared" si="2"/>
        <v>35</v>
      </c>
      <c r="U449" t="str">
        <f t="shared" si="3"/>
        <v>Excluded</v>
      </c>
      <c r="V449">
        <f t="shared" si="4"/>
        <v>58</v>
      </c>
      <c r="W449" t="str">
        <f t="shared" si="5"/>
        <v>Excluded</v>
      </c>
      <c r="X449" t="str">
        <f t="shared" ref="X449:Z449" si="457">IFERROR(IF(SEARCH(X$1,$Q449),"sim","não"),)</f>
        <v/>
      </c>
      <c r="Y449" t="str">
        <f t="shared" si="457"/>
        <v>sim</v>
      </c>
      <c r="Z449" t="str">
        <f t="shared" si="457"/>
        <v/>
      </c>
      <c r="AA449">
        <f t="shared" si="7"/>
        <v>1</v>
      </c>
      <c r="AB449" t="str">
        <f t="shared" si="8"/>
        <v/>
      </c>
      <c r="AF449" t="str">
        <f t="shared" si="9"/>
        <v>2 - Population</v>
      </c>
      <c r="AG449" t="str">
        <f t="shared" si="10"/>
        <v>2 - Population</v>
      </c>
      <c r="AH449" t="str">
        <f t="shared" si="11"/>
        <v/>
      </c>
    </row>
    <row r="450">
      <c r="A450" s="9" t="s">
        <v>12602</v>
      </c>
      <c r="B450" s="9" t="s">
        <v>12603</v>
      </c>
      <c r="C450" s="10">
        <v>2020.0</v>
      </c>
      <c r="D450" s="10">
        <v>2.0</v>
      </c>
      <c r="E450" s="10">
        <v>1.0</v>
      </c>
      <c r="F450" s="11" t="s">
        <v>2865</v>
      </c>
      <c r="G450" s="9"/>
      <c r="H450" s="10">
        <v>5.0</v>
      </c>
      <c r="I450" s="10">
        <v>1.0</v>
      </c>
      <c r="J450" s="9" t="s">
        <v>8262</v>
      </c>
      <c r="K450" s="11" t="s">
        <v>12604</v>
      </c>
      <c r="L450" s="9"/>
      <c r="M450" s="9"/>
      <c r="N450" s="9"/>
      <c r="O450" s="9"/>
      <c r="P450" s="9" t="s">
        <v>12605</v>
      </c>
      <c r="Q450" s="11" t="s">
        <v>10657</v>
      </c>
      <c r="R450" s="9"/>
      <c r="S450" s="9"/>
      <c r="T450">
        <f t="shared" si="2"/>
        <v>35</v>
      </c>
      <c r="U450" t="str">
        <f t="shared" si="3"/>
        <v>Excluded</v>
      </c>
      <c r="V450">
        <f t="shared" si="4"/>
        <v>58</v>
      </c>
      <c r="W450" t="str">
        <f t="shared" si="5"/>
        <v>Excluded</v>
      </c>
      <c r="X450" t="str">
        <f t="shared" ref="X450:Z450" si="458">IFERROR(IF(SEARCH(X$1,$Q450),"sim","não"),)</f>
        <v>sim</v>
      </c>
      <c r="Y450" t="str">
        <f t="shared" si="458"/>
        <v/>
      </c>
      <c r="Z450" t="str">
        <f t="shared" si="458"/>
        <v/>
      </c>
      <c r="AA450">
        <f t="shared" si="7"/>
        <v>1</v>
      </c>
      <c r="AB450" t="str">
        <f t="shared" si="8"/>
        <v/>
      </c>
      <c r="AF450" t="str">
        <f t="shared" si="9"/>
        <v>1 - Type of study</v>
      </c>
      <c r="AG450" t="str">
        <f t="shared" si="10"/>
        <v>1 - Type of study</v>
      </c>
      <c r="AH450" t="str">
        <f t="shared" si="11"/>
        <v/>
      </c>
    </row>
    <row r="451">
      <c r="A451" s="9" t="s">
        <v>12606</v>
      </c>
      <c r="B451" s="9" t="s">
        <v>12607</v>
      </c>
      <c r="C451" s="10">
        <v>2018.0</v>
      </c>
      <c r="D451" s="10">
        <v>1.0</v>
      </c>
      <c r="E451" s="10">
        <v>1.0</v>
      </c>
      <c r="F451" s="9" t="s">
        <v>3108</v>
      </c>
      <c r="G451" s="9" t="s">
        <v>3109</v>
      </c>
      <c r="H451" s="9"/>
      <c r="I451" s="9"/>
      <c r="J451" s="9"/>
      <c r="K451" s="11" t="s">
        <v>12608</v>
      </c>
      <c r="L451" s="9"/>
      <c r="M451" s="9"/>
      <c r="N451" s="9"/>
      <c r="O451" s="9"/>
      <c r="P451" s="9"/>
      <c r="Q451" s="11" t="s">
        <v>10657</v>
      </c>
      <c r="R451" s="9"/>
      <c r="S451" s="9"/>
      <c r="T451">
        <f t="shared" si="2"/>
        <v>35</v>
      </c>
      <c r="U451" t="str">
        <f t="shared" si="3"/>
        <v>Excluded</v>
      </c>
      <c r="V451">
        <f t="shared" si="4"/>
        <v>58</v>
      </c>
      <c r="W451" t="str">
        <f t="shared" si="5"/>
        <v>Excluded</v>
      </c>
      <c r="X451" t="str">
        <f t="shared" ref="X451:Z451" si="459">IFERROR(IF(SEARCH(X$1,$Q451),"sim","não"),)</f>
        <v>sim</v>
      </c>
      <c r="Y451" t="str">
        <f t="shared" si="459"/>
        <v/>
      </c>
      <c r="Z451" t="str">
        <f t="shared" si="459"/>
        <v/>
      </c>
      <c r="AA451">
        <f t="shared" si="7"/>
        <v>1</v>
      </c>
      <c r="AB451" t="str">
        <f t="shared" si="8"/>
        <v/>
      </c>
      <c r="AF451" t="str">
        <f t="shared" si="9"/>
        <v>1 - Type of study</v>
      </c>
      <c r="AG451" t="str">
        <f t="shared" si="10"/>
        <v>1 - Type of study</v>
      </c>
      <c r="AH451" t="str">
        <f t="shared" si="11"/>
        <v/>
      </c>
    </row>
    <row r="452">
      <c r="A452" s="9" t="s">
        <v>12609</v>
      </c>
      <c r="B452" s="9" t="s">
        <v>12610</v>
      </c>
      <c r="C452" s="10">
        <v>2020.0</v>
      </c>
      <c r="D452" s="10">
        <v>7.0</v>
      </c>
      <c r="E452" s="10">
        <v>15.0</v>
      </c>
      <c r="F452" s="9" t="s">
        <v>12611</v>
      </c>
      <c r="G452" s="9" t="s">
        <v>12612</v>
      </c>
      <c r="H452" s="10">
        <v>266.0</v>
      </c>
      <c r="I452" s="9"/>
      <c r="J452" s="9"/>
      <c r="K452" s="11" t="s">
        <v>12613</v>
      </c>
      <c r="L452" s="9"/>
      <c r="M452" s="9"/>
      <c r="N452" s="9"/>
      <c r="O452" s="9"/>
      <c r="P452" s="9" t="s">
        <v>12614</v>
      </c>
      <c r="Q452" s="11" t="s">
        <v>10623</v>
      </c>
      <c r="R452" s="9"/>
      <c r="S452" s="9"/>
      <c r="T452">
        <f t="shared" si="2"/>
        <v>35</v>
      </c>
      <c r="U452" t="str">
        <f t="shared" si="3"/>
        <v>Excluded</v>
      </c>
      <c r="V452">
        <f t="shared" si="4"/>
        <v>58</v>
      </c>
      <c r="W452" t="str">
        <f t="shared" si="5"/>
        <v>Excluded</v>
      </c>
      <c r="X452" t="str">
        <f t="shared" ref="X452:Z452" si="460">IFERROR(IF(SEARCH(X$1,$Q452),"sim","não"),)</f>
        <v>sim</v>
      </c>
      <c r="Y452" t="str">
        <f t="shared" si="460"/>
        <v/>
      </c>
      <c r="Z452" t="str">
        <f t="shared" si="460"/>
        <v/>
      </c>
      <c r="AA452">
        <f t="shared" si="7"/>
        <v>1</v>
      </c>
      <c r="AB452" t="str">
        <f t="shared" si="8"/>
        <v/>
      </c>
      <c r="AF452" t="str">
        <f t="shared" si="9"/>
        <v>1 - Type of study</v>
      </c>
      <c r="AG452" t="str">
        <f t="shared" si="10"/>
        <v>1 - Type of study</v>
      </c>
      <c r="AH452" t="str">
        <f t="shared" si="11"/>
        <v/>
      </c>
    </row>
    <row r="453">
      <c r="A453" s="9" t="s">
        <v>12615</v>
      </c>
      <c r="B453" s="9" t="s">
        <v>12616</v>
      </c>
      <c r="C453" s="10">
        <v>2020.0</v>
      </c>
      <c r="D453" s="10">
        <v>6.0</v>
      </c>
      <c r="E453" s="10">
        <v>1.0</v>
      </c>
      <c r="F453" s="11" t="s">
        <v>12617</v>
      </c>
      <c r="G453" s="9"/>
      <c r="H453" s="10">
        <v>4.0</v>
      </c>
      <c r="I453" s="10">
        <v>6.0</v>
      </c>
      <c r="J453" s="9"/>
      <c r="K453" s="11" t="s">
        <v>12618</v>
      </c>
      <c r="L453" s="9"/>
      <c r="M453" s="9"/>
      <c r="N453" s="9"/>
      <c r="O453" s="9"/>
      <c r="P453" s="9" t="s">
        <v>12619</v>
      </c>
      <c r="Q453" s="11" t="s">
        <v>10623</v>
      </c>
      <c r="R453" s="9"/>
      <c r="S453" s="9"/>
      <c r="T453">
        <f t="shared" si="2"/>
        <v>35</v>
      </c>
      <c r="U453" t="str">
        <f t="shared" si="3"/>
        <v>Excluded</v>
      </c>
      <c r="V453">
        <f t="shared" si="4"/>
        <v>58</v>
      </c>
      <c r="W453" t="str">
        <f t="shared" si="5"/>
        <v>Excluded</v>
      </c>
      <c r="X453" t="str">
        <f t="shared" ref="X453:Z453" si="461">IFERROR(IF(SEARCH(X$1,$Q453),"sim","não"),)</f>
        <v>sim</v>
      </c>
      <c r="Y453" t="str">
        <f t="shared" si="461"/>
        <v/>
      </c>
      <c r="Z453" t="str">
        <f t="shared" si="461"/>
        <v/>
      </c>
      <c r="AA453">
        <f t="shared" si="7"/>
        <v>1</v>
      </c>
      <c r="AB453" t="str">
        <f t="shared" si="8"/>
        <v/>
      </c>
      <c r="AF453" t="str">
        <f t="shared" si="9"/>
        <v>1 - Type of study</v>
      </c>
      <c r="AG453" t="str">
        <f t="shared" si="10"/>
        <v>1 - Type of study</v>
      </c>
      <c r="AH453" t="str">
        <f t="shared" si="11"/>
        <v/>
      </c>
    </row>
    <row r="454">
      <c r="A454" s="9" t="s">
        <v>12620</v>
      </c>
      <c r="B454" s="9" t="s">
        <v>12621</v>
      </c>
      <c r="C454" s="10">
        <v>2014.0</v>
      </c>
      <c r="D454" s="10">
        <v>3.0</v>
      </c>
      <c r="E454" s="10">
        <v>16.0</v>
      </c>
      <c r="F454" s="9" t="s">
        <v>12622</v>
      </c>
      <c r="G454" s="9" t="s">
        <v>12623</v>
      </c>
      <c r="H454" s="10">
        <v>247.0</v>
      </c>
      <c r="I454" s="9"/>
      <c r="J454" s="9"/>
      <c r="K454" s="11" t="s">
        <v>12624</v>
      </c>
      <c r="L454" s="9"/>
      <c r="M454" s="9"/>
      <c r="N454" s="9"/>
      <c r="O454" s="9"/>
      <c r="P454" s="9"/>
      <c r="Q454" s="11" t="s">
        <v>10657</v>
      </c>
      <c r="R454" s="9"/>
      <c r="S454" s="9"/>
      <c r="T454">
        <f t="shared" si="2"/>
        <v>35</v>
      </c>
      <c r="U454" t="str">
        <f t="shared" si="3"/>
        <v>Excluded</v>
      </c>
      <c r="V454">
        <f t="shared" si="4"/>
        <v>58</v>
      </c>
      <c r="W454" t="str">
        <f t="shared" si="5"/>
        <v>Excluded</v>
      </c>
      <c r="X454" t="str">
        <f t="shared" ref="X454:Z454" si="462">IFERROR(IF(SEARCH(X$1,$Q454),"sim","não"),)</f>
        <v>sim</v>
      </c>
      <c r="Y454" t="str">
        <f t="shared" si="462"/>
        <v/>
      </c>
      <c r="Z454" t="str">
        <f t="shared" si="462"/>
        <v/>
      </c>
      <c r="AA454">
        <f t="shared" si="7"/>
        <v>1</v>
      </c>
      <c r="AB454" t="str">
        <f t="shared" si="8"/>
        <v/>
      </c>
      <c r="AF454" t="str">
        <f t="shared" si="9"/>
        <v>1 - Type of study</v>
      </c>
      <c r="AG454" t="str">
        <f t="shared" si="10"/>
        <v>1 - Type of study</v>
      </c>
      <c r="AH454" t="str">
        <f t="shared" si="11"/>
        <v/>
      </c>
    </row>
    <row r="455">
      <c r="A455" s="9" t="s">
        <v>12625</v>
      </c>
      <c r="B455" s="9" t="s">
        <v>12626</v>
      </c>
      <c r="C455" s="10">
        <v>2020.0</v>
      </c>
      <c r="D455" s="10">
        <v>10.0</v>
      </c>
      <c r="E455" s="10">
        <v>1.0</v>
      </c>
      <c r="F455" s="9" t="s">
        <v>2693</v>
      </c>
      <c r="G455" s="9" t="s">
        <v>2694</v>
      </c>
      <c r="H455" s="10">
        <v>159.0</v>
      </c>
      <c r="I455" s="9"/>
      <c r="J455" s="9"/>
      <c r="K455" s="11" t="s">
        <v>12627</v>
      </c>
      <c r="L455" s="9"/>
      <c r="M455" s="9"/>
      <c r="N455" s="9"/>
      <c r="O455" s="9"/>
      <c r="P455" s="9" t="s">
        <v>12628</v>
      </c>
      <c r="Q455" s="11" t="s">
        <v>10623</v>
      </c>
      <c r="R455" s="9"/>
      <c r="S455" s="9"/>
      <c r="T455">
        <f t="shared" si="2"/>
        <v>35</v>
      </c>
      <c r="U455" t="str">
        <f t="shared" si="3"/>
        <v>Excluded</v>
      </c>
      <c r="V455">
        <f t="shared" si="4"/>
        <v>58</v>
      </c>
      <c r="W455" t="str">
        <f t="shared" si="5"/>
        <v>Excluded</v>
      </c>
      <c r="X455" t="str">
        <f t="shared" ref="X455:Z455" si="463">IFERROR(IF(SEARCH(X$1,$Q455),"sim","não"),)</f>
        <v>sim</v>
      </c>
      <c r="Y455" t="str">
        <f t="shared" si="463"/>
        <v/>
      </c>
      <c r="Z455" t="str">
        <f t="shared" si="463"/>
        <v/>
      </c>
      <c r="AA455">
        <f t="shared" si="7"/>
        <v>1</v>
      </c>
      <c r="AB455" t="str">
        <f t="shared" si="8"/>
        <v/>
      </c>
      <c r="AF455" t="str">
        <f t="shared" si="9"/>
        <v>1 - Type of study</v>
      </c>
      <c r="AG455" t="str">
        <f t="shared" si="10"/>
        <v>1 - Type of study</v>
      </c>
      <c r="AH455" t="str">
        <f t="shared" si="11"/>
        <v/>
      </c>
    </row>
    <row r="456">
      <c r="A456" s="9" t="s">
        <v>12629</v>
      </c>
      <c r="B456" s="9" t="s">
        <v>12630</v>
      </c>
      <c r="C456" s="10">
        <v>2006.0</v>
      </c>
      <c r="D456" s="10">
        <v>7.0</v>
      </c>
      <c r="E456" s="10">
        <v>1.0</v>
      </c>
      <c r="F456" s="9" t="s">
        <v>12631</v>
      </c>
      <c r="G456" s="9" t="s">
        <v>12632</v>
      </c>
      <c r="H456" s="10">
        <v>18.0</v>
      </c>
      <c r="I456" s="10">
        <v>13.0</v>
      </c>
      <c r="J456" s="9" t="s">
        <v>12633</v>
      </c>
      <c r="K456" s="11" t="s">
        <v>12634</v>
      </c>
      <c r="L456" s="9"/>
      <c r="M456" s="9"/>
      <c r="N456" s="9"/>
      <c r="O456" s="9"/>
      <c r="P456" s="9" t="s">
        <v>12635</v>
      </c>
      <c r="Q456" s="11" t="s">
        <v>10623</v>
      </c>
      <c r="R456" s="9"/>
      <c r="S456" s="9"/>
      <c r="T456">
        <f t="shared" si="2"/>
        <v>35</v>
      </c>
      <c r="U456" t="str">
        <f t="shared" si="3"/>
        <v>Excluded</v>
      </c>
      <c r="V456">
        <f t="shared" si="4"/>
        <v>58</v>
      </c>
      <c r="W456" t="str">
        <f t="shared" si="5"/>
        <v>Excluded</v>
      </c>
      <c r="X456" t="str">
        <f t="shared" ref="X456:Z456" si="464">IFERROR(IF(SEARCH(X$1,$Q456),"sim","não"),)</f>
        <v>sim</v>
      </c>
      <c r="Y456" t="str">
        <f t="shared" si="464"/>
        <v/>
      </c>
      <c r="Z456" t="str">
        <f t="shared" si="464"/>
        <v/>
      </c>
      <c r="AA456">
        <f t="shared" si="7"/>
        <v>1</v>
      </c>
      <c r="AB456" t="str">
        <f t="shared" si="8"/>
        <v/>
      </c>
      <c r="AF456" t="str">
        <f t="shared" si="9"/>
        <v>1 - Type of study</v>
      </c>
      <c r="AG456" t="str">
        <f t="shared" si="10"/>
        <v>1 - Type of study</v>
      </c>
      <c r="AH456" t="str">
        <f t="shared" si="11"/>
        <v/>
      </c>
    </row>
    <row r="457">
      <c r="A457" s="9" t="s">
        <v>12636</v>
      </c>
      <c r="B457" s="9" t="s">
        <v>12637</v>
      </c>
      <c r="C457" s="10">
        <v>2018.0</v>
      </c>
      <c r="D457" s="10">
        <v>9.0</v>
      </c>
      <c r="E457" s="10">
        <v>1.0</v>
      </c>
      <c r="F457" s="9" t="s">
        <v>2720</v>
      </c>
      <c r="G457" s="9" t="s">
        <v>2721</v>
      </c>
      <c r="H457" s="10">
        <v>25.0</v>
      </c>
      <c r="I457" s="10">
        <v>26.0</v>
      </c>
      <c r="J457" s="9" t="s">
        <v>12638</v>
      </c>
      <c r="K457" s="11" t="s">
        <v>12639</v>
      </c>
      <c r="L457" s="9"/>
      <c r="M457" s="9"/>
      <c r="N457" s="9"/>
      <c r="O457" s="9"/>
      <c r="P457" s="9" t="s">
        <v>12640</v>
      </c>
      <c r="Q457" s="11" t="s">
        <v>11021</v>
      </c>
      <c r="R457" s="9"/>
      <c r="S457" s="9"/>
      <c r="T457">
        <f t="shared" si="2"/>
        <v>35</v>
      </c>
      <c r="U457" t="str">
        <f t="shared" si="3"/>
        <v>Excluded</v>
      </c>
      <c r="V457">
        <f t="shared" si="4"/>
        <v>58</v>
      </c>
      <c r="W457" t="str">
        <f t="shared" si="5"/>
        <v>Excluded</v>
      </c>
      <c r="X457" t="str">
        <f t="shared" ref="X457:Z457" si="465">IFERROR(IF(SEARCH(X$1,$Q457),"sim","não"),)</f>
        <v/>
      </c>
      <c r="Y457" t="str">
        <f t="shared" si="465"/>
        <v>sim</v>
      </c>
      <c r="Z457" t="str">
        <f t="shared" si="465"/>
        <v/>
      </c>
      <c r="AA457">
        <f t="shared" si="7"/>
        <v>1</v>
      </c>
      <c r="AB457" t="str">
        <f t="shared" si="8"/>
        <v/>
      </c>
      <c r="AF457" t="str">
        <f t="shared" si="9"/>
        <v>2 - Population</v>
      </c>
      <c r="AG457" t="str">
        <f t="shared" si="10"/>
        <v>2 - Population</v>
      </c>
      <c r="AH457" t="str">
        <f t="shared" si="11"/>
        <v/>
      </c>
    </row>
    <row r="458">
      <c r="A458" s="9" t="s">
        <v>12641</v>
      </c>
      <c r="B458" s="9" t="s">
        <v>12642</v>
      </c>
      <c r="C458" s="10">
        <v>2020.0</v>
      </c>
      <c r="D458" s="10">
        <v>11.0</v>
      </c>
      <c r="E458" s="10">
        <v>1.0</v>
      </c>
      <c r="F458" s="9" t="s">
        <v>2693</v>
      </c>
      <c r="G458" s="9" t="s">
        <v>2694</v>
      </c>
      <c r="H458" s="10">
        <v>160.0</v>
      </c>
      <c r="I458" s="9"/>
      <c r="J458" s="9"/>
      <c r="K458" s="11" t="s">
        <v>12643</v>
      </c>
      <c r="L458" s="9"/>
      <c r="M458" s="9"/>
      <c r="N458" s="9"/>
      <c r="O458" s="9"/>
      <c r="P458" s="9" t="s">
        <v>12644</v>
      </c>
      <c r="Q458" s="11" t="s">
        <v>10623</v>
      </c>
      <c r="R458" s="9"/>
      <c r="S458" s="9"/>
      <c r="T458">
        <f t="shared" si="2"/>
        <v>35</v>
      </c>
      <c r="U458" t="str">
        <f t="shared" si="3"/>
        <v>Excluded</v>
      </c>
      <c r="V458">
        <f t="shared" si="4"/>
        <v>58</v>
      </c>
      <c r="W458" t="str">
        <f t="shared" si="5"/>
        <v>Excluded</v>
      </c>
      <c r="X458" t="str">
        <f t="shared" ref="X458:Z458" si="466">IFERROR(IF(SEARCH(X$1,$Q458),"sim","não"),)</f>
        <v>sim</v>
      </c>
      <c r="Y458" t="str">
        <f t="shared" si="466"/>
        <v/>
      </c>
      <c r="Z458" t="str">
        <f t="shared" si="466"/>
        <v/>
      </c>
      <c r="AA458">
        <f t="shared" si="7"/>
        <v>1</v>
      </c>
      <c r="AB458" t="str">
        <f t="shared" si="8"/>
        <v/>
      </c>
      <c r="AF458" t="str">
        <f t="shared" si="9"/>
        <v>1 - Type of study</v>
      </c>
      <c r="AG458" t="str">
        <f t="shared" si="10"/>
        <v>1 - Type of study</v>
      </c>
      <c r="AH458" t="str">
        <f t="shared" si="11"/>
        <v/>
      </c>
    </row>
    <row r="459">
      <c r="A459" s="9" t="s">
        <v>12645</v>
      </c>
      <c r="B459" s="9" t="s">
        <v>12646</v>
      </c>
      <c r="C459" s="10">
        <v>2019.0</v>
      </c>
      <c r="D459" s="10">
        <v>4.0</v>
      </c>
      <c r="E459" s="10">
        <v>1.0</v>
      </c>
      <c r="F459" s="9" t="s">
        <v>2756</v>
      </c>
      <c r="G459" s="9" t="s">
        <v>2757</v>
      </c>
      <c r="H459" s="10">
        <v>221.0</v>
      </c>
      <c r="I459" s="9"/>
      <c r="J459" s="9" t="s">
        <v>12647</v>
      </c>
      <c r="K459" s="11" t="s">
        <v>12648</v>
      </c>
      <c r="L459" s="9"/>
      <c r="M459" s="9"/>
      <c r="N459" s="9"/>
      <c r="O459" s="9"/>
      <c r="P459" s="9" t="s">
        <v>12649</v>
      </c>
      <c r="Q459" s="11" t="s">
        <v>12650</v>
      </c>
      <c r="R459" s="9"/>
      <c r="S459" s="9"/>
      <c r="T459">
        <f t="shared" si="2"/>
        <v>35</v>
      </c>
      <c r="U459" t="str">
        <f t="shared" si="3"/>
        <v>Excluded</v>
      </c>
      <c r="V459">
        <f t="shared" si="4"/>
        <v>58</v>
      </c>
      <c r="W459" t="str">
        <f t="shared" si="5"/>
        <v>Excluded</v>
      </c>
      <c r="X459" t="str">
        <f t="shared" ref="X459:Z459" si="467">IFERROR(IF(SEARCH(X$1,$Q459),"sim","não"),)</f>
        <v/>
      </c>
      <c r="Y459" t="str">
        <f t="shared" si="467"/>
        <v>sim</v>
      </c>
      <c r="Z459" t="str">
        <f t="shared" si="467"/>
        <v/>
      </c>
      <c r="AA459">
        <f t="shared" si="7"/>
        <v>1</v>
      </c>
      <c r="AB459" t="str">
        <f t="shared" si="8"/>
        <v/>
      </c>
      <c r="AF459" t="str">
        <f t="shared" si="9"/>
        <v>2 - Population</v>
      </c>
      <c r="AG459" t="str">
        <f t="shared" si="10"/>
        <v>2 - Population</v>
      </c>
      <c r="AH459" t="str">
        <f t="shared" si="11"/>
        <v/>
      </c>
    </row>
    <row r="460">
      <c r="A460" s="9" t="s">
        <v>12651</v>
      </c>
      <c r="B460" s="9" t="s">
        <v>12652</v>
      </c>
      <c r="C460" s="10">
        <v>2018.0</v>
      </c>
      <c r="D460" s="10">
        <v>1.0</v>
      </c>
      <c r="E460" s="10">
        <v>1.0</v>
      </c>
      <c r="F460" s="9" t="s">
        <v>12653</v>
      </c>
      <c r="G460" s="9" t="s">
        <v>12654</v>
      </c>
      <c r="H460" s="10">
        <v>293.0</v>
      </c>
      <c r="I460" s="9"/>
      <c r="J460" s="9"/>
      <c r="K460" s="11" t="s">
        <v>12655</v>
      </c>
      <c r="L460" s="9"/>
      <c r="M460" s="9"/>
      <c r="N460" s="9"/>
      <c r="O460" s="9"/>
      <c r="P460" s="9" t="s">
        <v>12656</v>
      </c>
      <c r="Q460" s="11" t="s">
        <v>10623</v>
      </c>
      <c r="R460" s="9"/>
      <c r="S460" s="9"/>
      <c r="T460">
        <f t="shared" si="2"/>
        <v>35</v>
      </c>
      <c r="U460" t="str">
        <f t="shared" si="3"/>
        <v>Excluded</v>
      </c>
      <c r="V460">
        <f t="shared" si="4"/>
        <v>58</v>
      </c>
      <c r="W460" t="str">
        <f t="shared" si="5"/>
        <v>Excluded</v>
      </c>
      <c r="X460" t="str">
        <f t="shared" ref="X460:Z460" si="468">IFERROR(IF(SEARCH(X$1,$Q460),"sim","não"),)</f>
        <v>sim</v>
      </c>
      <c r="Y460" t="str">
        <f t="shared" si="468"/>
        <v/>
      </c>
      <c r="Z460" t="str">
        <f t="shared" si="468"/>
        <v/>
      </c>
      <c r="AA460">
        <f t="shared" si="7"/>
        <v>1</v>
      </c>
      <c r="AB460" t="str">
        <f t="shared" si="8"/>
        <v/>
      </c>
      <c r="AF460" t="str">
        <f t="shared" si="9"/>
        <v>1 - Type of study</v>
      </c>
      <c r="AG460" t="str">
        <f t="shared" si="10"/>
        <v>1 - Type of study</v>
      </c>
      <c r="AH460" t="str">
        <f t="shared" si="11"/>
        <v/>
      </c>
    </row>
    <row r="461">
      <c r="A461" s="9" t="s">
        <v>12657</v>
      </c>
      <c r="B461" s="9" t="s">
        <v>12658</v>
      </c>
      <c r="C461" s="10">
        <v>2020.0</v>
      </c>
      <c r="D461" s="10">
        <v>3.0</v>
      </c>
      <c r="E461" s="10">
        <v>1.0</v>
      </c>
      <c r="F461" s="9" t="s">
        <v>12659</v>
      </c>
      <c r="G461" s="9" t="s">
        <v>12660</v>
      </c>
      <c r="H461" s="10">
        <v>45.0</v>
      </c>
      <c r="I461" s="10">
        <v>3.0</v>
      </c>
      <c r="J461" s="9" t="s">
        <v>12661</v>
      </c>
      <c r="K461" s="11" t="s">
        <v>12662</v>
      </c>
      <c r="L461" s="9"/>
      <c r="M461" s="9"/>
      <c r="N461" s="9"/>
      <c r="O461" s="9"/>
      <c r="P461" s="9"/>
      <c r="Q461" s="11" t="s">
        <v>10657</v>
      </c>
      <c r="R461" s="9"/>
      <c r="S461" s="9"/>
      <c r="T461">
        <f t="shared" si="2"/>
        <v>35</v>
      </c>
      <c r="U461" t="str">
        <f t="shared" si="3"/>
        <v>Excluded</v>
      </c>
      <c r="V461">
        <f t="shared" si="4"/>
        <v>58</v>
      </c>
      <c r="W461" t="str">
        <f t="shared" si="5"/>
        <v>Excluded</v>
      </c>
      <c r="X461" t="str">
        <f t="shared" ref="X461:Z461" si="469">IFERROR(IF(SEARCH(X$1,$Q461),"sim","não"),)</f>
        <v>sim</v>
      </c>
      <c r="Y461" t="str">
        <f t="shared" si="469"/>
        <v/>
      </c>
      <c r="Z461" t="str">
        <f t="shared" si="469"/>
        <v/>
      </c>
      <c r="AA461">
        <f t="shared" si="7"/>
        <v>1</v>
      </c>
      <c r="AB461" t="str">
        <f t="shared" si="8"/>
        <v/>
      </c>
      <c r="AF461" t="str">
        <f t="shared" si="9"/>
        <v>1 - Type of study</v>
      </c>
      <c r="AG461" t="str">
        <f t="shared" si="10"/>
        <v>1 - Type of study</v>
      </c>
      <c r="AH461" t="str">
        <f t="shared" si="11"/>
        <v/>
      </c>
    </row>
    <row r="462">
      <c r="A462" s="9" t="s">
        <v>12663</v>
      </c>
      <c r="B462" s="9" t="s">
        <v>12664</v>
      </c>
      <c r="C462" s="10">
        <v>2014.0</v>
      </c>
      <c r="D462" s="10">
        <v>7.0</v>
      </c>
      <c r="E462" s="10">
        <v>15.0</v>
      </c>
      <c r="F462" s="9" t="s">
        <v>2878</v>
      </c>
      <c r="G462" s="9" t="s">
        <v>2879</v>
      </c>
      <c r="H462" s="10">
        <v>48.0</v>
      </c>
      <c r="I462" s="10">
        <v>14.0</v>
      </c>
      <c r="J462" s="9" t="s">
        <v>12665</v>
      </c>
      <c r="K462" s="11" t="s">
        <v>12666</v>
      </c>
      <c r="L462" s="9"/>
      <c r="M462" s="9"/>
      <c r="N462" s="9"/>
      <c r="O462" s="9"/>
      <c r="P462" s="9" t="s">
        <v>12667</v>
      </c>
      <c r="Q462" s="11" t="s">
        <v>11021</v>
      </c>
      <c r="R462" s="9"/>
      <c r="S462" s="9"/>
      <c r="T462">
        <f t="shared" si="2"/>
        <v>35</v>
      </c>
      <c r="U462" t="str">
        <f t="shared" si="3"/>
        <v>Excluded</v>
      </c>
      <c r="V462">
        <f t="shared" si="4"/>
        <v>58</v>
      </c>
      <c r="W462" t="str">
        <f t="shared" si="5"/>
        <v>Excluded</v>
      </c>
      <c r="X462" t="str">
        <f t="shared" ref="X462:Z462" si="470">IFERROR(IF(SEARCH(X$1,$Q462),"sim","não"),)</f>
        <v/>
      </c>
      <c r="Y462" t="str">
        <f t="shared" si="470"/>
        <v>sim</v>
      </c>
      <c r="Z462" t="str">
        <f t="shared" si="470"/>
        <v/>
      </c>
      <c r="AA462">
        <f t="shared" si="7"/>
        <v>1</v>
      </c>
      <c r="AB462" t="str">
        <f t="shared" si="8"/>
        <v/>
      </c>
      <c r="AF462" t="str">
        <f t="shared" si="9"/>
        <v>2 - Population</v>
      </c>
      <c r="AG462" t="str">
        <f t="shared" si="10"/>
        <v>2 - Population</v>
      </c>
      <c r="AH462" t="str">
        <f t="shared" si="11"/>
        <v/>
      </c>
    </row>
    <row r="463">
      <c r="A463" s="9" t="s">
        <v>12668</v>
      </c>
      <c r="B463" s="9" t="s">
        <v>12669</v>
      </c>
      <c r="C463" s="10">
        <v>2019.0</v>
      </c>
      <c r="D463" s="10">
        <v>1.0</v>
      </c>
      <c r="E463" s="10">
        <v>1.0</v>
      </c>
      <c r="F463" s="9" t="s">
        <v>12670</v>
      </c>
      <c r="G463" s="9" t="s">
        <v>12671</v>
      </c>
      <c r="H463" s="10">
        <v>25.0</v>
      </c>
      <c r="I463" s="10">
        <v>38.0</v>
      </c>
      <c r="J463" s="9" t="s">
        <v>12672</v>
      </c>
      <c r="K463" s="11" t="s">
        <v>12673</v>
      </c>
      <c r="L463" s="9"/>
      <c r="M463" s="9"/>
      <c r="N463" s="9"/>
      <c r="O463" s="9"/>
      <c r="P463" s="9" t="s">
        <v>12674</v>
      </c>
      <c r="Q463" s="11" t="s">
        <v>12029</v>
      </c>
      <c r="R463" s="9"/>
      <c r="S463" s="9"/>
      <c r="T463">
        <f t="shared" si="2"/>
        <v>35</v>
      </c>
      <c r="U463" t="str">
        <f t="shared" si="3"/>
        <v>Excluded</v>
      </c>
      <c r="V463">
        <f t="shared" si="4"/>
        <v>58</v>
      </c>
      <c r="W463" t="str">
        <f t="shared" si="5"/>
        <v>Excluded</v>
      </c>
      <c r="X463" t="str">
        <f t="shared" ref="X463:Z463" si="471">IFERROR(IF(SEARCH(X$1,$Q463),"sim","não"),)</f>
        <v>sim</v>
      </c>
      <c r="Y463" t="str">
        <f t="shared" si="471"/>
        <v>sim</v>
      </c>
      <c r="Z463" t="str">
        <f t="shared" si="471"/>
        <v/>
      </c>
      <c r="AA463">
        <f t="shared" si="7"/>
        <v>2</v>
      </c>
      <c r="AB463" t="str">
        <f t="shared" si="8"/>
        <v/>
      </c>
      <c r="AF463" t="str">
        <f t="shared" si="9"/>
        <v>2 - Population,1 - Type of study</v>
      </c>
      <c r="AG463" t="str">
        <f t="shared" si="10"/>
        <v>2 - Population</v>
      </c>
      <c r="AH463" t="str">
        <f t="shared" si="11"/>
        <v>1 - Type of study</v>
      </c>
    </row>
    <row r="464">
      <c r="A464" s="9" t="s">
        <v>12675</v>
      </c>
      <c r="B464" s="9" t="s">
        <v>12676</v>
      </c>
      <c r="C464" s="10">
        <v>2018.0</v>
      </c>
      <c r="D464" s="10">
        <v>3.0</v>
      </c>
      <c r="E464" s="10">
        <v>1.0</v>
      </c>
      <c r="F464" s="9" t="s">
        <v>12677</v>
      </c>
      <c r="G464" s="9" t="s">
        <v>12678</v>
      </c>
      <c r="H464" s="10">
        <v>18.0</v>
      </c>
      <c r="I464" s="10">
        <v>3.0</v>
      </c>
      <c r="J464" s="9"/>
      <c r="K464" s="11" t="s">
        <v>12679</v>
      </c>
      <c r="L464" s="9"/>
      <c r="M464" s="9"/>
      <c r="N464" s="9"/>
      <c r="O464" s="9"/>
      <c r="P464" s="9" t="s">
        <v>12680</v>
      </c>
      <c r="Q464" s="11" t="s">
        <v>10623</v>
      </c>
      <c r="R464" s="9"/>
      <c r="S464" s="9"/>
      <c r="T464">
        <f t="shared" si="2"/>
        <v>35</v>
      </c>
      <c r="U464" t="str">
        <f t="shared" si="3"/>
        <v>Excluded</v>
      </c>
      <c r="V464">
        <f t="shared" si="4"/>
        <v>58</v>
      </c>
      <c r="W464" t="str">
        <f t="shared" si="5"/>
        <v>Excluded</v>
      </c>
      <c r="X464" t="str">
        <f t="shared" ref="X464:Z464" si="472">IFERROR(IF(SEARCH(X$1,$Q464),"sim","não"),)</f>
        <v>sim</v>
      </c>
      <c r="Y464" t="str">
        <f t="shared" si="472"/>
        <v/>
      </c>
      <c r="Z464" t="str">
        <f t="shared" si="472"/>
        <v/>
      </c>
      <c r="AA464">
        <f t="shared" si="7"/>
        <v>1</v>
      </c>
      <c r="AB464" t="str">
        <f t="shared" si="8"/>
        <v/>
      </c>
      <c r="AF464" t="str">
        <f t="shared" si="9"/>
        <v>1 - Type of study</v>
      </c>
      <c r="AG464" t="str">
        <f t="shared" si="10"/>
        <v>1 - Type of study</v>
      </c>
      <c r="AH464" t="str">
        <f t="shared" si="11"/>
        <v/>
      </c>
    </row>
    <row r="465">
      <c r="A465" s="9" t="s">
        <v>12681</v>
      </c>
      <c r="B465" s="9" t="s">
        <v>12682</v>
      </c>
      <c r="C465" s="10">
        <v>2020.0</v>
      </c>
      <c r="D465" s="10">
        <v>7.0</v>
      </c>
      <c r="E465" s="10">
        <v>1.0</v>
      </c>
      <c r="F465" s="9" t="s">
        <v>2780</v>
      </c>
      <c r="G465" s="9"/>
      <c r="H465" s="10">
        <v>12.0</v>
      </c>
      <c r="I465" s="10">
        <v>7.0</v>
      </c>
      <c r="J465" s="9"/>
      <c r="K465" s="11" t="s">
        <v>12683</v>
      </c>
      <c r="L465" s="9"/>
      <c r="M465" s="9"/>
      <c r="N465" s="9"/>
      <c r="O465" s="9"/>
      <c r="P465" s="9" t="s">
        <v>12684</v>
      </c>
      <c r="Q465" s="11" t="s">
        <v>10623</v>
      </c>
      <c r="R465" s="9"/>
      <c r="S465" s="9"/>
      <c r="T465">
        <f t="shared" si="2"/>
        <v>35</v>
      </c>
      <c r="U465" t="str">
        <f t="shared" si="3"/>
        <v>Excluded</v>
      </c>
      <c r="V465">
        <f t="shared" si="4"/>
        <v>58</v>
      </c>
      <c r="W465" t="str">
        <f t="shared" si="5"/>
        <v>Excluded</v>
      </c>
      <c r="X465" t="str">
        <f t="shared" ref="X465:Z465" si="473">IFERROR(IF(SEARCH(X$1,$Q465),"sim","não"),)</f>
        <v>sim</v>
      </c>
      <c r="Y465" t="str">
        <f t="shared" si="473"/>
        <v/>
      </c>
      <c r="Z465" t="str">
        <f t="shared" si="473"/>
        <v/>
      </c>
      <c r="AA465">
        <f t="shared" si="7"/>
        <v>1</v>
      </c>
      <c r="AB465" t="str">
        <f t="shared" si="8"/>
        <v/>
      </c>
      <c r="AF465" t="str">
        <f t="shared" si="9"/>
        <v>1 - Type of study</v>
      </c>
      <c r="AG465" t="str">
        <f t="shared" si="10"/>
        <v>1 - Type of study</v>
      </c>
      <c r="AH465" t="str">
        <f t="shared" si="11"/>
        <v/>
      </c>
    </row>
    <row r="466">
      <c r="A466" s="9" t="s">
        <v>12685</v>
      </c>
      <c r="B466" s="9" t="s">
        <v>12686</v>
      </c>
      <c r="C466" s="10">
        <v>2021.0</v>
      </c>
      <c r="D466" s="10">
        <v>7.0</v>
      </c>
      <c r="E466" s="10">
        <v>15.0</v>
      </c>
      <c r="F466" s="9" t="s">
        <v>2973</v>
      </c>
      <c r="G466" s="9" t="s">
        <v>2974</v>
      </c>
      <c r="H466" s="10">
        <v>414.0</v>
      </c>
      <c r="I466" s="9"/>
      <c r="J466" s="9"/>
      <c r="K466" s="11" t="s">
        <v>12687</v>
      </c>
      <c r="L466" s="9"/>
      <c r="M466" s="9"/>
      <c r="N466" s="9"/>
      <c r="O466" s="9"/>
      <c r="P466" s="9" t="s">
        <v>12688</v>
      </c>
      <c r="Q466" s="11" t="s">
        <v>12311</v>
      </c>
      <c r="R466" s="9"/>
      <c r="S466" s="9"/>
      <c r="T466">
        <f t="shared" si="2"/>
        <v>35</v>
      </c>
      <c r="U466" t="str">
        <f t="shared" si="3"/>
        <v>Excluded</v>
      </c>
      <c r="V466">
        <f t="shared" si="4"/>
        <v>58</v>
      </c>
      <c r="W466" t="str">
        <f t="shared" si="5"/>
        <v>Excluded</v>
      </c>
      <c r="X466" t="str">
        <f t="shared" ref="X466:Z466" si="474">IFERROR(IF(SEARCH(X$1,$Q466),"sim","não"),)</f>
        <v>sim</v>
      </c>
      <c r="Y466" t="str">
        <f t="shared" si="474"/>
        <v/>
      </c>
      <c r="Z466" t="str">
        <f t="shared" si="474"/>
        <v/>
      </c>
      <c r="AA466">
        <f t="shared" si="7"/>
        <v>1</v>
      </c>
      <c r="AB466" t="str">
        <f t="shared" si="8"/>
        <v/>
      </c>
      <c r="AF466" t="str">
        <f t="shared" si="9"/>
        <v>1 - Type of study</v>
      </c>
      <c r="AG466" t="str">
        <f t="shared" si="10"/>
        <v>1 - Type of study</v>
      </c>
      <c r="AH466" t="str">
        <f t="shared" si="11"/>
        <v/>
      </c>
    </row>
    <row r="467">
      <c r="A467" s="9" t="s">
        <v>12689</v>
      </c>
      <c r="B467" s="9" t="s">
        <v>12690</v>
      </c>
      <c r="C467" s="10">
        <v>2016.0</v>
      </c>
      <c r="D467" s="10">
        <v>1.0</v>
      </c>
      <c r="E467" s="10">
        <v>1.0</v>
      </c>
      <c r="F467" s="9" t="s">
        <v>3130</v>
      </c>
      <c r="G467" s="9" t="s">
        <v>12583</v>
      </c>
      <c r="H467" s="10">
        <v>6.0</v>
      </c>
      <c r="I467" s="10">
        <v>112.0</v>
      </c>
      <c r="J467" s="9" t="s">
        <v>12691</v>
      </c>
      <c r="K467" s="11" t="s">
        <v>12692</v>
      </c>
      <c r="L467" s="9"/>
      <c r="M467" s="9"/>
      <c r="N467" s="9"/>
      <c r="O467" s="9"/>
      <c r="P467" s="9" t="s">
        <v>12693</v>
      </c>
      <c r="Q467" s="11" t="s">
        <v>12694</v>
      </c>
      <c r="R467" s="9"/>
      <c r="S467" s="9"/>
      <c r="T467">
        <f t="shared" si="2"/>
        <v>35</v>
      </c>
      <c r="U467" t="str">
        <f t="shared" si="3"/>
        <v>Maybe</v>
      </c>
      <c r="V467">
        <f t="shared" si="4"/>
        <v>55</v>
      </c>
      <c r="W467" t="str">
        <f t="shared" si="5"/>
        <v>Excluded</v>
      </c>
      <c r="X467" t="str">
        <f t="shared" ref="X467:Z467" si="475">IFERROR(IF(SEARCH(X$1,$Q467),"sim","não"),)</f>
        <v>sim</v>
      </c>
      <c r="Y467" t="str">
        <f t="shared" si="475"/>
        <v/>
      </c>
      <c r="Z467" t="str">
        <f t="shared" si="475"/>
        <v/>
      </c>
      <c r="AA467">
        <f t="shared" si="7"/>
        <v>1</v>
      </c>
      <c r="AB467" t="str">
        <f t="shared" si="8"/>
        <v>sim</v>
      </c>
      <c r="AF467" t="str">
        <f t="shared" si="9"/>
        <v>1 - Type of study</v>
      </c>
      <c r="AG467" t="str">
        <f t="shared" si="10"/>
        <v/>
      </c>
      <c r="AH467" t="str">
        <f t="shared" si="11"/>
        <v/>
      </c>
    </row>
    <row r="468">
      <c r="A468" s="9" t="s">
        <v>12695</v>
      </c>
      <c r="B468" s="9" t="s">
        <v>12696</v>
      </c>
      <c r="C468" s="10">
        <v>2019.0</v>
      </c>
      <c r="D468" s="10">
        <v>11.0</v>
      </c>
      <c r="E468" s="10">
        <v>15.0</v>
      </c>
      <c r="F468" s="9" t="s">
        <v>2731</v>
      </c>
      <c r="G468" s="9" t="s">
        <v>2732</v>
      </c>
      <c r="H468" s="10">
        <v>691.0</v>
      </c>
      <c r="I468" s="9"/>
      <c r="J468" s="9" t="s">
        <v>12697</v>
      </c>
      <c r="K468" s="11" t="s">
        <v>12698</v>
      </c>
      <c r="L468" s="9"/>
      <c r="M468" s="9"/>
      <c r="N468" s="9"/>
      <c r="O468" s="9"/>
      <c r="P468" s="9" t="s">
        <v>12699</v>
      </c>
      <c r="Q468" s="11" t="s">
        <v>10623</v>
      </c>
      <c r="R468" s="9"/>
      <c r="S468" s="9"/>
      <c r="T468">
        <f t="shared" si="2"/>
        <v>35</v>
      </c>
      <c r="U468" t="str">
        <f t="shared" si="3"/>
        <v>Excluded</v>
      </c>
      <c r="V468">
        <f t="shared" si="4"/>
        <v>58</v>
      </c>
      <c r="W468" t="str">
        <f t="shared" si="5"/>
        <v>Excluded</v>
      </c>
      <c r="X468" t="str">
        <f t="shared" ref="X468:Z468" si="476">IFERROR(IF(SEARCH(X$1,$Q468),"sim","não"),)</f>
        <v>sim</v>
      </c>
      <c r="Y468" t="str">
        <f t="shared" si="476"/>
        <v/>
      </c>
      <c r="Z468" t="str">
        <f t="shared" si="476"/>
        <v/>
      </c>
      <c r="AA468">
        <f t="shared" si="7"/>
        <v>1</v>
      </c>
      <c r="AB468" t="str">
        <f t="shared" si="8"/>
        <v/>
      </c>
      <c r="AF468" t="str">
        <f t="shared" si="9"/>
        <v>1 - Type of study</v>
      </c>
      <c r="AG468" t="str">
        <f t="shared" si="10"/>
        <v>1 - Type of study</v>
      </c>
      <c r="AH468" t="str">
        <f t="shared" si="11"/>
        <v/>
      </c>
    </row>
    <row r="469">
      <c r="A469" s="9" t="s">
        <v>12700</v>
      </c>
      <c r="B469" s="9" t="s">
        <v>12701</v>
      </c>
      <c r="C469" s="10">
        <v>2010.0</v>
      </c>
      <c r="D469" s="10">
        <v>11.0</v>
      </c>
      <c r="E469" s="10">
        <v>1.0</v>
      </c>
      <c r="F469" s="9" t="s">
        <v>2706</v>
      </c>
      <c r="G469" s="9" t="s">
        <v>2707</v>
      </c>
      <c r="H469" s="10">
        <v>398.0</v>
      </c>
      <c r="I469" s="10">
        <v>5.0</v>
      </c>
      <c r="J469" s="9" t="s">
        <v>12702</v>
      </c>
      <c r="K469" s="11" t="s">
        <v>12703</v>
      </c>
      <c r="L469" s="9"/>
      <c r="M469" s="9"/>
      <c r="N469" s="9"/>
      <c r="O469" s="9"/>
      <c r="P469" s="9" t="s">
        <v>12704</v>
      </c>
      <c r="Q469" s="11" t="s">
        <v>10623</v>
      </c>
      <c r="R469" s="9"/>
      <c r="S469" s="9"/>
      <c r="T469">
        <f t="shared" si="2"/>
        <v>35</v>
      </c>
      <c r="U469" t="str">
        <f t="shared" si="3"/>
        <v>Excluded</v>
      </c>
      <c r="V469">
        <f t="shared" si="4"/>
        <v>58</v>
      </c>
      <c r="W469" t="str">
        <f t="shared" si="5"/>
        <v>Excluded</v>
      </c>
      <c r="X469" t="str">
        <f t="shared" ref="X469:Z469" si="477">IFERROR(IF(SEARCH(X$1,$Q469),"sim","não"),)</f>
        <v>sim</v>
      </c>
      <c r="Y469" t="str">
        <f t="shared" si="477"/>
        <v/>
      </c>
      <c r="Z469" t="str">
        <f t="shared" si="477"/>
        <v/>
      </c>
      <c r="AA469">
        <f t="shared" si="7"/>
        <v>1</v>
      </c>
      <c r="AB469" t="str">
        <f t="shared" si="8"/>
        <v/>
      </c>
      <c r="AF469" t="str">
        <f t="shared" si="9"/>
        <v>1 - Type of study</v>
      </c>
      <c r="AG469" t="str">
        <f t="shared" si="10"/>
        <v>1 - Type of study</v>
      </c>
      <c r="AH469" t="str">
        <f t="shared" si="11"/>
        <v/>
      </c>
    </row>
    <row r="470">
      <c r="A470" s="9" t="s">
        <v>12705</v>
      </c>
      <c r="B470" s="9" t="s">
        <v>12706</v>
      </c>
      <c r="C470" s="10">
        <v>2018.0</v>
      </c>
      <c r="D470" s="10">
        <v>12.0</v>
      </c>
      <c r="E470" s="10">
        <v>1.0</v>
      </c>
      <c r="F470" s="9" t="s">
        <v>9529</v>
      </c>
      <c r="G470" s="9" t="s">
        <v>9530</v>
      </c>
      <c r="H470" s="10">
        <v>93.0</v>
      </c>
      <c r="I470" s="9"/>
      <c r="J470" s="9" t="s">
        <v>12707</v>
      </c>
      <c r="K470" s="11" t="s">
        <v>12708</v>
      </c>
      <c r="L470" s="9"/>
      <c r="M470" s="9"/>
      <c r="N470" s="9"/>
      <c r="O470" s="9"/>
      <c r="P470" s="9" t="s">
        <v>12709</v>
      </c>
      <c r="Q470" s="11" t="s">
        <v>10857</v>
      </c>
      <c r="R470" s="9"/>
      <c r="S470" s="9"/>
      <c r="T470">
        <f t="shared" si="2"/>
        <v>35</v>
      </c>
      <c r="U470" t="str">
        <f t="shared" si="3"/>
        <v>Excluded</v>
      </c>
      <c r="V470">
        <f t="shared" si="4"/>
        <v>58</v>
      </c>
      <c r="W470" t="str">
        <f t="shared" si="5"/>
        <v>Excluded</v>
      </c>
      <c r="X470" t="str">
        <f t="shared" ref="X470:Z470" si="478">IFERROR(IF(SEARCH(X$1,$Q470),"sim","não"),)</f>
        <v>sim</v>
      </c>
      <c r="Y470" t="str">
        <f t="shared" si="478"/>
        <v>sim</v>
      </c>
      <c r="Z470" t="str">
        <f t="shared" si="478"/>
        <v/>
      </c>
      <c r="AA470">
        <f t="shared" si="7"/>
        <v>2</v>
      </c>
      <c r="AB470" t="str">
        <f t="shared" si="8"/>
        <v/>
      </c>
      <c r="AF470" t="str">
        <f t="shared" si="9"/>
        <v>2 - Population,1 - Type of study</v>
      </c>
      <c r="AG470" t="str">
        <f t="shared" si="10"/>
        <v>2 - Population</v>
      </c>
      <c r="AH470" t="str">
        <f t="shared" si="11"/>
        <v>1 - Type of study</v>
      </c>
    </row>
    <row r="471">
      <c r="A471" s="9" t="s">
        <v>12710</v>
      </c>
      <c r="B471" s="9" t="s">
        <v>12711</v>
      </c>
      <c r="C471" s="10">
        <v>2016.0</v>
      </c>
      <c r="D471" s="10">
        <v>9.0</v>
      </c>
      <c r="E471" s="10">
        <v>1.0</v>
      </c>
      <c r="F471" s="9" t="s">
        <v>2797</v>
      </c>
      <c r="G471" s="9" t="s">
        <v>2798</v>
      </c>
      <c r="H471" s="10">
        <v>120.0</v>
      </c>
      <c r="I471" s="9"/>
      <c r="J471" s="9" t="s">
        <v>12712</v>
      </c>
      <c r="K471" s="11" t="s">
        <v>12713</v>
      </c>
      <c r="L471" s="9"/>
      <c r="M471" s="9"/>
      <c r="N471" s="9"/>
      <c r="O471" s="9"/>
      <c r="P471" s="9" t="s">
        <v>12714</v>
      </c>
      <c r="Q471" s="11" t="s">
        <v>10623</v>
      </c>
      <c r="R471" s="9"/>
      <c r="S471" s="9"/>
      <c r="T471">
        <f t="shared" si="2"/>
        <v>35</v>
      </c>
      <c r="U471" t="str">
        <f t="shared" si="3"/>
        <v>Excluded</v>
      </c>
      <c r="V471">
        <f t="shared" si="4"/>
        <v>58</v>
      </c>
      <c r="W471" t="str">
        <f t="shared" si="5"/>
        <v>Excluded</v>
      </c>
      <c r="X471" t="str">
        <f t="shared" ref="X471:Z471" si="479">IFERROR(IF(SEARCH(X$1,$Q471),"sim","não"),)</f>
        <v>sim</v>
      </c>
      <c r="Y471" t="str">
        <f t="shared" si="479"/>
        <v/>
      </c>
      <c r="Z471" t="str">
        <f t="shared" si="479"/>
        <v/>
      </c>
      <c r="AA471">
        <f t="shared" si="7"/>
        <v>1</v>
      </c>
      <c r="AB471" t="str">
        <f t="shared" si="8"/>
        <v/>
      </c>
      <c r="AF471" t="str">
        <f t="shared" si="9"/>
        <v>1 - Type of study</v>
      </c>
      <c r="AG471" t="str">
        <f t="shared" si="10"/>
        <v>1 - Type of study</v>
      </c>
      <c r="AH471" t="str">
        <f t="shared" si="11"/>
        <v/>
      </c>
    </row>
    <row r="472">
      <c r="A472" s="9" t="s">
        <v>12715</v>
      </c>
      <c r="B472" s="9" t="s">
        <v>12716</v>
      </c>
      <c r="C472" s="10">
        <v>2020.0</v>
      </c>
      <c r="D472" s="10">
        <v>3.0</v>
      </c>
      <c r="E472" s="10">
        <v>20.0</v>
      </c>
      <c r="F472" s="9" t="s">
        <v>2731</v>
      </c>
      <c r="G472" s="9" t="s">
        <v>2732</v>
      </c>
      <c r="H472" s="10">
        <v>709.0</v>
      </c>
      <c r="I472" s="9"/>
      <c r="J472" s="9"/>
      <c r="K472" s="11" t="s">
        <v>12717</v>
      </c>
      <c r="L472" s="9"/>
      <c r="M472" s="9"/>
      <c r="N472" s="9"/>
      <c r="O472" s="9"/>
      <c r="P472" s="9" t="s">
        <v>12718</v>
      </c>
      <c r="Q472" s="11" t="s">
        <v>10623</v>
      </c>
      <c r="R472" s="9"/>
      <c r="S472" s="9"/>
      <c r="T472">
        <f t="shared" si="2"/>
        <v>35</v>
      </c>
      <c r="U472" t="str">
        <f t="shared" si="3"/>
        <v>Excluded</v>
      </c>
      <c r="V472">
        <f t="shared" si="4"/>
        <v>58</v>
      </c>
      <c r="W472" t="str">
        <f t="shared" si="5"/>
        <v>Excluded</v>
      </c>
      <c r="X472" t="str">
        <f t="shared" ref="X472:Z472" si="480">IFERROR(IF(SEARCH(X$1,$Q472),"sim","não"),)</f>
        <v>sim</v>
      </c>
      <c r="Y472" t="str">
        <f t="shared" si="480"/>
        <v/>
      </c>
      <c r="Z472" t="str">
        <f t="shared" si="480"/>
        <v/>
      </c>
      <c r="AA472">
        <f t="shared" si="7"/>
        <v>1</v>
      </c>
      <c r="AB472" t="str">
        <f t="shared" si="8"/>
        <v/>
      </c>
      <c r="AF472" t="str">
        <f t="shared" si="9"/>
        <v>1 - Type of study</v>
      </c>
      <c r="AG472" t="str">
        <f t="shared" si="10"/>
        <v>1 - Type of study</v>
      </c>
      <c r="AH472" t="str">
        <f t="shared" si="11"/>
        <v/>
      </c>
    </row>
    <row r="473">
      <c r="A473" s="9" t="s">
        <v>12719</v>
      </c>
      <c r="B473" s="9" t="s">
        <v>12720</v>
      </c>
      <c r="C473" s="10">
        <v>2021.0</v>
      </c>
      <c r="D473" s="10">
        <v>5.0</v>
      </c>
      <c r="E473" s="10">
        <v>1.0</v>
      </c>
      <c r="F473" s="9" t="s">
        <v>12721</v>
      </c>
      <c r="G473" s="9" t="s">
        <v>12722</v>
      </c>
      <c r="H473" s="10">
        <v>28.0</v>
      </c>
      <c r="I473" s="10">
        <v>5.0</v>
      </c>
      <c r="J473" s="9" t="s">
        <v>12723</v>
      </c>
      <c r="K473" s="11" t="s">
        <v>12724</v>
      </c>
      <c r="L473" s="9"/>
      <c r="M473" s="9"/>
      <c r="N473" s="9"/>
      <c r="O473" s="9"/>
      <c r="P473" s="9" t="s">
        <v>12725</v>
      </c>
      <c r="Q473" s="11" t="s">
        <v>10746</v>
      </c>
      <c r="R473" s="9"/>
      <c r="S473" s="9"/>
      <c r="T473">
        <f t="shared" si="2"/>
        <v>35</v>
      </c>
      <c r="U473" t="str">
        <f t="shared" si="3"/>
        <v>Excluded</v>
      </c>
      <c r="V473">
        <f t="shared" si="4"/>
        <v>58</v>
      </c>
      <c r="W473" t="str">
        <f t="shared" si="5"/>
        <v>Excluded</v>
      </c>
      <c r="X473" t="str">
        <f t="shared" ref="X473:Z473" si="481">IFERROR(IF(SEARCH(X$1,$Q473),"sim","não"),)</f>
        <v/>
      </c>
      <c r="Y473" t="str">
        <f t="shared" si="481"/>
        <v>sim</v>
      </c>
      <c r="Z473" t="str">
        <f t="shared" si="481"/>
        <v/>
      </c>
      <c r="AA473">
        <f t="shared" si="7"/>
        <v>1</v>
      </c>
      <c r="AB473" t="str">
        <f t="shared" si="8"/>
        <v/>
      </c>
      <c r="AF473" t="str">
        <f t="shared" si="9"/>
        <v>2 - Population</v>
      </c>
      <c r="AG473" t="str">
        <f t="shared" si="10"/>
        <v>2 - Population</v>
      </c>
      <c r="AH473" t="str">
        <f t="shared" si="11"/>
        <v/>
      </c>
    </row>
    <row r="474">
      <c r="A474" s="9" t="s">
        <v>12726</v>
      </c>
      <c r="B474" s="9" t="s">
        <v>12727</v>
      </c>
      <c r="C474" s="10">
        <v>2021.0</v>
      </c>
      <c r="D474" s="10">
        <v>1.0</v>
      </c>
      <c r="E474" s="10">
        <v>20.0</v>
      </c>
      <c r="F474" s="9" t="s">
        <v>2731</v>
      </c>
      <c r="G474" s="9" t="s">
        <v>2732</v>
      </c>
      <c r="H474" s="10">
        <v>753.0</v>
      </c>
      <c r="I474" s="9"/>
      <c r="J474" s="9"/>
      <c r="K474" s="11" t="s">
        <v>12728</v>
      </c>
      <c r="L474" s="9"/>
      <c r="M474" s="9"/>
      <c r="N474" s="9"/>
      <c r="O474" s="9"/>
      <c r="P474" s="9" t="s">
        <v>12729</v>
      </c>
      <c r="Q474" s="11" t="s">
        <v>10657</v>
      </c>
      <c r="R474" s="9"/>
      <c r="S474" s="9"/>
      <c r="T474">
        <f t="shared" si="2"/>
        <v>35</v>
      </c>
      <c r="U474" t="str">
        <f t="shared" si="3"/>
        <v>Excluded</v>
      </c>
      <c r="V474">
        <f t="shared" si="4"/>
        <v>58</v>
      </c>
      <c r="W474" t="str">
        <f t="shared" si="5"/>
        <v>Excluded</v>
      </c>
      <c r="X474" t="str">
        <f t="shared" ref="X474:Z474" si="482">IFERROR(IF(SEARCH(X$1,$Q474),"sim","não"),)</f>
        <v>sim</v>
      </c>
      <c r="Y474" t="str">
        <f t="shared" si="482"/>
        <v/>
      </c>
      <c r="Z474" t="str">
        <f t="shared" si="482"/>
        <v/>
      </c>
      <c r="AA474">
        <f t="shared" si="7"/>
        <v>1</v>
      </c>
      <c r="AB474" t="str">
        <f t="shared" si="8"/>
        <v/>
      </c>
      <c r="AF474" t="str">
        <f t="shared" si="9"/>
        <v>1 - Type of study</v>
      </c>
      <c r="AG474" t="str">
        <f t="shared" si="10"/>
        <v>1 - Type of study</v>
      </c>
      <c r="AH474" t="str">
        <f t="shared" si="11"/>
        <v/>
      </c>
    </row>
    <row r="475">
      <c r="A475" s="9" t="s">
        <v>12730</v>
      </c>
      <c r="B475" s="9" t="s">
        <v>12731</v>
      </c>
      <c r="C475" s="10">
        <v>2019.0</v>
      </c>
      <c r="D475" s="10">
        <v>12.0</v>
      </c>
      <c r="E475" s="10">
        <v>13.0</v>
      </c>
      <c r="F475" s="9" t="s">
        <v>12732</v>
      </c>
      <c r="G475" s="9" t="s">
        <v>12733</v>
      </c>
      <c r="H475" s="10">
        <v>15.0</v>
      </c>
      <c r="I475" s="10">
        <v>50.0</v>
      </c>
      <c r="J475" s="9"/>
      <c r="K475" s="11" t="s">
        <v>12734</v>
      </c>
      <c r="L475" s="9"/>
      <c r="M475" s="9"/>
      <c r="N475" s="9"/>
      <c r="O475" s="9"/>
      <c r="P475" s="9" t="s">
        <v>12735</v>
      </c>
      <c r="Q475" s="11" t="s">
        <v>10764</v>
      </c>
      <c r="R475" s="9"/>
      <c r="S475" s="9"/>
      <c r="T475">
        <f t="shared" si="2"/>
        <v>35</v>
      </c>
      <c r="U475" t="str">
        <f t="shared" si="3"/>
        <v>Excluded</v>
      </c>
      <c r="V475">
        <f t="shared" si="4"/>
        <v>58</v>
      </c>
      <c r="W475" t="str">
        <f t="shared" si="5"/>
        <v>Excluded</v>
      </c>
      <c r="X475" t="str">
        <f t="shared" ref="X475:Z475" si="483">IFERROR(IF(SEARCH(X$1,$Q475),"sim","não"),)</f>
        <v/>
      </c>
      <c r="Y475" t="str">
        <f t="shared" si="483"/>
        <v/>
      </c>
      <c r="Z475" t="str">
        <f t="shared" si="483"/>
        <v>sim</v>
      </c>
      <c r="AA475">
        <f t="shared" si="7"/>
        <v>1</v>
      </c>
      <c r="AB475" t="str">
        <f t="shared" si="8"/>
        <v/>
      </c>
      <c r="AF475" t="str">
        <f t="shared" si="9"/>
        <v>3 - Intervention</v>
      </c>
      <c r="AG475" t="str">
        <f t="shared" si="10"/>
        <v>3 - Intervention</v>
      </c>
      <c r="AH475" t="str">
        <f t="shared" si="11"/>
        <v/>
      </c>
    </row>
    <row r="476">
      <c r="A476" s="9" t="s">
        <v>12736</v>
      </c>
      <c r="B476" s="9" t="s">
        <v>12737</v>
      </c>
      <c r="C476" s="10">
        <v>2019.0</v>
      </c>
      <c r="D476" s="10">
        <v>12.0</v>
      </c>
      <c r="E476" s="10">
        <v>1.0</v>
      </c>
      <c r="F476" s="9" t="s">
        <v>2713</v>
      </c>
      <c r="G476" s="9" t="s">
        <v>2714</v>
      </c>
      <c r="H476" s="10">
        <v>166.0</v>
      </c>
      <c r="I476" s="9"/>
      <c r="J476" s="9"/>
      <c r="K476" s="11" t="s">
        <v>12738</v>
      </c>
      <c r="L476" s="9"/>
      <c r="M476" s="9"/>
      <c r="N476" s="9"/>
      <c r="O476" s="9"/>
      <c r="P476" s="9" t="s">
        <v>12739</v>
      </c>
      <c r="Q476" s="11" t="s">
        <v>10623</v>
      </c>
      <c r="R476" s="9"/>
      <c r="S476" s="9"/>
      <c r="T476">
        <f t="shared" si="2"/>
        <v>35</v>
      </c>
      <c r="U476" t="str">
        <f t="shared" si="3"/>
        <v>Excluded</v>
      </c>
      <c r="V476">
        <f t="shared" si="4"/>
        <v>58</v>
      </c>
      <c r="W476" t="str">
        <f t="shared" si="5"/>
        <v>Excluded</v>
      </c>
      <c r="X476" t="str">
        <f t="shared" ref="X476:Z476" si="484">IFERROR(IF(SEARCH(X$1,$Q476),"sim","não"),)</f>
        <v>sim</v>
      </c>
      <c r="Y476" t="str">
        <f t="shared" si="484"/>
        <v/>
      </c>
      <c r="Z476" t="str">
        <f t="shared" si="484"/>
        <v/>
      </c>
      <c r="AA476">
        <f t="shared" si="7"/>
        <v>1</v>
      </c>
      <c r="AB476" t="str">
        <f t="shared" si="8"/>
        <v/>
      </c>
      <c r="AF476" t="str">
        <f t="shared" si="9"/>
        <v>1 - Type of study</v>
      </c>
      <c r="AG476" t="str">
        <f t="shared" si="10"/>
        <v>1 - Type of study</v>
      </c>
      <c r="AH476" t="str">
        <f t="shared" si="11"/>
        <v/>
      </c>
    </row>
    <row r="477">
      <c r="A477" s="9" t="s">
        <v>12740</v>
      </c>
      <c r="B477" s="9" t="s">
        <v>12741</v>
      </c>
      <c r="C477" s="10">
        <v>2017.0</v>
      </c>
      <c r="D477" s="10">
        <v>11.0</v>
      </c>
      <c r="E477" s="10">
        <v>1.0</v>
      </c>
      <c r="F477" s="9" t="s">
        <v>2986</v>
      </c>
      <c r="G477" s="9" t="s">
        <v>2987</v>
      </c>
      <c r="H477" s="10">
        <v>192.0</v>
      </c>
      <c r="I477" s="9"/>
      <c r="J477" s="9" t="s">
        <v>12742</v>
      </c>
      <c r="K477" s="11" t="s">
        <v>12743</v>
      </c>
      <c r="L477" s="9"/>
      <c r="M477" s="9"/>
      <c r="N477" s="9"/>
      <c r="O477" s="9"/>
      <c r="P477" s="9" t="s">
        <v>12744</v>
      </c>
      <c r="Q477" s="11" t="s">
        <v>11021</v>
      </c>
      <c r="R477" s="9"/>
      <c r="S477" s="9"/>
      <c r="T477">
        <f t="shared" si="2"/>
        <v>35</v>
      </c>
      <c r="U477" t="str">
        <f t="shared" si="3"/>
        <v>Excluded</v>
      </c>
      <c r="V477">
        <f t="shared" si="4"/>
        <v>58</v>
      </c>
      <c r="W477" t="str">
        <f t="shared" si="5"/>
        <v>Excluded</v>
      </c>
      <c r="X477" t="str">
        <f t="shared" ref="X477:Z477" si="485">IFERROR(IF(SEARCH(X$1,$Q477),"sim","não"),)</f>
        <v/>
      </c>
      <c r="Y477" t="str">
        <f t="shared" si="485"/>
        <v>sim</v>
      </c>
      <c r="Z477" t="str">
        <f t="shared" si="485"/>
        <v/>
      </c>
      <c r="AA477">
        <f t="shared" si="7"/>
        <v>1</v>
      </c>
      <c r="AB477" t="str">
        <f t="shared" si="8"/>
        <v/>
      </c>
      <c r="AF477" t="str">
        <f t="shared" si="9"/>
        <v>2 - Population</v>
      </c>
      <c r="AG477" t="str">
        <f t="shared" si="10"/>
        <v>2 - Population</v>
      </c>
      <c r="AH477" t="str">
        <f t="shared" si="11"/>
        <v/>
      </c>
    </row>
    <row r="478">
      <c r="A478" s="9" t="s">
        <v>12745</v>
      </c>
      <c r="B478" s="9" t="s">
        <v>12746</v>
      </c>
      <c r="C478" s="10">
        <v>2015.0</v>
      </c>
      <c r="D478" s="10">
        <v>11.0</v>
      </c>
      <c r="E478" s="10">
        <v>1.0</v>
      </c>
      <c r="F478" s="9" t="s">
        <v>12747</v>
      </c>
      <c r="G478" s="9" t="s">
        <v>12748</v>
      </c>
      <c r="H478" s="10">
        <v>36.0</v>
      </c>
      <c r="I478" s="10">
        <v>11.0</v>
      </c>
      <c r="J478" s="9" t="s">
        <v>12749</v>
      </c>
      <c r="K478" s="11" t="s">
        <v>12750</v>
      </c>
      <c r="L478" s="9"/>
      <c r="M478" s="9"/>
      <c r="N478" s="9"/>
      <c r="O478" s="9"/>
      <c r="P478" s="9" t="s">
        <v>12751</v>
      </c>
      <c r="Q478" s="11" t="s">
        <v>11189</v>
      </c>
      <c r="R478" s="9"/>
      <c r="S478" s="9"/>
      <c r="T478">
        <f t="shared" si="2"/>
        <v>35</v>
      </c>
      <c r="U478" t="str">
        <f t="shared" si="3"/>
        <v>Excluded</v>
      </c>
      <c r="V478">
        <f t="shared" si="4"/>
        <v>58</v>
      </c>
      <c r="W478" t="str">
        <f t="shared" si="5"/>
        <v>Excluded</v>
      </c>
      <c r="X478" t="str">
        <f t="shared" ref="X478:Z478" si="486">IFERROR(IF(SEARCH(X$1,$Q478),"sim","não"),)</f>
        <v/>
      </c>
      <c r="Y478" t="str">
        <f t="shared" si="486"/>
        <v/>
      </c>
      <c r="Z478" t="str">
        <f t="shared" si="486"/>
        <v>sim</v>
      </c>
      <c r="AA478">
        <f t="shared" si="7"/>
        <v>1</v>
      </c>
      <c r="AB478" t="str">
        <f t="shared" si="8"/>
        <v/>
      </c>
      <c r="AF478" t="str">
        <f t="shared" si="9"/>
        <v>3 - Intervention</v>
      </c>
      <c r="AG478" t="str">
        <f t="shared" si="10"/>
        <v>3 - Intervention</v>
      </c>
      <c r="AH478" t="str">
        <f t="shared" si="11"/>
        <v/>
      </c>
    </row>
    <row r="479">
      <c r="A479" s="9" t="s">
        <v>12752</v>
      </c>
      <c r="B479" s="9" t="s">
        <v>12753</v>
      </c>
      <c r="C479" s="10">
        <v>2020.0</v>
      </c>
      <c r="D479" s="10">
        <v>2.0</v>
      </c>
      <c r="E479" s="10">
        <v>21.0</v>
      </c>
      <c r="F479" s="9" t="s">
        <v>12754</v>
      </c>
      <c r="G479" s="9" t="s">
        <v>12755</v>
      </c>
      <c r="H479" s="10">
        <v>145.0</v>
      </c>
      <c r="I479" s="10">
        <v>4.0</v>
      </c>
      <c r="J479" s="9" t="s">
        <v>12756</v>
      </c>
      <c r="K479" s="11" t="s">
        <v>12757</v>
      </c>
      <c r="L479" s="9"/>
      <c r="M479" s="9"/>
      <c r="N479" s="9"/>
      <c r="O479" s="9"/>
      <c r="P479" s="9" t="s">
        <v>12758</v>
      </c>
      <c r="Q479" s="11" t="s">
        <v>10635</v>
      </c>
      <c r="R479" s="9"/>
      <c r="S479" s="9"/>
      <c r="T479">
        <f t="shared" si="2"/>
        <v>35</v>
      </c>
      <c r="U479" t="str">
        <f t="shared" si="3"/>
        <v>Maybe</v>
      </c>
      <c r="V479">
        <f t="shared" si="4"/>
        <v>55</v>
      </c>
      <c r="W479" t="str">
        <f t="shared" si="5"/>
        <v>Maybe</v>
      </c>
      <c r="X479" t="str">
        <f t="shared" ref="X479:Z479" si="487">IFERROR(IF(SEARCH(X$1,$Q479),"sim","não"),)</f>
        <v/>
      </c>
      <c r="Y479" t="str">
        <f t="shared" si="487"/>
        <v/>
      </c>
      <c r="Z479" t="str">
        <f t="shared" si="487"/>
        <v/>
      </c>
      <c r="AA479">
        <f t="shared" si="7"/>
        <v>0</v>
      </c>
      <c r="AB479" t="str">
        <f t="shared" si="8"/>
        <v>sim</v>
      </c>
      <c r="AF479" t="str">
        <f t="shared" si="9"/>
        <v/>
      </c>
      <c r="AG479" t="str">
        <f t="shared" si="10"/>
        <v/>
      </c>
      <c r="AH479" t="str">
        <f t="shared" si="11"/>
        <v/>
      </c>
    </row>
    <row r="480">
      <c r="A480" s="9" t="s">
        <v>12759</v>
      </c>
      <c r="B480" s="9" t="s">
        <v>12760</v>
      </c>
      <c r="C480" s="10">
        <v>2020.0</v>
      </c>
      <c r="D480" s="10">
        <v>2.0</v>
      </c>
      <c r="E480" s="10">
        <v>1.0</v>
      </c>
      <c r="F480" s="9" t="s">
        <v>3075</v>
      </c>
      <c r="G480" s="9" t="s">
        <v>3076</v>
      </c>
      <c r="H480" s="10">
        <v>189.0</v>
      </c>
      <c r="I480" s="9"/>
      <c r="J480" s="9"/>
      <c r="K480" s="11" t="s">
        <v>12761</v>
      </c>
      <c r="L480" s="9"/>
      <c r="M480" s="9"/>
      <c r="N480" s="9"/>
      <c r="O480" s="9"/>
      <c r="P480" s="9" t="s">
        <v>12762</v>
      </c>
      <c r="Q480" s="11" t="s">
        <v>10746</v>
      </c>
      <c r="R480" s="9"/>
      <c r="S480" s="9"/>
      <c r="T480">
        <f t="shared" si="2"/>
        <v>35</v>
      </c>
      <c r="U480" t="str">
        <f t="shared" si="3"/>
        <v>Excluded</v>
      </c>
      <c r="V480">
        <f t="shared" si="4"/>
        <v>58</v>
      </c>
      <c r="W480" t="str">
        <f t="shared" si="5"/>
        <v>Excluded</v>
      </c>
      <c r="X480" t="str">
        <f t="shared" ref="X480:Z480" si="488">IFERROR(IF(SEARCH(X$1,$Q480),"sim","não"),)</f>
        <v/>
      </c>
      <c r="Y480" t="str">
        <f t="shared" si="488"/>
        <v>sim</v>
      </c>
      <c r="Z480" t="str">
        <f t="shared" si="488"/>
        <v/>
      </c>
      <c r="AA480">
        <f t="shared" si="7"/>
        <v>1</v>
      </c>
      <c r="AB480" t="str">
        <f t="shared" si="8"/>
        <v/>
      </c>
      <c r="AF480" t="str">
        <f t="shared" si="9"/>
        <v>2 - Population</v>
      </c>
      <c r="AG480" t="str">
        <f t="shared" si="10"/>
        <v>2 - Population</v>
      </c>
      <c r="AH480" t="str">
        <f t="shared" si="11"/>
        <v/>
      </c>
    </row>
    <row r="481">
      <c r="A481" s="9" t="s">
        <v>12763</v>
      </c>
      <c r="B481" s="9" t="s">
        <v>12764</v>
      </c>
      <c r="C481" s="10">
        <v>2018.0</v>
      </c>
      <c r="D481" s="10">
        <v>12.0</v>
      </c>
      <c r="E481" s="10">
        <v>1.0</v>
      </c>
      <c r="F481" s="9" t="s">
        <v>2720</v>
      </c>
      <c r="G481" s="9" t="s">
        <v>2721</v>
      </c>
      <c r="H481" s="10">
        <v>25.0</v>
      </c>
      <c r="I481" s="10">
        <v>36.0</v>
      </c>
      <c r="J481" s="9" t="s">
        <v>12765</v>
      </c>
      <c r="K481" s="11" t="s">
        <v>12766</v>
      </c>
      <c r="L481" s="9"/>
      <c r="M481" s="9"/>
      <c r="N481" s="9"/>
      <c r="O481" s="9"/>
      <c r="P481" s="9" t="s">
        <v>12767</v>
      </c>
      <c r="Q481" s="11" t="s">
        <v>11021</v>
      </c>
      <c r="R481" s="9"/>
      <c r="S481" s="9"/>
      <c r="T481">
        <f t="shared" si="2"/>
        <v>35</v>
      </c>
      <c r="U481" t="str">
        <f t="shared" si="3"/>
        <v>Excluded</v>
      </c>
      <c r="V481">
        <f t="shared" si="4"/>
        <v>58</v>
      </c>
      <c r="W481" t="str">
        <f t="shared" si="5"/>
        <v>Excluded</v>
      </c>
      <c r="X481" t="str">
        <f t="shared" ref="X481:Z481" si="489">IFERROR(IF(SEARCH(X$1,$Q481),"sim","não"),)</f>
        <v/>
      </c>
      <c r="Y481" t="str">
        <f t="shared" si="489"/>
        <v>sim</v>
      </c>
      <c r="Z481" t="str">
        <f t="shared" si="489"/>
        <v/>
      </c>
      <c r="AA481">
        <f t="shared" si="7"/>
        <v>1</v>
      </c>
      <c r="AB481" t="str">
        <f t="shared" si="8"/>
        <v/>
      </c>
      <c r="AF481" t="str">
        <f t="shared" si="9"/>
        <v>2 - Population</v>
      </c>
      <c r="AG481" t="str">
        <f t="shared" si="10"/>
        <v>2 - Population</v>
      </c>
      <c r="AH481" t="str">
        <f t="shared" si="11"/>
        <v/>
      </c>
    </row>
    <row r="482">
      <c r="A482" s="9" t="s">
        <v>12768</v>
      </c>
      <c r="B482" s="9" t="s">
        <v>12769</v>
      </c>
      <c r="C482" s="10">
        <v>2016.0</v>
      </c>
      <c r="D482" s="10">
        <v>11.0</v>
      </c>
      <c r="E482" s="10">
        <v>15.0</v>
      </c>
      <c r="F482" s="9" t="s">
        <v>2693</v>
      </c>
      <c r="G482" s="9" t="s">
        <v>2694</v>
      </c>
      <c r="H482" s="10">
        <v>112.0</v>
      </c>
      <c r="I482" s="10">
        <v>1.0</v>
      </c>
      <c r="J482" s="9" t="s">
        <v>12770</v>
      </c>
      <c r="K482" s="11" t="s">
        <v>12771</v>
      </c>
      <c r="L482" s="9"/>
      <c r="M482" s="9"/>
      <c r="N482" s="9"/>
      <c r="O482" s="9"/>
      <c r="P482" s="9" t="s">
        <v>12772</v>
      </c>
      <c r="Q482" s="11" t="s">
        <v>10623</v>
      </c>
      <c r="R482" s="9"/>
      <c r="S482" s="9"/>
      <c r="T482">
        <f t="shared" si="2"/>
        <v>35</v>
      </c>
      <c r="U482" t="str">
        <f t="shared" si="3"/>
        <v>Excluded</v>
      </c>
      <c r="V482">
        <f t="shared" si="4"/>
        <v>58</v>
      </c>
      <c r="W482" t="str">
        <f t="shared" si="5"/>
        <v>Excluded</v>
      </c>
      <c r="X482" t="str">
        <f t="shared" ref="X482:Z482" si="490">IFERROR(IF(SEARCH(X$1,$Q482),"sim","não"),)</f>
        <v>sim</v>
      </c>
      <c r="Y482" t="str">
        <f t="shared" si="490"/>
        <v/>
      </c>
      <c r="Z482" t="str">
        <f t="shared" si="490"/>
        <v/>
      </c>
      <c r="AA482">
        <f t="shared" si="7"/>
        <v>1</v>
      </c>
      <c r="AB482" t="str">
        <f t="shared" si="8"/>
        <v/>
      </c>
      <c r="AF482" t="str">
        <f t="shared" si="9"/>
        <v>1 - Type of study</v>
      </c>
      <c r="AG482" t="str">
        <f t="shared" si="10"/>
        <v>1 - Type of study</v>
      </c>
      <c r="AH482" t="str">
        <f t="shared" si="11"/>
        <v/>
      </c>
    </row>
    <row r="483">
      <c r="A483" s="9" t="s">
        <v>12773</v>
      </c>
      <c r="B483" s="9" t="s">
        <v>12774</v>
      </c>
      <c r="C483" s="10">
        <v>2020.0</v>
      </c>
      <c r="D483" s="10">
        <v>1.0</v>
      </c>
      <c r="E483" s="10">
        <v>1.0</v>
      </c>
      <c r="F483" s="9" t="s">
        <v>12775</v>
      </c>
      <c r="G483" s="9" t="s">
        <v>12776</v>
      </c>
      <c r="H483" s="10">
        <v>20.0</v>
      </c>
      <c r="I483" s="10">
        <v>3.0</v>
      </c>
      <c r="J483" s="9"/>
      <c r="K483" s="11" t="s">
        <v>12777</v>
      </c>
      <c r="L483" s="9"/>
      <c r="M483" s="9"/>
      <c r="N483" s="9"/>
      <c r="O483" s="9"/>
      <c r="P483" s="9" t="s">
        <v>12778</v>
      </c>
      <c r="Q483" s="11" t="s">
        <v>10623</v>
      </c>
      <c r="R483" s="9"/>
      <c r="S483" s="9"/>
      <c r="T483">
        <f t="shared" si="2"/>
        <v>35</v>
      </c>
      <c r="U483" t="str">
        <f t="shared" si="3"/>
        <v>Excluded</v>
      </c>
      <c r="V483">
        <f t="shared" si="4"/>
        <v>58</v>
      </c>
      <c r="W483" t="str">
        <f t="shared" si="5"/>
        <v>Excluded</v>
      </c>
      <c r="X483" t="str">
        <f t="shared" ref="X483:Z483" si="491">IFERROR(IF(SEARCH(X$1,$Q483),"sim","não"),)</f>
        <v>sim</v>
      </c>
      <c r="Y483" t="str">
        <f t="shared" si="491"/>
        <v/>
      </c>
      <c r="Z483" t="str">
        <f t="shared" si="491"/>
        <v/>
      </c>
      <c r="AA483">
        <f t="shared" si="7"/>
        <v>1</v>
      </c>
      <c r="AB483" t="str">
        <f t="shared" si="8"/>
        <v/>
      </c>
      <c r="AF483" t="str">
        <f t="shared" si="9"/>
        <v>1 - Type of study</v>
      </c>
      <c r="AG483" t="str">
        <f t="shared" si="10"/>
        <v>1 - Type of study</v>
      </c>
      <c r="AH483" t="str">
        <f t="shared" si="11"/>
        <v/>
      </c>
    </row>
    <row r="484">
      <c r="A484" s="9" t="s">
        <v>12779</v>
      </c>
      <c r="B484" s="9" t="s">
        <v>12780</v>
      </c>
      <c r="C484" s="10">
        <v>2021.0</v>
      </c>
      <c r="D484" s="10">
        <v>4.0</v>
      </c>
      <c r="E484" s="10">
        <v>1.0</v>
      </c>
      <c r="F484" s="11" t="s">
        <v>2744</v>
      </c>
      <c r="G484" s="9"/>
      <c r="H484" s="10">
        <v>9.0</v>
      </c>
      <c r="I484" s="10">
        <v>4.0</v>
      </c>
      <c r="J484" s="9"/>
      <c r="K484" s="11" t="s">
        <v>12781</v>
      </c>
      <c r="L484" s="9"/>
      <c r="M484" s="9"/>
      <c r="N484" s="9"/>
      <c r="O484" s="9"/>
      <c r="P484" s="9" t="s">
        <v>12782</v>
      </c>
      <c r="Q484" s="11" t="s">
        <v>10746</v>
      </c>
      <c r="R484" s="9"/>
      <c r="S484" s="9"/>
      <c r="T484">
        <f t="shared" si="2"/>
        <v>35</v>
      </c>
      <c r="U484" t="str">
        <f t="shared" si="3"/>
        <v>Excluded</v>
      </c>
      <c r="V484">
        <f t="shared" si="4"/>
        <v>58</v>
      </c>
      <c r="W484" t="str">
        <f t="shared" si="5"/>
        <v>Excluded</v>
      </c>
      <c r="X484" t="str">
        <f t="shared" ref="X484:Z484" si="492">IFERROR(IF(SEARCH(X$1,$Q484),"sim","não"),)</f>
        <v/>
      </c>
      <c r="Y484" t="str">
        <f t="shared" si="492"/>
        <v>sim</v>
      </c>
      <c r="Z484" t="str">
        <f t="shared" si="492"/>
        <v/>
      </c>
      <c r="AA484">
        <f t="shared" si="7"/>
        <v>1</v>
      </c>
      <c r="AB484" t="str">
        <f t="shared" si="8"/>
        <v/>
      </c>
      <c r="AF484" t="str">
        <f t="shared" si="9"/>
        <v>2 - Population</v>
      </c>
      <c r="AG484" t="str">
        <f t="shared" si="10"/>
        <v>2 - Population</v>
      </c>
      <c r="AH484" t="str">
        <f t="shared" si="11"/>
        <v/>
      </c>
    </row>
    <row r="485">
      <c r="A485" s="9" t="s">
        <v>12783</v>
      </c>
      <c r="B485" s="9" t="s">
        <v>12784</v>
      </c>
      <c r="C485" s="10">
        <v>2019.0</v>
      </c>
      <c r="D485" s="10">
        <v>5.0</v>
      </c>
      <c r="E485" s="10">
        <v>1.0</v>
      </c>
      <c r="F485" s="9" t="s">
        <v>2693</v>
      </c>
      <c r="G485" s="9" t="s">
        <v>2694</v>
      </c>
      <c r="H485" s="10">
        <v>142.0</v>
      </c>
      <c r="I485" s="9"/>
      <c r="J485" s="9" t="s">
        <v>12785</v>
      </c>
      <c r="K485" s="11" t="s">
        <v>12786</v>
      </c>
      <c r="L485" s="9"/>
      <c r="M485" s="9"/>
      <c r="N485" s="9"/>
      <c r="O485" s="9"/>
      <c r="P485" s="9" t="s">
        <v>12787</v>
      </c>
      <c r="Q485" s="11" t="s">
        <v>10623</v>
      </c>
      <c r="R485" s="9"/>
      <c r="S485" s="9"/>
      <c r="T485">
        <f t="shared" si="2"/>
        <v>35</v>
      </c>
      <c r="U485" t="str">
        <f t="shared" si="3"/>
        <v>Excluded</v>
      </c>
      <c r="V485">
        <f t="shared" si="4"/>
        <v>58</v>
      </c>
      <c r="W485" t="str">
        <f t="shared" si="5"/>
        <v>Excluded</v>
      </c>
      <c r="X485" t="str">
        <f t="shared" ref="X485:Z485" si="493">IFERROR(IF(SEARCH(X$1,$Q485),"sim","não"),)</f>
        <v>sim</v>
      </c>
      <c r="Y485" t="str">
        <f t="shared" si="493"/>
        <v/>
      </c>
      <c r="Z485" t="str">
        <f t="shared" si="493"/>
        <v/>
      </c>
      <c r="AA485">
        <f t="shared" si="7"/>
        <v>1</v>
      </c>
      <c r="AB485" t="str">
        <f t="shared" si="8"/>
        <v/>
      </c>
      <c r="AF485" t="str">
        <f t="shared" si="9"/>
        <v>1 - Type of study</v>
      </c>
      <c r="AG485" t="str">
        <f t="shared" si="10"/>
        <v>1 - Type of study</v>
      </c>
      <c r="AH485" t="str">
        <f t="shared" si="11"/>
        <v/>
      </c>
    </row>
    <row r="486">
      <c r="A486" s="9" t="s">
        <v>12788</v>
      </c>
      <c r="B486" s="9" t="s">
        <v>12789</v>
      </c>
      <c r="C486" s="10">
        <v>2016.0</v>
      </c>
      <c r="D486" s="10">
        <v>1.0</v>
      </c>
      <c r="E486" s="10">
        <v>1.0</v>
      </c>
      <c r="F486" s="9" t="s">
        <v>12790</v>
      </c>
      <c r="G486" s="9" t="s">
        <v>12791</v>
      </c>
      <c r="H486" s="10">
        <v>2.0</v>
      </c>
      <c r="I486" s="10">
        <v>6.0</v>
      </c>
      <c r="J486" s="9" t="s">
        <v>12792</v>
      </c>
      <c r="K486" s="11" t="s">
        <v>12793</v>
      </c>
      <c r="L486" s="9"/>
      <c r="M486" s="9"/>
      <c r="N486" s="9"/>
      <c r="O486" s="9"/>
      <c r="P486" s="9" t="s">
        <v>12794</v>
      </c>
      <c r="Q486" s="11" t="s">
        <v>10623</v>
      </c>
      <c r="R486" s="9"/>
      <c r="S486" s="9"/>
      <c r="T486">
        <f t="shared" si="2"/>
        <v>35</v>
      </c>
      <c r="U486" t="str">
        <f t="shared" si="3"/>
        <v>Excluded</v>
      </c>
      <c r="V486">
        <f t="shared" si="4"/>
        <v>58</v>
      </c>
      <c r="W486" t="str">
        <f t="shared" si="5"/>
        <v>Excluded</v>
      </c>
      <c r="X486" t="str">
        <f t="shared" ref="X486:Z486" si="494">IFERROR(IF(SEARCH(X$1,$Q486),"sim","não"),)</f>
        <v>sim</v>
      </c>
      <c r="Y486" t="str">
        <f t="shared" si="494"/>
        <v/>
      </c>
      <c r="Z486" t="str">
        <f t="shared" si="494"/>
        <v/>
      </c>
      <c r="AA486">
        <f t="shared" si="7"/>
        <v>1</v>
      </c>
      <c r="AB486" t="str">
        <f t="shared" si="8"/>
        <v/>
      </c>
      <c r="AF486" t="str">
        <f t="shared" si="9"/>
        <v>1 - Type of study</v>
      </c>
      <c r="AG486" t="str">
        <f t="shared" si="10"/>
        <v>1 - Type of study</v>
      </c>
      <c r="AH486" t="str">
        <f t="shared" si="11"/>
        <v/>
      </c>
    </row>
    <row r="487">
      <c r="A487" s="9" t="s">
        <v>12795</v>
      </c>
      <c r="B487" s="9" t="s">
        <v>12796</v>
      </c>
      <c r="C487" s="10">
        <v>2016.0</v>
      </c>
      <c r="D487" s="10">
        <v>12.0</v>
      </c>
      <c r="E487" s="10">
        <v>5.0</v>
      </c>
      <c r="F487" s="9" t="s">
        <v>12797</v>
      </c>
      <c r="G487" s="9" t="s">
        <v>12798</v>
      </c>
      <c r="H487" s="10">
        <v>106.0</v>
      </c>
      <c r="I487" s="9"/>
      <c r="J487" s="9" t="s">
        <v>12799</v>
      </c>
      <c r="K487" s="11" t="s">
        <v>12800</v>
      </c>
      <c r="L487" s="9"/>
      <c r="M487" s="9"/>
      <c r="N487" s="9"/>
      <c r="O487" s="9"/>
      <c r="P487" s="9" t="s">
        <v>12801</v>
      </c>
      <c r="Q487" s="11" t="s">
        <v>10623</v>
      </c>
      <c r="R487" s="9"/>
      <c r="S487" s="9"/>
      <c r="T487">
        <f t="shared" si="2"/>
        <v>35</v>
      </c>
      <c r="U487" t="str">
        <f t="shared" si="3"/>
        <v>Excluded</v>
      </c>
      <c r="V487">
        <f t="shared" si="4"/>
        <v>58</v>
      </c>
      <c r="W487" t="str">
        <f t="shared" si="5"/>
        <v>Excluded</v>
      </c>
      <c r="X487" t="str">
        <f t="shared" ref="X487:Z487" si="495">IFERROR(IF(SEARCH(X$1,$Q487),"sim","não"),)</f>
        <v>sim</v>
      </c>
      <c r="Y487" t="str">
        <f t="shared" si="495"/>
        <v/>
      </c>
      <c r="Z487" t="str">
        <f t="shared" si="495"/>
        <v/>
      </c>
      <c r="AA487">
        <f t="shared" si="7"/>
        <v>1</v>
      </c>
      <c r="AB487" t="str">
        <f t="shared" si="8"/>
        <v/>
      </c>
      <c r="AF487" t="str">
        <f t="shared" si="9"/>
        <v>1 - Type of study</v>
      </c>
      <c r="AG487" t="str">
        <f t="shared" si="10"/>
        <v>1 - Type of study</v>
      </c>
      <c r="AH487" t="str">
        <f t="shared" si="11"/>
        <v/>
      </c>
    </row>
    <row r="488">
      <c r="A488" s="9" t="s">
        <v>12802</v>
      </c>
      <c r="B488" s="9" t="s">
        <v>12803</v>
      </c>
      <c r="C488" s="10">
        <v>2015.0</v>
      </c>
      <c r="D488" s="10">
        <v>9.0</v>
      </c>
      <c r="E488" s="10">
        <v>15.0</v>
      </c>
      <c r="F488" s="9" t="s">
        <v>2693</v>
      </c>
      <c r="G488" s="9" t="s">
        <v>2694</v>
      </c>
      <c r="H488" s="10">
        <v>98.0</v>
      </c>
      <c r="I488" s="10">
        <v>1.0</v>
      </c>
      <c r="J488" s="9" t="s">
        <v>12742</v>
      </c>
      <c r="K488" s="11" t="s">
        <v>12804</v>
      </c>
      <c r="L488" s="9"/>
      <c r="M488" s="9"/>
      <c r="N488" s="9"/>
      <c r="O488" s="9"/>
      <c r="P488" s="9" t="s">
        <v>12805</v>
      </c>
      <c r="Q488" s="11" t="s">
        <v>10623</v>
      </c>
      <c r="R488" s="9"/>
      <c r="S488" s="9"/>
      <c r="T488">
        <f t="shared" si="2"/>
        <v>35</v>
      </c>
      <c r="U488" t="str">
        <f t="shared" si="3"/>
        <v>Excluded</v>
      </c>
      <c r="V488">
        <f t="shared" si="4"/>
        <v>58</v>
      </c>
      <c r="W488" t="str">
        <f t="shared" si="5"/>
        <v>Excluded</v>
      </c>
      <c r="X488" t="str">
        <f t="shared" ref="X488:Z488" si="496">IFERROR(IF(SEARCH(X$1,$Q488),"sim","não"),)</f>
        <v>sim</v>
      </c>
      <c r="Y488" t="str">
        <f t="shared" si="496"/>
        <v/>
      </c>
      <c r="Z488" t="str">
        <f t="shared" si="496"/>
        <v/>
      </c>
      <c r="AA488">
        <f t="shared" si="7"/>
        <v>1</v>
      </c>
      <c r="AB488" t="str">
        <f t="shared" si="8"/>
        <v/>
      </c>
      <c r="AF488" t="str">
        <f t="shared" si="9"/>
        <v>1 - Type of study</v>
      </c>
      <c r="AG488" t="str">
        <f t="shared" si="10"/>
        <v>1 - Type of study</v>
      </c>
      <c r="AH488" t="str">
        <f t="shared" si="11"/>
        <v/>
      </c>
    </row>
    <row r="489">
      <c r="A489" s="9" t="s">
        <v>12806</v>
      </c>
      <c r="B489" s="9" t="s">
        <v>12807</v>
      </c>
      <c r="C489" s="10">
        <v>2020.0</v>
      </c>
      <c r="D489" s="10">
        <v>10.0</v>
      </c>
      <c r="E489" s="10">
        <v>1.0</v>
      </c>
      <c r="F489" s="9" t="s">
        <v>2693</v>
      </c>
      <c r="G489" s="9" t="s">
        <v>2694</v>
      </c>
      <c r="H489" s="10">
        <v>159.0</v>
      </c>
      <c r="I489" s="9"/>
      <c r="J489" s="9"/>
      <c r="K489" s="11" t="s">
        <v>12808</v>
      </c>
      <c r="L489" s="9"/>
      <c r="M489" s="9"/>
      <c r="N489" s="9"/>
      <c r="O489" s="9"/>
      <c r="P489" s="9" t="s">
        <v>12809</v>
      </c>
      <c r="Q489" s="11" t="s">
        <v>10657</v>
      </c>
      <c r="R489" s="9"/>
      <c r="S489" s="9"/>
      <c r="T489">
        <f t="shared" si="2"/>
        <v>35</v>
      </c>
      <c r="U489" t="str">
        <f t="shared" si="3"/>
        <v>Excluded</v>
      </c>
      <c r="V489">
        <f t="shared" si="4"/>
        <v>58</v>
      </c>
      <c r="W489" t="str">
        <f t="shared" si="5"/>
        <v>Excluded</v>
      </c>
      <c r="X489" t="str">
        <f t="shared" ref="X489:Z489" si="497">IFERROR(IF(SEARCH(X$1,$Q489),"sim","não"),)</f>
        <v>sim</v>
      </c>
      <c r="Y489" t="str">
        <f t="shared" si="497"/>
        <v/>
      </c>
      <c r="Z489" t="str">
        <f t="shared" si="497"/>
        <v/>
      </c>
      <c r="AA489">
        <f t="shared" si="7"/>
        <v>1</v>
      </c>
      <c r="AB489" t="str">
        <f t="shared" si="8"/>
        <v/>
      </c>
      <c r="AF489" t="str">
        <f t="shared" si="9"/>
        <v>1 - Type of study</v>
      </c>
      <c r="AG489" t="str">
        <f t="shared" si="10"/>
        <v>1 - Type of study</v>
      </c>
      <c r="AH489" t="str">
        <f t="shared" si="11"/>
        <v/>
      </c>
    </row>
    <row r="490">
      <c r="A490" s="9" t="s">
        <v>12810</v>
      </c>
      <c r="B490" s="9" t="s">
        <v>12811</v>
      </c>
      <c r="C490" s="10">
        <v>2019.0</v>
      </c>
      <c r="D490" s="10">
        <v>7.0</v>
      </c>
      <c r="E490" s="10">
        <v>1.0</v>
      </c>
      <c r="F490" s="9" t="s">
        <v>2693</v>
      </c>
      <c r="G490" s="9" t="s">
        <v>2694</v>
      </c>
      <c r="H490" s="10">
        <v>144.0</v>
      </c>
      <c r="I490" s="9"/>
      <c r="J490" s="9" t="s">
        <v>12812</v>
      </c>
      <c r="K490" s="11" t="s">
        <v>12813</v>
      </c>
      <c r="L490" s="9"/>
      <c r="M490" s="9"/>
      <c r="N490" s="9"/>
      <c r="O490" s="9"/>
      <c r="P490" s="9" t="s">
        <v>12814</v>
      </c>
      <c r="Q490" s="11" t="s">
        <v>10623</v>
      </c>
      <c r="R490" s="9"/>
      <c r="S490" s="9"/>
      <c r="T490">
        <f t="shared" si="2"/>
        <v>35</v>
      </c>
      <c r="U490" t="str">
        <f t="shared" si="3"/>
        <v>Excluded</v>
      </c>
      <c r="V490">
        <f t="shared" si="4"/>
        <v>58</v>
      </c>
      <c r="W490" t="str">
        <f t="shared" si="5"/>
        <v>Excluded</v>
      </c>
      <c r="X490" t="str">
        <f t="shared" ref="X490:Z490" si="498">IFERROR(IF(SEARCH(X$1,$Q490),"sim","não"),)</f>
        <v>sim</v>
      </c>
      <c r="Y490" t="str">
        <f t="shared" si="498"/>
        <v/>
      </c>
      <c r="Z490" t="str">
        <f t="shared" si="498"/>
        <v/>
      </c>
      <c r="AA490">
        <f t="shared" si="7"/>
        <v>1</v>
      </c>
      <c r="AB490" t="str">
        <f t="shared" si="8"/>
        <v/>
      </c>
      <c r="AF490" t="str">
        <f t="shared" si="9"/>
        <v>1 - Type of study</v>
      </c>
      <c r="AG490" t="str">
        <f t="shared" si="10"/>
        <v>1 - Type of study</v>
      </c>
      <c r="AH490" t="str">
        <f t="shared" si="11"/>
        <v/>
      </c>
    </row>
    <row r="491">
      <c r="A491" s="9" t="s">
        <v>12815</v>
      </c>
      <c r="B491" s="9" t="s">
        <v>12816</v>
      </c>
      <c r="C491" s="10">
        <v>2020.0</v>
      </c>
      <c r="D491" s="10">
        <v>12.0</v>
      </c>
      <c r="E491" s="10">
        <v>22.0</v>
      </c>
      <c r="F491" s="9" t="s">
        <v>3286</v>
      </c>
      <c r="G491" s="9" t="s">
        <v>3287</v>
      </c>
      <c r="H491" s="10">
        <v>14.0</v>
      </c>
      <c r="I491" s="10">
        <v>12.0</v>
      </c>
      <c r="J491" s="9" t="s">
        <v>12817</v>
      </c>
      <c r="K491" s="11" t="s">
        <v>12818</v>
      </c>
      <c r="L491" s="9"/>
      <c r="M491" s="9"/>
      <c r="N491" s="9"/>
      <c r="O491" s="9"/>
      <c r="P491" s="9" t="s">
        <v>12819</v>
      </c>
      <c r="Q491" s="11" t="s">
        <v>10623</v>
      </c>
      <c r="R491" s="9"/>
      <c r="S491" s="9"/>
      <c r="T491">
        <f t="shared" si="2"/>
        <v>35</v>
      </c>
      <c r="U491" t="str">
        <f t="shared" si="3"/>
        <v>Excluded</v>
      </c>
      <c r="V491">
        <f t="shared" si="4"/>
        <v>58</v>
      </c>
      <c r="W491" t="str">
        <f t="shared" si="5"/>
        <v>Excluded</v>
      </c>
      <c r="X491" t="str">
        <f t="shared" ref="X491:Z491" si="499">IFERROR(IF(SEARCH(X$1,$Q491),"sim","não"),)</f>
        <v>sim</v>
      </c>
      <c r="Y491" t="str">
        <f t="shared" si="499"/>
        <v/>
      </c>
      <c r="Z491" t="str">
        <f t="shared" si="499"/>
        <v/>
      </c>
      <c r="AA491">
        <f t="shared" si="7"/>
        <v>1</v>
      </c>
      <c r="AB491" t="str">
        <f t="shared" si="8"/>
        <v/>
      </c>
      <c r="AF491" t="str">
        <f t="shared" si="9"/>
        <v>1 - Type of study</v>
      </c>
      <c r="AG491" t="str">
        <f t="shared" si="10"/>
        <v>1 - Type of study</v>
      </c>
      <c r="AH491" t="str">
        <f t="shared" si="11"/>
        <v/>
      </c>
    </row>
    <row r="492">
      <c r="A492" s="9" t="s">
        <v>12820</v>
      </c>
      <c r="B492" s="9" t="s">
        <v>12821</v>
      </c>
      <c r="C492" s="10">
        <v>2012.0</v>
      </c>
      <c r="D492" s="10">
        <v>7.0</v>
      </c>
      <c r="E492" s="10">
        <v>1.0</v>
      </c>
      <c r="F492" s="9" t="s">
        <v>12822</v>
      </c>
      <c r="G492" s="9" t="s">
        <v>12823</v>
      </c>
      <c r="H492" s="10">
        <v>5.0</v>
      </c>
      <c r="I492" s="10">
        <v>5.0</v>
      </c>
      <c r="J492" s="9" t="s">
        <v>12824</v>
      </c>
      <c r="K492" s="11" t="s">
        <v>12825</v>
      </c>
      <c r="L492" s="9"/>
      <c r="M492" s="9"/>
      <c r="N492" s="9"/>
      <c r="O492" s="9"/>
      <c r="P492" s="9" t="s">
        <v>12826</v>
      </c>
      <c r="Q492" s="11" t="s">
        <v>10623</v>
      </c>
      <c r="R492" s="9"/>
      <c r="S492" s="9"/>
      <c r="T492">
        <f t="shared" si="2"/>
        <v>35</v>
      </c>
      <c r="U492" t="str">
        <f t="shared" si="3"/>
        <v>Excluded</v>
      </c>
      <c r="V492">
        <f t="shared" si="4"/>
        <v>58</v>
      </c>
      <c r="W492" t="str">
        <f t="shared" si="5"/>
        <v>Excluded</v>
      </c>
      <c r="X492" t="str">
        <f t="shared" ref="X492:Z492" si="500">IFERROR(IF(SEARCH(X$1,$Q492),"sim","não"),)</f>
        <v>sim</v>
      </c>
      <c r="Y492" t="str">
        <f t="shared" si="500"/>
        <v/>
      </c>
      <c r="Z492" t="str">
        <f t="shared" si="500"/>
        <v/>
      </c>
      <c r="AA492">
        <f t="shared" si="7"/>
        <v>1</v>
      </c>
      <c r="AB492" t="str">
        <f t="shared" si="8"/>
        <v/>
      </c>
      <c r="AF492" t="str">
        <f t="shared" si="9"/>
        <v>1 - Type of study</v>
      </c>
      <c r="AG492" t="str">
        <f t="shared" si="10"/>
        <v>1 - Type of study</v>
      </c>
      <c r="AH492" t="str">
        <f t="shared" si="11"/>
        <v/>
      </c>
    </row>
    <row r="493">
      <c r="A493" s="9" t="s">
        <v>12827</v>
      </c>
      <c r="B493" s="9" t="s">
        <v>12828</v>
      </c>
      <c r="C493" s="10">
        <v>2014.0</v>
      </c>
      <c r="D493" s="10">
        <v>12.0</v>
      </c>
      <c r="E493" s="10">
        <v>1.0</v>
      </c>
      <c r="F493" s="9" t="s">
        <v>12829</v>
      </c>
      <c r="G493" s="9" t="s">
        <v>12830</v>
      </c>
      <c r="H493" s="10">
        <v>14.0</v>
      </c>
      <c r="I493" s="10">
        <v>12.0</v>
      </c>
      <c r="J493" s="9" t="s">
        <v>12831</v>
      </c>
      <c r="K493" s="11" t="s">
        <v>12832</v>
      </c>
      <c r="L493" s="9"/>
      <c r="M493" s="9"/>
      <c r="N493" s="9"/>
      <c r="O493" s="9"/>
      <c r="P493" s="9" t="s">
        <v>12833</v>
      </c>
      <c r="Q493" s="11" t="s">
        <v>10657</v>
      </c>
      <c r="R493" s="9"/>
      <c r="S493" s="9"/>
      <c r="T493">
        <f t="shared" si="2"/>
        <v>35</v>
      </c>
      <c r="U493" t="str">
        <f t="shared" si="3"/>
        <v>Excluded</v>
      </c>
      <c r="V493">
        <f t="shared" si="4"/>
        <v>58</v>
      </c>
      <c r="W493" t="str">
        <f t="shared" si="5"/>
        <v>Excluded</v>
      </c>
      <c r="X493" t="str">
        <f t="shared" ref="X493:Z493" si="501">IFERROR(IF(SEARCH(X$1,$Q493),"sim","não"),)</f>
        <v>sim</v>
      </c>
      <c r="Y493" t="str">
        <f t="shared" si="501"/>
        <v/>
      </c>
      <c r="Z493" t="str">
        <f t="shared" si="501"/>
        <v/>
      </c>
      <c r="AA493">
        <f t="shared" si="7"/>
        <v>1</v>
      </c>
      <c r="AB493" t="str">
        <f t="shared" si="8"/>
        <v/>
      </c>
      <c r="AF493" t="str">
        <f t="shared" si="9"/>
        <v>1 - Type of study</v>
      </c>
      <c r="AG493" t="str">
        <f t="shared" si="10"/>
        <v>1 - Type of study</v>
      </c>
      <c r="AH493" t="str">
        <f t="shared" si="11"/>
        <v/>
      </c>
    </row>
    <row r="494">
      <c r="A494" s="9" t="s">
        <v>12834</v>
      </c>
      <c r="B494" s="9" t="s">
        <v>12835</v>
      </c>
      <c r="C494" s="10">
        <v>2019.0</v>
      </c>
      <c r="D494" s="10">
        <v>3.0</v>
      </c>
      <c r="E494" s="10">
        <v>1.0</v>
      </c>
      <c r="F494" s="9" t="s">
        <v>2693</v>
      </c>
      <c r="G494" s="9" t="s">
        <v>2694</v>
      </c>
      <c r="H494" s="10">
        <v>140.0</v>
      </c>
      <c r="I494" s="9"/>
      <c r="J494" s="9" t="s">
        <v>12836</v>
      </c>
      <c r="K494" s="11" t="s">
        <v>12837</v>
      </c>
      <c r="L494" s="9"/>
      <c r="M494" s="9"/>
      <c r="N494" s="9"/>
      <c r="O494" s="9"/>
      <c r="P494" s="9" t="s">
        <v>12838</v>
      </c>
      <c r="Q494" s="11" t="s">
        <v>10623</v>
      </c>
      <c r="R494" s="9"/>
      <c r="S494" s="9"/>
      <c r="T494">
        <f t="shared" si="2"/>
        <v>35</v>
      </c>
      <c r="U494" t="str">
        <f t="shared" si="3"/>
        <v>Excluded</v>
      </c>
      <c r="V494">
        <f t="shared" si="4"/>
        <v>58</v>
      </c>
      <c r="W494" t="str">
        <f t="shared" si="5"/>
        <v>Excluded</v>
      </c>
      <c r="X494" t="str">
        <f t="shared" ref="X494:Z494" si="502">IFERROR(IF(SEARCH(X$1,$Q494),"sim","não"),)</f>
        <v>sim</v>
      </c>
      <c r="Y494" t="str">
        <f t="shared" si="502"/>
        <v/>
      </c>
      <c r="Z494" t="str">
        <f t="shared" si="502"/>
        <v/>
      </c>
      <c r="AA494">
        <f t="shared" si="7"/>
        <v>1</v>
      </c>
      <c r="AB494" t="str">
        <f t="shared" si="8"/>
        <v/>
      </c>
      <c r="AF494" t="str">
        <f t="shared" si="9"/>
        <v>1 - Type of study</v>
      </c>
      <c r="AG494" t="str">
        <f t="shared" si="10"/>
        <v>1 - Type of study</v>
      </c>
      <c r="AH494" t="str">
        <f t="shared" si="11"/>
        <v/>
      </c>
    </row>
    <row r="495">
      <c r="A495" s="9" t="s">
        <v>12839</v>
      </c>
      <c r="B495" s="9" t="s">
        <v>12840</v>
      </c>
      <c r="C495" s="10">
        <v>2018.0</v>
      </c>
      <c r="D495" s="10">
        <v>1.0</v>
      </c>
      <c r="E495" s="10">
        <v>1.0</v>
      </c>
      <c r="F495" s="9" t="s">
        <v>12841</v>
      </c>
      <c r="G495" s="9" t="s">
        <v>12842</v>
      </c>
      <c r="H495" s="10">
        <v>38.0</v>
      </c>
      <c r="I495" s="10">
        <v>2.0</v>
      </c>
      <c r="J495" s="9" t="s">
        <v>12843</v>
      </c>
      <c r="K495" s="11" t="s">
        <v>12844</v>
      </c>
      <c r="L495" s="9"/>
      <c r="M495" s="9"/>
      <c r="N495" s="9"/>
      <c r="O495" s="9"/>
      <c r="P495" s="9" t="s">
        <v>12845</v>
      </c>
      <c r="Q495" s="11" t="s">
        <v>10629</v>
      </c>
      <c r="R495" s="9"/>
      <c r="S495" s="9"/>
      <c r="T495">
        <f t="shared" si="2"/>
        <v>35</v>
      </c>
      <c r="U495" t="str">
        <f t="shared" si="3"/>
        <v>Excluded</v>
      </c>
      <c r="V495">
        <f t="shared" si="4"/>
        <v>58</v>
      </c>
      <c r="W495" t="str">
        <f t="shared" si="5"/>
        <v>Excluded</v>
      </c>
      <c r="X495" t="str">
        <f t="shared" ref="X495:Z495" si="503">IFERROR(IF(SEARCH(X$1,$Q495),"sim","não"),)</f>
        <v>sim</v>
      </c>
      <c r="Y495" t="str">
        <f t="shared" si="503"/>
        <v/>
      </c>
      <c r="Z495" t="str">
        <f t="shared" si="503"/>
        <v/>
      </c>
      <c r="AA495">
        <f t="shared" si="7"/>
        <v>1</v>
      </c>
      <c r="AB495" t="str">
        <f t="shared" si="8"/>
        <v/>
      </c>
      <c r="AF495" t="str">
        <f t="shared" si="9"/>
        <v>1 - Type of study</v>
      </c>
      <c r="AG495" t="str">
        <f t="shared" si="10"/>
        <v>1 - Type of study</v>
      </c>
      <c r="AH495" t="str">
        <f t="shared" si="11"/>
        <v/>
      </c>
    </row>
    <row r="496">
      <c r="A496" s="9" t="s">
        <v>12846</v>
      </c>
      <c r="B496" s="9" t="s">
        <v>12847</v>
      </c>
      <c r="C496" s="10">
        <v>2021.0</v>
      </c>
      <c r="D496" s="10">
        <v>3.0</v>
      </c>
      <c r="E496" s="10">
        <v>1.0</v>
      </c>
      <c r="F496" s="9" t="s">
        <v>2693</v>
      </c>
      <c r="G496" s="9" t="s">
        <v>2694</v>
      </c>
      <c r="H496" s="10">
        <v>164.0</v>
      </c>
      <c r="I496" s="9"/>
      <c r="J496" s="9"/>
      <c r="K496" s="11" t="s">
        <v>12848</v>
      </c>
      <c r="L496" s="9"/>
      <c r="M496" s="9"/>
      <c r="N496" s="9"/>
      <c r="O496" s="9"/>
      <c r="P496" s="9" t="s">
        <v>12849</v>
      </c>
      <c r="Q496" s="11" t="s">
        <v>10623</v>
      </c>
      <c r="R496" s="9"/>
      <c r="S496" s="9"/>
      <c r="T496">
        <f t="shared" si="2"/>
        <v>35</v>
      </c>
      <c r="U496" t="str">
        <f t="shared" si="3"/>
        <v>Excluded</v>
      </c>
      <c r="V496">
        <f t="shared" si="4"/>
        <v>58</v>
      </c>
      <c r="W496" t="str">
        <f t="shared" si="5"/>
        <v>Excluded</v>
      </c>
      <c r="X496" t="str">
        <f t="shared" ref="X496:Z496" si="504">IFERROR(IF(SEARCH(X$1,$Q496),"sim","não"),)</f>
        <v>sim</v>
      </c>
      <c r="Y496" t="str">
        <f t="shared" si="504"/>
        <v/>
      </c>
      <c r="Z496" t="str">
        <f t="shared" si="504"/>
        <v/>
      </c>
      <c r="AA496">
        <f t="shared" si="7"/>
        <v>1</v>
      </c>
      <c r="AB496" t="str">
        <f t="shared" si="8"/>
        <v/>
      </c>
      <c r="AF496" t="str">
        <f t="shared" si="9"/>
        <v>1 - Type of study</v>
      </c>
      <c r="AG496" t="str">
        <f t="shared" si="10"/>
        <v>1 - Type of study</v>
      </c>
      <c r="AH496" t="str">
        <f t="shared" si="11"/>
        <v/>
      </c>
    </row>
    <row r="497">
      <c r="A497" s="9" t="s">
        <v>12850</v>
      </c>
      <c r="B497" s="9" t="s">
        <v>12851</v>
      </c>
      <c r="C497" s="10">
        <v>2020.0</v>
      </c>
      <c r="D497" s="10">
        <v>2.0</v>
      </c>
      <c r="E497" s="10">
        <v>15.0</v>
      </c>
      <c r="F497" s="9" t="s">
        <v>6564</v>
      </c>
      <c r="G497" s="9" t="s">
        <v>6565</v>
      </c>
      <c r="H497" s="10">
        <v>103.0</v>
      </c>
      <c r="I497" s="9"/>
      <c r="J497" s="9" t="s">
        <v>12852</v>
      </c>
      <c r="K497" s="11" t="s">
        <v>12853</v>
      </c>
      <c r="L497" s="9"/>
      <c r="M497" s="9"/>
      <c r="N497" s="9"/>
      <c r="O497" s="9"/>
      <c r="P497" s="9" t="s">
        <v>12854</v>
      </c>
      <c r="Q497" s="11" t="s">
        <v>10623</v>
      </c>
      <c r="R497" s="9"/>
      <c r="S497" s="9"/>
      <c r="T497">
        <f t="shared" si="2"/>
        <v>35</v>
      </c>
      <c r="U497" t="str">
        <f t="shared" si="3"/>
        <v>Excluded</v>
      </c>
      <c r="V497">
        <f t="shared" si="4"/>
        <v>58</v>
      </c>
      <c r="W497" t="str">
        <f t="shared" si="5"/>
        <v>Excluded</v>
      </c>
      <c r="X497" t="str">
        <f t="shared" ref="X497:Z497" si="505">IFERROR(IF(SEARCH(X$1,$Q497),"sim","não"),)</f>
        <v>sim</v>
      </c>
      <c r="Y497" t="str">
        <f t="shared" si="505"/>
        <v/>
      </c>
      <c r="Z497" t="str">
        <f t="shared" si="505"/>
        <v/>
      </c>
      <c r="AA497">
        <f t="shared" si="7"/>
        <v>1</v>
      </c>
      <c r="AB497" t="str">
        <f t="shared" si="8"/>
        <v/>
      </c>
      <c r="AF497" t="str">
        <f t="shared" si="9"/>
        <v>1 - Type of study</v>
      </c>
      <c r="AG497" t="str">
        <f t="shared" si="10"/>
        <v>1 - Type of study</v>
      </c>
      <c r="AH497" t="str">
        <f t="shared" si="11"/>
        <v/>
      </c>
    </row>
    <row r="498">
      <c r="A498" s="9" t="s">
        <v>12855</v>
      </c>
      <c r="B498" s="9" t="s">
        <v>12856</v>
      </c>
      <c r="C498" s="10">
        <v>2018.0</v>
      </c>
      <c r="D498" s="10">
        <v>2.0</v>
      </c>
      <c r="E498" s="10">
        <v>1.0</v>
      </c>
      <c r="F498" s="9" t="s">
        <v>2693</v>
      </c>
      <c r="G498" s="9" t="s">
        <v>2694</v>
      </c>
      <c r="H498" s="10">
        <v>127.0</v>
      </c>
      <c r="I498" s="9"/>
      <c r="J498" s="9" t="s">
        <v>12857</v>
      </c>
      <c r="K498" s="11" t="s">
        <v>12858</v>
      </c>
      <c r="L498" s="9"/>
      <c r="M498" s="9"/>
      <c r="N498" s="9"/>
      <c r="O498" s="9"/>
      <c r="P498" s="9" t="s">
        <v>12859</v>
      </c>
      <c r="Q498" s="11" t="s">
        <v>10623</v>
      </c>
      <c r="R498" s="9"/>
      <c r="S498" s="9"/>
      <c r="T498">
        <f t="shared" si="2"/>
        <v>35</v>
      </c>
      <c r="U498" t="str">
        <f t="shared" si="3"/>
        <v>Excluded</v>
      </c>
      <c r="V498">
        <f t="shared" si="4"/>
        <v>58</v>
      </c>
      <c r="W498" t="str">
        <f t="shared" si="5"/>
        <v>Excluded</v>
      </c>
      <c r="X498" t="str">
        <f t="shared" ref="X498:Z498" si="506">IFERROR(IF(SEARCH(X$1,$Q498),"sim","não"),)</f>
        <v>sim</v>
      </c>
      <c r="Y498" t="str">
        <f t="shared" si="506"/>
        <v/>
      </c>
      <c r="Z498" t="str">
        <f t="shared" si="506"/>
        <v/>
      </c>
      <c r="AA498">
        <f t="shared" si="7"/>
        <v>1</v>
      </c>
      <c r="AB498" t="str">
        <f t="shared" si="8"/>
        <v/>
      </c>
      <c r="AF498" t="str">
        <f t="shared" si="9"/>
        <v>1 - Type of study</v>
      </c>
      <c r="AG498" t="str">
        <f t="shared" si="10"/>
        <v>1 - Type of study</v>
      </c>
      <c r="AH498" t="str">
        <f t="shared" si="11"/>
        <v/>
      </c>
    </row>
    <row r="499">
      <c r="A499" s="9" t="s">
        <v>12860</v>
      </c>
      <c r="B499" s="9" t="s">
        <v>12861</v>
      </c>
      <c r="C499" s="10">
        <v>2017.0</v>
      </c>
      <c r="D499" s="10">
        <v>6.0</v>
      </c>
      <c r="E499" s="10">
        <v>9.0</v>
      </c>
      <c r="F499" s="9" t="s">
        <v>3376</v>
      </c>
      <c r="G499" s="9" t="s">
        <v>3377</v>
      </c>
      <c r="H499" s="10">
        <v>1501.0</v>
      </c>
      <c r="I499" s="9"/>
      <c r="J499" s="14">
        <v>44486.0</v>
      </c>
      <c r="K499" s="11" t="s">
        <v>12862</v>
      </c>
      <c r="L499" s="9"/>
      <c r="M499" s="9"/>
      <c r="N499" s="9"/>
      <c r="O499" s="9"/>
      <c r="P499" s="9" t="s">
        <v>12863</v>
      </c>
      <c r="Q499" s="11" t="s">
        <v>10623</v>
      </c>
      <c r="R499" s="9"/>
      <c r="S499" s="9"/>
      <c r="T499">
        <f t="shared" si="2"/>
        <v>35</v>
      </c>
      <c r="U499" t="str">
        <f t="shared" si="3"/>
        <v>Excluded</v>
      </c>
      <c r="V499">
        <f t="shared" si="4"/>
        <v>58</v>
      </c>
      <c r="W499" t="str">
        <f t="shared" si="5"/>
        <v>Excluded</v>
      </c>
      <c r="X499" t="str">
        <f t="shared" ref="X499:Z499" si="507">IFERROR(IF(SEARCH(X$1,$Q499),"sim","não"),)</f>
        <v>sim</v>
      </c>
      <c r="Y499" t="str">
        <f t="shared" si="507"/>
        <v/>
      </c>
      <c r="Z499" t="str">
        <f t="shared" si="507"/>
        <v/>
      </c>
      <c r="AA499">
        <f t="shared" si="7"/>
        <v>1</v>
      </c>
      <c r="AB499" t="str">
        <f t="shared" si="8"/>
        <v/>
      </c>
      <c r="AF499" t="str">
        <f t="shared" si="9"/>
        <v>1 - Type of study</v>
      </c>
      <c r="AG499" t="str">
        <f t="shared" si="10"/>
        <v>1 - Type of study</v>
      </c>
      <c r="AH499" t="str">
        <f t="shared" si="11"/>
        <v/>
      </c>
    </row>
    <row r="500">
      <c r="A500" s="9" t="s">
        <v>12864</v>
      </c>
      <c r="B500" s="9" t="s">
        <v>12865</v>
      </c>
      <c r="C500" s="10">
        <v>2020.0</v>
      </c>
      <c r="D500" s="10">
        <v>2.0</v>
      </c>
      <c r="E500" s="10">
        <v>1.0</v>
      </c>
      <c r="F500" s="9" t="s">
        <v>2693</v>
      </c>
      <c r="G500" s="9" t="s">
        <v>2694</v>
      </c>
      <c r="H500" s="10">
        <v>151.0</v>
      </c>
      <c r="I500" s="9"/>
      <c r="J500" s="9"/>
      <c r="K500" s="11" t="s">
        <v>12866</v>
      </c>
      <c r="L500" s="9"/>
      <c r="M500" s="9"/>
      <c r="N500" s="9"/>
      <c r="O500" s="9"/>
      <c r="P500" s="9" t="s">
        <v>12867</v>
      </c>
      <c r="Q500" s="11" t="s">
        <v>10657</v>
      </c>
      <c r="R500" s="9"/>
      <c r="S500" s="9"/>
      <c r="T500">
        <f t="shared" si="2"/>
        <v>35</v>
      </c>
      <c r="U500" t="str">
        <f t="shared" si="3"/>
        <v>Excluded</v>
      </c>
      <c r="V500">
        <f t="shared" si="4"/>
        <v>58</v>
      </c>
      <c r="W500" t="str">
        <f t="shared" si="5"/>
        <v>Excluded</v>
      </c>
      <c r="X500" t="str">
        <f t="shared" ref="X500:Z500" si="508">IFERROR(IF(SEARCH(X$1,$Q500),"sim","não"),)</f>
        <v>sim</v>
      </c>
      <c r="Y500" t="str">
        <f t="shared" si="508"/>
        <v/>
      </c>
      <c r="Z500" t="str">
        <f t="shared" si="508"/>
        <v/>
      </c>
      <c r="AA500">
        <f t="shared" si="7"/>
        <v>1</v>
      </c>
      <c r="AB500" t="str">
        <f t="shared" si="8"/>
        <v/>
      </c>
      <c r="AF500" t="str">
        <f t="shared" si="9"/>
        <v>1 - Type of study</v>
      </c>
      <c r="AG500" t="str">
        <f t="shared" si="10"/>
        <v>1 - Type of study</v>
      </c>
      <c r="AH500" t="str">
        <f t="shared" si="11"/>
        <v/>
      </c>
    </row>
    <row r="501">
      <c r="A501" s="9" t="s">
        <v>12868</v>
      </c>
      <c r="B501" s="9" t="s">
        <v>12869</v>
      </c>
      <c r="C501" s="10">
        <v>2018.0</v>
      </c>
      <c r="D501" s="10">
        <v>10.0</v>
      </c>
      <c r="E501" s="10">
        <v>1.0</v>
      </c>
      <c r="F501" s="9" t="s">
        <v>2693</v>
      </c>
      <c r="G501" s="9" t="s">
        <v>2694</v>
      </c>
      <c r="H501" s="10">
        <v>135.0</v>
      </c>
      <c r="I501" s="9"/>
      <c r="J501" s="9" t="s">
        <v>12870</v>
      </c>
      <c r="K501" s="11" t="s">
        <v>12871</v>
      </c>
      <c r="L501" s="9"/>
      <c r="M501" s="9"/>
      <c r="N501" s="9"/>
      <c r="O501" s="9"/>
      <c r="P501" s="9" t="s">
        <v>12872</v>
      </c>
      <c r="Q501" s="11" t="s">
        <v>10657</v>
      </c>
      <c r="R501" s="9"/>
      <c r="S501" s="9"/>
      <c r="T501">
        <f t="shared" si="2"/>
        <v>35</v>
      </c>
      <c r="U501" t="str">
        <f t="shared" si="3"/>
        <v>Excluded</v>
      </c>
      <c r="V501">
        <f t="shared" si="4"/>
        <v>58</v>
      </c>
      <c r="W501" t="str">
        <f t="shared" si="5"/>
        <v>Excluded</v>
      </c>
      <c r="X501" t="str">
        <f t="shared" ref="X501:Z501" si="509">IFERROR(IF(SEARCH(X$1,$Q501),"sim","não"),)</f>
        <v>sim</v>
      </c>
      <c r="Y501" t="str">
        <f t="shared" si="509"/>
        <v/>
      </c>
      <c r="Z501" t="str">
        <f t="shared" si="509"/>
        <v/>
      </c>
      <c r="AA501">
        <f t="shared" si="7"/>
        <v>1</v>
      </c>
      <c r="AB501" t="str">
        <f t="shared" si="8"/>
        <v/>
      </c>
      <c r="AF501" t="str">
        <f t="shared" si="9"/>
        <v>1 - Type of study</v>
      </c>
      <c r="AG501" t="str">
        <f t="shared" si="10"/>
        <v>1 - Type of study</v>
      </c>
      <c r="AH501" t="str">
        <f t="shared" si="11"/>
        <v/>
      </c>
    </row>
    <row r="502">
      <c r="A502" s="9" t="s">
        <v>12873</v>
      </c>
      <c r="B502" s="9" t="s">
        <v>12874</v>
      </c>
      <c r="C502" s="10">
        <v>2017.0</v>
      </c>
      <c r="D502" s="10">
        <v>4.0</v>
      </c>
      <c r="E502" s="10">
        <v>1.0</v>
      </c>
      <c r="F502" s="9" t="s">
        <v>3140</v>
      </c>
      <c r="G502" s="9" t="s">
        <v>3141</v>
      </c>
      <c r="H502" s="10">
        <v>90.0</v>
      </c>
      <c r="I502" s="10">
        <v>4.0</v>
      </c>
      <c r="J502" s="9" t="s">
        <v>12875</v>
      </c>
      <c r="K502" s="11" t="s">
        <v>12876</v>
      </c>
      <c r="L502" s="9"/>
      <c r="M502" s="9"/>
      <c r="N502" s="9"/>
      <c r="O502" s="9"/>
      <c r="P502" s="9" t="s">
        <v>12877</v>
      </c>
      <c r="Q502" s="11" t="s">
        <v>10623</v>
      </c>
      <c r="R502" s="9"/>
      <c r="S502" s="9"/>
      <c r="T502">
        <f t="shared" si="2"/>
        <v>35</v>
      </c>
      <c r="U502" t="str">
        <f t="shared" si="3"/>
        <v>Excluded</v>
      </c>
      <c r="V502">
        <f t="shared" si="4"/>
        <v>58</v>
      </c>
      <c r="W502" t="str">
        <f t="shared" si="5"/>
        <v>Excluded</v>
      </c>
      <c r="X502" t="str">
        <f t="shared" ref="X502:Z502" si="510">IFERROR(IF(SEARCH(X$1,$Q502),"sim","não"),)</f>
        <v>sim</v>
      </c>
      <c r="Y502" t="str">
        <f t="shared" si="510"/>
        <v/>
      </c>
      <c r="Z502" t="str">
        <f t="shared" si="510"/>
        <v/>
      </c>
      <c r="AA502">
        <f t="shared" si="7"/>
        <v>1</v>
      </c>
      <c r="AB502" t="str">
        <f t="shared" si="8"/>
        <v/>
      </c>
      <c r="AF502" t="str">
        <f t="shared" si="9"/>
        <v>1 - Type of study</v>
      </c>
      <c r="AG502" t="str">
        <f t="shared" si="10"/>
        <v>1 - Type of study</v>
      </c>
      <c r="AH502" t="str">
        <f t="shared" si="11"/>
        <v/>
      </c>
    </row>
    <row r="503">
      <c r="A503" s="9" t="s">
        <v>12878</v>
      </c>
      <c r="B503" s="9" t="s">
        <v>12879</v>
      </c>
      <c r="C503" s="10">
        <v>2016.0</v>
      </c>
      <c r="D503" s="10">
        <v>7.0</v>
      </c>
      <c r="E503" s="10">
        <v>1.0</v>
      </c>
      <c r="F503" s="9" t="s">
        <v>12880</v>
      </c>
      <c r="G503" s="9" t="s">
        <v>12881</v>
      </c>
      <c r="H503" s="10">
        <v>9.0</v>
      </c>
      <c r="I503" s="10">
        <v>7.0</v>
      </c>
      <c r="J503" s="9" t="s">
        <v>12882</v>
      </c>
      <c r="K503" s="11" t="s">
        <v>12883</v>
      </c>
      <c r="L503" s="9"/>
      <c r="M503" s="9"/>
      <c r="N503" s="9"/>
      <c r="O503" s="9"/>
      <c r="P503" s="9" t="s">
        <v>12884</v>
      </c>
      <c r="Q503" s="11" t="s">
        <v>10738</v>
      </c>
      <c r="R503" s="9"/>
      <c r="S503" s="9"/>
      <c r="T503">
        <f t="shared" si="2"/>
        <v>35</v>
      </c>
      <c r="U503" t="str">
        <f t="shared" si="3"/>
        <v>Excluded</v>
      </c>
      <c r="V503">
        <f t="shared" si="4"/>
        <v>58</v>
      </c>
      <c r="W503" t="str">
        <f t="shared" si="5"/>
        <v>Maybe</v>
      </c>
      <c r="X503" t="str">
        <f t="shared" ref="X503:Z503" si="511">IFERROR(IF(SEARCH(X$1,$Q503),"sim","não"),)</f>
        <v/>
      </c>
      <c r="Y503" t="str">
        <f t="shared" si="511"/>
        <v/>
      </c>
      <c r="Z503" t="str">
        <f t="shared" si="511"/>
        <v>sim</v>
      </c>
      <c r="AA503">
        <f t="shared" si="7"/>
        <v>1</v>
      </c>
      <c r="AB503" t="str">
        <f t="shared" si="8"/>
        <v>sim</v>
      </c>
      <c r="AF503" t="str">
        <f t="shared" si="9"/>
        <v>3 - Intervention</v>
      </c>
      <c r="AG503" t="str">
        <f t="shared" si="10"/>
        <v/>
      </c>
      <c r="AH503" t="str">
        <f t="shared" si="11"/>
        <v/>
      </c>
    </row>
    <row r="504">
      <c r="A504" s="9" t="s">
        <v>12885</v>
      </c>
      <c r="B504" s="9" t="s">
        <v>12886</v>
      </c>
      <c r="C504" s="10">
        <v>2018.0</v>
      </c>
      <c r="D504" s="10">
        <v>6.0</v>
      </c>
      <c r="E504" s="10">
        <v>1.0</v>
      </c>
      <c r="F504" s="9" t="s">
        <v>2738</v>
      </c>
      <c r="G504" s="9" t="s">
        <v>2739</v>
      </c>
      <c r="H504" s="10">
        <v>237.0</v>
      </c>
      <c r="I504" s="9"/>
      <c r="J504" s="9" t="s">
        <v>12887</v>
      </c>
      <c r="K504" s="11" t="s">
        <v>12888</v>
      </c>
      <c r="L504" s="9"/>
      <c r="M504" s="9"/>
      <c r="N504" s="9"/>
      <c r="O504" s="9"/>
      <c r="P504" s="9" t="s">
        <v>12889</v>
      </c>
      <c r="Q504" s="11" t="s">
        <v>10635</v>
      </c>
      <c r="R504" s="9"/>
      <c r="S504" s="9"/>
      <c r="T504">
        <f t="shared" si="2"/>
        <v>35</v>
      </c>
      <c r="U504" t="str">
        <f t="shared" si="3"/>
        <v>Maybe</v>
      </c>
      <c r="V504">
        <f t="shared" si="4"/>
        <v>55</v>
      </c>
      <c r="W504" t="str">
        <f t="shared" si="5"/>
        <v>Maybe</v>
      </c>
      <c r="X504" t="str">
        <f t="shared" ref="X504:Z504" si="512">IFERROR(IF(SEARCH(X$1,$Q504),"sim","não"),)</f>
        <v/>
      </c>
      <c r="Y504" t="str">
        <f t="shared" si="512"/>
        <v/>
      </c>
      <c r="Z504" t="str">
        <f t="shared" si="512"/>
        <v/>
      </c>
      <c r="AA504">
        <f t="shared" si="7"/>
        <v>0</v>
      </c>
      <c r="AB504" t="str">
        <f t="shared" si="8"/>
        <v>sim</v>
      </c>
      <c r="AF504" t="str">
        <f t="shared" si="9"/>
        <v/>
      </c>
      <c r="AG504" t="str">
        <f t="shared" si="10"/>
        <v/>
      </c>
      <c r="AH504" t="str">
        <f t="shared" si="11"/>
        <v/>
      </c>
    </row>
    <row r="505">
      <c r="A505" s="9" t="s">
        <v>12890</v>
      </c>
      <c r="B505" s="9" t="s">
        <v>12891</v>
      </c>
      <c r="C505" s="10">
        <v>2018.0</v>
      </c>
      <c r="D505" s="10">
        <v>6.0</v>
      </c>
      <c r="E505" s="10">
        <v>14.0</v>
      </c>
      <c r="F505" s="9" t="s">
        <v>12892</v>
      </c>
      <c r="G505" s="9" t="s">
        <v>12893</v>
      </c>
      <c r="H505" s="10">
        <v>6.0</v>
      </c>
      <c r="I505" s="10">
        <v>22.0</v>
      </c>
      <c r="J505" s="9" t="s">
        <v>12894</v>
      </c>
      <c r="K505" s="11" t="s">
        <v>12895</v>
      </c>
      <c r="L505" s="9"/>
      <c r="M505" s="9"/>
      <c r="N505" s="9"/>
      <c r="O505" s="9"/>
      <c r="P505" s="9" t="s">
        <v>12896</v>
      </c>
      <c r="Q505" s="11" t="s">
        <v>11358</v>
      </c>
      <c r="R505" s="9"/>
      <c r="S505" s="9"/>
      <c r="T505">
        <f t="shared" si="2"/>
        <v>35</v>
      </c>
      <c r="U505" t="str">
        <f t="shared" si="3"/>
        <v>Excluded</v>
      </c>
      <c r="V505">
        <f t="shared" si="4"/>
        <v>58</v>
      </c>
      <c r="W505" t="str">
        <f t="shared" si="5"/>
        <v>Maybe</v>
      </c>
      <c r="X505" t="str">
        <f t="shared" ref="X505:Z505" si="513">IFERROR(IF(SEARCH(X$1,$Q505),"sim","não"),)</f>
        <v/>
      </c>
      <c r="Y505" t="str">
        <f t="shared" si="513"/>
        <v/>
      </c>
      <c r="Z505" t="str">
        <f t="shared" si="513"/>
        <v>sim</v>
      </c>
      <c r="AA505">
        <f t="shared" si="7"/>
        <v>1</v>
      </c>
      <c r="AB505" t="str">
        <f t="shared" si="8"/>
        <v>sim</v>
      </c>
      <c r="AF505" t="str">
        <f t="shared" si="9"/>
        <v>3 - Intervention</v>
      </c>
      <c r="AG505" t="str">
        <f t="shared" si="10"/>
        <v/>
      </c>
      <c r="AH505" t="str">
        <f t="shared" si="11"/>
        <v/>
      </c>
    </row>
    <row r="506">
      <c r="A506" s="9" t="s">
        <v>12897</v>
      </c>
      <c r="B506" s="9" t="s">
        <v>12898</v>
      </c>
      <c r="C506" s="10">
        <v>2019.0</v>
      </c>
      <c r="D506" s="10">
        <v>1.0</v>
      </c>
      <c r="E506" s="10">
        <v>1.0</v>
      </c>
      <c r="F506" s="9" t="s">
        <v>12670</v>
      </c>
      <c r="G506" s="9" t="s">
        <v>12671</v>
      </c>
      <c r="H506" s="10">
        <v>25.0</v>
      </c>
      <c r="I506" s="10">
        <v>46.0</v>
      </c>
      <c r="J506" s="9" t="s">
        <v>12899</v>
      </c>
      <c r="K506" s="11" t="s">
        <v>12900</v>
      </c>
      <c r="L506" s="9"/>
      <c r="M506" s="9"/>
      <c r="N506" s="9"/>
      <c r="O506" s="9"/>
      <c r="P506" s="9" t="s">
        <v>12901</v>
      </c>
      <c r="Q506" s="11" t="s">
        <v>10657</v>
      </c>
      <c r="R506" s="9"/>
      <c r="S506" s="9"/>
      <c r="T506">
        <f t="shared" si="2"/>
        <v>35</v>
      </c>
      <c r="U506" t="str">
        <f t="shared" si="3"/>
        <v>Excluded</v>
      </c>
      <c r="V506">
        <f t="shared" si="4"/>
        <v>58</v>
      </c>
      <c r="W506" t="str">
        <f t="shared" si="5"/>
        <v>Excluded</v>
      </c>
      <c r="X506" t="str">
        <f t="shared" ref="X506:Z506" si="514">IFERROR(IF(SEARCH(X$1,$Q506),"sim","não"),)</f>
        <v>sim</v>
      </c>
      <c r="Y506" t="str">
        <f t="shared" si="514"/>
        <v/>
      </c>
      <c r="Z506" t="str">
        <f t="shared" si="514"/>
        <v/>
      </c>
      <c r="AA506">
        <f t="shared" si="7"/>
        <v>1</v>
      </c>
      <c r="AB506" t="str">
        <f t="shared" si="8"/>
        <v/>
      </c>
      <c r="AF506" t="str">
        <f t="shared" si="9"/>
        <v>1 - Type of study</v>
      </c>
      <c r="AG506" t="str">
        <f t="shared" si="10"/>
        <v>1 - Type of study</v>
      </c>
      <c r="AH506" t="str">
        <f t="shared" si="11"/>
        <v/>
      </c>
    </row>
    <row r="507">
      <c r="A507" s="9" t="s">
        <v>12902</v>
      </c>
      <c r="B507" s="9" t="s">
        <v>12903</v>
      </c>
      <c r="C507" s="10">
        <v>2021.0</v>
      </c>
      <c r="D507" s="10">
        <v>1.0</v>
      </c>
      <c r="E507" s="10">
        <v>5.0</v>
      </c>
      <c r="F507" s="9" t="s">
        <v>2973</v>
      </c>
      <c r="G507" s="9" t="s">
        <v>2974</v>
      </c>
      <c r="H507" s="10">
        <v>401.0</v>
      </c>
      <c r="I507" s="9"/>
      <c r="J507" s="9"/>
      <c r="K507" s="11" t="s">
        <v>12904</v>
      </c>
      <c r="L507" s="9"/>
      <c r="M507" s="9"/>
      <c r="N507" s="9"/>
      <c r="O507" s="9"/>
      <c r="P507" s="9" t="s">
        <v>12905</v>
      </c>
      <c r="Q507" s="11" t="s">
        <v>10635</v>
      </c>
      <c r="R507" s="9"/>
      <c r="S507" s="9"/>
      <c r="T507">
        <f t="shared" si="2"/>
        <v>35</v>
      </c>
      <c r="U507" t="str">
        <f t="shared" si="3"/>
        <v>Maybe</v>
      </c>
      <c r="V507">
        <f t="shared" si="4"/>
        <v>55</v>
      </c>
      <c r="W507" t="str">
        <f t="shared" si="5"/>
        <v>Maybe</v>
      </c>
      <c r="X507" t="str">
        <f t="shared" ref="X507:Z507" si="515">IFERROR(IF(SEARCH(X$1,$Q507),"sim","não"),)</f>
        <v/>
      </c>
      <c r="Y507" t="str">
        <f t="shared" si="515"/>
        <v/>
      </c>
      <c r="Z507" t="str">
        <f t="shared" si="515"/>
        <v/>
      </c>
      <c r="AA507">
        <f t="shared" si="7"/>
        <v>0</v>
      </c>
      <c r="AB507" t="str">
        <f t="shared" si="8"/>
        <v>sim</v>
      </c>
      <c r="AF507" t="str">
        <f t="shared" si="9"/>
        <v/>
      </c>
      <c r="AG507" t="str">
        <f t="shared" si="10"/>
        <v/>
      </c>
      <c r="AH507" t="str">
        <f t="shared" si="11"/>
        <v/>
      </c>
    </row>
    <row r="508">
      <c r="A508" s="9" t="s">
        <v>12906</v>
      </c>
      <c r="B508" s="9" t="s">
        <v>12907</v>
      </c>
      <c r="C508" s="10">
        <v>2021.0</v>
      </c>
      <c r="D508" s="10">
        <v>3.0</v>
      </c>
      <c r="E508" s="10">
        <v>1.0</v>
      </c>
      <c r="F508" s="9" t="s">
        <v>2756</v>
      </c>
      <c r="G508" s="9" t="s">
        <v>2757</v>
      </c>
      <c r="H508" s="10">
        <v>267.0</v>
      </c>
      <c r="I508" s="9"/>
      <c r="J508" s="9"/>
      <c r="K508" s="11" t="s">
        <v>12908</v>
      </c>
      <c r="L508" s="9"/>
      <c r="M508" s="9"/>
      <c r="N508" s="9"/>
      <c r="O508" s="9"/>
      <c r="P508" s="9" t="s">
        <v>12909</v>
      </c>
      <c r="Q508" s="11" t="s">
        <v>10623</v>
      </c>
      <c r="R508" s="9"/>
      <c r="S508" s="9"/>
      <c r="T508">
        <f t="shared" si="2"/>
        <v>35</v>
      </c>
      <c r="U508" t="str">
        <f t="shared" si="3"/>
        <v>Excluded</v>
      </c>
      <c r="V508">
        <f t="shared" si="4"/>
        <v>58</v>
      </c>
      <c r="W508" t="str">
        <f t="shared" si="5"/>
        <v>Excluded</v>
      </c>
      <c r="X508" t="str">
        <f t="shared" ref="X508:Z508" si="516">IFERROR(IF(SEARCH(X$1,$Q508),"sim","não"),)</f>
        <v>sim</v>
      </c>
      <c r="Y508" t="str">
        <f t="shared" si="516"/>
        <v/>
      </c>
      <c r="Z508" t="str">
        <f t="shared" si="516"/>
        <v/>
      </c>
      <c r="AA508">
        <f t="shared" si="7"/>
        <v>1</v>
      </c>
      <c r="AB508" t="str">
        <f t="shared" si="8"/>
        <v/>
      </c>
      <c r="AF508" t="str">
        <f t="shared" si="9"/>
        <v>1 - Type of study</v>
      </c>
      <c r="AG508" t="str">
        <f t="shared" si="10"/>
        <v>1 - Type of study</v>
      </c>
      <c r="AH508" t="str">
        <f t="shared" si="11"/>
        <v/>
      </c>
    </row>
    <row r="509">
      <c r="A509" s="9" t="s">
        <v>12910</v>
      </c>
      <c r="B509" s="9" t="s">
        <v>12911</v>
      </c>
      <c r="C509" s="10">
        <v>2021.0</v>
      </c>
      <c r="D509" s="10">
        <v>3.0</v>
      </c>
      <c r="E509" s="10">
        <v>1.0</v>
      </c>
      <c r="F509" s="9" t="s">
        <v>12912</v>
      </c>
      <c r="G509" s="9" t="s">
        <v>12913</v>
      </c>
      <c r="H509" s="10">
        <v>14.0</v>
      </c>
      <c r="I509" s="10">
        <v>2.0</v>
      </c>
      <c r="J509" s="9"/>
      <c r="K509" s="11" t="s">
        <v>12914</v>
      </c>
      <c r="L509" s="9"/>
      <c r="M509" s="9"/>
      <c r="N509" s="9"/>
      <c r="O509" s="9"/>
      <c r="P509" s="9" t="s">
        <v>12915</v>
      </c>
      <c r="Q509" s="11" t="s">
        <v>10623</v>
      </c>
      <c r="R509" s="9"/>
      <c r="S509" s="9"/>
      <c r="T509">
        <f t="shared" si="2"/>
        <v>35</v>
      </c>
      <c r="U509" t="str">
        <f t="shared" si="3"/>
        <v>Excluded</v>
      </c>
      <c r="V509">
        <f t="shared" si="4"/>
        <v>58</v>
      </c>
      <c r="W509" t="str">
        <f t="shared" si="5"/>
        <v>Excluded</v>
      </c>
      <c r="X509" t="str">
        <f t="shared" ref="X509:Z509" si="517">IFERROR(IF(SEARCH(X$1,$Q509),"sim","não"),)</f>
        <v>sim</v>
      </c>
      <c r="Y509" t="str">
        <f t="shared" si="517"/>
        <v/>
      </c>
      <c r="Z509" t="str">
        <f t="shared" si="517"/>
        <v/>
      </c>
      <c r="AA509">
        <f t="shared" si="7"/>
        <v>1</v>
      </c>
      <c r="AB509" t="str">
        <f t="shared" si="8"/>
        <v/>
      </c>
      <c r="AF509" t="str">
        <f t="shared" si="9"/>
        <v>1 - Type of study</v>
      </c>
      <c r="AG509" t="str">
        <f t="shared" si="10"/>
        <v>1 - Type of study</v>
      </c>
      <c r="AH509" t="str">
        <f t="shared" si="11"/>
        <v/>
      </c>
    </row>
    <row r="510">
      <c r="A510" s="9" t="s">
        <v>12916</v>
      </c>
      <c r="B510" s="9" t="s">
        <v>12917</v>
      </c>
      <c r="C510" s="10">
        <v>2020.0</v>
      </c>
      <c r="D510" s="10">
        <v>1.0</v>
      </c>
      <c r="E510" s="10">
        <v>1.0</v>
      </c>
      <c r="F510" s="9" t="s">
        <v>12918</v>
      </c>
      <c r="G510" s="9" t="s">
        <v>12919</v>
      </c>
      <c r="H510" s="10">
        <v>6.0</v>
      </c>
      <c r="I510" s="10">
        <v>3.0</v>
      </c>
      <c r="J510" s="9" t="s">
        <v>12920</v>
      </c>
      <c r="K510" s="11" t="s">
        <v>12921</v>
      </c>
      <c r="L510" s="9"/>
      <c r="M510" s="9"/>
      <c r="N510" s="9"/>
      <c r="O510" s="9"/>
      <c r="P510" s="9" t="s">
        <v>12922</v>
      </c>
      <c r="Q510" s="11" t="s">
        <v>10623</v>
      </c>
      <c r="R510" s="9"/>
      <c r="S510" s="9"/>
      <c r="T510">
        <f t="shared" si="2"/>
        <v>35</v>
      </c>
      <c r="U510" t="str">
        <f t="shared" si="3"/>
        <v>Excluded</v>
      </c>
      <c r="V510">
        <f t="shared" si="4"/>
        <v>58</v>
      </c>
      <c r="W510" t="str">
        <f t="shared" si="5"/>
        <v>Excluded</v>
      </c>
      <c r="X510" t="str">
        <f t="shared" ref="X510:Z510" si="518">IFERROR(IF(SEARCH(X$1,$Q510),"sim","não"),)</f>
        <v>sim</v>
      </c>
      <c r="Y510" t="str">
        <f t="shared" si="518"/>
        <v/>
      </c>
      <c r="Z510" t="str">
        <f t="shared" si="518"/>
        <v/>
      </c>
      <c r="AA510">
        <f t="shared" si="7"/>
        <v>1</v>
      </c>
      <c r="AB510" t="str">
        <f t="shared" si="8"/>
        <v/>
      </c>
      <c r="AF510" t="str">
        <f t="shared" si="9"/>
        <v>1 - Type of study</v>
      </c>
      <c r="AG510" t="str">
        <f t="shared" si="10"/>
        <v>1 - Type of study</v>
      </c>
      <c r="AH510" t="str">
        <f t="shared" si="11"/>
        <v/>
      </c>
    </row>
    <row r="511">
      <c r="A511" s="9" t="s">
        <v>12923</v>
      </c>
      <c r="B511" s="9" t="s">
        <v>12924</v>
      </c>
      <c r="C511" s="10">
        <v>2020.0</v>
      </c>
      <c r="D511" s="10">
        <v>9.0</v>
      </c>
      <c r="E511" s="10">
        <v>1.0</v>
      </c>
      <c r="F511" s="9" t="s">
        <v>2706</v>
      </c>
      <c r="G511" s="9" t="s">
        <v>2707</v>
      </c>
      <c r="H511" s="10">
        <v>412.0</v>
      </c>
      <c r="I511" s="10">
        <v>22.0</v>
      </c>
      <c r="J511" s="9" t="s">
        <v>12925</v>
      </c>
      <c r="K511" s="11" t="s">
        <v>12926</v>
      </c>
      <c r="L511" s="9"/>
      <c r="M511" s="9"/>
      <c r="N511" s="9"/>
      <c r="O511" s="9"/>
      <c r="P511" s="9" t="s">
        <v>12927</v>
      </c>
      <c r="Q511" s="11" t="s">
        <v>10623</v>
      </c>
      <c r="R511" s="9"/>
      <c r="S511" s="9"/>
      <c r="T511">
        <f t="shared" si="2"/>
        <v>35</v>
      </c>
      <c r="U511" t="str">
        <f t="shared" si="3"/>
        <v>Excluded</v>
      </c>
      <c r="V511">
        <f t="shared" si="4"/>
        <v>58</v>
      </c>
      <c r="W511" t="str">
        <f t="shared" si="5"/>
        <v>Excluded</v>
      </c>
      <c r="X511" t="str">
        <f t="shared" ref="X511:Z511" si="519">IFERROR(IF(SEARCH(X$1,$Q511),"sim","não"),)</f>
        <v>sim</v>
      </c>
      <c r="Y511" t="str">
        <f t="shared" si="519"/>
        <v/>
      </c>
      <c r="Z511" t="str">
        <f t="shared" si="519"/>
        <v/>
      </c>
      <c r="AA511">
        <f t="shared" si="7"/>
        <v>1</v>
      </c>
      <c r="AB511" t="str">
        <f t="shared" si="8"/>
        <v/>
      </c>
      <c r="AF511" t="str">
        <f t="shared" si="9"/>
        <v>1 - Type of study</v>
      </c>
      <c r="AG511" t="str">
        <f t="shared" si="10"/>
        <v>1 - Type of study</v>
      </c>
      <c r="AH511" t="str">
        <f t="shared" si="11"/>
        <v/>
      </c>
    </row>
    <row r="512">
      <c r="A512" s="9" t="s">
        <v>12928</v>
      </c>
      <c r="B512" s="9" t="s">
        <v>12929</v>
      </c>
      <c r="C512" s="10">
        <v>2015.0</v>
      </c>
      <c r="D512" s="10">
        <v>1.0</v>
      </c>
      <c r="E512" s="10">
        <v>1.0</v>
      </c>
      <c r="F512" s="11" t="s">
        <v>5955</v>
      </c>
      <c r="G512" s="9"/>
      <c r="H512" s="10">
        <v>2.0</v>
      </c>
      <c r="I512" s="9"/>
      <c r="J512" s="9"/>
      <c r="K512" s="11" t="s">
        <v>12930</v>
      </c>
      <c r="L512" s="9"/>
      <c r="M512" s="9"/>
      <c r="N512" s="9"/>
      <c r="O512" s="9"/>
      <c r="P512" s="9" t="s">
        <v>12931</v>
      </c>
      <c r="Q512" s="11" t="s">
        <v>10623</v>
      </c>
      <c r="R512" s="9"/>
      <c r="S512" s="9"/>
      <c r="T512">
        <f t="shared" si="2"/>
        <v>35</v>
      </c>
      <c r="U512" t="str">
        <f t="shared" si="3"/>
        <v>Excluded</v>
      </c>
      <c r="V512">
        <f t="shared" si="4"/>
        <v>58</v>
      </c>
      <c r="W512" t="str">
        <f t="shared" si="5"/>
        <v>Excluded</v>
      </c>
      <c r="X512" t="str">
        <f t="shared" ref="X512:Z512" si="520">IFERROR(IF(SEARCH(X$1,$Q512),"sim","não"),)</f>
        <v>sim</v>
      </c>
      <c r="Y512" t="str">
        <f t="shared" si="520"/>
        <v/>
      </c>
      <c r="Z512" t="str">
        <f t="shared" si="520"/>
        <v/>
      </c>
      <c r="AA512">
        <f t="shared" si="7"/>
        <v>1</v>
      </c>
      <c r="AB512" t="str">
        <f t="shared" si="8"/>
        <v/>
      </c>
      <c r="AF512" t="str">
        <f t="shared" si="9"/>
        <v>1 - Type of study</v>
      </c>
      <c r="AG512" t="str">
        <f t="shared" si="10"/>
        <v>1 - Type of study</v>
      </c>
      <c r="AH512" t="str">
        <f t="shared" si="11"/>
        <v/>
      </c>
    </row>
    <row r="513">
      <c r="A513" s="9" t="s">
        <v>12932</v>
      </c>
      <c r="B513" s="9" t="s">
        <v>12933</v>
      </c>
      <c r="C513" s="10">
        <v>2018.0</v>
      </c>
      <c r="D513" s="10">
        <v>7.0</v>
      </c>
      <c r="E513" s="10">
        <v>1.0</v>
      </c>
      <c r="F513" s="9" t="s">
        <v>12934</v>
      </c>
      <c r="G513" s="9" t="s">
        <v>12935</v>
      </c>
      <c r="H513" s="10">
        <v>85.0</v>
      </c>
      <c r="I513" s="9"/>
      <c r="J513" s="9" t="s">
        <v>12936</v>
      </c>
      <c r="K513" s="11" t="s">
        <v>9704</v>
      </c>
      <c r="L513" s="9"/>
      <c r="M513" s="9"/>
      <c r="N513" s="9"/>
      <c r="O513" s="9"/>
      <c r="P513" s="9" t="s">
        <v>12937</v>
      </c>
      <c r="Q513" s="11" t="s">
        <v>10623</v>
      </c>
      <c r="R513" s="9"/>
      <c r="S513" s="9"/>
      <c r="T513">
        <f t="shared" si="2"/>
        <v>35</v>
      </c>
      <c r="U513" t="str">
        <f t="shared" si="3"/>
        <v>Excluded</v>
      </c>
      <c r="V513">
        <f t="shared" si="4"/>
        <v>58</v>
      </c>
      <c r="W513" t="str">
        <f t="shared" si="5"/>
        <v>Excluded</v>
      </c>
      <c r="X513" t="str">
        <f t="shared" ref="X513:Z513" si="521">IFERROR(IF(SEARCH(X$1,$Q513),"sim","não"),)</f>
        <v>sim</v>
      </c>
      <c r="Y513" t="str">
        <f t="shared" si="521"/>
        <v/>
      </c>
      <c r="Z513" t="str">
        <f t="shared" si="521"/>
        <v/>
      </c>
      <c r="AA513">
        <f t="shared" si="7"/>
        <v>1</v>
      </c>
      <c r="AB513" t="str">
        <f t="shared" si="8"/>
        <v/>
      </c>
      <c r="AF513" t="str">
        <f t="shared" si="9"/>
        <v>1 - Type of study</v>
      </c>
      <c r="AG513" t="str">
        <f t="shared" si="10"/>
        <v>1 - Type of study</v>
      </c>
      <c r="AH513" t="str">
        <f t="shared" si="11"/>
        <v/>
      </c>
    </row>
    <row r="514">
      <c r="A514" s="9" t="s">
        <v>12938</v>
      </c>
      <c r="B514" s="9" t="s">
        <v>12939</v>
      </c>
      <c r="C514" s="10">
        <v>2016.0</v>
      </c>
      <c r="D514" s="10">
        <v>1.0</v>
      </c>
      <c r="E514" s="10">
        <v>1.0</v>
      </c>
      <c r="F514" s="9" t="s">
        <v>9683</v>
      </c>
      <c r="G514" s="9" t="s">
        <v>9684</v>
      </c>
      <c r="H514" s="10">
        <v>18.0</v>
      </c>
      <c r="I514" s="10">
        <v>7.0</v>
      </c>
      <c r="J514" s="9" t="s">
        <v>12940</v>
      </c>
      <c r="K514" s="11" t="s">
        <v>12941</v>
      </c>
      <c r="L514" s="9"/>
      <c r="M514" s="9"/>
      <c r="N514" s="9"/>
      <c r="O514" s="9"/>
      <c r="P514" s="9" t="s">
        <v>12942</v>
      </c>
      <c r="Q514" s="11" t="s">
        <v>10635</v>
      </c>
      <c r="R514" s="9"/>
      <c r="S514" s="9"/>
      <c r="T514">
        <f t="shared" si="2"/>
        <v>35</v>
      </c>
      <c r="U514" t="str">
        <f t="shared" si="3"/>
        <v>Maybe</v>
      </c>
      <c r="V514">
        <f t="shared" si="4"/>
        <v>55</v>
      </c>
      <c r="W514" t="str">
        <f t="shared" si="5"/>
        <v>Maybe</v>
      </c>
      <c r="X514" t="str">
        <f t="shared" ref="X514:Z514" si="522">IFERROR(IF(SEARCH(X$1,$Q514),"sim","não"),)</f>
        <v/>
      </c>
      <c r="Y514" t="str">
        <f t="shared" si="522"/>
        <v/>
      </c>
      <c r="Z514" t="str">
        <f t="shared" si="522"/>
        <v/>
      </c>
      <c r="AA514">
        <f t="shared" si="7"/>
        <v>0</v>
      </c>
      <c r="AB514" t="str">
        <f t="shared" si="8"/>
        <v>sim</v>
      </c>
      <c r="AF514" t="str">
        <f t="shared" si="9"/>
        <v/>
      </c>
      <c r="AG514" t="str">
        <f t="shared" si="10"/>
        <v/>
      </c>
      <c r="AH514" t="str">
        <f t="shared" si="11"/>
        <v/>
      </c>
    </row>
    <row r="515">
      <c r="A515" s="9" t="s">
        <v>12943</v>
      </c>
      <c r="B515" s="9" t="s">
        <v>12944</v>
      </c>
      <c r="C515" s="10">
        <v>2016.0</v>
      </c>
      <c r="D515" s="10">
        <v>1.0</v>
      </c>
      <c r="E515" s="10">
        <v>1.0</v>
      </c>
      <c r="F515" s="9" t="s">
        <v>12945</v>
      </c>
      <c r="G515" s="9" t="s">
        <v>12946</v>
      </c>
      <c r="H515" s="10">
        <v>1243.0</v>
      </c>
      <c r="I515" s="9"/>
      <c r="J515" s="9" t="s">
        <v>12947</v>
      </c>
      <c r="K515" s="11" t="s">
        <v>12948</v>
      </c>
      <c r="L515" s="9"/>
      <c r="M515" s="9"/>
      <c r="N515" s="9"/>
      <c r="O515" s="9"/>
      <c r="P515" s="9" t="s">
        <v>12949</v>
      </c>
      <c r="Q515" s="11" t="s">
        <v>10623</v>
      </c>
      <c r="R515" s="9"/>
      <c r="S515" s="9"/>
      <c r="T515">
        <f t="shared" si="2"/>
        <v>35</v>
      </c>
      <c r="U515" t="str">
        <f t="shared" si="3"/>
        <v>Excluded</v>
      </c>
      <c r="V515">
        <f t="shared" si="4"/>
        <v>58</v>
      </c>
      <c r="W515" t="str">
        <f t="shared" si="5"/>
        <v>Excluded</v>
      </c>
      <c r="X515" t="str">
        <f t="shared" ref="X515:Z515" si="523">IFERROR(IF(SEARCH(X$1,$Q515),"sim","não"),)</f>
        <v>sim</v>
      </c>
      <c r="Y515" t="str">
        <f t="shared" si="523"/>
        <v/>
      </c>
      <c r="Z515" t="str">
        <f t="shared" si="523"/>
        <v/>
      </c>
      <c r="AA515">
        <f t="shared" si="7"/>
        <v>1</v>
      </c>
      <c r="AB515" t="str">
        <f t="shared" si="8"/>
        <v/>
      </c>
      <c r="AF515" t="str">
        <f t="shared" si="9"/>
        <v>1 - Type of study</v>
      </c>
      <c r="AG515" t="str">
        <f t="shared" si="10"/>
        <v>1 - Type of study</v>
      </c>
      <c r="AH515" t="str">
        <f t="shared" si="11"/>
        <v/>
      </c>
    </row>
    <row r="516">
      <c r="A516" s="9" t="s">
        <v>12950</v>
      </c>
      <c r="B516" s="9" t="s">
        <v>12951</v>
      </c>
      <c r="C516" s="10">
        <v>2020.0</v>
      </c>
      <c r="D516" s="10">
        <v>9.0</v>
      </c>
      <c r="E516" s="10">
        <v>1.0</v>
      </c>
      <c r="F516" s="9" t="s">
        <v>2756</v>
      </c>
      <c r="G516" s="9" t="s">
        <v>2757</v>
      </c>
      <c r="H516" s="10">
        <v>255.0</v>
      </c>
      <c r="I516" s="9"/>
      <c r="J516" s="9"/>
      <c r="K516" s="11" t="s">
        <v>12952</v>
      </c>
      <c r="L516" s="9"/>
      <c r="M516" s="9"/>
      <c r="N516" s="9"/>
      <c r="O516" s="9"/>
      <c r="P516" s="9" t="s">
        <v>12953</v>
      </c>
      <c r="Q516" s="11" t="s">
        <v>10623</v>
      </c>
      <c r="R516" s="9"/>
      <c r="S516" s="9"/>
      <c r="T516">
        <f t="shared" si="2"/>
        <v>35</v>
      </c>
      <c r="U516" t="str">
        <f t="shared" si="3"/>
        <v>Excluded</v>
      </c>
      <c r="V516">
        <f t="shared" si="4"/>
        <v>58</v>
      </c>
      <c r="W516" t="str">
        <f t="shared" si="5"/>
        <v>Excluded</v>
      </c>
      <c r="X516" t="str">
        <f t="shared" ref="X516:Z516" si="524">IFERROR(IF(SEARCH(X$1,$Q516),"sim","não"),)</f>
        <v>sim</v>
      </c>
      <c r="Y516" t="str">
        <f t="shared" si="524"/>
        <v/>
      </c>
      <c r="Z516" t="str">
        <f t="shared" si="524"/>
        <v/>
      </c>
      <c r="AA516">
        <f t="shared" si="7"/>
        <v>1</v>
      </c>
      <c r="AB516" t="str">
        <f t="shared" si="8"/>
        <v/>
      </c>
      <c r="AF516" t="str">
        <f t="shared" si="9"/>
        <v>1 - Type of study</v>
      </c>
      <c r="AG516" t="str">
        <f t="shared" si="10"/>
        <v>1 - Type of study</v>
      </c>
      <c r="AH516" t="str">
        <f t="shared" si="11"/>
        <v/>
      </c>
    </row>
    <row r="517">
      <c r="A517" s="9" t="s">
        <v>12954</v>
      </c>
      <c r="B517" s="9" t="s">
        <v>12955</v>
      </c>
      <c r="C517" s="10">
        <v>2018.0</v>
      </c>
      <c r="D517" s="10">
        <v>11.0</v>
      </c>
      <c r="E517" s="10">
        <v>1.0</v>
      </c>
      <c r="F517" s="9" t="s">
        <v>9095</v>
      </c>
      <c r="G517" s="9" t="s">
        <v>9096</v>
      </c>
      <c r="H517" s="10">
        <v>165.0</v>
      </c>
      <c r="I517" s="9"/>
      <c r="J517" s="9" t="s">
        <v>12956</v>
      </c>
      <c r="K517" s="11" t="s">
        <v>12957</v>
      </c>
      <c r="L517" s="9"/>
      <c r="M517" s="9"/>
      <c r="N517" s="9"/>
      <c r="O517" s="9"/>
      <c r="P517" s="9" t="s">
        <v>12958</v>
      </c>
      <c r="Q517" s="11" t="s">
        <v>10623</v>
      </c>
      <c r="R517" s="9"/>
      <c r="S517" s="9"/>
      <c r="T517">
        <f t="shared" si="2"/>
        <v>35</v>
      </c>
      <c r="U517" t="str">
        <f t="shared" si="3"/>
        <v>Excluded</v>
      </c>
      <c r="V517">
        <f t="shared" si="4"/>
        <v>58</v>
      </c>
      <c r="W517" t="str">
        <f t="shared" si="5"/>
        <v>Excluded</v>
      </c>
      <c r="X517" t="str">
        <f t="shared" ref="X517:Z517" si="525">IFERROR(IF(SEARCH(X$1,$Q517),"sim","não"),)</f>
        <v>sim</v>
      </c>
      <c r="Y517" t="str">
        <f t="shared" si="525"/>
        <v/>
      </c>
      <c r="Z517" t="str">
        <f t="shared" si="525"/>
        <v/>
      </c>
      <c r="AA517">
        <f t="shared" si="7"/>
        <v>1</v>
      </c>
      <c r="AB517" t="str">
        <f t="shared" si="8"/>
        <v/>
      </c>
      <c r="AF517" t="str">
        <f t="shared" si="9"/>
        <v>1 - Type of study</v>
      </c>
      <c r="AG517" t="str">
        <f t="shared" si="10"/>
        <v>1 - Type of study</v>
      </c>
      <c r="AH517" t="str">
        <f t="shared" si="11"/>
        <v/>
      </c>
    </row>
    <row r="518">
      <c r="A518" s="9" t="s">
        <v>12959</v>
      </c>
      <c r="B518" s="9" t="s">
        <v>12960</v>
      </c>
      <c r="C518" s="10">
        <v>2019.0</v>
      </c>
      <c r="D518" s="10">
        <v>3.0</v>
      </c>
      <c r="E518" s="10">
        <v>1.0</v>
      </c>
      <c r="F518" s="9" t="s">
        <v>2720</v>
      </c>
      <c r="G518" s="9" t="s">
        <v>2721</v>
      </c>
      <c r="H518" s="10">
        <v>26.0</v>
      </c>
      <c r="I518" s="10">
        <v>8.0</v>
      </c>
      <c r="J518" s="9" t="s">
        <v>12961</v>
      </c>
      <c r="K518" s="11" t="s">
        <v>12962</v>
      </c>
      <c r="L518" s="9"/>
      <c r="M518" s="9"/>
      <c r="N518" s="9"/>
      <c r="O518" s="9"/>
      <c r="P518" s="9" t="s">
        <v>12963</v>
      </c>
      <c r="Q518" s="11" t="s">
        <v>10657</v>
      </c>
      <c r="R518" s="9"/>
      <c r="S518" s="9"/>
      <c r="T518">
        <f t="shared" si="2"/>
        <v>35</v>
      </c>
      <c r="U518" t="str">
        <f t="shared" si="3"/>
        <v>Excluded</v>
      </c>
      <c r="V518">
        <f t="shared" si="4"/>
        <v>58</v>
      </c>
      <c r="W518" t="str">
        <f t="shared" si="5"/>
        <v>Excluded</v>
      </c>
      <c r="X518" t="str">
        <f t="shared" ref="X518:Z518" si="526">IFERROR(IF(SEARCH(X$1,$Q518),"sim","não"),)</f>
        <v>sim</v>
      </c>
      <c r="Y518" t="str">
        <f t="shared" si="526"/>
        <v/>
      </c>
      <c r="Z518" t="str">
        <f t="shared" si="526"/>
        <v/>
      </c>
      <c r="AA518">
        <f t="shared" si="7"/>
        <v>1</v>
      </c>
      <c r="AB518" t="str">
        <f t="shared" si="8"/>
        <v/>
      </c>
      <c r="AF518" t="str">
        <f t="shared" si="9"/>
        <v>1 - Type of study</v>
      </c>
      <c r="AG518" t="str">
        <f t="shared" si="10"/>
        <v>1 - Type of study</v>
      </c>
      <c r="AH518" t="str">
        <f t="shared" si="11"/>
        <v/>
      </c>
    </row>
    <row r="519">
      <c r="A519" s="9" t="s">
        <v>12964</v>
      </c>
      <c r="B519" s="9" t="s">
        <v>12965</v>
      </c>
      <c r="C519" s="10">
        <v>2020.0</v>
      </c>
      <c r="D519" s="10">
        <v>3.0</v>
      </c>
      <c r="E519" s="10">
        <v>5.0</v>
      </c>
      <c r="F519" s="9" t="s">
        <v>12966</v>
      </c>
      <c r="G519" s="9" t="s">
        <v>12967</v>
      </c>
      <c r="H519" s="10">
        <v>32.0</v>
      </c>
      <c r="I519" s="9"/>
      <c r="J519" s="9"/>
      <c r="K519" s="11" t="s">
        <v>12968</v>
      </c>
      <c r="L519" s="9"/>
      <c r="M519" s="9"/>
      <c r="N519" s="9"/>
      <c r="O519" s="9"/>
      <c r="P519" s="9" t="s">
        <v>12969</v>
      </c>
      <c r="Q519" s="11" t="s">
        <v>10623</v>
      </c>
      <c r="R519" s="9"/>
      <c r="S519" s="9"/>
      <c r="T519">
        <f t="shared" si="2"/>
        <v>35</v>
      </c>
      <c r="U519" t="str">
        <f t="shared" si="3"/>
        <v>Excluded</v>
      </c>
      <c r="V519">
        <f t="shared" si="4"/>
        <v>58</v>
      </c>
      <c r="W519" t="str">
        <f t="shared" si="5"/>
        <v>Excluded</v>
      </c>
      <c r="X519" t="str">
        <f t="shared" ref="X519:Z519" si="527">IFERROR(IF(SEARCH(X$1,$Q519),"sim","não"),)</f>
        <v>sim</v>
      </c>
      <c r="Y519" t="str">
        <f t="shared" si="527"/>
        <v/>
      </c>
      <c r="Z519" t="str">
        <f t="shared" si="527"/>
        <v/>
      </c>
      <c r="AA519">
        <f t="shared" si="7"/>
        <v>1</v>
      </c>
      <c r="AB519" t="str">
        <f t="shared" si="8"/>
        <v/>
      </c>
      <c r="AF519" t="str">
        <f t="shared" si="9"/>
        <v>1 - Type of study</v>
      </c>
      <c r="AG519" t="str">
        <f t="shared" si="10"/>
        <v>1 - Type of study</v>
      </c>
      <c r="AH519" t="str">
        <f t="shared" si="11"/>
        <v/>
      </c>
    </row>
    <row r="520">
      <c r="A520" s="9" t="s">
        <v>12970</v>
      </c>
      <c r="B520" s="9" t="s">
        <v>12971</v>
      </c>
      <c r="C520" s="10">
        <v>2019.0</v>
      </c>
      <c r="D520" s="10">
        <v>2.0</v>
      </c>
      <c r="E520" s="10">
        <v>1.0</v>
      </c>
      <c r="F520" s="9" t="s">
        <v>6564</v>
      </c>
      <c r="G520" s="9" t="s">
        <v>6565</v>
      </c>
      <c r="H520" s="10">
        <v>84.0</v>
      </c>
      <c r="I520" s="9"/>
      <c r="J520" s="9" t="s">
        <v>12972</v>
      </c>
      <c r="K520" s="11" t="s">
        <v>12973</v>
      </c>
      <c r="L520" s="9"/>
      <c r="M520" s="9"/>
      <c r="N520" s="9"/>
      <c r="O520" s="9"/>
      <c r="P520" s="9" t="s">
        <v>12974</v>
      </c>
      <c r="Q520" s="11" t="s">
        <v>10623</v>
      </c>
      <c r="R520" s="9"/>
      <c r="S520" s="9"/>
      <c r="T520">
        <f t="shared" si="2"/>
        <v>35</v>
      </c>
      <c r="U520" t="str">
        <f t="shared" si="3"/>
        <v>Excluded</v>
      </c>
      <c r="V520">
        <f t="shared" si="4"/>
        <v>58</v>
      </c>
      <c r="W520" t="str">
        <f t="shared" si="5"/>
        <v>Excluded</v>
      </c>
      <c r="X520" t="str">
        <f t="shared" ref="X520:Z520" si="528">IFERROR(IF(SEARCH(X$1,$Q520),"sim","não"),)</f>
        <v>sim</v>
      </c>
      <c r="Y520" t="str">
        <f t="shared" si="528"/>
        <v/>
      </c>
      <c r="Z520" t="str">
        <f t="shared" si="528"/>
        <v/>
      </c>
      <c r="AA520">
        <f t="shared" si="7"/>
        <v>1</v>
      </c>
      <c r="AB520" t="str">
        <f t="shared" si="8"/>
        <v/>
      </c>
      <c r="AF520" t="str">
        <f t="shared" si="9"/>
        <v>1 - Type of study</v>
      </c>
      <c r="AG520" t="str">
        <f t="shared" si="10"/>
        <v>1 - Type of study</v>
      </c>
      <c r="AH520" t="str">
        <f t="shared" si="11"/>
        <v/>
      </c>
    </row>
    <row r="521">
      <c r="A521" s="9" t="s">
        <v>12975</v>
      </c>
      <c r="B521" s="9" t="s">
        <v>12976</v>
      </c>
      <c r="C521" s="10">
        <v>2020.0</v>
      </c>
      <c r="D521" s="10">
        <v>10.0</v>
      </c>
      <c r="E521" s="10">
        <v>1.0</v>
      </c>
      <c r="F521" s="11" t="s">
        <v>3439</v>
      </c>
      <c r="G521" s="9"/>
      <c r="H521" s="10">
        <v>12.0</v>
      </c>
      <c r="I521" s="10">
        <v>20.0</v>
      </c>
      <c r="J521" s="9"/>
      <c r="K521" s="11" t="s">
        <v>12977</v>
      </c>
      <c r="L521" s="9"/>
      <c r="M521" s="9"/>
      <c r="N521" s="9"/>
      <c r="O521" s="9"/>
      <c r="P521" s="9" t="s">
        <v>12978</v>
      </c>
      <c r="Q521" s="11" t="s">
        <v>10623</v>
      </c>
      <c r="R521" s="9"/>
      <c r="S521" s="9"/>
      <c r="T521">
        <f t="shared" si="2"/>
        <v>35</v>
      </c>
      <c r="U521" t="str">
        <f t="shared" si="3"/>
        <v>Excluded</v>
      </c>
      <c r="V521">
        <f t="shared" si="4"/>
        <v>58</v>
      </c>
      <c r="W521" t="str">
        <f t="shared" si="5"/>
        <v>Excluded</v>
      </c>
      <c r="X521" t="str">
        <f t="shared" ref="X521:Z521" si="529">IFERROR(IF(SEARCH(X$1,$Q521),"sim","não"),)</f>
        <v>sim</v>
      </c>
      <c r="Y521" t="str">
        <f t="shared" si="529"/>
        <v/>
      </c>
      <c r="Z521" t="str">
        <f t="shared" si="529"/>
        <v/>
      </c>
      <c r="AA521">
        <f t="shared" si="7"/>
        <v>1</v>
      </c>
      <c r="AB521" t="str">
        <f t="shared" si="8"/>
        <v/>
      </c>
      <c r="AF521" t="str">
        <f t="shared" si="9"/>
        <v>1 - Type of study</v>
      </c>
      <c r="AG521" t="str">
        <f t="shared" si="10"/>
        <v>1 - Type of study</v>
      </c>
      <c r="AH521" t="str">
        <f t="shared" si="11"/>
        <v/>
      </c>
    </row>
    <row r="522">
      <c r="A522" s="9" t="s">
        <v>12979</v>
      </c>
      <c r="B522" s="9" t="s">
        <v>12980</v>
      </c>
      <c r="C522" s="10">
        <v>2017.0</v>
      </c>
      <c r="D522" s="10">
        <v>1.0</v>
      </c>
      <c r="E522" s="10">
        <v>1.0</v>
      </c>
      <c r="F522" s="11" t="s">
        <v>5955</v>
      </c>
      <c r="G522" s="9"/>
      <c r="H522" s="10">
        <v>4.0</v>
      </c>
      <c r="I522" s="9"/>
      <c r="J522" s="9"/>
      <c r="K522" s="11" t="s">
        <v>12981</v>
      </c>
      <c r="L522" s="9"/>
      <c r="M522" s="9"/>
      <c r="N522" s="9"/>
      <c r="O522" s="9"/>
      <c r="P522" s="9" t="s">
        <v>12982</v>
      </c>
      <c r="Q522" s="11" t="s">
        <v>10623</v>
      </c>
      <c r="R522" s="9"/>
      <c r="S522" s="9"/>
      <c r="T522">
        <f t="shared" si="2"/>
        <v>35</v>
      </c>
      <c r="U522" t="str">
        <f t="shared" si="3"/>
        <v>Excluded</v>
      </c>
      <c r="V522">
        <f t="shared" si="4"/>
        <v>58</v>
      </c>
      <c r="W522" t="str">
        <f t="shared" si="5"/>
        <v>Excluded</v>
      </c>
      <c r="X522" t="str">
        <f t="shared" ref="X522:Z522" si="530">IFERROR(IF(SEARCH(X$1,$Q522),"sim","não"),)</f>
        <v>sim</v>
      </c>
      <c r="Y522" t="str">
        <f t="shared" si="530"/>
        <v/>
      </c>
      <c r="Z522" t="str">
        <f t="shared" si="530"/>
        <v/>
      </c>
      <c r="AA522">
        <f t="shared" si="7"/>
        <v>1</v>
      </c>
      <c r="AB522" t="str">
        <f t="shared" si="8"/>
        <v/>
      </c>
      <c r="AF522" t="str">
        <f t="shared" si="9"/>
        <v>1 - Type of study</v>
      </c>
      <c r="AG522" t="str">
        <f t="shared" si="10"/>
        <v>1 - Type of study</v>
      </c>
      <c r="AH522" t="str">
        <f t="shared" si="11"/>
        <v/>
      </c>
    </row>
    <row r="523">
      <c r="A523" s="9" t="s">
        <v>12983</v>
      </c>
      <c r="B523" s="9" t="s">
        <v>12984</v>
      </c>
      <c r="C523" s="10">
        <v>2021.0</v>
      </c>
      <c r="D523" s="10">
        <v>6.0</v>
      </c>
      <c r="E523" s="10">
        <v>15.0</v>
      </c>
      <c r="F523" s="9" t="s">
        <v>2731</v>
      </c>
      <c r="G523" s="9" t="s">
        <v>2732</v>
      </c>
      <c r="H523" s="10">
        <v>773.0</v>
      </c>
      <c r="I523" s="9"/>
      <c r="J523" s="9"/>
      <c r="K523" s="11" t="s">
        <v>12985</v>
      </c>
      <c r="L523" s="9"/>
      <c r="M523" s="9"/>
      <c r="N523" s="9"/>
      <c r="O523" s="9"/>
      <c r="P523" s="9" t="s">
        <v>12986</v>
      </c>
      <c r="Q523" s="11" t="s">
        <v>10657</v>
      </c>
      <c r="R523" s="9"/>
      <c r="S523" s="9"/>
      <c r="T523">
        <f t="shared" si="2"/>
        <v>35</v>
      </c>
      <c r="U523" t="str">
        <f t="shared" si="3"/>
        <v>Excluded</v>
      </c>
      <c r="V523">
        <f t="shared" si="4"/>
        <v>58</v>
      </c>
      <c r="W523" t="str">
        <f t="shared" si="5"/>
        <v>Excluded</v>
      </c>
      <c r="X523" t="str">
        <f t="shared" ref="X523:Z523" si="531">IFERROR(IF(SEARCH(X$1,$Q523),"sim","não"),)</f>
        <v>sim</v>
      </c>
      <c r="Y523" t="str">
        <f t="shared" si="531"/>
        <v/>
      </c>
      <c r="Z523" t="str">
        <f t="shared" si="531"/>
        <v/>
      </c>
      <c r="AA523">
        <f t="shared" si="7"/>
        <v>1</v>
      </c>
      <c r="AB523" t="str">
        <f t="shared" si="8"/>
        <v/>
      </c>
      <c r="AF523" t="str">
        <f t="shared" si="9"/>
        <v>1 - Type of study</v>
      </c>
      <c r="AG523" t="str">
        <f t="shared" si="10"/>
        <v>1 - Type of study</v>
      </c>
      <c r="AH523" t="str">
        <f t="shared" si="11"/>
        <v/>
      </c>
    </row>
    <row r="524">
      <c r="A524" s="9" t="s">
        <v>12987</v>
      </c>
      <c r="B524" s="9" t="s">
        <v>12988</v>
      </c>
      <c r="C524" s="10">
        <v>2016.0</v>
      </c>
      <c r="D524" s="10">
        <v>3.0</v>
      </c>
      <c r="E524" s="10">
        <v>1.0</v>
      </c>
      <c r="F524" s="9" t="s">
        <v>2900</v>
      </c>
      <c r="G524" s="9" t="s">
        <v>2901</v>
      </c>
      <c r="H524" s="10">
        <v>65.0</v>
      </c>
      <c r="I524" s="9"/>
      <c r="J524" s="9" t="s">
        <v>12989</v>
      </c>
      <c r="K524" s="11" t="s">
        <v>12990</v>
      </c>
      <c r="L524" s="9"/>
      <c r="M524" s="9"/>
      <c r="N524" s="9"/>
      <c r="O524" s="9"/>
      <c r="P524" s="9" t="s">
        <v>12991</v>
      </c>
      <c r="Q524" s="11" t="s">
        <v>10623</v>
      </c>
      <c r="R524" s="9"/>
      <c r="S524" s="9"/>
      <c r="T524">
        <f t="shared" si="2"/>
        <v>35</v>
      </c>
      <c r="U524" t="str">
        <f t="shared" si="3"/>
        <v>Excluded</v>
      </c>
      <c r="V524">
        <f t="shared" si="4"/>
        <v>58</v>
      </c>
      <c r="W524" t="str">
        <f t="shared" si="5"/>
        <v>Excluded</v>
      </c>
      <c r="X524" t="str">
        <f t="shared" ref="X524:Z524" si="532">IFERROR(IF(SEARCH(X$1,$Q524),"sim","não"),)</f>
        <v>sim</v>
      </c>
      <c r="Y524" t="str">
        <f t="shared" si="532"/>
        <v/>
      </c>
      <c r="Z524" t="str">
        <f t="shared" si="532"/>
        <v/>
      </c>
      <c r="AA524">
        <f t="shared" si="7"/>
        <v>1</v>
      </c>
      <c r="AB524" t="str">
        <f t="shared" si="8"/>
        <v/>
      </c>
      <c r="AF524" t="str">
        <f t="shared" si="9"/>
        <v>1 - Type of study</v>
      </c>
      <c r="AG524" t="str">
        <f t="shared" si="10"/>
        <v>1 - Type of study</v>
      </c>
      <c r="AH524" t="str">
        <f t="shared" si="11"/>
        <v/>
      </c>
    </row>
    <row r="525">
      <c r="A525" s="9" t="s">
        <v>12992</v>
      </c>
      <c r="B525" s="9" t="s">
        <v>12993</v>
      </c>
      <c r="C525" s="10">
        <v>2018.0</v>
      </c>
      <c r="D525" s="10">
        <v>10.0</v>
      </c>
      <c r="E525" s="10">
        <v>1.0</v>
      </c>
      <c r="F525" s="9" t="s">
        <v>9328</v>
      </c>
      <c r="G525" s="9" t="s">
        <v>9329</v>
      </c>
      <c r="H525" s="10">
        <v>119.0</v>
      </c>
      <c r="I525" s="9"/>
      <c r="J525" s="9" t="s">
        <v>12994</v>
      </c>
      <c r="K525" s="11" t="s">
        <v>12995</v>
      </c>
      <c r="L525" s="9"/>
      <c r="M525" s="9"/>
      <c r="N525" s="9"/>
      <c r="O525" s="9"/>
      <c r="P525" s="9" t="s">
        <v>12996</v>
      </c>
      <c r="Q525" s="11" t="s">
        <v>12997</v>
      </c>
      <c r="R525" s="9"/>
      <c r="S525" s="9"/>
      <c r="T525">
        <f t="shared" si="2"/>
        <v>35</v>
      </c>
      <c r="U525" t="str">
        <f t="shared" si="3"/>
        <v>Excluded</v>
      </c>
      <c r="V525">
        <f t="shared" si="4"/>
        <v>58</v>
      </c>
      <c r="W525" t="str">
        <f t="shared" si="5"/>
        <v>Maybe</v>
      </c>
      <c r="X525" t="str">
        <f t="shared" ref="X525:Z525" si="533">IFERROR(IF(SEARCH(X$1,$Q525),"sim","não"),)</f>
        <v/>
      </c>
      <c r="Y525" t="str">
        <f t="shared" si="533"/>
        <v/>
      </c>
      <c r="Z525" t="str">
        <f t="shared" si="533"/>
        <v>sim</v>
      </c>
      <c r="AA525">
        <f t="shared" si="7"/>
        <v>1</v>
      </c>
      <c r="AB525" t="str">
        <f t="shared" si="8"/>
        <v>sim</v>
      </c>
      <c r="AF525" t="str">
        <f t="shared" si="9"/>
        <v>3 - Intervention</v>
      </c>
      <c r="AG525" t="str">
        <f t="shared" si="10"/>
        <v/>
      </c>
      <c r="AH525" t="str">
        <f t="shared" si="11"/>
        <v/>
      </c>
    </row>
    <row r="526">
      <c r="A526" s="9" t="s">
        <v>12998</v>
      </c>
      <c r="B526" s="9" t="s">
        <v>12999</v>
      </c>
      <c r="C526" s="10">
        <v>2017.0</v>
      </c>
      <c r="D526" s="10">
        <v>5.0</v>
      </c>
      <c r="E526" s="10">
        <v>1.0</v>
      </c>
      <c r="F526" s="9" t="s">
        <v>6045</v>
      </c>
      <c r="G526" s="9" t="s">
        <v>6046</v>
      </c>
      <c r="H526" s="10">
        <v>71.0</v>
      </c>
      <c r="I526" s="10">
        <v>5.0</v>
      </c>
      <c r="J526" s="9" t="s">
        <v>13000</v>
      </c>
      <c r="K526" s="11" t="s">
        <v>13001</v>
      </c>
      <c r="L526" s="9"/>
      <c r="M526" s="9"/>
      <c r="N526" s="9"/>
      <c r="O526" s="9"/>
      <c r="P526" s="9" t="s">
        <v>13002</v>
      </c>
      <c r="Q526" s="11" t="s">
        <v>10623</v>
      </c>
      <c r="R526" s="9"/>
      <c r="S526" s="9"/>
      <c r="T526">
        <f t="shared" si="2"/>
        <v>35</v>
      </c>
      <c r="U526" t="str">
        <f t="shared" si="3"/>
        <v>Excluded</v>
      </c>
      <c r="V526">
        <f t="shared" si="4"/>
        <v>58</v>
      </c>
      <c r="W526" t="str">
        <f t="shared" si="5"/>
        <v>Excluded</v>
      </c>
      <c r="X526" t="str">
        <f t="shared" ref="X526:Z526" si="534">IFERROR(IF(SEARCH(X$1,$Q526),"sim","não"),)</f>
        <v>sim</v>
      </c>
      <c r="Y526" t="str">
        <f t="shared" si="534"/>
        <v/>
      </c>
      <c r="Z526" t="str">
        <f t="shared" si="534"/>
        <v/>
      </c>
      <c r="AA526">
        <f t="shared" si="7"/>
        <v>1</v>
      </c>
      <c r="AB526" t="str">
        <f t="shared" si="8"/>
        <v/>
      </c>
      <c r="AF526" t="str">
        <f t="shared" si="9"/>
        <v>1 - Type of study</v>
      </c>
      <c r="AG526" t="str">
        <f t="shared" si="10"/>
        <v>1 - Type of study</v>
      </c>
      <c r="AH526" t="str">
        <f t="shared" si="11"/>
        <v/>
      </c>
    </row>
    <row r="527">
      <c r="A527" s="9" t="s">
        <v>13003</v>
      </c>
      <c r="B527" s="9" t="s">
        <v>13004</v>
      </c>
      <c r="C527" s="10">
        <v>2021.0</v>
      </c>
      <c r="D527" s="10">
        <v>2.0</v>
      </c>
      <c r="E527" s="10">
        <v>1.0</v>
      </c>
      <c r="F527" s="9" t="s">
        <v>13005</v>
      </c>
      <c r="G527" s="9" t="s">
        <v>13006</v>
      </c>
      <c r="H527" s="10">
        <v>31.0</v>
      </c>
      <c r="I527" s="10">
        <v>2.0</v>
      </c>
      <c r="J527" s="9" t="s">
        <v>13007</v>
      </c>
      <c r="K527" s="11" t="s">
        <v>13008</v>
      </c>
      <c r="L527" s="9"/>
      <c r="M527" s="9"/>
      <c r="N527" s="9"/>
      <c r="O527" s="9"/>
      <c r="P527" s="9" t="s">
        <v>13009</v>
      </c>
      <c r="Q527" s="11" t="s">
        <v>10657</v>
      </c>
      <c r="R527" s="9"/>
      <c r="S527" s="9"/>
      <c r="T527">
        <f t="shared" si="2"/>
        <v>35</v>
      </c>
      <c r="U527" t="str">
        <f t="shared" si="3"/>
        <v>Excluded</v>
      </c>
      <c r="V527">
        <f t="shared" si="4"/>
        <v>58</v>
      </c>
      <c r="W527" t="str">
        <f t="shared" si="5"/>
        <v>Excluded</v>
      </c>
      <c r="X527" t="str">
        <f t="shared" ref="X527:Z527" si="535">IFERROR(IF(SEARCH(X$1,$Q527),"sim","não"),)</f>
        <v>sim</v>
      </c>
      <c r="Y527" t="str">
        <f t="shared" si="535"/>
        <v/>
      </c>
      <c r="Z527" t="str">
        <f t="shared" si="535"/>
        <v/>
      </c>
      <c r="AA527">
        <f t="shared" si="7"/>
        <v>1</v>
      </c>
      <c r="AB527" t="str">
        <f t="shared" si="8"/>
        <v/>
      </c>
      <c r="AF527" t="str">
        <f t="shared" si="9"/>
        <v>1 - Type of study</v>
      </c>
      <c r="AG527" t="str">
        <f t="shared" si="10"/>
        <v>1 - Type of study</v>
      </c>
      <c r="AH527" t="str">
        <f t="shared" si="11"/>
        <v/>
      </c>
    </row>
  </sheetData>
  <autoFilter ref="$AA$1:$AA$527"/>
  <mergeCells count="3">
    <mergeCell ref="AC2:AD2"/>
    <mergeCell ref="AC15:AD15"/>
    <mergeCell ref="AC26:AD26"/>
  </mergeCells>
  <hyperlinks>
    <hyperlink r:id="rId1" ref="L2"/>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L17"/>
    <hyperlink r:id="rId17" ref="L18"/>
    <hyperlink r:id="rId18" ref="L19"/>
    <hyperlink r:id="rId19" ref="L20"/>
    <hyperlink r:id="rId20" ref="L21"/>
    <hyperlink r:id="rId21" ref="L22"/>
    <hyperlink r:id="rId22" ref="L23"/>
    <hyperlink r:id="rId23" ref="L24"/>
    <hyperlink r:id="rId24" ref="L25"/>
    <hyperlink r:id="rId25" ref="L26"/>
    <hyperlink r:id="rId26" ref="L27"/>
    <hyperlink r:id="rId27" ref="L28"/>
    <hyperlink r:id="rId28" ref="L29"/>
    <hyperlink r:id="rId29" ref="L30"/>
    <hyperlink r:id="rId30" ref="L31"/>
    <hyperlink r:id="rId31" ref="L32"/>
    <hyperlink r:id="rId32" ref="L33"/>
    <hyperlink r:id="rId33" ref="L34"/>
    <hyperlink r:id="rId34" ref="L35"/>
    <hyperlink r:id="rId35" ref="L36"/>
    <hyperlink r:id="rId36" ref="L37"/>
    <hyperlink r:id="rId37" ref="L38"/>
    <hyperlink r:id="rId38" ref="L39"/>
    <hyperlink r:id="rId39" ref="L40"/>
    <hyperlink r:id="rId40" ref="L41"/>
    <hyperlink r:id="rId41" ref="L42"/>
    <hyperlink r:id="rId42" ref="L43"/>
    <hyperlink r:id="rId43" ref="L44"/>
    <hyperlink r:id="rId44" ref="L45"/>
    <hyperlink r:id="rId45" ref="L46"/>
    <hyperlink r:id="rId46" ref="L47"/>
    <hyperlink r:id="rId47" ref="L48"/>
    <hyperlink r:id="rId48" ref="L49"/>
    <hyperlink r:id="rId49" ref="L50"/>
    <hyperlink r:id="rId50" ref="L51"/>
    <hyperlink r:id="rId51" ref="L52"/>
    <hyperlink r:id="rId52" ref="L53"/>
    <hyperlink r:id="rId53" ref="L54"/>
    <hyperlink r:id="rId54" ref="L55"/>
    <hyperlink r:id="rId55" ref="L56"/>
    <hyperlink r:id="rId56" ref="L57"/>
    <hyperlink r:id="rId57" ref="L58"/>
    <hyperlink r:id="rId58" ref="L59"/>
    <hyperlink r:id="rId59" ref="L60"/>
    <hyperlink r:id="rId60" ref="L61"/>
    <hyperlink r:id="rId61" ref="L62"/>
    <hyperlink r:id="rId62" ref="L63"/>
    <hyperlink r:id="rId63" ref="L64"/>
    <hyperlink r:id="rId64" ref="L65"/>
    <hyperlink r:id="rId65" ref="L66"/>
    <hyperlink r:id="rId66" ref="L67"/>
    <hyperlink r:id="rId67" ref="L68"/>
    <hyperlink r:id="rId68" ref="L69"/>
    <hyperlink r:id="rId69" ref="L70"/>
    <hyperlink r:id="rId70" ref="L71"/>
    <hyperlink r:id="rId71" ref="L72"/>
    <hyperlink r:id="rId72" ref="L73"/>
    <hyperlink r:id="rId73" ref="L74"/>
    <hyperlink r:id="rId74" ref="L75"/>
    <hyperlink r:id="rId75" ref="L76"/>
    <hyperlink r:id="rId76" ref="L77"/>
    <hyperlink r:id="rId77" ref="L78"/>
    <hyperlink r:id="rId78" ref="L79"/>
    <hyperlink r:id="rId79" ref="L80"/>
    <hyperlink r:id="rId80" ref="L81"/>
    <hyperlink r:id="rId81" ref="L82"/>
    <hyperlink r:id="rId82" ref="L83"/>
    <hyperlink r:id="rId83" ref="L84"/>
    <hyperlink r:id="rId84" ref="L85"/>
    <hyperlink r:id="rId85" ref="L86"/>
    <hyperlink r:id="rId86" ref="L87"/>
    <hyperlink r:id="rId87" ref="L88"/>
    <hyperlink r:id="rId88" ref="L89"/>
    <hyperlink r:id="rId89" ref="L90"/>
    <hyperlink r:id="rId90" ref="L91"/>
    <hyperlink r:id="rId91" ref="L92"/>
    <hyperlink r:id="rId92" ref="L93"/>
    <hyperlink r:id="rId93" ref="L94"/>
    <hyperlink r:id="rId94" ref="L95"/>
    <hyperlink r:id="rId95" ref="L96"/>
    <hyperlink r:id="rId96" ref="L97"/>
    <hyperlink r:id="rId97" ref="L98"/>
    <hyperlink r:id="rId98" ref="L99"/>
    <hyperlink r:id="rId99" ref="L100"/>
    <hyperlink r:id="rId100" ref="L101"/>
    <hyperlink r:id="rId101" ref="L102"/>
    <hyperlink r:id="rId102" ref="L103"/>
    <hyperlink r:id="rId103" ref="L104"/>
    <hyperlink r:id="rId104" ref="L105"/>
    <hyperlink r:id="rId105" ref="L106"/>
    <hyperlink r:id="rId106" ref="L107"/>
    <hyperlink r:id="rId107" ref="L108"/>
    <hyperlink r:id="rId108" ref="L109"/>
    <hyperlink r:id="rId109" ref="L110"/>
    <hyperlink r:id="rId110" ref="L111"/>
    <hyperlink r:id="rId111" ref="L112"/>
    <hyperlink r:id="rId112" ref="L113"/>
    <hyperlink r:id="rId113" ref="L114"/>
    <hyperlink r:id="rId114" ref="L115"/>
    <hyperlink r:id="rId115" ref="L116"/>
    <hyperlink r:id="rId116" ref="L117"/>
    <hyperlink r:id="rId117" ref="L118"/>
    <hyperlink r:id="rId118" ref="L119"/>
    <hyperlink r:id="rId119" ref="L120"/>
    <hyperlink r:id="rId120" ref="L121"/>
    <hyperlink r:id="rId121" ref="L122"/>
    <hyperlink r:id="rId122" ref="L123"/>
    <hyperlink r:id="rId123" ref="L124"/>
    <hyperlink r:id="rId124" ref="L125"/>
    <hyperlink r:id="rId125" ref="L126"/>
    <hyperlink r:id="rId126" ref="L127"/>
    <hyperlink r:id="rId127" ref="L128"/>
    <hyperlink r:id="rId128" ref="L129"/>
    <hyperlink r:id="rId129" ref="L130"/>
    <hyperlink r:id="rId130" ref="L131"/>
    <hyperlink r:id="rId131" ref="L132"/>
    <hyperlink r:id="rId132" ref="L133"/>
    <hyperlink r:id="rId133" ref="L134"/>
    <hyperlink r:id="rId134" ref="L135"/>
    <hyperlink r:id="rId135" ref="L136"/>
    <hyperlink r:id="rId136" ref="L137"/>
    <hyperlink r:id="rId137" ref="L138"/>
    <hyperlink r:id="rId138" ref="L139"/>
    <hyperlink r:id="rId139" ref="L140"/>
    <hyperlink r:id="rId140" ref="L141"/>
    <hyperlink r:id="rId141" ref="L142"/>
    <hyperlink r:id="rId142" ref="L143"/>
    <hyperlink r:id="rId143" ref="L144"/>
    <hyperlink r:id="rId144" ref="L145"/>
    <hyperlink r:id="rId145" ref="L146"/>
    <hyperlink r:id="rId146" ref="L147"/>
    <hyperlink r:id="rId147" ref="L148"/>
    <hyperlink r:id="rId148" ref="L149"/>
    <hyperlink r:id="rId149" ref="L150"/>
    <hyperlink r:id="rId150" ref="L151"/>
    <hyperlink r:id="rId151" ref="L152"/>
    <hyperlink r:id="rId152" ref="L153"/>
    <hyperlink r:id="rId153" ref="L154"/>
    <hyperlink r:id="rId154" ref="L155"/>
    <hyperlink r:id="rId155" ref="L156"/>
    <hyperlink r:id="rId156" ref="L157"/>
    <hyperlink r:id="rId157" ref="L158"/>
    <hyperlink r:id="rId158" ref="L159"/>
    <hyperlink r:id="rId159" ref="L160"/>
    <hyperlink r:id="rId160" ref="L161"/>
    <hyperlink r:id="rId161" ref="L162"/>
    <hyperlink r:id="rId162" ref="L163"/>
    <hyperlink r:id="rId163" ref="L164"/>
    <hyperlink r:id="rId164" ref="L165"/>
    <hyperlink r:id="rId165" ref="L166"/>
    <hyperlink r:id="rId166" ref="L167"/>
    <hyperlink r:id="rId167" ref="L168"/>
    <hyperlink r:id="rId168" ref="L169"/>
    <hyperlink r:id="rId169" ref="L170"/>
    <hyperlink r:id="rId170" ref="L171"/>
    <hyperlink r:id="rId171" ref="L172"/>
    <hyperlink r:id="rId172" ref="L173"/>
    <hyperlink r:id="rId173" ref="L174"/>
    <hyperlink r:id="rId174" ref="L175"/>
    <hyperlink r:id="rId175" ref="L176"/>
    <hyperlink r:id="rId176" ref="L177"/>
    <hyperlink r:id="rId177" ref="L178"/>
    <hyperlink r:id="rId178" ref="L179"/>
    <hyperlink r:id="rId179" ref="L180"/>
    <hyperlink r:id="rId180" ref="L181"/>
    <hyperlink r:id="rId181" ref="L182"/>
    <hyperlink r:id="rId182" ref="L183"/>
    <hyperlink r:id="rId183" ref="L184"/>
    <hyperlink r:id="rId184" ref="L185"/>
    <hyperlink r:id="rId185" ref="L186"/>
    <hyperlink r:id="rId186" ref="L187"/>
    <hyperlink r:id="rId187" ref="L188"/>
    <hyperlink r:id="rId188" ref="L189"/>
    <hyperlink r:id="rId189" ref="L190"/>
    <hyperlink r:id="rId190" ref="L191"/>
    <hyperlink r:id="rId191" ref="L192"/>
    <hyperlink r:id="rId192" ref="L193"/>
    <hyperlink r:id="rId193" ref="L194"/>
    <hyperlink r:id="rId194" ref="L195"/>
    <hyperlink r:id="rId195" ref="L196"/>
    <hyperlink r:id="rId196" ref="L197"/>
    <hyperlink r:id="rId197" ref="L198"/>
    <hyperlink r:id="rId198" ref="L199"/>
    <hyperlink r:id="rId199" ref="L200"/>
    <hyperlink r:id="rId200" ref="L201"/>
    <hyperlink r:id="rId201" ref="L202"/>
    <hyperlink r:id="rId202" ref="L203"/>
    <hyperlink r:id="rId203" ref="L204"/>
    <hyperlink r:id="rId204" ref="L205"/>
    <hyperlink r:id="rId205" ref="L206"/>
    <hyperlink r:id="rId206" ref="L207"/>
    <hyperlink r:id="rId207" ref="L208"/>
    <hyperlink r:id="rId208" ref="L209"/>
    <hyperlink r:id="rId209" ref="L210"/>
    <hyperlink r:id="rId210" ref="L211"/>
    <hyperlink r:id="rId211" ref="L212"/>
    <hyperlink r:id="rId212" ref="L213"/>
    <hyperlink r:id="rId213" ref="L214"/>
    <hyperlink r:id="rId214" ref="L215"/>
    <hyperlink r:id="rId215" ref="L216"/>
    <hyperlink r:id="rId216" ref="L217"/>
    <hyperlink r:id="rId217" ref="L218"/>
    <hyperlink r:id="rId218" ref="L219"/>
    <hyperlink r:id="rId219" ref="L220"/>
    <hyperlink r:id="rId220" ref="L221"/>
    <hyperlink r:id="rId221" ref="L222"/>
    <hyperlink r:id="rId222" ref="L223"/>
    <hyperlink r:id="rId223" ref="L224"/>
    <hyperlink r:id="rId224" ref="L225"/>
    <hyperlink r:id="rId225" ref="L226"/>
    <hyperlink r:id="rId226" ref="L227"/>
    <hyperlink r:id="rId227" ref="L228"/>
    <hyperlink r:id="rId228" ref="L229"/>
    <hyperlink r:id="rId229" ref="L230"/>
    <hyperlink r:id="rId230" ref="L231"/>
    <hyperlink r:id="rId231" ref="L232"/>
    <hyperlink r:id="rId232" ref="L233"/>
    <hyperlink r:id="rId233" ref="L234"/>
    <hyperlink r:id="rId234" ref="L235"/>
    <hyperlink r:id="rId235" ref="L236"/>
    <hyperlink r:id="rId236" ref="L237"/>
    <hyperlink r:id="rId237" ref="L238"/>
    <hyperlink r:id="rId238" ref="L239"/>
    <hyperlink r:id="rId239" ref="L240"/>
    <hyperlink r:id="rId240" ref="L241"/>
    <hyperlink r:id="rId241" ref="L242"/>
    <hyperlink r:id="rId242" ref="L243"/>
    <hyperlink r:id="rId243" ref="L244"/>
    <hyperlink r:id="rId244" ref="L245"/>
    <hyperlink r:id="rId245" ref="L246"/>
    <hyperlink r:id="rId246" ref="L247"/>
    <hyperlink r:id="rId247" ref="L248"/>
    <hyperlink r:id="rId248" ref="L249"/>
    <hyperlink r:id="rId249" ref="L250"/>
    <hyperlink r:id="rId250" ref="L251"/>
    <hyperlink r:id="rId251" ref="L252"/>
    <hyperlink r:id="rId252" ref="L253"/>
    <hyperlink r:id="rId253" ref="L254"/>
    <hyperlink r:id="rId254" ref="L255"/>
    <hyperlink r:id="rId255" ref="L256"/>
    <hyperlink r:id="rId256" ref="L257"/>
    <hyperlink r:id="rId257" ref="L258"/>
    <hyperlink r:id="rId258" ref="L259"/>
    <hyperlink r:id="rId259" ref="L260"/>
    <hyperlink r:id="rId260" ref="L261"/>
    <hyperlink r:id="rId261" ref="L262"/>
    <hyperlink r:id="rId262" ref="L263"/>
    <hyperlink r:id="rId263" ref="L264"/>
    <hyperlink r:id="rId264" ref="L265"/>
    <hyperlink r:id="rId265" ref="L266"/>
    <hyperlink r:id="rId266" ref="L267"/>
    <hyperlink r:id="rId267" ref="L268"/>
    <hyperlink r:id="rId268" ref="L269"/>
    <hyperlink r:id="rId269" ref="L270"/>
    <hyperlink r:id="rId270" ref="L271"/>
    <hyperlink r:id="rId271" ref="L272"/>
    <hyperlink r:id="rId272" ref="L273"/>
    <hyperlink r:id="rId273" ref="L274"/>
    <hyperlink r:id="rId274" ref="L275"/>
    <hyperlink r:id="rId275" ref="L276"/>
    <hyperlink r:id="rId276" ref="L277"/>
    <hyperlink r:id="rId277" ref="L278"/>
    <hyperlink r:id="rId278" ref="L279"/>
    <hyperlink r:id="rId279" ref="L280"/>
    <hyperlink r:id="rId280" ref="L281"/>
    <hyperlink r:id="rId281" ref="L282"/>
    <hyperlink r:id="rId282" ref="L283"/>
    <hyperlink r:id="rId283" ref="L284"/>
    <hyperlink r:id="rId284" ref="L285"/>
    <hyperlink r:id="rId285" ref="L286"/>
    <hyperlink r:id="rId286" ref="L287"/>
    <hyperlink r:id="rId287" ref="L288"/>
    <hyperlink r:id="rId288" ref="L289"/>
    <hyperlink r:id="rId289" ref="L290"/>
    <hyperlink r:id="rId290" ref="L291"/>
    <hyperlink r:id="rId291" ref="L292"/>
    <hyperlink r:id="rId292" ref="L293"/>
    <hyperlink r:id="rId293" ref="L294"/>
    <hyperlink r:id="rId294" ref="L295"/>
    <hyperlink r:id="rId295" ref="L296"/>
    <hyperlink r:id="rId296" ref="L297"/>
    <hyperlink r:id="rId297" ref="L298"/>
    <hyperlink r:id="rId298" ref="L299"/>
    <hyperlink r:id="rId299" ref="L300"/>
    <hyperlink r:id="rId300" ref="L301"/>
    <hyperlink r:id="rId301" ref="L302"/>
    <hyperlink r:id="rId302" ref="L303"/>
    <hyperlink r:id="rId303" ref="L304"/>
    <hyperlink r:id="rId304" ref="L305"/>
    <hyperlink r:id="rId305" ref="L306"/>
    <hyperlink r:id="rId306" ref="L307"/>
    <hyperlink r:id="rId307" ref="L308"/>
    <hyperlink r:id="rId308" ref="L309"/>
    <hyperlink r:id="rId309" ref="L310"/>
    <hyperlink r:id="rId310" ref="L311"/>
    <hyperlink r:id="rId311" ref="L312"/>
    <hyperlink r:id="rId312" ref="L313"/>
    <hyperlink r:id="rId313" ref="L314"/>
    <hyperlink r:id="rId314" ref="L315"/>
    <hyperlink r:id="rId315" ref="L316"/>
    <hyperlink r:id="rId316" ref="L317"/>
    <hyperlink r:id="rId317" ref="L318"/>
    <hyperlink r:id="rId318" ref="L319"/>
    <hyperlink r:id="rId319" ref="L320"/>
    <hyperlink r:id="rId320" ref="L321"/>
    <hyperlink r:id="rId321" ref="L322"/>
    <hyperlink r:id="rId322" ref="L323"/>
    <hyperlink r:id="rId323" ref="L324"/>
    <hyperlink r:id="rId324" ref="L325"/>
    <hyperlink r:id="rId325" ref="L326"/>
    <hyperlink r:id="rId326" ref="L327"/>
    <hyperlink r:id="rId327" ref="L328"/>
    <hyperlink r:id="rId328" ref="L329"/>
    <hyperlink r:id="rId329" ref="L330"/>
    <hyperlink r:id="rId330" ref="L331"/>
    <hyperlink r:id="rId331" ref="L332"/>
    <hyperlink r:id="rId332" ref="L333"/>
    <hyperlink r:id="rId333" ref="L334"/>
    <hyperlink r:id="rId334" ref="L335"/>
    <hyperlink r:id="rId335" ref="L336"/>
    <hyperlink r:id="rId336" ref="L337"/>
    <hyperlink r:id="rId337" ref="L338"/>
    <hyperlink r:id="rId338" ref="L339"/>
    <hyperlink r:id="rId339" ref="L340"/>
    <hyperlink r:id="rId340" ref="L341"/>
    <hyperlink r:id="rId341" ref="L342"/>
    <hyperlink r:id="rId342" ref="L343"/>
    <hyperlink r:id="rId343" ref="L344"/>
    <hyperlink r:id="rId344" ref="L345"/>
    <hyperlink r:id="rId345" ref="L346"/>
    <hyperlink r:id="rId346" ref="L347"/>
    <hyperlink r:id="rId347" ref="L348"/>
    <hyperlink r:id="rId348" ref="L349"/>
    <hyperlink r:id="rId349" ref="L350"/>
    <hyperlink r:id="rId350" ref="L351"/>
    <hyperlink r:id="rId351" ref="L352"/>
    <hyperlink r:id="rId352" ref="L353"/>
    <hyperlink r:id="rId353" ref="L354"/>
    <hyperlink r:id="rId354" ref="L355"/>
    <hyperlink r:id="rId355" ref="L356"/>
    <hyperlink r:id="rId356" ref="L357"/>
    <hyperlink r:id="rId357" ref="L358"/>
    <hyperlink r:id="rId358" ref="L359"/>
    <hyperlink r:id="rId359" ref="L360"/>
    <hyperlink r:id="rId360" ref="L361"/>
    <hyperlink r:id="rId361" ref="L362"/>
    <hyperlink r:id="rId362" ref="L363"/>
    <hyperlink r:id="rId363" ref="L364"/>
    <hyperlink r:id="rId364" ref="L365"/>
    <hyperlink r:id="rId365" ref="L366"/>
    <hyperlink r:id="rId366" ref="L367"/>
    <hyperlink r:id="rId367" ref="L368"/>
    <hyperlink r:id="rId368" ref="L369"/>
    <hyperlink r:id="rId369" ref="L370"/>
    <hyperlink r:id="rId370" ref="L371"/>
    <hyperlink r:id="rId371" ref="L372"/>
    <hyperlink r:id="rId372" ref="L373"/>
    <hyperlink r:id="rId373" ref="L374"/>
    <hyperlink r:id="rId374" ref="L375"/>
    <hyperlink r:id="rId375" ref="L376"/>
    <hyperlink r:id="rId376" ref="L377"/>
    <hyperlink r:id="rId377" ref="L378"/>
    <hyperlink r:id="rId378" ref="L379"/>
    <hyperlink r:id="rId379" ref="L380"/>
    <hyperlink r:id="rId380" ref="L381"/>
    <hyperlink r:id="rId381" ref="L382"/>
    <hyperlink r:id="rId382" ref="L383"/>
    <hyperlink r:id="rId383" ref="L384"/>
  </hyperlinks>
  <drawing r:id="rId38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0" max="20" width="2.88"/>
    <col customWidth="1" min="21" max="21" width="9.13"/>
    <col customWidth="1" min="22" max="22" width="3.38"/>
    <col customWidth="1" min="23" max="23" width="9.13"/>
    <col customWidth="1" min="27" max="27" width="7.63"/>
    <col customWidth="1" min="28" max="28" width="6.0"/>
    <col customWidth="1" min="29" max="29" width="13.38"/>
    <col customWidth="1" min="30" max="31" width="3.75"/>
    <col customWidth="1" min="32" max="32" width="14.38"/>
    <col customWidth="1" min="33" max="34" width="13.38"/>
  </cols>
  <sheetData>
    <row r="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U1" s="1" t="s">
        <v>19</v>
      </c>
      <c r="W1" s="1" t="s">
        <v>13010</v>
      </c>
      <c r="X1" s="1" t="s">
        <v>21</v>
      </c>
      <c r="Y1" s="1" t="s">
        <v>22</v>
      </c>
      <c r="Z1" s="1" t="s">
        <v>23</v>
      </c>
      <c r="AA1" s="1" t="s">
        <v>24</v>
      </c>
      <c r="AB1" s="1" t="s">
        <v>25</v>
      </c>
      <c r="AF1" s="1" t="s">
        <v>26</v>
      </c>
      <c r="AG1" s="1" t="s">
        <v>27</v>
      </c>
      <c r="AH1" s="1" t="s">
        <v>28</v>
      </c>
    </row>
    <row r="2">
      <c r="A2" s="9" t="s">
        <v>13011</v>
      </c>
      <c r="B2" s="9" t="s">
        <v>13012</v>
      </c>
      <c r="C2" s="10">
        <v>2021.0</v>
      </c>
      <c r="D2" s="10">
        <v>1.0</v>
      </c>
      <c r="E2" s="10">
        <v>1.0</v>
      </c>
      <c r="F2" s="11" t="s">
        <v>13013</v>
      </c>
      <c r="G2" s="9"/>
      <c r="H2" s="10">
        <v>47.0</v>
      </c>
      <c r="I2" s="10">
        <v>1.0</v>
      </c>
      <c r="J2" s="9"/>
      <c r="K2" s="9" t="s">
        <v>13014</v>
      </c>
      <c r="L2" s="12" t="s">
        <v>13015</v>
      </c>
      <c r="M2" s="9"/>
      <c r="N2" s="9"/>
      <c r="O2" s="9"/>
      <c r="P2" s="9"/>
      <c r="Q2" s="11" t="s">
        <v>13016</v>
      </c>
      <c r="R2" s="9"/>
      <c r="S2" s="9"/>
      <c r="T2">
        <f t="shared" ref="T2:T528" si="2">SEARCH(U$1,Q2)+LEN(U$1)+4</f>
        <v>79</v>
      </c>
      <c r="U2" t="str">
        <f t="shared" ref="U2:U528" si="3">IF(MID(Q2,T2,1)="E",MID(Q2,T2,8),MID(Q2,T2,5))</f>
        <v>Excluded</v>
      </c>
      <c r="V2">
        <f t="shared" ref="V2:V528" si="4">SEARCH(W$1,Q2)+LEN(W$1)+4</f>
        <v>54</v>
      </c>
      <c r="W2" t="str">
        <f t="shared" ref="W2:W528" si="5">IF(MID(Q2,V2,1)="E",MID(Q2,V2,8),MID(Q2,V2,5))</f>
        <v>Excluded</v>
      </c>
      <c r="X2" t="str">
        <f t="shared" ref="X2:Z2" si="1">IFERROR(IF(SEARCH(X$1,$Q2),"sim","não"),)</f>
        <v>sim</v>
      </c>
      <c r="Y2" t="str">
        <f t="shared" si="1"/>
        <v/>
      </c>
      <c r="Z2" t="str">
        <f t="shared" si="1"/>
        <v/>
      </c>
      <c r="AA2">
        <f t="shared" ref="AA2:AA528" si="7">COUNTIF(X2:Z2,"sim")</f>
        <v>1</v>
      </c>
      <c r="AB2" t="str">
        <f t="shared" ref="AB2:AB528" si="8">IF(OR(U2="Maybe",W2="Maybe"),"sim","")</f>
        <v/>
      </c>
      <c r="AC2" s="3" t="s">
        <v>36</v>
      </c>
      <c r="AF2" t="str">
        <f t="shared" ref="AF2:AF528" si="9">IFERROR(RIGHT(Q2,LEN(Q2)-(SEARCH(AF$1,Q2)+LEN(AF$1))),)</f>
        <v>1 - Type of study</v>
      </c>
      <c r="AG2" t="str">
        <f t="shared" ref="AG2:AG528" si="10">IF(AB2="sim",,IFERROR(LEFT(AF2,SEARCH(",",AF2)-1),AF2))</f>
        <v>1 - Type of study</v>
      </c>
      <c r="AH2" t="str">
        <f t="shared" ref="AH2:AH528" si="11">IFERROR(RIGHT(AF2,LEN(AF2)-SEARCH(",",AF2)))</f>
        <v/>
      </c>
    </row>
    <row r="3">
      <c r="A3" s="9" t="s">
        <v>13017</v>
      </c>
      <c r="B3" s="9" t="s">
        <v>13018</v>
      </c>
      <c r="C3" s="10">
        <v>2021.0</v>
      </c>
      <c r="D3" s="10">
        <v>1.0</v>
      </c>
      <c r="E3" s="10">
        <v>1.0</v>
      </c>
      <c r="F3" s="11" t="s">
        <v>46</v>
      </c>
      <c r="G3" s="9"/>
      <c r="H3" s="10">
        <v>789.0</v>
      </c>
      <c r="I3" s="9"/>
      <c r="J3" s="9"/>
      <c r="K3" s="9" t="s">
        <v>13019</v>
      </c>
      <c r="L3" s="12" t="s">
        <v>13020</v>
      </c>
      <c r="M3" s="9"/>
      <c r="N3" s="9"/>
      <c r="O3" s="9"/>
      <c r="P3" s="9" t="s">
        <v>13021</v>
      </c>
      <c r="Q3" s="11" t="s">
        <v>13022</v>
      </c>
      <c r="R3" s="9"/>
      <c r="S3" s="9"/>
      <c r="T3">
        <f t="shared" si="2"/>
        <v>79</v>
      </c>
      <c r="U3" t="str">
        <f t="shared" si="3"/>
        <v>Excluded</v>
      </c>
      <c r="V3">
        <f t="shared" si="4"/>
        <v>54</v>
      </c>
      <c r="W3" t="str">
        <f t="shared" si="5"/>
        <v>Excluded</v>
      </c>
      <c r="X3" t="str">
        <f t="shared" ref="X3:Z3" si="6">IFERROR(IF(SEARCH(X$1,$Q3),"sim","não"),)</f>
        <v>sim</v>
      </c>
      <c r="Y3" t="str">
        <f t="shared" si="6"/>
        <v/>
      </c>
      <c r="Z3" t="str">
        <f t="shared" si="6"/>
        <v/>
      </c>
      <c r="AA3">
        <f t="shared" si="7"/>
        <v>1</v>
      </c>
      <c r="AB3" t="str">
        <f t="shared" si="8"/>
        <v/>
      </c>
      <c r="AC3" s="1" t="s">
        <v>43</v>
      </c>
      <c r="AD3">
        <f>COUNTIFS(U:U,"Maybe",W:W,"Maybe")</f>
        <v>65</v>
      </c>
      <c r="AE3" s="3"/>
      <c r="AF3" t="str">
        <f t="shared" si="9"/>
        <v>1 - Type of study</v>
      </c>
      <c r="AG3" t="str">
        <f t="shared" si="10"/>
        <v>1 - Type of study</v>
      </c>
      <c r="AH3" t="str">
        <f t="shared" si="11"/>
        <v/>
      </c>
    </row>
    <row r="4">
      <c r="A4" s="9" t="s">
        <v>13023</v>
      </c>
      <c r="B4" s="9" t="s">
        <v>13024</v>
      </c>
      <c r="C4" s="10">
        <v>2021.0</v>
      </c>
      <c r="D4" s="10">
        <v>1.0</v>
      </c>
      <c r="E4" s="10">
        <v>1.0</v>
      </c>
      <c r="F4" s="11" t="s">
        <v>31</v>
      </c>
      <c r="G4" s="9"/>
      <c r="H4" s="10">
        <v>416.0</v>
      </c>
      <c r="I4" s="9"/>
      <c r="J4" s="9"/>
      <c r="K4" s="9" t="s">
        <v>13025</v>
      </c>
      <c r="L4" s="12" t="s">
        <v>13026</v>
      </c>
      <c r="M4" s="9"/>
      <c r="N4" s="9"/>
      <c r="O4" s="9"/>
      <c r="P4" s="9" t="s">
        <v>13027</v>
      </c>
      <c r="Q4" s="11" t="s">
        <v>13028</v>
      </c>
      <c r="R4" s="9"/>
      <c r="S4" s="9"/>
      <c r="T4">
        <f t="shared" si="2"/>
        <v>76</v>
      </c>
      <c r="U4" t="str">
        <f t="shared" si="3"/>
        <v>Maybe</v>
      </c>
      <c r="V4">
        <f t="shared" si="4"/>
        <v>54</v>
      </c>
      <c r="W4" t="str">
        <f t="shared" si="5"/>
        <v>Maybe</v>
      </c>
      <c r="X4" t="str">
        <f t="shared" ref="X4:Z4" si="12">IFERROR(IF(SEARCH(X$1,$Q4),"sim","não"),)</f>
        <v/>
      </c>
      <c r="Y4" t="str">
        <f t="shared" si="12"/>
        <v/>
      </c>
      <c r="Z4" t="str">
        <f t="shared" si="12"/>
        <v/>
      </c>
      <c r="AA4">
        <f t="shared" si="7"/>
        <v>0</v>
      </c>
      <c r="AB4" t="str">
        <f t="shared" si="8"/>
        <v>sim</v>
      </c>
      <c r="AC4" s="1" t="s">
        <v>51</v>
      </c>
      <c r="AD4">
        <f>COUNTIFS(U:U,"Excluded",W:W,"Maybe")</f>
        <v>8</v>
      </c>
      <c r="AF4" t="str">
        <f t="shared" si="9"/>
        <v/>
      </c>
      <c r="AG4" t="str">
        <f t="shared" si="10"/>
        <v/>
      </c>
      <c r="AH4" t="str">
        <f t="shared" si="11"/>
        <v/>
      </c>
    </row>
    <row r="5">
      <c r="A5" s="9" t="s">
        <v>13029</v>
      </c>
      <c r="B5" s="9" t="s">
        <v>13030</v>
      </c>
      <c r="C5" s="10">
        <v>2021.0</v>
      </c>
      <c r="D5" s="10">
        <v>1.0</v>
      </c>
      <c r="E5" s="10">
        <v>1.0</v>
      </c>
      <c r="F5" s="11" t="s">
        <v>31</v>
      </c>
      <c r="G5" s="9"/>
      <c r="H5" s="10">
        <v>415.0</v>
      </c>
      <c r="I5" s="9"/>
      <c r="J5" s="9"/>
      <c r="K5" s="9" t="s">
        <v>13031</v>
      </c>
      <c r="L5" s="12" t="s">
        <v>13032</v>
      </c>
      <c r="M5" s="9"/>
      <c r="N5" s="9"/>
      <c r="O5" s="9"/>
      <c r="P5" s="9" t="s">
        <v>13033</v>
      </c>
      <c r="Q5" s="11" t="s">
        <v>13034</v>
      </c>
      <c r="R5" s="9"/>
      <c r="S5" s="9"/>
      <c r="T5">
        <f t="shared" si="2"/>
        <v>79</v>
      </c>
      <c r="U5" t="str">
        <f t="shared" si="3"/>
        <v>Excluded</v>
      </c>
      <c r="V5">
        <f t="shared" si="4"/>
        <v>54</v>
      </c>
      <c r="W5" t="str">
        <f t="shared" si="5"/>
        <v>Excluded</v>
      </c>
      <c r="X5" t="str">
        <f t="shared" ref="X5:Z5" si="13">IFERROR(IF(SEARCH(X$1,$Q5),"sim","não"),)</f>
        <v>sim</v>
      </c>
      <c r="Y5" t="str">
        <f t="shared" si="13"/>
        <v/>
      </c>
      <c r="Z5" t="str">
        <f t="shared" si="13"/>
        <v/>
      </c>
      <c r="AA5">
        <f t="shared" si="7"/>
        <v>1</v>
      </c>
      <c r="AB5" t="str">
        <f t="shared" si="8"/>
        <v/>
      </c>
      <c r="AC5" s="1" t="s">
        <v>57</v>
      </c>
      <c r="AD5">
        <f>COUNTIFS(U:U,"Maybe",W:W,"Excluded")</f>
        <v>6</v>
      </c>
      <c r="AF5" t="str">
        <f t="shared" si="9"/>
        <v>1 - Type of study</v>
      </c>
      <c r="AG5" t="str">
        <f t="shared" si="10"/>
        <v>1 - Type of study</v>
      </c>
      <c r="AH5" t="str">
        <f t="shared" si="11"/>
        <v/>
      </c>
    </row>
    <row r="6">
      <c r="A6" s="9" t="s">
        <v>13035</v>
      </c>
      <c r="B6" s="9" t="s">
        <v>13036</v>
      </c>
      <c r="C6" s="10">
        <v>2021.0</v>
      </c>
      <c r="D6" s="10">
        <v>1.0</v>
      </c>
      <c r="E6" s="10">
        <v>1.0</v>
      </c>
      <c r="F6" s="9" t="s">
        <v>1121</v>
      </c>
      <c r="G6" s="9"/>
      <c r="H6" s="10">
        <v>277.0</v>
      </c>
      <c r="I6" s="9"/>
      <c r="J6" s="9"/>
      <c r="K6" s="9" t="s">
        <v>13037</v>
      </c>
      <c r="L6" s="12" t="s">
        <v>13038</v>
      </c>
      <c r="M6" s="9"/>
      <c r="N6" s="9"/>
      <c r="O6" s="9"/>
      <c r="P6" s="9" t="s">
        <v>13039</v>
      </c>
      <c r="Q6" s="11" t="s">
        <v>13040</v>
      </c>
      <c r="R6" s="9"/>
      <c r="S6" s="9"/>
      <c r="T6">
        <f t="shared" si="2"/>
        <v>79</v>
      </c>
      <c r="U6" t="str">
        <f t="shared" si="3"/>
        <v>Excluded</v>
      </c>
      <c r="V6">
        <f t="shared" si="4"/>
        <v>54</v>
      </c>
      <c r="W6" t="str">
        <f t="shared" si="5"/>
        <v>Excluded</v>
      </c>
      <c r="X6" t="str">
        <f t="shared" ref="X6:Z6" si="14">IFERROR(IF(SEARCH(X$1,$Q6),"sim","não"),)</f>
        <v>sim</v>
      </c>
      <c r="Y6" t="str">
        <f t="shared" si="14"/>
        <v/>
      </c>
      <c r="Z6" t="str">
        <f t="shared" si="14"/>
        <v/>
      </c>
      <c r="AA6">
        <f t="shared" si="7"/>
        <v>1</v>
      </c>
      <c r="AB6" t="str">
        <f t="shared" si="8"/>
        <v/>
      </c>
      <c r="AC6" s="1" t="s">
        <v>64</v>
      </c>
      <c r="AD6">
        <f>COUNTIFS(U:U,"Excluded",W:W,"Excluded")</f>
        <v>448</v>
      </c>
      <c r="AF6" t="str">
        <f t="shared" si="9"/>
        <v>1 - Type of study</v>
      </c>
      <c r="AG6" t="str">
        <f t="shared" si="10"/>
        <v>1 - Type of study</v>
      </c>
      <c r="AH6" t="str">
        <f t="shared" si="11"/>
        <v/>
      </c>
    </row>
    <row r="7">
      <c r="A7" s="9" t="s">
        <v>13041</v>
      </c>
      <c r="B7" s="9" t="s">
        <v>13042</v>
      </c>
      <c r="C7" s="10">
        <v>2021.0</v>
      </c>
      <c r="D7" s="10">
        <v>1.0</v>
      </c>
      <c r="E7" s="10">
        <v>1.0</v>
      </c>
      <c r="F7" s="11" t="s">
        <v>174</v>
      </c>
      <c r="G7" s="9"/>
      <c r="H7" s="10">
        <v>168.0</v>
      </c>
      <c r="I7" s="9"/>
      <c r="J7" s="9"/>
      <c r="K7" s="9" t="s">
        <v>13043</v>
      </c>
      <c r="L7" s="12" t="s">
        <v>13044</v>
      </c>
      <c r="M7" s="9"/>
      <c r="N7" s="9"/>
      <c r="O7" s="9"/>
      <c r="P7" s="9" t="s">
        <v>13045</v>
      </c>
      <c r="Q7" s="11" t="s">
        <v>13040</v>
      </c>
      <c r="R7" s="9"/>
      <c r="S7" s="9"/>
      <c r="T7">
        <f t="shared" si="2"/>
        <v>79</v>
      </c>
      <c r="U7" t="str">
        <f t="shared" si="3"/>
        <v>Excluded</v>
      </c>
      <c r="V7">
        <f t="shared" si="4"/>
        <v>54</v>
      </c>
      <c r="W7" t="str">
        <f t="shared" si="5"/>
        <v>Excluded</v>
      </c>
      <c r="X7" t="str">
        <f t="shared" ref="X7:Z7" si="15">IFERROR(IF(SEARCH(X$1,$Q7),"sim","não"),)</f>
        <v>sim</v>
      </c>
      <c r="Y7" t="str">
        <f t="shared" si="15"/>
        <v/>
      </c>
      <c r="Z7" t="str">
        <f t="shared" si="15"/>
        <v/>
      </c>
      <c r="AA7">
        <f t="shared" si="7"/>
        <v>1</v>
      </c>
      <c r="AB7" t="str">
        <f t="shared" si="8"/>
        <v/>
      </c>
      <c r="AF7" t="str">
        <f t="shared" si="9"/>
        <v>1 - Type of study</v>
      </c>
      <c r="AG7" t="str">
        <f t="shared" si="10"/>
        <v>1 - Type of study</v>
      </c>
      <c r="AH7" t="str">
        <f t="shared" si="11"/>
        <v/>
      </c>
    </row>
    <row r="8">
      <c r="A8" s="9" t="s">
        <v>13046</v>
      </c>
      <c r="B8" s="9" t="s">
        <v>13047</v>
      </c>
      <c r="C8" s="10">
        <v>2021.0</v>
      </c>
      <c r="D8" s="10">
        <v>1.0</v>
      </c>
      <c r="E8" s="10">
        <v>1.0</v>
      </c>
      <c r="F8" s="9"/>
      <c r="G8" s="9"/>
      <c r="H8" s="10">
        <v>756.0</v>
      </c>
      <c r="I8" s="10">
        <v>1.0</v>
      </c>
      <c r="J8" s="9"/>
      <c r="K8" s="9" t="s">
        <v>13048</v>
      </c>
      <c r="L8" s="12" t="s">
        <v>13049</v>
      </c>
      <c r="M8" s="9"/>
      <c r="N8" s="9"/>
      <c r="O8" s="9"/>
      <c r="P8" s="9" t="s">
        <v>13050</v>
      </c>
      <c r="Q8" s="11" t="s">
        <v>13040</v>
      </c>
      <c r="R8" s="9"/>
      <c r="S8" s="9"/>
      <c r="T8">
        <f t="shared" si="2"/>
        <v>79</v>
      </c>
      <c r="U8" t="str">
        <f t="shared" si="3"/>
        <v>Excluded</v>
      </c>
      <c r="V8">
        <f t="shared" si="4"/>
        <v>54</v>
      </c>
      <c r="W8" t="str">
        <f t="shared" si="5"/>
        <v>Excluded</v>
      </c>
      <c r="X8" t="str">
        <f t="shared" ref="X8:Z8" si="16">IFERROR(IF(SEARCH(X$1,$Q8),"sim","não"),)</f>
        <v>sim</v>
      </c>
      <c r="Y8" t="str">
        <f t="shared" si="16"/>
        <v/>
      </c>
      <c r="Z8" t="str">
        <f t="shared" si="16"/>
        <v/>
      </c>
      <c r="AA8">
        <f t="shared" si="7"/>
        <v>1</v>
      </c>
      <c r="AB8" t="str">
        <f t="shared" si="8"/>
        <v/>
      </c>
      <c r="AF8" t="str">
        <f t="shared" si="9"/>
        <v>1 - Type of study</v>
      </c>
      <c r="AG8" t="str">
        <f t="shared" si="10"/>
        <v>1 - Type of study</v>
      </c>
      <c r="AH8" t="str">
        <f t="shared" si="11"/>
        <v/>
      </c>
    </row>
    <row r="9">
      <c r="A9" s="9" t="s">
        <v>13051</v>
      </c>
      <c r="B9" s="9" t="s">
        <v>13052</v>
      </c>
      <c r="C9" s="10">
        <v>2021.0</v>
      </c>
      <c r="D9" s="10">
        <v>1.0</v>
      </c>
      <c r="E9" s="10">
        <v>1.0</v>
      </c>
      <c r="F9" s="11" t="s">
        <v>13053</v>
      </c>
      <c r="G9" s="9"/>
      <c r="H9" s="10">
        <v>66.0</v>
      </c>
      <c r="I9" s="10">
        <v>5.0</v>
      </c>
      <c r="J9" s="9" t="s">
        <v>13054</v>
      </c>
      <c r="K9" s="9" t="s">
        <v>13055</v>
      </c>
      <c r="L9" s="12" t="s">
        <v>13056</v>
      </c>
      <c r="M9" s="9"/>
      <c r="N9" s="9"/>
      <c r="O9" s="9"/>
      <c r="P9" s="9" t="s">
        <v>13057</v>
      </c>
      <c r="Q9" s="11" t="s">
        <v>13058</v>
      </c>
      <c r="R9" s="9"/>
      <c r="S9" s="9"/>
      <c r="T9">
        <f t="shared" si="2"/>
        <v>62</v>
      </c>
      <c r="U9" t="str">
        <f t="shared" si="3"/>
        <v>Maybe</v>
      </c>
      <c r="V9">
        <f t="shared" si="4"/>
        <v>40</v>
      </c>
      <c r="W9" t="str">
        <f t="shared" si="5"/>
        <v>Maybe</v>
      </c>
      <c r="X9" t="str">
        <f t="shared" ref="X9:Z9" si="17">IFERROR(IF(SEARCH(X$1,$Q9),"sim","não"),)</f>
        <v/>
      </c>
      <c r="Y9" t="str">
        <f t="shared" si="17"/>
        <v/>
      </c>
      <c r="Z9" t="str">
        <f t="shared" si="17"/>
        <v/>
      </c>
      <c r="AA9">
        <f t="shared" si="7"/>
        <v>0</v>
      </c>
      <c r="AB9" t="str">
        <f t="shared" si="8"/>
        <v>sim</v>
      </c>
      <c r="AF9" t="str">
        <f t="shared" si="9"/>
        <v/>
      </c>
      <c r="AG9" t="str">
        <f t="shared" si="10"/>
        <v/>
      </c>
      <c r="AH9" t="str">
        <f t="shared" si="11"/>
        <v/>
      </c>
    </row>
    <row r="10">
      <c r="A10" s="9" t="s">
        <v>13059</v>
      </c>
      <c r="B10" s="9" t="s">
        <v>13060</v>
      </c>
      <c r="C10" s="10">
        <v>2021.0</v>
      </c>
      <c r="D10" s="10">
        <v>1.0</v>
      </c>
      <c r="E10" s="10">
        <v>1.0</v>
      </c>
      <c r="F10" s="11" t="s">
        <v>143</v>
      </c>
      <c r="G10" s="9"/>
      <c r="H10" s="10">
        <v>44.0</v>
      </c>
      <c r="I10" s="9"/>
      <c r="J10" s="9"/>
      <c r="K10" s="9" t="s">
        <v>13061</v>
      </c>
      <c r="L10" s="12" t="s">
        <v>13062</v>
      </c>
      <c r="M10" s="9"/>
      <c r="N10" s="9"/>
      <c r="O10" s="9"/>
      <c r="P10" s="9" t="s">
        <v>13063</v>
      </c>
      <c r="Q10" s="11" t="s">
        <v>13040</v>
      </c>
      <c r="R10" s="9"/>
      <c r="S10" s="9"/>
      <c r="T10">
        <f t="shared" si="2"/>
        <v>79</v>
      </c>
      <c r="U10" t="str">
        <f t="shared" si="3"/>
        <v>Excluded</v>
      </c>
      <c r="V10">
        <f t="shared" si="4"/>
        <v>54</v>
      </c>
      <c r="W10" t="str">
        <f t="shared" si="5"/>
        <v>Excluded</v>
      </c>
      <c r="X10" t="str">
        <f t="shared" ref="X10:Z10" si="18">IFERROR(IF(SEARCH(X$1,$Q10),"sim","não"),)</f>
        <v>sim</v>
      </c>
      <c r="Y10" t="str">
        <f t="shared" si="18"/>
        <v/>
      </c>
      <c r="Z10" t="str">
        <f t="shared" si="18"/>
        <v/>
      </c>
      <c r="AA10">
        <f t="shared" si="7"/>
        <v>1</v>
      </c>
      <c r="AB10" t="str">
        <f t="shared" si="8"/>
        <v/>
      </c>
      <c r="AF10" t="str">
        <f t="shared" si="9"/>
        <v>1 - Type of study</v>
      </c>
      <c r="AG10" t="str">
        <f t="shared" si="10"/>
        <v>1 - Type of study</v>
      </c>
      <c r="AH10" t="str">
        <f t="shared" si="11"/>
        <v/>
      </c>
    </row>
    <row r="11">
      <c r="A11" s="9" t="s">
        <v>13064</v>
      </c>
      <c r="B11" s="9" t="s">
        <v>13065</v>
      </c>
      <c r="C11" s="10">
        <v>2021.0</v>
      </c>
      <c r="D11" s="10">
        <v>1.0</v>
      </c>
      <c r="E11" s="10">
        <v>1.0</v>
      </c>
      <c r="F11" s="11" t="s">
        <v>537</v>
      </c>
      <c r="G11" s="9"/>
      <c r="H11" s="10">
        <v>18.0</v>
      </c>
      <c r="I11" s="10">
        <v>8.0</v>
      </c>
      <c r="J11" s="9"/>
      <c r="K11" s="9" t="s">
        <v>13066</v>
      </c>
      <c r="L11" s="12" t="s">
        <v>13067</v>
      </c>
      <c r="M11" s="9"/>
      <c r="N11" s="9"/>
      <c r="O11" s="9"/>
      <c r="P11" s="9" t="s">
        <v>13068</v>
      </c>
      <c r="Q11" s="11" t="s">
        <v>13040</v>
      </c>
      <c r="R11" s="9"/>
      <c r="S11" s="9"/>
      <c r="T11">
        <f t="shared" si="2"/>
        <v>79</v>
      </c>
      <c r="U11" t="str">
        <f t="shared" si="3"/>
        <v>Excluded</v>
      </c>
      <c r="V11">
        <f t="shared" si="4"/>
        <v>54</v>
      </c>
      <c r="W11" t="str">
        <f t="shared" si="5"/>
        <v>Excluded</v>
      </c>
      <c r="X11" t="str">
        <f t="shared" ref="X11:Z11" si="19">IFERROR(IF(SEARCH(X$1,$Q11),"sim","não"),)</f>
        <v>sim</v>
      </c>
      <c r="Y11" t="str">
        <f t="shared" si="19"/>
        <v/>
      </c>
      <c r="Z11" t="str">
        <f t="shared" si="19"/>
        <v/>
      </c>
      <c r="AA11">
        <f t="shared" si="7"/>
        <v>1</v>
      </c>
      <c r="AB11" t="str">
        <f t="shared" si="8"/>
        <v/>
      </c>
      <c r="AF11" t="str">
        <f t="shared" si="9"/>
        <v>1 - Type of study</v>
      </c>
      <c r="AG11" t="str">
        <f t="shared" si="10"/>
        <v>1 - Type of study</v>
      </c>
      <c r="AH11" t="str">
        <f t="shared" si="11"/>
        <v/>
      </c>
    </row>
    <row r="12">
      <c r="A12" s="9" t="s">
        <v>13069</v>
      </c>
      <c r="B12" s="9" t="s">
        <v>13070</v>
      </c>
      <c r="C12" s="10">
        <v>2021.0</v>
      </c>
      <c r="D12" s="10">
        <v>1.0</v>
      </c>
      <c r="E12" s="10">
        <v>1.0</v>
      </c>
      <c r="F12" s="11" t="s">
        <v>60</v>
      </c>
      <c r="G12" s="9"/>
      <c r="H12" s="10">
        <v>232.0</v>
      </c>
      <c r="I12" s="10">
        <v>4.0</v>
      </c>
      <c r="J12" s="9"/>
      <c r="K12" s="9" t="s">
        <v>13071</v>
      </c>
      <c r="L12" s="12" t="s">
        <v>13072</v>
      </c>
      <c r="M12" s="9"/>
      <c r="N12" s="9"/>
      <c r="O12" s="9"/>
      <c r="P12" s="9" t="s">
        <v>13073</v>
      </c>
      <c r="Q12" s="11" t="s">
        <v>13040</v>
      </c>
      <c r="R12" s="9"/>
      <c r="S12" s="9"/>
      <c r="T12">
        <f t="shared" si="2"/>
        <v>79</v>
      </c>
      <c r="U12" t="str">
        <f t="shared" si="3"/>
        <v>Excluded</v>
      </c>
      <c r="V12">
        <f t="shared" si="4"/>
        <v>54</v>
      </c>
      <c r="W12" t="str">
        <f t="shared" si="5"/>
        <v>Excluded</v>
      </c>
      <c r="X12" t="str">
        <f t="shared" ref="X12:Z12" si="20">IFERROR(IF(SEARCH(X$1,$Q12),"sim","não"),)</f>
        <v>sim</v>
      </c>
      <c r="Y12" t="str">
        <f t="shared" si="20"/>
        <v/>
      </c>
      <c r="Z12" t="str">
        <f t="shared" si="20"/>
        <v/>
      </c>
      <c r="AA12">
        <f t="shared" si="7"/>
        <v>1</v>
      </c>
      <c r="AB12" t="str">
        <f t="shared" si="8"/>
        <v/>
      </c>
      <c r="AF12" t="str">
        <f t="shared" si="9"/>
        <v>1 - Type of study</v>
      </c>
      <c r="AG12" t="str">
        <f t="shared" si="10"/>
        <v>1 - Type of study</v>
      </c>
      <c r="AH12" t="str">
        <f t="shared" si="11"/>
        <v/>
      </c>
    </row>
    <row r="13">
      <c r="A13" s="9" t="s">
        <v>13074</v>
      </c>
      <c r="B13" s="9" t="s">
        <v>13075</v>
      </c>
      <c r="C13" s="10">
        <v>2021.0</v>
      </c>
      <c r="D13" s="10">
        <v>1.0</v>
      </c>
      <c r="E13" s="10">
        <v>1.0</v>
      </c>
      <c r="F13" s="9" t="s">
        <v>389</v>
      </c>
      <c r="G13" s="9"/>
      <c r="H13" s="10">
        <v>534.0</v>
      </c>
      <c r="I13" s="9"/>
      <c r="J13" s="9"/>
      <c r="K13" s="9" t="s">
        <v>13076</v>
      </c>
      <c r="L13" s="12" t="s">
        <v>13077</v>
      </c>
      <c r="M13" s="9"/>
      <c r="N13" s="9"/>
      <c r="O13" s="9"/>
      <c r="P13" s="9" t="s">
        <v>13078</v>
      </c>
      <c r="Q13" s="11" t="s">
        <v>13040</v>
      </c>
      <c r="R13" s="9"/>
      <c r="S13" s="9"/>
      <c r="T13">
        <f t="shared" si="2"/>
        <v>79</v>
      </c>
      <c r="U13" t="str">
        <f t="shared" si="3"/>
        <v>Excluded</v>
      </c>
      <c r="V13">
        <f t="shared" si="4"/>
        <v>54</v>
      </c>
      <c r="W13" t="str">
        <f t="shared" si="5"/>
        <v>Excluded</v>
      </c>
      <c r="X13" t="str">
        <f t="shared" ref="X13:Z13" si="21">IFERROR(IF(SEARCH(X$1,$Q13),"sim","não"),)</f>
        <v>sim</v>
      </c>
      <c r="Y13" t="str">
        <f t="shared" si="21"/>
        <v/>
      </c>
      <c r="Z13" t="str">
        <f t="shared" si="21"/>
        <v/>
      </c>
      <c r="AA13">
        <f t="shared" si="7"/>
        <v>1</v>
      </c>
      <c r="AB13" t="str">
        <f t="shared" si="8"/>
        <v/>
      </c>
      <c r="AF13" t="str">
        <f t="shared" si="9"/>
        <v>1 - Type of study</v>
      </c>
      <c r="AG13" t="str">
        <f t="shared" si="10"/>
        <v>1 - Type of study</v>
      </c>
      <c r="AH13" t="str">
        <f t="shared" si="11"/>
        <v/>
      </c>
    </row>
    <row r="14">
      <c r="A14" s="9" t="s">
        <v>13079</v>
      </c>
      <c r="B14" s="9" t="s">
        <v>13080</v>
      </c>
      <c r="C14" s="10">
        <v>2021.0</v>
      </c>
      <c r="D14" s="10">
        <v>1.0</v>
      </c>
      <c r="E14" s="10">
        <v>1.0</v>
      </c>
      <c r="F14" s="11" t="s">
        <v>31</v>
      </c>
      <c r="G14" s="9"/>
      <c r="H14" s="10">
        <v>405.0</v>
      </c>
      <c r="I14" s="9"/>
      <c r="J14" s="9"/>
      <c r="K14" s="9" t="s">
        <v>13081</v>
      </c>
      <c r="L14" s="12" t="s">
        <v>13082</v>
      </c>
      <c r="M14" s="9"/>
      <c r="N14" s="9"/>
      <c r="O14" s="9"/>
      <c r="P14" s="9" t="s">
        <v>13083</v>
      </c>
      <c r="Q14" s="11" t="s">
        <v>13084</v>
      </c>
      <c r="R14" s="9"/>
      <c r="S14" s="9"/>
      <c r="T14">
        <f t="shared" si="2"/>
        <v>65</v>
      </c>
      <c r="U14" t="str">
        <f t="shared" si="3"/>
        <v>Excluded</v>
      </c>
      <c r="V14">
        <f t="shared" si="4"/>
        <v>40</v>
      </c>
      <c r="W14" t="str">
        <f t="shared" si="5"/>
        <v>Excluded</v>
      </c>
      <c r="X14" t="str">
        <f t="shared" ref="X14:Z14" si="22">IFERROR(IF(SEARCH(X$1,$Q14),"sim","não"),)</f>
        <v>sim</v>
      </c>
      <c r="Y14" t="str">
        <f t="shared" si="22"/>
        <v/>
      </c>
      <c r="Z14" t="str">
        <f t="shared" si="22"/>
        <v/>
      </c>
      <c r="AA14">
        <f t="shared" si="7"/>
        <v>1</v>
      </c>
      <c r="AB14" t="str">
        <f t="shared" si="8"/>
        <v/>
      </c>
      <c r="AF14" t="str">
        <f t="shared" si="9"/>
        <v>1 - Type of study</v>
      </c>
      <c r="AG14" t="str">
        <f t="shared" si="10"/>
        <v>1 - Type of study</v>
      </c>
      <c r="AH14" t="str">
        <f t="shared" si="11"/>
        <v/>
      </c>
    </row>
    <row r="15">
      <c r="A15" s="9" t="s">
        <v>13085</v>
      </c>
      <c r="B15" s="9" t="s">
        <v>13086</v>
      </c>
      <c r="C15" s="10">
        <v>2021.0</v>
      </c>
      <c r="D15" s="10">
        <v>1.0</v>
      </c>
      <c r="E15" s="10">
        <v>1.0</v>
      </c>
      <c r="F15" s="11" t="s">
        <v>13087</v>
      </c>
      <c r="G15" s="9"/>
      <c r="H15" s="10">
        <v>232.0</v>
      </c>
      <c r="I15" s="9"/>
      <c r="J15" s="9"/>
      <c r="K15" s="9" t="s">
        <v>13088</v>
      </c>
      <c r="L15" s="12" t="s">
        <v>13089</v>
      </c>
      <c r="M15" s="9"/>
      <c r="N15" s="9"/>
      <c r="O15" s="9"/>
      <c r="P15" s="9" t="s">
        <v>13090</v>
      </c>
      <c r="Q15" s="11" t="s">
        <v>13091</v>
      </c>
      <c r="R15" s="9"/>
      <c r="S15" s="9"/>
      <c r="T15">
        <f t="shared" si="2"/>
        <v>65</v>
      </c>
      <c r="U15" t="str">
        <f t="shared" si="3"/>
        <v>Excluded</v>
      </c>
      <c r="V15">
        <f t="shared" si="4"/>
        <v>40</v>
      </c>
      <c r="W15" t="str">
        <f t="shared" si="5"/>
        <v>Excluded</v>
      </c>
      <c r="X15" t="str">
        <f t="shared" ref="X15:Z15" si="23">IFERROR(IF(SEARCH(X$1,$Q15),"sim","não"),)</f>
        <v>sim</v>
      </c>
      <c r="Y15" t="str">
        <f t="shared" si="23"/>
        <v/>
      </c>
      <c r="Z15" t="str">
        <f t="shared" si="23"/>
        <v/>
      </c>
      <c r="AA15">
        <f t="shared" si="7"/>
        <v>1</v>
      </c>
      <c r="AB15" t="str">
        <f t="shared" si="8"/>
        <v/>
      </c>
      <c r="AC15" s="3"/>
      <c r="AF15" t="str">
        <f t="shared" si="9"/>
        <v>1 - Type of study</v>
      </c>
      <c r="AG15" t="str">
        <f t="shared" si="10"/>
        <v>1 - Type of study</v>
      </c>
      <c r="AH15" t="str">
        <f t="shared" si="11"/>
        <v/>
      </c>
    </row>
    <row r="16">
      <c r="A16" s="9" t="s">
        <v>13092</v>
      </c>
      <c r="B16" s="9" t="s">
        <v>13093</v>
      </c>
      <c r="C16" s="10">
        <v>2021.0</v>
      </c>
      <c r="D16" s="10">
        <v>1.0</v>
      </c>
      <c r="E16" s="10">
        <v>1.0</v>
      </c>
      <c r="F16" s="11" t="s">
        <v>168</v>
      </c>
      <c r="G16" s="9"/>
      <c r="H16" s="10">
        <v>8.0</v>
      </c>
      <c r="I16" s="9"/>
      <c r="J16" s="9"/>
      <c r="K16" s="9" t="s">
        <v>13094</v>
      </c>
      <c r="L16" s="12" t="s">
        <v>13095</v>
      </c>
      <c r="M16" s="9"/>
      <c r="N16" s="9"/>
      <c r="O16" s="9"/>
      <c r="P16" s="9" t="s">
        <v>13096</v>
      </c>
      <c r="Q16" s="11" t="s">
        <v>13022</v>
      </c>
      <c r="R16" s="9"/>
      <c r="S16" s="9"/>
      <c r="T16">
        <f t="shared" si="2"/>
        <v>79</v>
      </c>
      <c r="U16" t="str">
        <f t="shared" si="3"/>
        <v>Excluded</v>
      </c>
      <c r="V16">
        <f t="shared" si="4"/>
        <v>54</v>
      </c>
      <c r="W16" t="str">
        <f t="shared" si="5"/>
        <v>Excluded</v>
      </c>
      <c r="X16" t="str">
        <f t="shared" ref="X16:Z16" si="24">IFERROR(IF(SEARCH(X$1,$Q16),"sim","não"),)</f>
        <v>sim</v>
      </c>
      <c r="Y16" t="str">
        <f t="shared" si="24"/>
        <v/>
      </c>
      <c r="Z16" t="str">
        <f t="shared" si="24"/>
        <v/>
      </c>
      <c r="AA16">
        <f t="shared" si="7"/>
        <v>1</v>
      </c>
      <c r="AB16" t="str">
        <f t="shared" si="8"/>
        <v/>
      </c>
      <c r="AE16" s="3"/>
      <c r="AF16" t="str">
        <f t="shared" si="9"/>
        <v>1 - Type of study</v>
      </c>
      <c r="AG16" t="str">
        <f t="shared" si="10"/>
        <v>1 - Type of study</v>
      </c>
      <c r="AH16" t="str">
        <f t="shared" si="11"/>
        <v/>
      </c>
    </row>
    <row r="17">
      <c r="A17" s="9" t="s">
        <v>13097</v>
      </c>
      <c r="B17" s="9" t="s">
        <v>13098</v>
      </c>
      <c r="C17" s="10">
        <v>2021.0</v>
      </c>
      <c r="D17" s="10">
        <v>1.0</v>
      </c>
      <c r="E17" s="10">
        <v>1.0</v>
      </c>
      <c r="F17" s="11" t="s">
        <v>13099</v>
      </c>
      <c r="G17" s="9"/>
      <c r="H17" s="10">
        <v>23.0</v>
      </c>
      <c r="I17" s="10">
        <v>2.0</v>
      </c>
      <c r="J17" s="9" t="s">
        <v>13100</v>
      </c>
      <c r="K17" s="9" t="s">
        <v>13101</v>
      </c>
      <c r="L17" s="12" t="s">
        <v>13102</v>
      </c>
      <c r="M17" s="9"/>
      <c r="N17" s="9"/>
      <c r="O17" s="9"/>
      <c r="P17" s="9" t="s">
        <v>13103</v>
      </c>
      <c r="Q17" s="11" t="s">
        <v>13104</v>
      </c>
      <c r="R17" s="9"/>
      <c r="S17" s="9"/>
      <c r="T17">
        <f t="shared" si="2"/>
        <v>65</v>
      </c>
      <c r="U17" t="str">
        <f t="shared" si="3"/>
        <v>Excluded</v>
      </c>
      <c r="V17">
        <f t="shared" si="4"/>
        <v>40</v>
      </c>
      <c r="W17" t="str">
        <f t="shared" si="5"/>
        <v>Excluded</v>
      </c>
      <c r="X17" t="str">
        <f t="shared" ref="X17:Z17" si="25">IFERROR(IF(SEARCH(X$1,$Q17),"sim","não"),)</f>
        <v>sim</v>
      </c>
      <c r="Y17" t="str">
        <f t="shared" si="25"/>
        <v/>
      </c>
      <c r="Z17" t="str">
        <f t="shared" si="25"/>
        <v/>
      </c>
      <c r="AA17">
        <f t="shared" si="7"/>
        <v>1</v>
      </c>
      <c r="AB17" t="str">
        <f t="shared" si="8"/>
        <v/>
      </c>
      <c r="AF17" t="str">
        <f t="shared" si="9"/>
        <v>1 - Type of study</v>
      </c>
      <c r="AG17" t="str">
        <f t="shared" si="10"/>
        <v>1 - Type of study</v>
      </c>
      <c r="AH17" t="str">
        <f t="shared" si="11"/>
        <v/>
      </c>
    </row>
    <row r="18">
      <c r="A18" s="9" t="s">
        <v>13105</v>
      </c>
      <c r="B18" s="9" t="s">
        <v>13106</v>
      </c>
      <c r="C18" s="10">
        <v>2021.0</v>
      </c>
      <c r="D18" s="10">
        <v>1.0</v>
      </c>
      <c r="E18" s="10">
        <v>1.0</v>
      </c>
      <c r="F18" s="9" t="s">
        <v>13107</v>
      </c>
      <c r="G18" s="9"/>
      <c r="H18" s="10">
        <v>4.0</v>
      </c>
      <c r="I18" s="10">
        <v>1.0</v>
      </c>
      <c r="J18" s="9" t="s">
        <v>13108</v>
      </c>
      <c r="K18" s="9" t="s">
        <v>13109</v>
      </c>
      <c r="L18" s="12" t="s">
        <v>13110</v>
      </c>
      <c r="M18" s="9"/>
      <c r="N18" s="9"/>
      <c r="O18" s="9"/>
      <c r="P18" s="9" t="s">
        <v>13111</v>
      </c>
      <c r="Q18" s="11" t="s">
        <v>13104</v>
      </c>
      <c r="R18" s="9"/>
      <c r="S18" s="9"/>
      <c r="T18">
        <f t="shared" si="2"/>
        <v>65</v>
      </c>
      <c r="U18" t="str">
        <f t="shared" si="3"/>
        <v>Excluded</v>
      </c>
      <c r="V18">
        <f t="shared" si="4"/>
        <v>40</v>
      </c>
      <c r="W18" t="str">
        <f t="shared" si="5"/>
        <v>Excluded</v>
      </c>
      <c r="X18" t="str">
        <f t="shared" ref="X18:Z18" si="26">IFERROR(IF(SEARCH(X$1,$Q18),"sim","não"),)</f>
        <v>sim</v>
      </c>
      <c r="Y18" t="str">
        <f t="shared" si="26"/>
        <v/>
      </c>
      <c r="Z18" t="str">
        <f t="shared" si="26"/>
        <v/>
      </c>
      <c r="AA18">
        <f t="shared" si="7"/>
        <v>1</v>
      </c>
      <c r="AB18" t="str">
        <f t="shared" si="8"/>
        <v/>
      </c>
      <c r="AF18" t="str">
        <f t="shared" si="9"/>
        <v>1 - Type of study</v>
      </c>
      <c r="AG18" t="str">
        <f t="shared" si="10"/>
        <v>1 - Type of study</v>
      </c>
      <c r="AH18" t="str">
        <f t="shared" si="11"/>
        <v/>
      </c>
    </row>
    <row r="19">
      <c r="A19" s="9" t="s">
        <v>13112</v>
      </c>
      <c r="B19" s="9" t="s">
        <v>13113</v>
      </c>
      <c r="C19" s="10">
        <v>2021.0</v>
      </c>
      <c r="D19" s="10">
        <v>1.0</v>
      </c>
      <c r="E19" s="10">
        <v>1.0</v>
      </c>
      <c r="F19" s="11" t="s">
        <v>557</v>
      </c>
      <c r="G19" s="9"/>
      <c r="H19" s="9"/>
      <c r="I19" s="9"/>
      <c r="J19" s="9"/>
      <c r="K19" s="9" t="s">
        <v>13114</v>
      </c>
      <c r="L19" s="12" t="s">
        <v>13115</v>
      </c>
      <c r="M19" s="9"/>
      <c r="N19" s="9"/>
      <c r="O19" s="9"/>
      <c r="P19" s="9" t="s">
        <v>13116</v>
      </c>
      <c r="Q19" s="11" t="s">
        <v>13117</v>
      </c>
      <c r="R19" s="9"/>
      <c r="S19" s="9"/>
      <c r="T19">
        <f t="shared" si="2"/>
        <v>65</v>
      </c>
      <c r="U19" t="str">
        <f t="shared" si="3"/>
        <v>Excluded</v>
      </c>
      <c r="V19">
        <f t="shared" si="4"/>
        <v>40</v>
      </c>
      <c r="W19" t="str">
        <f t="shared" si="5"/>
        <v>Excluded</v>
      </c>
      <c r="X19" t="str">
        <f t="shared" ref="X19:Z19" si="27">IFERROR(IF(SEARCH(X$1,$Q19),"sim","não"),)</f>
        <v>sim</v>
      </c>
      <c r="Y19" t="str">
        <f t="shared" si="27"/>
        <v/>
      </c>
      <c r="Z19" t="str">
        <f t="shared" si="27"/>
        <v/>
      </c>
      <c r="AA19">
        <f t="shared" si="7"/>
        <v>1</v>
      </c>
      <c r="AB19" t="str">
        <f t="shared" si="8"/>
        <v/>
      </c>
      <c r="AF19" t="str">
        <f t="shared" si="9"/>
        <v>1 - Type of study</v>
      </c>
      <c r="AG19" t="str">
        <f t="shared" si="10"/>
        <v>1 - Type of study</v>
      </c>
      <c r="AH19" t="str">
        <f t="shared" si="11"/>
        <v/>
      </c>
    </row>
    <row r="20">
      <c r="A20" s="9" t="s">
        <v>13118</v>
      </c>
      <c r="B20" s="9" t="s">
        <v>13119</v>
      </c>
      <c r="C20" s="10">
        <v>2021.0</v>
      </c>
      <c r="D20" s="10">
        <v>1.0</v>
      </c>
      <c r="E20" s="10">
        <v>1.0</v>
      </c>
      <c r="F20" s="11" t="s">
        <v>143</v>
      </c>
      <c r="G20" s="9"/>
      <c r="H20" s="10">
        <v>41.0</v>
      </c>
      <c r="I20" s="9"/>
      <c r="J20" s="9"/>
      <c r="K20" s="9" t="s">
        <v>13120</v>
      </c>
      <c r="L20" s="12" t="s">
        <v>13121</v>
      </c>
      <c r="M20" s="9"/>
      <c r="N20" s="9"/>
      <c r="O20" s="9"/>
      <c r="P20" s="9" t="s">
        <v>13122</v>
      </c>
      <c r="Q20" s="11" t="s">
        <v>13104</v>
      </c>
      <c r="R20" s="9"/>
      <c r="S20" s="9"/>
      <c r="T20">
        <f t="shared" si="2"/>
        <v>65</v>
      </c>
      <c r="U20" t="str">
        <f t="shared" si="3"/>
        <v>Excluded</v>
      </c>
      <c r="V20">
        <f t="shared" si="4"/>
        <v>40</v>
      </c>
      <c r="W20" t="str">
        <f t="shared" si="5"/>
        <v>Excluded</v>
      </c>
      <c r="X20" t="str">
        <f t="shared" ref="X20:Z20" si="28">IFERROR(IF(SEARCH(X$1,$Q20),"sim","não"),)</f>
        <v>sim</v>
      </c>
      <c r="Y20" t="str">
        <f t="shared" si="28"/>
        <v/>
      </c>
      <c r="Z20" t="str">
        <f t="shared" si="28"/>
        <v/>
      </c>
      <c r="AA20">
        <f t="shared" si="7"/>
        <v>1</v>
      </c>
      <c r="AB20" t="str">
        <f t="shared" si="8"/>
        <v/>
      </c>
      <c r="AF20" t="str">
        <f t="shared" si="9"/>
        <v>1 - Type of study</v>
      </c>
      <c r="AG20" t="str">
        <f t="shared" si="10"/>
        <v>1 - Type of study</v>
      </c>
      <c r="AH20" t="str">
        <f t="shared" si="11"/>
        <v/>
      </c>
    </row>
    <row r="21">
      <c r="A21" s="9" t="s">
        <v>13123</v>
      </c>
      <c r="B21" s="9" t="s">
        <v>13124</v>
      </c>
      <c r="C21" s="10">
        <v>2021.0</v>
      </c>
      <c r="D21" s="10">
        <v>1.0</v>
      </c>
      <c r="E21" s="10">
        <v>1.0</v>
      </c>
      <c r="F21" s="11" t="s">
        <v>124</v>
      </c>
      <c r="G21" s="9"/>
      <c r="H21" s="10">
        <v>8.0</v>
      </c>
      <c r="I21" s="10">
        <v>1.0</v>
      </c>
      <c r="J21" s="9" t="s">
        <v>13125</v>
      </c>
      <c r="K21" s="9" t="s">
        <v>13126</v>
      </c>
      <c r="L21" s="12" t="s">
        <v>13127</v>
      </c>
      <c r="M21" s="9"/>
      <c r="N21" s="9"/>
      <c r="O21" s="9"/>
      <c r="P21" s="9" t="s">
        <v>13128</v>
      </c>
      <c r="Q21" s="11" t="s">
        <v>13028</v>
      </c>
      <c r="R21" s="9"/>
      <c r="S21" s="9"/>
      <c r="T21">
        <f t="shared" si="2"/>
        <v>76</v>
      </c>
      <c r="U21" t="str">
        <f t="shared" si="3"/>
        <v>Maybe</v>
      </c>
      <c r="V21">
        <f t="shared" si="4"/>
        <v>54</v>
      </c>
      <c r="W21" t="str">
        <f t="shared" si="5"/>
        <v>Maybe</v>
      </c>
      <c r="X21" t="str">
        <f t="shared" ref="X21:Z21" si="29">IFERROR(IF(SEARCH(X$1,$Q21),"sim","não"),)</f>
        <v/>
      </c>
      <c r="Y21" t="str">
        <f t="shared" si="29"/>
        <v/>
      </c>
      <c r="Z21" t="str">
        <f t="shared" si="29"/>
        <v/>
      </c>
      <c r="AA21">
        <f t="shared" si="7"/>
        <v>0</v>
      </c>
      <c r="AB21" t="str">
        <f t="shared" si="8"/>
        <v>sim</v>
      </c>
      <c r="AF21" t="str">
        <f t="shared" si="9"/>
        <v/>
      </c>
      <c r="AG21" t="str">
        <f t="shared" si="10"/>
        <v/>
      </c>
      <c r="AH21" t="str">
        <f t="shared" si="11"/>
        <v/>
      </c>
    </row>
    <row r="22">
      <c r="A22" s="9" t="s">
        <v>13129</v>
      </c>
      <c r="B22" s="9" t="s">
        <v>13130</v>
      </c>
      <c r="C22" s="10">
        <v>2021.0</v>
      </c>
      <c r="D22" s="10">
        <v>1.0</v>
      </c>
      <c r="E22" s="10">
        <v>1.0</v>
      </c>
      <c r="F22" s="11" t="s">
        <v>13131</v>
      </c>
      <c r="G22" s="9"/>
      <c r="H22" s="10">
        <v>13.0</v>
      </c>
      <c r="I22" s="10">
        <v>1.0</v>
      </c>
      <c r="J22" s="9" t="s">
        <v>13132</v>
      </c>
      <c r="K22" s="9" t="s">
        <v>13133</v>
      </c>
      <c r="L22" s="12" t="s">
        <v>13134</v>
      </c>
      <c r="M22" s="9"/>
      <c r="N22" s="9"/>
      <c r="O22" s="9"/>
      <c r="P22" s="9" t="s">
        <v>13135</v>
      </c>
      <c r="Q22" s="11" t="s">
        <v>13136</v>
      </c>
      <c r="R22" s="9"/>
      <c r="S22" s="9"/>
      <c r="T22">
        <f t="shared" si="2"/>
        <v>65</v>
      </c>
      <c r="U22" t="str">
        <f t="shared" si="3"/>
        <v>Excluded</v>
      </c>
      <c r="V22">
        <f t="shared" si="4"/>
        <v>40</v>
      </c>
      <c r="W22" t="str">
        <f t="shared" si="5"/>
        <v>Excluded</v>
      </c>
      <c r="X22" t="str">
        <f t="shared" ref="X22:Z22" si="30">IFERROR(IF(SEARCH(X$1,$Q22),"sim","não"),)</f>
        <v>sim</v>
      </c>
      <c r="Y22" t="str">
        <f t="shared" si="30"/>
        <v/>
      </c>
      <c r="Z22" t="str">
        <f t="shared" si="30"/>
        <v/>
      </c>
      <c r="AA22">
        <f t="shared" si="7"/>
        <v>1</v>
      </c>
      <c r="AB22" t="str">
        <f t="shared" si="8"/>
        <v/>
      </c>
      <c r="AF22" t="str">
        <f t="shared" si="9"/>
        <v>1 - Type of study</v>
      </c>
      <c r="AG22" t="str">
        <f t="shared" si="10"/>
        <v>1 - Type of study</v>
      </c>
      <c r="AH22" t="str">
        <f t="shared" si="11"/>
        <v/>
      </c>
    </row>
    <row r="23">
      <c r="A23" s="9" t="s">
        <v>13137</v>
      </c>
      <c r="B23" s="9" t="s">
        <v>13138</v>
      </c>
      <c r="C23" s="10">
        <v>2021.0</v>
      </c>
      <c r="D23" s="10">
        <v>1.0</v>
      </c>
      <c r="E23" s="10">
        <v>1.0</v>
      </c>
      <c r="F23" s="9" t="s">
        <v>13139</v>
      </c>
      <c r="G23" s="9"/>
      <c r="H23" s="9"/>
      <c r="I23" s="9"/>
      <c r="J23" s="9"/>
      <c r="K23" s="9" t="s">
        <v>13140</v>
      </c>
      <c r="L23" s="12" t="s">
        <v>13141</v>
      </c>
      <c r="M23" s="9"/>
      <c r="N23" s="9"/>
      <c r="O23" s="9"/>
      <c r="P23" s="9" t="s">
        <v>13142</v>
      </c>
      <c r="Q23" s="11" t="s">
        <v>13022</v>
      </c>
      <c r="R23" s="9"/>
      <c r="S23" s="9"/>
      <c r="T23">
        <f t="shared" si="2"/>
        <v>79</v>
      </c>
      <c r="U23" t="str">
        <f t="shared" si="3"/>
        <v>Excluded</v>
      </c>
      <c r="V23">
        <f t="shared" si="4"/>
        <v>54</v>
      </c>
      <c r="W23" t="str">
        <f t="shared" si="5"/>
        <v>Excluded</v>
      </c>
      <c r="X23" t="str">
        <f t="shared" ref="X23:Z23" si="31">IFERROR(IF(SEARCH(X$1,$Q23),"sim","não"),)</f>
        <v>sim</v>
      </c>
      <c r="Y23" t="str">
        <f t="shared" si="31"/>
        <v/>
      </c>
      <c r="Z23" t="str">
        <f t="shared" si="31"/>
        <v/>
      </c>
      <c r="AA23">
        <f t="shared" si="7"/>
        <v>1</v>
      </c>
      <c r="AB23" t="str">
        <f t="shared" si="8"/>
        <v/>
      </c>
      <c r="AF23" t="str">
        <f t="shared" si="9"/>
        <v>1 - Type of study</v>
      </c>
      <c r="AG23" t="str">
        <f t="shared" si="10"/>
        <v>1 - Type of study</v>
      </c>
      <c r="AH23" t="str">
        <f t="shared" si="11"/>
        <v/>
      </c>
    </row>
    <row r="24">
      <c r="A24" s="9" t="s">
        <v>13143</v>
      </c>
      <c r="B24" s="9" t="s">
        <v>13144</v>
      </c>
      <c r="C24" s="10">
        <v>2021.0</v>
      </c>
      <c r="D24" s="10">
        <v>1.0</v>
      </c>
      <c r="E24" s="10">
        <v>1.0</v>
      </c>
      <c r="F24" s="11" t="s">
        <v>13145</v>
      </c>
      <c r="G24" s="9"/>
      <c r="H24" s="10">
        <v>16.0</v>
      </c>
      <c r="I24" s="10">
        <v>1.0</v>
      </c>
      <c r="J24" s="9" t="s">
        <v>13146</v>
      </c>
      <c r="K24" s="9" t="s">
        <v>13147</v>
      </c>
      <c r="L24" s="12" t="s">
        <v>13148</v>
      </c>
      <c r="M24" s="9"/>
      <c r="N24" s="9"/>
      <c r="O24" s="9"/>
      <c r="P24" s="9" t="s">
        <v>13149</v>
      </c>
      <c r="Q24" s="11" t="s">
        <v>13150</v>
      </c>
      <c r="R24" s="9"/>
      <c r="S24" s="9"/>
      <c r="T24">
        <f t="shared" si="2"/>
        <v>79</v>
      </c>
      <c r="U24" t="str">
        <f t="shared" si="3"/>
        <v>Excluded</v>
      </c>
      <c r="V24">
        <f t="shared" si="4"/>
        <v>54</v>
      </c>
      <c r="W24" t="str">
        <f t="shared" si="5"/>
        <v>Excluded</v>
      </c>
      <c r="X24" t="str">
        <f t="shared" ref="X24:Z24" si="32">IFERROR(IF(SEARCH(X$1,$Q24),"sim","não"),)</f>
        <v>sim</v>
      </c>
      <c r="Y24" t="str">
        <f t="shared" si="32"/>
        <v>sim</v>
      </c>
      <c r="Z24" t="str">
        <f t="shared" si="32"/>
        <v/>
      </c>
      <c r="AA24">
        <f t="shared" si="7"/>
        <v>2</v>
      </c>
      <c r="AB24" t="str">
        <f t="shared" si="8"/>
        <v/>
      </c>
      <c r="AF24" t="str">
        <f t="shared" si="9"/>
        <v>2 - Population,1 - Type of study</v>
      </c>
      <c r="AG24" t="str">
        <f t="shared" si="10"/>
        <v>2 - Population</v>
      </c>
      <c r="AH24" t="str">
        <f t="shared" si="11"/>
        <v>1 - Type of study</v>
      </c>
    </row>
    <row r="25">
      <c r="A25" s="9" t="s">
        <v>13151</v>
      </c>
      <c r="B25" s="9" t="s">
        <v>13152</v>
      </c>
      <c r="C25" s="10">
        <v>2020.0</v>
      </c>
      <c r="D25" s="10">
        <v>1.0</v>
      </c>
      <c r="E25" s="10">
        <v>1.0</v>
      </c>
      <c r="F25" s="11" t="s">
        <v>13153</v>
      </c>
      <c r="G25" s="9"/>
      <c r="H25" s="10">
        <v>40.0</v>
      </c>
      <c r="I25" s="10">
        <v>12.0</v>
      </c>
      <c r="J25" s="9" t="s">
        <v>13154</v>
      </c>
      <c r="K25" s="9" t="s">
        <v>13155</v>
      </c>
      <c r="L25" s="12" t="s">
        <v>13156</v>
      </c>
      <c r="M25" s="9"/>
      <c r="N25" s="9"/>
      <c r="O25" s="9"/>
      <c r="P25" s="9" t="s">
        <v>13157</v>
      </c>
      <c r="Q25" s="11" t="s">
        <v>13022</v>
      </c>
      <c r="R25" s="9"/>
      <c r="S25" s="9"/>
      <c r="T25">
        <f t="shared" si="2"/>
        <v>79</v>
      </c>
      <c r="U25" t="str">
        <f t="shared" si="3"/>
        <v>Excluded</v>
      </c>
      <c r="V25">
        <f t="shared" si="4"/>
        <v>54</v>
      </c>
      <c r="W25" t="str">
        <f t="shared" si="5"/>
        <v>Excluded</v>
      </c>
      <c r="X25" t="str">
        <f t="shared" ref="X25:Z25" si="33">IFERROR(IF(SEARCH(X$1,$Q25),"sim","não"),)</f>
        <v>sim</v>
      </c>
      <c r="Y25" t="str">
        <f t="shared" si="33"/>
        <v/>
      </c>
      <c r="Z25" t="str">
        <f t="shared" si="33"/>
        <v/>
      </c>
      <c r="AA25">
        <f t="shared" si="7"/>
        <v>1</v>
      </c>
      <c r="AB25" t="str">
        <f t="shared" si="8"/>
        <v/>
      </c>
      <c r="AF25" t="str">
        <f t="shared" si="9"/>
        <v>1 - Type of study</v>
      </c>
      <c r="AG25" t="str">
        <f t="shared" si="10"/>
        <v>1 - Type of study</v>
      </c>
      <c r="AH25" t="str">
        <f t="shared" si="11"/>
        <v/>
      </c>
    </row>
    <row r="26">
      <c r="A26" s="9" t="s">
        <v>13158</v>
      </c>
      <c r="B26" s="9" t="s">
        <v>13159</v>
      </c>
      <c r="C26" s="10">
        <v>2020.0</v>
      </c>
      <c r="D26" s="10">
        <v>1.0</v>
      </c>
      <c r="E26" s="10">
        <v>1.0</v>
      </c>
      <c r="F26" s="11" t="s">
        <v>95</v>
      </c>
      <c r="G26" s="9"/>
      <c r="H26" s="10">
        <v>267.0</v>
      </c>
      <c r="I26" s="9"/>
      <c r="J26" s="9"/>
      <c r="K26" s="9" t="s">
        <v>13160</v>
      </c>
      <c r="L26" s="12" t="s">
        <v>13161</v>
      </c>
      <c r="M26" s="9"/>
      <c r="N26" s="9"/>
      <c r="O26" s="9"/>
      <c r="P26" s="9" t="s">
        <v>13162</v>
      </c>
      <c r="Q26" s="11" t="s">
        <v>13163</v>
      </c>
      <c r="R26" s="9"/>
      <c r="S26" s="9"/>
      <c r="T26">
        <f t="shared" si="2"/>
        <v>65</v>
      </c>
      <c r="U26" t="str">
        <f t="shared" si="3"/>
        <v>Excluded</v>
      </c>
      <c r="V26">
        <f t="shared" si="4"/>
        <v>40</v>
      </c>
      <c r="W26" t="str">
        <f t="shared" si="5"/>
        <v>Excluded</v>
      </c>
      <c r="X26" t="str">
        <f t="shared" ref="X26:Z26" si="34">IFERROR(IF(SEARCH(X$1,$Q26),"sim","não"),)</f>
        <v>sim</v>
      </c>
      <c r="Y26" t="str">
        <f t="shared" si="34"/>
        <v/>
      </c>
      <c r="Z26" t="str">
        <f t="shared" si="34"/>
        <v/>
      </c>
      <c r="AA26">
        <f t="shared" si="7"/>
        <v>1</v>
      </c>
      <c r="AB26" t="str">
        <f t="shared" si="8"/>
        <v/>
      </c>
      <c r="AC26" s="3"/>
      <c r="AF26" t="str">
        <f t="shared" si="9"/>
        <v>1 - Type of study</v>
      </c>
      <c r="AG26" t="str">
        <f t="shared" si="10"/>
        <v>1 - Type of study</v>
      </c>
      <c r="AH26" t="str">
        <f t="shared" si="11"/>
        <v/>
      </c>
    </row>
    <row r="27">
      <c r="A27" s="9" t="s">
        <v>13164</v>
      </c>
      <c r="B27" s="9" t="s">
        <v>13165</v>
      </c>
      <c r="C27" s="10">
        <v>2020.0</v>
      </c>
      <c r="D27" s="10">
        <v>1.0</v>
      </c>
      <c r="E27" s="10">
        <v>1.0</v>
      </c>
      <c r="F27" s="11" t="s">
        <v>365</v>
      </c>
      <c r="G27" s="9"/>
      <c r="H27" s="10">
        <v>11.0</v>
      </c>
      <c r="I27" s="10">
        <v>1.0</v>
      </c>
      <c r="J27" s="9"/>
      <c r="K27" s="9" t="s">
        <v>13166</v>
      </c>
      <c r="L27" s="12" t="s">
        <v>13167</v>
      </c>
      <c r="M27" s="9"/>
      <c r="N27" s="9"/>
      <c r="O27" s="9"/>
      <c r="P27" s="9" t="s">
        <v>13168</v>
      </c>
      <c r="Q27" s="11" t="s">
        <v>13169</v>
      </c>
      <c r="R27" s="9"/>
      <c r="S27" s="9"/>
      <c r="T27">
        <f t="shared" si="2"/>
        <v>65</v>
      </c>
      <c r="U27" t="str">
        <f t="shared" si="3"/>
        <v>Excluded</v>
      </c>
      <c r="V27">
        <f t="shared" si="4"/>
        <v>40</v>
      </c>
      <c r="W27" t="str">
        <f t="shared" si="5"/>
        <v>Excluded</v>
      </c>
      <c r="X27" t="str">
        <f t="shared" ref="X27:Z27" si="35">IFERROR(IF(SEARCH(X$1,$Q27),"sim","não"),)</f>
        <v>sim</v>
      </c>
      <c r="Y27" t="str">
        <f t="shared" si="35"/>
        <v/>
      </c>
      <c r="Z27" t="str">
        <f t="shared" si="35"/>
        <v/>
      </c>
      <c r="AA27">
        <f t="shared" si="7"/>
        <v>1</v>
      </c>
      <c r="AB27" t="str">
        <f t="shared" si="8"/>
        <v/>
      </c>
      <c r="AF27" t="str">
        <f t="shared" si="9"/>
        <v>1 - Type of study</v>
      </c>
      <c r="AG27" t="str">
        <f t="shared" si="10"/>
        <v>1 - Type of study</v>
      </c>
      <c r="AH27" t="str">
        <f t="shared" si="11"/>
        <v/>
      </c>
    </row>
    <row r="28">
      <c r="A28" s="9" t="s">
        <v>13170</v>
      </c>
      <c r="B28" s="9" t="s">
        <v>13171</v>
      </c>
      <c r="C28" s="10">
        <v>2020.0</v>
      </c>
      <c r="D28" s="10">
        <v>1.0</v>
      </c>
      <c r="E28" s="10">
        <v>1.0</v>
      </c>
      <c r="F28" s="9"/>
      <c r="G28" s="9"/>
      <c r="H28" s="9"/>
      <c r="I28" s="9"/>
      <c r="J28" s="9"/>
      <c r="K28" s="9" t="s">
        <v>13172</v>
      </c>
      <c r="L28" s="12" t="s">
        <v>13173</v>
      </c>
      <c r="M28" s="9"/>
      <c r="N28" s="9"/>
      <c r="O28" s="9"/>
      <c r="P28" s="9" t="s">
        <v>13174</v>
      </c>
      <c r="Q28" s="11" t="s">
        <v>13040</v>
      </c>
      <c r="R28" s="9"/>
      <c r="S28" s="9"/>
      <c r="T28">
        <f t="shared" si="2"/>
        <v>79</v>
      </c>
      <c r="U28" t="str">
        <f t="shared" si="3"/>
        <v>Excluded</v>
      </c>
      <c r="V28">
        <f t="shared" si="4"/>
        <v>54</v>
      </c>
      <c r="W28" t="str">
        <f t="shared" si="5"/>
        <v>Excluded</v>
      </c>
      <c r="X28" t="str">
        <f t="shared" ref="X28:Z28" si="36">IFERROR(IF(SEARCH(X$1,$Q28),"sim","não"),)</f>
        <v>sim</v>
      </c>
      <c r="Y28" t="str">
        <f t="shared" si="36"/>
        <v/>
      </c>
      <c r="Z28" t="str">
        <f t="shared" si="36"/>
        <v/>
      </c>
      <c r="AA28">
        <f t="shared" si="7"/>
        <v>1</v>
      </c>
      <c r="AB28" t="str">
        <f t="shared" si="8"/>
        <v/>
      </c>
      <c r="AF28" t="str">
        <f t="shared" si="9"/>
        <v>1 - Type of study</v>
      </c>
      <c r="AG28" t="str">
        <f t="shared" si="10"/>
        <v>1 - Type of study</v>
      </c>
      <c r="AH28" t="str">
        <f t="shared" si="11"/>
        <v/>
      </c>
    </row>
    <row r="29">
      <c r="A29" s="9" t="s">
        <v>13175</v>
      </c>
      <c r="B29" s="9" t="s">
        <v>13176</v>
      </c>
      <c r="C29" s="10">
        <v>2020.0</v>
      </c>
      <c r="D29" s="10">
        <v>1.0</v>
      </c>
      <c r="E29" s="10">
        <v>1.0</v>
      </c>
      <c r="F29" s="11" t="s">
        <v>143</v>
      </c>
      <c r="G29" s="9"/>
      <c r="H29" s="10">
        <v>40.0</v>
      </c>
      <c r="I29" s="9"/>
      <c r="J29" s="9"/>
      <c r="K29" s="9" t="s">
        <v>13177</v>
      </c>
      <c r="L29" s="12" t="s">
        <v>13178</v>
      </c>
      <c r="M29" s="9"/>
      <c r="N29" s="9"/>
      <c r="O29" s="9"/>
      <c r="P29" s="9" t="s">
        <v>13179</v>
      </c>
      <c r="Q29" s="11" t="s">
        <v>13040</v>
      </c>
      <c r="R29" s="9"/>
      <c r="S29" s="9"/>
      <c r="T29">
        <f t="shared" si="2"/>
        <v>79</v>
      </c>
      <c r="U29" t="str">
        <f t="shared" si="3"/>
        <v>Excluded</v>
      </c>
      <c r="V29">
        <f t="shared" si="4"/>
        <v>54</v>
      </c>
      <c r="W29" t="str">
        <f t="shared" si="5"/>
        <v>Excluded</v>
      </c>
      <c r="X29" t="str">
        <f t="shared" ref="X29:Z29" si="37">IFERROR(IF(SEARCH(X$1,$Q29),"sim","não"),)</f>
        <v>sim</v>
      </c>
      <c r="Y29" t="str">
        <f t="shared" si="37"/>
        <v/>
      </c>
      <c r="Z29" t="str">
        <f t="shared" si="37"/>
        <v/>
      </c>
      <c r="AA29">
        <f t="shared" si="7"/>
        <v>1</v>
      </c>
      <c r="AB29" t="str">
        <f t="shared" si="8"/>
        <v/>
      </c>
      <c r="AE29" s="3"/>
      <c r="AF29" t="str">
        <f t="shared" si="9"/>
        <v>1 - Type of study</v>
      </c>
      <c r="AG29" t="str">
        <f t="shared" si="10"/>
        <v>1 - Type of study</v>
      </c>
      <c r="AH29" t="str">
        <f t="shared" si="11"/>
        <v/>
      </c>
    </row>
    <row r="30">
      <c r="A30" s="9" t="s">
        <v>13180</v>
      </c>
      <c r="B30" s="9" t="s">
        <v>13181</v>
      </c>
      <c r="C30" s="10">
        <v>2020.0</v>
      </c>
      <c r="D30" s="10">
        <v>1.0</v>
      </c>
      <c r="E30" s="10">
        <v>1.0</v>
      </c>
      <c r="F30" s="9"/>
      <c r="G30" s="9"/>
      <c r="H30" s="9"/>
      <c r="I30" s="9"/>
      <c r="J30" s="9"/>
      <c r="K30" s="9" t="s">
        <v>13182</v>
      </c>
      <c r="L30" s="12" t="s">
        <v>13183</v>
      </c>
      <c r="M30" s="9"/>
      <c r="N30" s="9"/>
      <c r="O30" s="9"/>
      <c r="P30" s="9" t="s">
        <v>13184</v>
      </c>
      <c r="Q30" s="11" t="s">
        <v>13040</v>
      </c>
      <c r="R30" s="9"/>
      <c r="S30" s="9"/>
      <c r="T30">
        <f t="shared" si="2"/>
        <v>79</v>
      </c>
      <c r="U30" t="str">
        <f t="shared" si="3"/>
        <v>Excluded</v>
      </c>
      <c r="V30">
        <f t="shared" si="4"/>
        <v>54</v>
      </c>
      <c r="W30" t="str">
        <f t="shared" si="5"/>
        <v>Excluded</v>
      </c>
      <c r="X30" t="str">
        <f t="shared" ref="X30:Z30" si="38">IFERROR(IF(SEARCH(X$1,$Q30),"sim","não"),)</f>
        <v>sim</v>
      </c>
      <c r="Y30" t="str">
        <f t="shared" si="38"/>
        <v/>
      </c>
      <c r="Z30" t="str">
        <f t="shared" si="38"/>
        <v/>
      </c>
      <c r="AA30">
        <f t="shared" si="7"/>
        <v>1</v>
      </c>
      <c r="AB30" t="str">
        <f t="shared" si="8"/>
        <v/>
      </c>
      <c r="AF30" t="str">
        <f t="shared" si="9"/>
        <v>1 - Type of study</v>
      </c>
      <c r="AG30" t="str">
        <f t="shared" si="10"/>
        <v>1 - Type of study</v>
      </c>
      <c r="AH30" t="str">
        <f t="shared" si="11"/>
        <v/>
      </c>
    </row>
    <row r="31">
      <c r="A31" s="9" t="s">
        <v>13185</v>
      </c>
      <c r="B31" s="9" t="s">
        <v>13186</v>
      </c>
      <c r="C31" s="10">
        <v>2020.0</v>
      </c>
      <c r="D31" s="10">
        <v>1.0</v>
      </c>
      <c r="E31" s="10">
        <v>1.0</v>
      </c>
      <c r="F31" s="11" t="s">
        <v>13187</v>
      </c>
      <c r="G31" s="9"/>
      <c r="H31" s="10">
        <v>142.0</v>
      </c>
      <c r="I31" s="9"/>
      <c r="J31" s="14">
        <v>44210.0</v>
      </c>
      <c r="K31" s="9" t="s">
        <v>13188</v>
      </c>
      <c r="L31" s="12" t="s">
        <v>13189</v>
      </c>
      <c r="M31" s="9"/>
      <c r="N31" s="9"/>
      <c r="O31" s="9"/>
      <c r="P31" s="9" t="s">
        <v>13190</v>
      </c>
      <c r="Q31" s="11" t="s">
        <v>13191</v>
      </c>
      <c r="R31" s="9"/>
      <c r="S31" s="9"/>
      <c r="T31">
        <f t="shared" si="2"/>
        <v>66</v>
      </c>
      <c r="U31" t="str">
        <f t="shared" si="3"/>
        <v>Excluded</v>
      </c>
      <c r="V31">
        <f t="shared" si="4"/>
        <v>41</v>
      </c>
      <c r="W31" t="str">
        <f t="shared" si="5"/>
        <v>Excluded</v>
      </c>
      <c r="X31" t="str">
        <f t="shared" ref="X31:Z31" si="39">IFERROR(IF(SEARCH(X$1,$Q31),"sim","não"),)</f>
        <v>sim</v>
      </c>
      <c r="Y31" t="str">
        <f t="shared" si="39"/>
        <v/>
      </c>
      <c r="Z31" t="str">
        <f t="shared" si="39"/>
        <v/>
      </c>
      <c r="AA31">
        <f t="shared" si="7"/>
        <v>1</v>
      </c>
      <c r="AB31" t="str">
        <f t="shared" si="8"/>
        <v/>
      </c>
      <c r="AF31" t="str">
        <f t="shared" si="9"/>
        <v>1 - Type of study</v>
      </c>
      <c r="AG31" t="str">
        <f t="shared" si="10"/>
        <v>1 - Type of study</v>
      </c>
      <c r="AH31" t="str">
        <f t="shared" si="11"/>
        <v/>
      </c>
    </row>
    <row r="32">
      <c r="A32" s="9" t="s">
        <v>13192</v>
      </c>
      <c r="B32" s="9" t="s">
        <v>13193</v>
      </c>
      <c r="C32" s="10">
        <v>2020.0</v>
      </c>
      <c r="D32" s="10">
        <v>1.0</v>
      </c>
      <c r="E32" s="10">
        <v>1.0</v>
      </c>
      <c r="F32" s="11" t="s">
        <v>13194</v>
      </c>
      <c r="G32" s="9"/>
      <c r="H32" s="10">
        <v>305.0</v>
      </c>
      <c r="I32" s="10">
        <v>10.0</v>
      </c>
      <c r="J32" s="9"/>
      <c r="K32" s="9" t="s">
        <v>13195</v>
      </c>
      <c r="L32" s="12" t="s">
        <v>13196</v>
      </c>
      <c r="M32" s="9"/>
      <c r="N32" s="9"/>
      <c r="O32" s="9"/>
      <c r="P32" s="9" t="s">
        <v>13197</v>
      </c>
      <c r="Q32" s="11" t="s">
        <v>13163</v>
      </c>
      <c r="R32" s="9"/>
      <c r="S32" s="9"/>
      <c r="T32">
        <f t="shared" si="2"/>
        <v>65</v>
      </c>
      <c r="U32" t="str">
        <f t="shared" si="3"/>
        <v>Excluded</v>
      </c>
      <c r="V32">
        <f t="shared" si="4"/>
        <v>40</v>
      </c>
      <c r="W32" t="str">
        <f t="shared" si="5"/>
        <v>Excluded</v>
      </c>
      <c r="X32" t="str">
        <f t="shared" ref="X32:Z32" si="40">IFERROR(IF(SEARCH(X$1,$Q32),"sim","não"),)</f>
        <v>sim</v>
      </c>
      <c r="Y32" t="str">
        <f t="shared" si="40"/>
        <v/>
      </c>
      <c r="Z32" t="str">
        <f t="shared" si="40"/>
        <v/>
      </c>
      <c r="AA32">
        <f t="shared" si="7"/>
        <v>1</v>
      </c>
      <c r="AB32" t="str">
        <f t="shared" si="8"/>
        <v/>
      </c>
      <c r="AF32" t="str">
        <f t="shared" si="9"/>
        <v>1 - Type of study</v>
      </c>
      <c r="AG32" t="str">
        <f t="shared" si="10"/>
        <v>1 - Type of study</v>
      </c>
      <c r="AH32" t="str">
        <f t="shared" si="11"/>
        <v/>
      </c>
    </row>
    <row r="33">
      <c r="A33" s="9" t="s">
        <v>13198</v>
      </c>
      <c r="B33" s="9" t="s">
        <v>13199</v>
      </c>
      <c r="C33" s="10">
        <v>2020.0</v>
      </c>
      <c r="D33" s="10">
        <v>1.0</v>
      </c>
      <c r="E33" s="10">
        <v>1.0</v>
      </c>
      <c r="F33" s="11" t="s">
        <v>13200</v>
      </c>
      <c r="G33" s="9"/>
      <c r="H33" s="10">
        <v>137.0</v>
      </c>
      <c r="I33" s="10">
        <v>36.0</v>
      </c>
      <c r="J33" s="9"/>
      <c r="K33" s="9" t="s">
        <v>13201</v>
      </c>
      <c r="L33" s="12" t="s">
        <v>13202</v>
      </c>
      <c r="M33" s="9"/>
      <c r="N33" s="9"/>
      <c r="O33" s="9"/>
      <c r="P33" s="9" t="s">
        <v>13203</v>
      </c>
      <c r="Q33" s="11" t="s">
        <v>13040</v>
      </c>
      <c r="R33" s="9"/>
      <c r="S33" s="9"/>
      <c r="T33">
        <f t="shared" si="2"/>
        <v>79</v>
      </c>
      <c r="U33" t="str">
        <f t="shared" si="3"/>
        <v>Excluded</v>
      </c>
      <c r="V33">
        <f t="shared" si="4"/>
        <v>54</v>
      </c>
      <c r="W33" t="str">
        <f t="shared" si="5"/>
        <v>Excluded</v>
      </c>
      <c r="X33" t="str">
        <f t="shared" ref="X33:Z33" si="41">IFERROR(IF(SEARCH(X$1,$Q33),"sim","não"),)</f>
        <v>sim</v>
      </c>
      <c r="Y33" t="str">
        <f t="shared" si="41"/>
        <v/>
      </c>
      <c r="Z33" t="str">
        <f t="shared" si="41"/>
        <v/>
      </c>
      <c r="AA33">
        <f t="shared" si="7"/>
        <v>1</v>
      </c>
      <c r="AB33" t="str">
        <f t="shared" si="8"/>
        <v/>
      </c>
      <c r="AF33" t="str">
        <f t="shared" si="9"/>
        <v>1 - Type of study</v>
      </c>
      <c r="AG33" t="str">
        <f t="shared" si="10"/>
        <v>1 - Type of study</v>
      </c>
      <c r="AH33" t="str">
        <f t="shared" si="11"/>
        <v/>
      </c>
    </row>
    <row r="34">
      <c r="A34" s="9" t="s">
        <v>13204</v>
      </c>
      <c r="B34" s="9" t="s">
        <v>13205</v>
      </c>
      <c r="C34" s="10">
        <v>2020.0</v>
      </c>
      <c r="D34" s="10">
        <v>1.0</v>
      </c>
      <c r="E34" s="10">
        <v>1.0</v>
      </c>
      <c r="F34" s="11" t="s">
        <v>95</v>
      </c>
      <c r="G34" s="9"/>
      <c r="H34" s="10">
        <v>263.0</v>
      </c>
      <c r="I34" s="9"/>
      <c r="J34" s="9"/>
      <c r="K34" s="9" t="s">
        <v>13206</v>
      </c>
      <c r="L34" s="12" t="s">
        <v>13207</v>
      </c>
      <c r="M34" s="9"/>
      <c r="N34" s="9"/>
      <c r="O34" s="9"/>
      <c r="P34" s="9" t="s">
        <v>13208</v>
      </c>
      <c r="Q34" s="11" t="s">
        <v>13209</v>
      </c>
      <c r="R34" s="9"/>
      <c r="S34" s="9"/>
      <c r="T34">
        <f t="shared" si="2"/>
        <v>62</v>
      </c>
      <c r="U34" t="str">
        <f t="shared" si="3"/>
        <v>Maybe</v>
      </c>
      <c r="V34">
        <f t="shared" si="4"/>
        <v>40</v>
      </c>
      <c r="W34" t="str">
        <f t="shared" si="5"/>
        <v>Maybe</v>
      </c>
      <c r="X34" t="str">
        <f t="shared" ref="X34:Z34" si="42">IFERROR(IF(SEARCH(X$1,$Q34),"sim","não"),)</f>
        <v/>
      </c>
      <c r="Y34" t="str">
        <f t="shared" si="42"/>
        <v/>
      </c>
      <c r="Z34" t="str">
        <f t="shared" si="42"/>
        <v/>
      </c>
      <c r="AA34">
        <f t="shared" si="7"/>
        <v>0</v>
      </c>
      <c r="AB34" t="str">
        <f t="shared" si="8"/>
        <v>sim</v>
      </c>
      <c r="AF34" t="str">
        <f t="shared" si="9"/>
        <v/>
      </c>
      <c r="AG34" t="str">
        <f t="shared" si="10"/>
        <v/>
      </c>
      <c r="AH34" t="str">
        <f t="shared" si="11"/>
        <v/>
      </c>
    </row>
    <row r="35">
      <c r="A35" s="9" t="s">
        <v>13210</v>
      </c>
      <c r="B35" s="9" t="s">
        <v>13211</v>
      </c>
      <c r="C35" s="10">
        <v>2020.0</v>
      </c>
      <c r="D35" s="10">
        <v>1.0</v>
      </c>
      <c r="E35" s="10">
        <v>1.0</v>
      </c>
      <c r="F35" s="11" t="s">
        <v>124</v>
      </c>
      <c r="G35" s="9"/>
      <c r="H35" s="10">
        <v>7.0</v>
      </c>
      <c r="I35" s="10">
        <v>8.0</v>
      </c>
      <c r="J35" s="9" t="s">
        <v>13212</v>
      </c>
      <c r="K35" s="9" t="s">
        <v>13213</v>
      </c>
      <c r="L35" s="12" t="s">
        <v>13214</v>
      </c>
      <c r="M35" s="9"/>
      <c r="N35" s="9"/>
      <c r="O35" s="9"/>
      <c r="P35" s="9" t="s">
        <v>13215</v>
      </c>
      <c r="Q35" s="11" t="s">
        <v>13216</v>
      </c>
      <c r="R35" s="9"/>
      <c r="S35" s="9"/>
      <c r="T35">
        <f t="shared" si="2"/>
        <v>62</v>
      </c>
      <c r="U35" t="str">
        <f t="shared" si="3"/>
        <v>Maybe</v>
      </c>
      <c r="V35">
        <f t="shared" si="4"/>
        <v>40</v>
      </c>
      <c r="W35" t="str">
        <f t="shared" si="5"/>
        <v>Maybe</v>
      </c>
      <c r="X35" t="str">
        <f t="shared" ref="X35:Z35" si="43">IFERROR(IF(SEARCH(X$1,$Q35),"sim","não"),)</f>
        <v/>
      </c>
      <c r="Y35" t="str">
        <f t="shared" si="43"/>
        <v/>
      </c>
      <c r="Z35" t="str">
        <f t="shared" si="43"/>
        <v/>
      </c>
      <c r="AA35">
        <f t="shared" si="7"/>
        <v>0</v>
      </c>
      <c r="AB35" t="str">
        <f t="shared" si="8"/>
        <v>sim</v>
      </c>
      <c r="AF35" t="str">
        <f t="shared" si="9"/>
        <v/>
      </c>
      <c r="AG35" t="str">
        <f t="shared" si="10"/>
        <v/>
      </c>
      <c r="AH35" t="str">
        <f t="shared" si="11"/>
        <v/>
      </c>
    </row>
    <row r="36">
      <c r="A36" s="9" t="s">
        <v>13217</v>
      </c>
      <c r="B36" s="9" t="s">
        <v>13218</v>
      </c>
      <c r="C36" s="10">
        <v>2020.0</v>
      </c>
      <c r="D36" s="10">
        <v>1.0</v>
      </c>
      <c r="E36" s="10">
        <v>1.0</v>
      </c>
      <c r="F36" s="9"/>
      <c r="G36" s="9"/>
      <c r="H36" s="10">
        <v>528.0</v>
      </c>
      <c r="I36" s="10">
        <v>1.0</v>
      </c>
      <c r="J36" s="9"/>
      <c r="K36" s="9" t="s">
        <v>13219</v>
      </c>
      <c r="L36" s="12" t="s">
        <v>13220</v>
      </c>
      <c r="M36" s="9"/>
      <c r="N36" s="9"/>
      <c r="O36" s="9"/>
      <c r="P36" s="9" t="s">
        <v>13221</v>
      </c>
      <c r="Q36" s="11" t="s">
        <v>13040</v>
      </c>
      <c r="R36" s="9"/>
      <c r="S36" s="9"/>
      <c r="T36">
        <f t="shared" si="2"/>
        <v>79</v>
      </c>
      <c r="U36" t="str">
        <f t="shared" si="3"/>
        <v>Excluded</v>
      </c>
      <c r="V36">
        <f t="shared" si="4"/>
        <v>54</v>
      </c>
      <c r="W36" t="str">
        <f t="shared" si="5"/>
        <v>Excluded</v>
      </c>
      <c r="X36" t="str">
        <f t="shared" ref="X36:Z36" si="44">IFERROR(IF(SEARCH(X$1,$Q36),"sim","não"),)</f>
        <v>sim</v>
      </c>
      <c r="Y36" t="str">
        <f t="shared" si="44"/>
        <v/>
      </c>
      <c r="Z36" t="str">
        <f t="shared" si="44"/>
        <v/>
      </c>
      <c r="AA36">
        <f t="shared" si="7"/>
        <v>1</v>
      </c>
      <c r="AB36" t="str">
        <f t="shared" si="8"/>
        <v/>
      </c>
      <c r="AF36" t="str">
        <f t="shared" si="9"/>
        <v>1 - Type of study</v>
      </c>
      <c r="AG36" t="str">
        <f t="shared" si="10"/>
        <v>1 - Type of study</v>
      </c>
      <c r="AH36" t="str">
        <f t="shared" si="11"/>
        <v/>
      </c>
    </row>
    <row r="37">
      <c r="A37" s="9" t="s">
        <v>13222</v>
      </c>
      <c r="B37" s="9" t="s">
        <v>13223</v>
      </c>
      <c r="C37" s="10">
        <v>2020.0</v>
      </c>
      <c r="D37" s="10">
        <v>1.0</v>
      </c>
      <c r="E37" s="10">
        <v>1.0</v>
      </c>
      <c r="F37" s="9"/>
      <c r="G37" s="9"/>
      <c r="H37" s="10">
        <v>448.0</v>
      </c>
      <c r="I37" s="10">
        <v>1.0</v>
      </c>
      <c r="J37" s="9"/>
      <c r="K37" s="9" t="s">
        <v>13224</v>
      </c>
      <c r="L37" s="12" t="s">
        <v>13225</v>
      </c>
      <c r="M37" s="9"/>
      <c r="N37" s="9"/>
      <c r="O37" s="9"/>
      <c r="P37" s="9" t="s">
        <v>13226</v>
      </c>
      <c r="Q37" s="11" t="s">
        <v>13117</v>
      </c>
      <c r="R37" s="9"/>
      <c r="S37" s="9"/>
      <c r="T37">
        <f t="shared" si="2"/>
        <v>65</v>
      </c>
      <c r="U37" t="str">
        <f t="shared" si="3"/>
        <v>Excluded</v>
      </c>
      <c r="V37">
        <f t="shared" si="4"/>
        <v>40</v>
      </c>
      <c r="W37" t="str">
        <f t="shared" si="5"/>
        <v>Excluded</v>
      </c>
      <c r="X37" t="str">
        <f t="shared" ref="X37:Z37" si="45">IFERROR(IF(SEARCH(X$1,$Q37),"sim","não"),)</f>
        <v>sim</v>
      </c>
      <c r="Y37" t="str">
        <f t="shared" si="45"/>
        <v/>
      </c>
      <c r="Z37" t="str">
        <f t="shared" si="45"/>
        <v/>
      </c>
      <c r="AA37">
        <f t="shared" si="7"/>
        <v>1</v>
      </c>
      <c r="AB37" t="str">
        <f t="shared" si="8"/>
        <v/>
      </c>
      <c r="AF37" t="str">
        <f t="shared" si="9"/>
        <v>1 - Type of study</v>
      </c>
      <c r="AG37" t="str">
        <f t="shared" si="10"/>
        <v>1 - Type of study</v>
      </c>
      <c r="AH37" t="str">
        <f t="shared" si="11"/>
        <v/>
      </c>
    </row>
    <row r="38">
      <c r="A38" s="9" t="s">
        <v>13227</v>
      </c>
      <c r="B38" s="9" t="s">
        <v>13228</v>
      </c>
      <c r="C38" s="10">
        <v>2020.0</v>
      </c>
      <c r="D38" s="10">
        <v>1.0</v>
      </c>
      <c r="E38" s="10">
        <v>1.0</v>
      </c>
      <c r="F38" s="11" t="s">
        <v>13229</v>
      </c>
      <c r="G38" s="9"/>
      <c r="H38" s="10">
        <v>31.0</v>
      </c>
      <c r="I38" s="10">
        <v>2.0</v>
      </c>
      <c r="J38" s="9" t="s">
        <v>13230</v>
      </c>
      <c r="K38" s="9" t="s">
        <v>13231</v>
      </c>
      <c r="L38" s="12" t="s">
        <v>13232</v>
      </c>
      <c r="M38" s="9"/>
      <c r="N38" s="9"/>
      <c r="O38" s="9"/>
      <c r="P38" s="9" t="s">
        <v>13233</v>
      </c>
      <c r="Q38" s="11" t="s">
        <v>13234</v>
      </c>
      <c r="R38" s="9"/>
      <c r="S38" s="9"/>
      <c r="T38">
        <f t="shared" si="2"/>
        <v>65</v>
      </c>
      <c r="U38" t="str">
        <f t="shared" si="3"/>
        <v>Excluded</v>
      </c>
      <c r="V38">
        <f t="shared" si="4"/>
        <v>40</v>
      </c>
      <c r="W38" t="str">
        <f t="shared" si="5"/>
        <v>Excluded</v>
      </c>
      <c r="X38" t="str">
        <f t="shared" ref="X38:Z38" si="46">IFERROR(IF(SEARCH(X$1,$Q38),"sim","não"),)</f>
        <v/>
      </c>
      <c r="Y38" t="str">
        <f t="shared" si="46"/>
        <v>sim</v>
      </c>
      <c r="Z38" t="str">
        <f t="shared" si="46"/>
        <v/>
      </c>
      <c r="AA38">
        <f t="shared" si="7"/>
        <v>1</v>
      </c>
      <c r="AB38" t="str">
        <f t="shared" si="8"/>
        <v/>
      </c>
      <c r="AF38" t="str">
        <f t="shared" si="9"/>
        <v>2 - Population</v>
      </c>
      <c r="AG38" t="str">
        <f t="shared" si="10"/>
        <v>2 - Population</v>
      </c>
      <c r="AH38" t="str">
        <f t="shared" si="11"/>
        <v/>
      </c>
    </row>
    <row r="39">
      <c r="A39" s="9" t="s">
        <v>13235</v>
      </c>
      <c r="B39" s="9" t="s">
        <v>13236</v>
      </c>
      <c r="C39" s="10">
        <v>2020.0</v>
      </c>
      <c r="D39" s="10">
        <v>1.0</v>
      </c>
      <c r="E39" s="10">
        <v>1.0</v>
      </c>
      <c r="F39" s="11" t="s">
        <v>557</v>
      </c>
      <c r="G39" s="9"/>
      <c r="H39" s="10">
        <v>27.0</v>
      </c>
      <c r="I39" s="10">
        <v>4.0</v>
      </c>
      <c r="J39" s="9" t="s">
        <v>13237</v>
      </c>
      <c r="K39" s="9" t="s">
        <v>13238</v>
      </c>
      <c r="L39" s="12" t="s">
        <v>13239</v>
      </c>
      <c r="M39" s="9"/>
      <c r="N39" s="9"/>
      <c r="O39" s="9"/>
      <c r="P39" s="9" t="s">
        <v>13240</v>
      </c>
      <c r="Q39" s="11" t="s">
        <v>13241</v>
      </c>
      <c r="R39" s="9"/>
      <c r="S39" s="9"/>
      <c r="T39">
        <f t="shared" si="2"/>
        <v>66</v>
      </c>
      <c r="U39" t="str">
        <f t="shared" si="3"/>
        <v>Excluded</v>
      </c>
      <c r="V39">
        <f t="shared" si="4"/>
        <v>41</v>
      </c>
      <c r="W39" t="str">
        <f t="shared" si="5"/>
        <v>Excluded</v>
      </c>
      <c r="X39" t="str">
        <f t="shared" ref="X39:Z39" si="47">IFERROR(IF(SEARCH(X$1,$Q39),"sim","não"),)</f>
        <v/>
      </c>
      <c r="Y39" t="str">
        <f t="shared" si="47"/>
        <v>sim</v>
      </c>
      <c r="Z39" t="str">
        <f t="shared" si="47"/>
        <v/>
      </c>
      <c r="AA39">
        <f t="shared" si="7"/>
        <v>1</v>
      </c>
      <c r="AB39" t="str">
        <f t="shared" si="8"/>
        <v/>
      </c>
      <c r="AF39" t="str">
        <f t="shared" si="9"/>
        <v>2 - Population</v>
      </c>
      <c r="AG39" t="str">
        <f t="shared" si="10"/>
        <v>2 - Population</v>
      </c>
      <c r="AH39" t="str">
        <f t="shared" si="11"/>
        <v/>
      </c>
    </row>
    <row r="40">
      <c r="A40" s="9" t="s">
        <v>13242</v>
      </c>
      <c r="B40" s="9" t="s">
        <v>13243</v>
      </c>
      <c r="C40" s="10">
        <v>2020.0</v>
      </c>
      <c r="D40" s="10">
        <v>1.0</v>
      </c>
      <c r="E40" s="10">
        <v>1.0</v>
      </c>
      <c r="F40" s="11" t="s">
        <v>716</v>
      </c>
      <c r="G40" s="9"/>
      <c r="H40" s="10">
        <v>232.0</v>
      </c>
      <c r="I40" s="9"/>
      <c r="J40" s="9"/>
      <c r="K40" s="9" t="s">
        <v>13244</v>
      </c>
      <c r="L40" s="12" t="s">
        <v>13245</v>
      </c>
      <c r="M40" s="9"/>
      <c r="N40" s="9"/>
      <c r="O40" s="9"/>
      <c r="P40" s="9" t="s">
        <v>13246</v>
      </c>
      <c r="Q40" s="11" t="s">
        <v>13247</v>
      </c>
      <c r="R40" s="9"/>
      <c r="S40" s="9"/>
      <c r="T40">
        <f t="shared" si="2"/>
        <v>66</v>
      </c>
      <c r="U40" t="str">
        <f t="shared" si="3"/>
        <v>Excluded</v>
      </c>
      <c r="V40">
        <f t="shared" si="4"/>
        <v>41</v>
      </c>
      <c r="W40" t="str">
        <f t="shared" si="5"/>
        <v>Excluded</v>
      </c>
      <c r="X40" t="str">
        <f t="shared" ref="X40:Z40" si="48">IFERROR(IF(SEARCH(X$1,$Q40),"sim","não"),)</f>
        <v>sim</v>
      </c>
      <c r="Y40" t="str">
        <f t="shared" si="48"/>
        <v/>
      </c>
      <c r="Z40" t="str">
        <f t="shared" si="48"/>
        <v/>
      </c>
      <c r="AA40">
        <f t="shared" si="7"/>
        <v>1</v>
      </c>
      <c r="AB40" t="str">
        <f t="shared" si="8"/>
        <v/>
      </c>
      <c r="AF40" t="str">
        <f t="shared" si="9"/>
        <v>1 - Type of study</v>
      </c>
      <c r="AG40" t="str">
        <f t="shared" si="10"/>
        <v>1 - Type of study</v>
      </c>
      <c r="AH40" t="str">
        <f t="shared" si="11"/>
        <v/>
      </c>
    </row>
    <row r="41">
      <c r="A41" s="9" t="s">
        <v>13248</v>
      </c>
      <c r="B41" s="9" t="s">
        <v>13249</v>
      </c>
      <c r="C41" s="10">
        <v>2020.0</v>
      </c>
      <c r="D41" s="10">
        <v>1.0</v>
      </c>
      <c r="E41" s="10">
        <v>1.0</v>
      </c>
      <c r="F41" s="11" t="s">
        <v>13250</v>
      </c>
      <c r="G41" s="9"/>
      <c r="H41" s="10">
        <v>71.0</v>
      </c>
      <c r="I41" s="10">
        <v>6.0</v>
      </c>
      <c r="J41" s="9" t="s">
        <v>13251</v>
      </c>
      <c r="K41" s="9" t="s">
        <v>13252</v>
      </c>
      <c r="L41" s="12" t="s">
        <v>13253</v>
      </c>
      <c r="M41" s="9"/>
      <c r="N41" s="9"/>
      <c r="O41" s="9"/>
      <c r="P41" s="9" t="s">
        <v>13254</v>
      </c>
      <c r="Q41" s="11" t="s">
        <v>13022</v>
      </c>
      <c r="R41" s="9"/>
      <c r="S41" s="9"/>
      <c r="T41">
        <f t="shared" si="2"/>
        <v>79</v>
      </c>
      <c r="U41" t="str">
        <f t="shared" si="3"/>
        <v>Excluded</v>
      </c>
      <c r="V41">
        <f t="shared" si="4"/>
        <v>54</v>
      </c>
      <c r="W41" t="str">
        <f t="shared" si="5"/>
        <v>Excluded</v>
      </c>
      <c r="X41" t="str">
        <f t="shared" ref="X41:Z41" si="49">IFERROR(IF(SEARCH(X$1,$Q41),"sim","não"),)</f>
        <v>sim</v>
      </c>
      <c r="Y41" t="str">
        <f t="shared" si="49"/>
        <v/>
      </c>
      <c r="Z41" t="str">
        <f t="shared" si="49"/>
        <v/>
      </c>
      <c r="AA41">
        <f t="shared" si="7"/>
        <v>1</v>
      </c>
      <c r="AB41" t="str">
        <f t="shared" si="8"/>
        <v/>
      </c>
      <c r="AF41" t="str">
        <f t="shared" si="9"/>
        <v>1 - Type of study</v>
      </c>
      <c r="AG41" t="str">
        <f t="shared" si="10"/>
        <v>1 - Type of study</v>
      </c>
      <c r="AH41" t="str">
        <f t="shared" si="11"/>
        <v/>
      </c>
    </row>
    <row r="42">
      <c r="A42" s="9" t="s">
        <v>13255</v>
      </c>
      <c r="B42" s="9" t="s">
        <v>13256</v>
      </c>
      <c r="C42" s="10">
        <v>2020.0</v>
      </c>
      <c r="D42" s="10">
        <v>1.0</v>
      </c>
      <c r="E42" s="10">
        <v>1.0</v>
      </c>
      <c r="F42" s="11" t="s">
        <v>13257</v>
      </c>
      <c r="G42" s="9"/>
      <c r="H42" s="10">
        <v>19.0</v>
      </c>
      <c r="I42" s="10">
        <v>2.0</v>
      </c>
      <c r="J42" s="9" t="s">
        <v>13258</v>
      </c>
      <c r="K42" s="9" t="s">
        <v>13259</v>
      </c>
      <c r="L42" s="12" t="s">
        <v>13260</v>
      </c>
      <c r="M42" s="9"/>
      <c r="N42" s="9"/>
      <c r="O42" s="9"/>
      <c r="P42" s="9" t="s">
        <v>13261</v>
      </c>
      <c r="Q42" s="11" t="s">
        <v>13262</v>
      </c>
      <c r="R42" s="9"/>
      <c r="S42" s="9"/>
      <c r="T42">
        <f t="shared" si="2"/>
        <v>65</v>
      </c>
      <c r="U42" t="str">
        <f t="shared" si="3"/>
        <v>Excluded</v>
      </c>
      <c r="V42">
        <f t="shared" si="4"/>
        <v>40</v>
      </c>
      <c r="W42" t="str">
        <f t="shared" si="5"/>
        <v>Excluded</v>
      </c>
      <c r="X42" t="str">
        <f t="shared" ref="X42:Z42" si="50">IFERROR(IF(SEARCH(X$1,$Q42),"sim","não"),)</f>
        <v>sim</v>
      </c>
      <c r="Y42" t="str">
        <f t="shared" si="50"/>
        <v/>
      </c>
      <c r="Z42" t="str">
        <f t="shared" si="50"/>
        <v/>
      </c>
      <c r="AA42">
        <f t="shared" si="7"/>
        <v>1</v>
      </c>
      <c r="AB42" t="str">
        <f t="shared" si="8"/>
        <v/>
      </c>
      <c r="AF42" t="str">
        <f t="shared" si="9"/>
        <v>1 - Type of study</v>
      </c>
      <c r="AG42" t="str">
        <f t="shared" si="10"/>
        <v>1 - Type of study</v>
      </c>
      <c r="AH42" t="str">
        <f t="shared" si="11"/>
        <v/>
      </c>
    </row>
    <row r="43">
      <c r="A43" s="9" t="s">
        <v>13263</v>
      </c>
      <c r="B43" s="9" t="s">
        <v>13264</v>
      </c>
      <c r="C43" s="10">
        <v>2020.0</v>
      </c>
      <c r="D43" s="10">
        <v>1.0</v>
      </c>
      <c r="E43" s="10">
        <v>1.0</v>
      </c>
      <c r="F43" s="9" t="s">
        <v>13265</v>
      </c>
      <c r="G43" s="9"/>
      <c r="H43" s="9"/>
      <c r="I43" s="9"/>
      <c r="J43" s="9"/>
      <c r="K43" s="9" t="s">
        <v>13266</v>
      </c>
      <c r="L43" s="12" t="s">
        <v>13267</v>
      </c>
      <c r="M43" s="9"/>
      <c r="N43" s="9"/>
      <c r="O43" s="9"/>
      <c r="P43" s="9" t="s">
        <v>13268</v>
      </c>
      <c r="Q43" s="11" t="s">
        <v>13104</v>
      </c>
      <c r="R43" s="9"/>
      <c r="S43" s="9"/>
      <c r="T43">
        <f t="shared" si="2"/>
        <v>65</v>
      </c>
      <c r="U43" t="str">
        <f t="shared" si="3"/>
        <v>Excluded</v>
      </c>
      <c r="V43">
        <f t="shared" si="4"/>
        <v>40</v>
      </c>
      <c r="W43" t="str">
        <f t="shared" si="5"/>
        <v>Excluded</v>
      </c>
      <c r="X43" t="str">
        <f t="shared" ref="X43:Z43" si="51">IFERROR(IF(SEARCH(X$1,$Q43),"sim","não"),)</f>
        <v>sim</v>
      </c>
      <c r="Y43" t="str">
        <f t="shared" si="51"/>
        <v/>
      </c>
      <c r="Z43" t="str">
        <f t="shared" si="51"/>
        <v/>
      </c>
      <c r="AA43">
        <f t="shared" si="7"/>
        <v>1</v>
      </c>
      <c r="AB43" t="str">
        <f t="shared" si="8"/>
        <v/>
      </c>
      <c r="AF43" t="str">
        <f t="shared" si="9"/>
        <v>1 - Type of study</v>
      </c>
      <c r="AG43" t="str">
        <f t="shared" si="10"/>
        <v>1 - Type of study</v>
      </c>
      <c r="AH43" t="str">
        <f t="shared" si="11"/>
        <v/>
      </c>
    </row>
    <row r="44">
      <c r="A44" s="9" t="s">
        <v>13269</v>
      </c>
      <c r="B44" s="9" t="s">
        <v>13270</v>
      </c>
      <c r="C44" s="10">
        <v>2020.0</v>
      </c>
      <c r="D44" s="10">
        <v>1.0</v>
      </c>
      <c r="E44" s="10">
        <v>1.0</v>
      </c>
      <c r="F44" s="9" t="s">
        <v>6713</v>
      </c>
      <c r="G44" s="9"/>
      <c r="H44" s="10">
        <v>13.0</v>
      </c>
      <c r="I44" s="10">
        <v>2.0</v>
      </c>
      <c r="J44" s="9" t="s">
        <v>13271</v>
      </c>
      <c r="K44" s="9" t="s">
        <v>13272</v>
      </c>
      <c r="L44" s="12" t="s">
        <v>13273</v>
      </c>
      <c r="M44" s="9"/>
      <c r="N44" s="9"/>
      <c r="O44" s="9"/>
      <c r="P44" s="9" t="s">
        <v>13274</v>
      </c>
      <c r="Q44" s="11" t="s">
        <v>13040</v>
      </c>
      <c r="R44" s="9"/>
      <c r="S44" s="9"/>
      <c r="T44">
        <f t="shared" si="2"/>
        <v>79</v>
      </c>
      <c r="U44" t="str">
        <f t="shared" si="3"/>
        <v>Excluded</v>
      </c>
      <c r="V44">
        <f t="shared" si="4"/>
        <v>54</v>
      </c>
      <c r="W44" t="str">
        <f t="shared" si="5"/>
        <v>Excluded</v>
      </c>
      <c r="X44" t="str">
        <f t="shared" ref="X44:Z44" si="52">IFERROR(IF(SEARCH(X$1,$Q44),"sim","não"),)</f>
        <v>sim</v>
      </c>
      <c r="Y44" t="str">
        <f t="shared" si="52"/>
        <v/>
      </c>
      <c r="Z44" t="str">
        <f t="shared" si="52"/>
        <v/>
      </c>
      <c r="AA44">
        <f t="shared" si="7"/>
        <v>1</v>
      </c>
      <c r="AB44" t="str">
        <f t="shared" si="8"/>
        <v/>
      </c>
      <c r="AF44" t="str">
        <f t="shared" si="9"/>
        <v>1 - Type of study</v>
      </c>
      <c r="AG44" t="str">
        <f t="shared" si="10"/>
        <v>1 - Type of study</v>
      </c>
      <c r="AH44" t="str">
        <f t="shared" si="11"/>
        <v/>
      </c>
    </row>
    <row r="45">
      <c r="A45" s="9" t="s">
        <v>13275</v>
      </c>
      <c r="B45" s="9" t="s">
        <v>13276</v>
      </c>
      <c r="C45" s="10">
        <v>2020.0</v>
      </c>
      <c r="D45" s="10">
        <v>1.0</v>
      </c>
      <c r="E45" s="10">
        <v>1.0</v>
      </c>
      <c r="F45" s="11" t="s">
        <v>13277</v>
      </c>
      <c r="G45" s="9"/>
      <c r="H45" s="9"/>
      <c r="I45" s="9"/>
      <c r="J45" s="9"/>
      <c r="K45" s="9" t="s">
        <v>13278</v>
      </c>
      <c r="L45" s="12" t="s">
        <v>13279</v>
      </c>
      <c r="M45" s="9"/>
      <c r="N45" s="9"/>
      <c r="O45" s="9"/>
      <c r="P45" s="9" t="s">
        <v>13280</v>
      </c>
      <c r="Q45" s="11" t="s">
        <v>13117</v>
      </c>
      <c r="R45" s="9"/>
      <c r="S45" s="9"/>
      <c r="T45">
        <f t="shared" si="2"/>
        <v>65</v>
      </c>
      <c r="U45" t="str">
        <f t="shared" si="3"/>
        <v>Excluded</v>
      </c>
      <c r="V45">
        <f t="shared" si="4"/>
        <v>40</v>
      </c>
      <c r="W45" t="str">
        <f t="shared" si="5"/>
        <v>Excluded</v>
      </c>
      <c r="X45" t="str">
        <f t="shared" ref="X45:Z45" si="53">IFERROR(IF(SEARCH(X$1,$Q45),"sim","não"),)</f>
        <v>sim</v>
      </c>
      <c r="Y45" t="str">
        <f t="shared" si="53"/>
        <v/>
      </c>
      <c r="Z45" t="str">
        <f t="shared" si="53"/>
        <v/>
      </c>
      <c r="AA45">
        <f t="shared" si="7"/>
        <v>1</v>
      </c>
      <c r="AB45" t="str">
        <f t="shared" si="8"/>
        <v/>
      </c>
      <c r="AF45" t="str">
        <f t="shared" si="9"/>
        <v>1 - Type of study</v>
      </c>
      <c r="AG45" t="str">
        <f t="shared" si="10"/>
        <v>1 - Type of study</v>
      </c>
      <c r="AH45" t="str">
        <f t="shared" si="11"/>
        <v/>
      </c>
    </row>
    <row r="46">
      <c r="A46" s="9" t="s">
        <v>13281</v>
      </c>
      <c r="B46" s="9" t="s">
        <v>13282</v>
      </c>
      <c r="C46" s="10">
        <v>2019.0</v>
      </c>
      <c r="D46" s="10">
        <v>1.0</v>
      </c>
      <c r="E46" s="10">
        <v>1.0</v>
      </c>
      <c r="F46" s="11" t="s">
        <v>174</v>
      </c>
      <c r="G46" s="9"/>
      <c r="H46" s="10">
        <v>149.0</v>
      </c>
      <c r="I46" s="9"/>
      <c r="J46" s="9"/>
      <c r="K46" s="9" t="s">
        <v>13283</v>
      </c>
      <c r="L46" s="12" t="s">
        <v>13284</v>
      </c>
      <c r="M46" s="9"/>
      <c r="N46" s="9"/>
      <c r="O46" s="9"/>
      <c r="P46" s="9" t="s">
        <v>13285</v>
      </c>
      <c r="Q46" s="11" t="s">
        <v>13286</v>
      </c>
      <c r="R46" s="9"/>
      <c r="S46" s="9"/>
      <c r="T46">
        <f t="shared" si="2"/>
        <v>66</v>
      </c>
      <c r="U46" t="str">
        <f t="shared" si="3"/>
        <v>Excluded</v>
      </c>
      <c r="V46">
        <f t="shared" si="4"/>
        <v>41</v>
      </c>
      <c r="W46" t="str">
        <f t="shared" si="5"/>
        <v>Excluded</v>
      </c>
      <c r="X46" t="str">
        <f t="shared" ref="X46:Z46" si="54">IFERROR(IF(SEARCH(X$1,$Q46),"sim","não"),)</f>
        <v>sim</v>
      </c>
      <c r="Y46" t="str">
        <f t="shared" si="54"/>
        <v/>
      </c>
      <c r="Z46" t="str">
        <f t="shared" si="54"/>
        <v/>
      </c>
      <c r="AA46">
        <f t="shared" si="7"/>
        <v>1</v>
      </c>
      <c r="AB46" t="str">
        <f t="shared" si="8"/>
        <v/>
      </c>
      <c r="AF46" t="str">
        <f t="shared" si="9"/>
        <v>1 - Type of study</v>
      </c>
      <c r="AG46" t="str">
        <f t="shared" si="10"/>
        <v>1 - Type of study</v>
      </c>
      <c r="AH46" t="str">
        <f t="shared" si="11"/>
        <v/>
      </c>
    </row>
    <row r="47">
      <c r="A47" s="9" t="s">
        <v>13287</v>
      </c>
      <c r="B47" s="9" t="s">
        <v>13288</v>
      </c>
      <c r="C47" s="10">
        <v>2019.0</v>
      </c>
      <c r="D47" s="10">
        <v>1.0</v>
      </c>
      <c r="E47" s="10">
        <v>1.0</v>
      </c>
      <c r="F47" s="11" t="s">
        <v>3514</v>
      </c>
      <c r="G47" s="9"/>
      <c r="H47" s="10">
        <v>39.0</v>
      </c>
      <c r="I47" s="10">
        <v>10.0</v>
      </c>
      <c r="J47" s="9" t="s">
        <v>13289</v>
      </c>
      <c r="K47" s="9" t="s">
        <v>13290</v>
      </c>
      <c r="L47" s="12" t="s">
        <v>13291</v>
      </c>
      <c r="M47" s="9"/>
      <c r="N47" s="9"/>
      <c r="O47" s="9"/>
      <c r="P47" s="9" t="s">
        <v>13292</v>
      </c>
      <c r="Q47" s="11" t="s">
        <v>13163</v>
      </c>
      <c r="R47" s="9"/>
      <c r="S47" s="9"/>
      <c r="T47">
        <f t="shared" si="2"/>
        <v>65</v>
      </c>
      <c r="U47" t="str">
        <f t="shared" si="3"/>
        <v>Excluded</v>
      </c>
      <c r="V47">
        <f t="shared" si="4"/>
        <v>40</v>
      </c>
      <c r="W47" t="str">
        <f t="shared" si="5"/>
        <v>Excluded</v>
      </c>
      <c r="X47" t="str">
        <f t="shared" ref="X47:Z47" si="55">IFERROR(IF(SEARCH(X$1,$Q47),"sim","não"),)</f>
        <v>sim</v>
      </c>
      <c r="Y47" t="str">
        <f t="shared" si="55"/>
        <v/>
      </c>
      <c r="Z47" t="str">
        <f t="shared" si="55"/>
        <v/>
      </c>
      <c r="AA47">
        <f t="shared" si="7"/>
        <v>1</v>
      </c>
      <c r="AB47" t="str">
        <f t="shared" si="8"/>
        <v/>
      </c>
      <c r="AF47" t="str">
        <f t="shared" si="9"/>
        <v>1 - Type of study</v>
      </c>
      <c r="AG47" t="str">
        <f t="shared" si="10"/>
        <v>1 - Type of study</v>
      </c>
      <c r="AH47" t="str">
        <f t="shared" si="11"/>
        <v/>
      </c>
    </row>
    <row r="48">
      <c r="A48" s="9" t="s">
        <v>13293</v>
      </c>
      <c r="B48" s="9" t="s">
        <v>13294</v>
      </c>
      <c r="C48" s="10">
        <v>2019.0</v>
      </c>
      <c r="D48" s="10">
        <v>1.0</v>
      </c>
      <c r="E48" s="10">
        <v>1.0</v>
      </c>
      <c r="F48" s="11" t="s">
        <v>13295</v>
      </c>
      <c r="G48" s="9"/>
      <c r="H48" s="10">
        <v>31.0</v>
      </c>
      <c r="I48" s="10">
        <v>4.0</v>
      </c>
      <c r="J48" s="9" t="s">
        <v>13296</v>
      </c>
      <c r="K48" s="9" t="s">
        <v>13297</v>
      </c>
      <c r="L48" s="12" t="s">
        <v>13298</v>
      </c>
      <c r="M48" s="9"/>
      <c r="N48" s="9"/>
      <c r="O48" s="9"/>
      <c r="P48" s="9" t="s">
        <v>13299</v>
      </c>
      <c r="Q48" s="11" t="s">
        <v>13300</v>
      </c>
      <c r="R48" s="9"/>
      <c r="S48" s="9"/>
      <c r="T48">
        <f t="shared" si="2"/>
        <v>62</v>
      </c>
      <c r="U48" t="str">
        <f t="shared" si="3"/>
        <v>Maybe</v>
      </c>
      <c r="V48">
        <f t="shared" si="4"/>
        <v>40</v>
      </c>
      <c r="W48" t="str">
        <f t="shared" si="5"/>
        <v>Maybe</v>
      </c>
      <c r="X48" t="str">
        <f t="shared" ref="X48:Z48" si="56">IFERROR(IF(SEARCH(X$1,$Q48),"sim","não"),)</f>
        <v/>
      </c>
      <c r="Y48" t="str">
        <f t="shared" si="56"/>
        <v/>
      </c>
      <c r="Z48" t="str">
        <f t="shared" si="56"/>
        <v/>
      </c>
      <c r="AA48">
        <f t="shared" si="7"/>
        <v>0</v>
      </c>
      <c r="AB48" t="str">
        <f t="shared" si="8"/>
        <v>sim</v>
      </c>
      <c r="AF48" t="str">
        <f t="shared" si="9"/>
        <v/>
      </c>
      <c r="AG48" t="str">
        <f t="shared" si="10"/>
        <v/>
      </c>
      <c r="AH48" t="str">
        <f t="shared" si="11"/>
        <v/>
      </c>
    </row>
    <row r="49">
      <c r="A49" s="9" t="s">
        <v>13301</v>
      </c>
      <c r="B49" s="9" t="s">
        <v>13302</v>
      </c>
      <c r="C49" s="10">
        <v>2019.0</v>
      </c>
      <c r="D49" s="10">
        <v>1.0</v>
      </c>
      <c r="E49" s="10">
        <v>1.0</v>
      </c>
      <c r="F49" s="9" t="s">
        <v>13303</v>
      </c>
      <c r="G49" s="9"/>
      <c r="H49" s="10">
        <v>78.0</v>
      </c>
      <c r="I49" s="9"/>
      <c r="J49" s="9"/>
      <c r="K49" s="9" t="s">
        <v>13304</v>
      </c>
      <c r="L49" s="12" t="s">
        <v>13305</v>
      </c>
      <c r="M49" s="9"/>
      <c r="N49" s="9"/>
      <c r="O49" s="9"/>
      <c r="P49" s="9" t="s">
        <v>13306</v>
      </c>
      <c r="Q49" s="11" t="s">
        <v>13307</v>
      </c>
      <c r="R49" s="9"/>
      <c r="S49" s="9"/>
      <c r="T49">
        <f t="shared" si="2"/>
        <v>66</v>
      </c>
      <c r="U49" t="str">
        <f t="shared" si="3"/>
        <v>Excluded</v>
      </c>
      <c r="V49">
        <f t="shared" si="4"/>
        <v>41</v>
      </c>
      <c r="W49" t="str">
        <f t="shared" si="5"/>
        <v>Excluded</v>
      </c>
      <c r="X49" t="str">
        <f t="shared" ref="X49:Z49" si="57">IFERROR(IF(SEARCH(X$1,$Q49),"sim","não"),)</f>
        <v>sim</v>
      </c>
      <c r="Y49" t="str">
        <f t="shared" si="57"/>
        <v/>
      </c>
      <c r="Z49" t="str">
        <f t="shared" si="57"/>
        <v/>
      </c>
      <c r="AA49">
        <f t="shared" si="7"/>
        <v>1</v>
      </c>
      <c r="AB49" t="str">
        <f t="shared" si="8"/>
        <v/>
      </c>
      <c r="AF49" t="str">
        <f t="shared" si="9"/>
        <v>1 - Type of study</v>
      </c>
      <c r="AG49" t="str">
        <f t="shared" si="10"/>
        <v>1 - Type of study</v>
      </c>
      <c r="AH49" t="str">
        <f t="shared" si="11"/>
        <v/>
      </c>
    </row>
    <row r="50">
      <c r="A50" s="9" t="s">
        <v>13308</v>
      </c>
      <c r="B50" s="9" t="s">
        <v>13309</v>
      </c>
      <c r="C50" s="10">
        <v>2019.0</v>
      </c>
      <c r="D50" s="10">
        <v>1.0</v>
      </c>
      <c r="E50" s="10">
        <v>1.0</v>
      </c>
      <c r="F50" s="9"/>
      <c r="G50" s="9"/>
      <c r="H50" s="10">
        <v>1282.0</v>
      </c>
      <c r="I50" s="10">
        <v>1.0</v>
      </c>
      <c r="J50" s="9"/>
      <c r="K50" s="9" t="s">
        <v>13310</v>
      </c>
      <c r="L50" s="12" t="s">
        <v>13311</v>
      </c>
      <c r="M50" s="9"/>
      <c r="N50" s="9"/>
      <c r="O50" s="9"/>
      <c r="P50" s="9" t="s">
        <v>13312</v>
      </c>
      <c r="Q50" s="11" t="s">
        <v>13104</v>
      </c>
      <c r="R50" s="9"/>
      <c r="S50" s="9"/>
      <c r="T50">
        <f t="shared" si="2"/>
        <v>65</v>
      </c>
      <c r="U50" t="str">
        <f t="shared" si="3"/>
        <v>Excluded</v>
      </c>
      <c r="V50">
        <f t="shared" si="4"/>
        <v>40</v>
      </c>
      <c r="W50" t="str">
        <f t="shared" si="5"/>
        <v>Excluded</v>
      </c>
      <c r="X50" t="str">
        <f t="shared" ref="X50:Z50" si="58">IFERROR(IF(SEARCH(X$1,$Q50),"sim","não"),)</f>
        <v>sim</v>
      </c>
      <c r="Y50" t="str">
        <f t="shared" si="58"/>
        <v/>
      </c>
      <c r="Z50" t="str">
        <f t="shared" si="58"/>
        <v/>
      </c>
      <c r="AA50">
        <f t="shared" si="7"/>
        <v>1</v>
      </c>
      <c r="AB50" t="str">
        <f t="shared" si="8"/>
        <v/>
      </c>
      <c r="AF50" t="str">
        <f t="shared" si="9"/>
        <v>1 - Type of study</v>
      </c>
      <c r="AG50" t="str">
        <f t="shared" si="10"/>
        <v>1 - Type of study</v>
      </c>
      <c r="AH50" t="str">
        <f t="shared" si="11"/>
        <v/>
      </c>
    </row>
    <row r="51">
      <c r="A51" s="9" t="s">
        <v>13313</v>
      </c>
      <c r="B51" s="9" t="s">
        <v>13314</v>
      </c>
      <c r="C51" s="10">
        <v>2019.0</v>
      </c>
      <c r="D51" s="10">
        <v>1.0</v>
      </c>
      <c r="E51" s="10">
        <v>1.0</v>
      </c>
      <c r="F51" s="11" t="s">
        <v>13315</v>
      </c>
      <c r="G51" s="9"/>
      <c r="H51" s="10">
        <v>11.0</v>
      </c>
      <c r="I51" s="10">
        <v>3.0</v>
      </c>
      <c r="J51" s="9"/>
      <c r="K51" s="9" t="s">
        <v>13316</v>
      </c>
      <c r="L51" s="12" t="s">
        <v>13317</v>
      </c>
      <c r="M51" s="9"/>
      <c r="N51" s="9"/>
      <c r="O51" s="9"/>
      <c r="P51" s="9" t="s">
        <v>13318</v>
      </c>
      <c r="Q51" s="11" t="s">
        <v>13163</v>
      </c>
      <c r="R51" s="9"/>
      <c r="S51" s="9"/>
      <c r="T51">
        <f t="shared" si="2"/>
        <v>65</v>
      </c>
      <c r="U51" t="str">
        <f t="shared" si="3"/>
        <v>Excluded</v>
      </c>
      <c r="V51">
        <f t="shared" si="4"/>
        <v>40</v>
      </c>
      <c r="W51" t="str">
        <f t="shared" si="5"/>
        <v>Excluded</v>
      </c>
      <c r="X51" t="str">
        <f t="shared" ref="X51:Z51" si="59">IFERROR(IF(SEARCH(X$1,$Q51),"sim","não"),)</f>
        <v>sim</v>
      </c>
      <c r="Y51" t="str">
        <f t="shared" si="59"/>
        <v/>
      </c>
      <c r="Z51" t="str">
        <f t="shared" si="59"/>
        <v/>
      </c>
      <c r="AA51">
        <f t="shared" si="7"/>
        <v>1</v>
      </c>
      <c r="AB51" t="str">
        <f t="shared" si="8"/>
        <v/>
      </c>
      <c r="AF51" t="str">
        <f t="shared" si="9"/>
        <v>1 - Type of study</v>
      </c>
      <c r="AG51" t="str">
        <f t="shared" si="10"/>
        <v>1 - Type of study</v>
      </c>
      <c r="AH51" t="str">
        <f t="shared" si="11"/>
        <v/>
      </c>
    </row>
    <row r="52">
      <c r="A52" s="9" t="s">
        <v>13319</v>
      </c>
      <c r="B52" s="9" t="s">
        <v>13320</v>
      </c>
      <c r="C52" s="10">
        <v>2019.0</v>
      </c>
      <c r="D52" s="10">
        <v>1.0</v>
      </c>
      <c r="E52" s="10">
        <v>1.0</v>
      </c>
      <c r="F52" s="9"/>
      <c r="G52" s="9"/>
      <c r="H52" s="10">
        <v>227.0</v>
      </c>
      <c r="I52" s="10">
        <v>5.0</v>
      </c>
      <c r="J52" s="9"/>
      <c r="K52" s="9" t="s">
        <v>13321</v>
      </c>
      <c r="L52" s="12" t="s">
        <v>13322</v>
      </c>
      <c r="M52" s="9"/>
      <c r="N52" s="9"/>
      <c r="O52" s="9"/>
      <c r="P52" s="9" t="s">
        <v>13323</v>
      </c>
      <c r="Q52" s="11" t="s">
        <v>13324</v>
      </c>
      <c r="R52" s="9"/>
      <c r="S52" s="9"/>
      <c r="T52">
        <f t="shared" si="2"/>
        <v>79</v>
      </c>
      <c r="U52" t="str">
        <f t="shared" si="3"/>
        <v>Excluded</v>
      </c>
      <c r="V52">
        <f t="shared" si="4"/>
        <v>54</v>
      </c>
      <c r="W52" t="str">
        <f t="shared" si="5"/>
        <v>Excluded</v>
      </c>
      <c r="X52" t="str">
        <f t="shared" ref="X52:Z52" si="60">IFERROR(IF(SEARCH(X$1,$Q52),"sim","não"),)</f>
        <v>sim</v>
      </c>
      <c r="Y52" t="str">
        <f t="shared" si="60"/>
        <v/>
      </c>
      <c r="Z52" t="str">
        <f t="shared" si="60"/>
        <v/>
      </c>
      <c r="AA52">
        <f t="shared" si="7"/>
        <v>1</v>
      </c>
      <c r="AB52" t="str">
        <f t="shared" si="8"/>
        <v/>
      </c>
      <c r="AF52" t="str">
        <f t="shared" si="9"/>
        <v>1 - Type of study</v>
      </c>
      <c r="AG52" t="str">
        <f t="shared" si="10"/>
        <v>1 - Type of study</v>
      </c>
      <c r="AH52" t="str">
        <f t="shared" si="11"/>
        <v/>
      </c>
    </row>
    <row r="53">
      <c r="A53" s="9" t="s">
        <v>13325</v>
      </c>
      <c r="B53" s="9" t="s">
        <v>13326</v>
      </c>
      <c r="C53" s="10">
        <v>2019.0</v>
      </c>
      <c r="D53" s="10">
        <v>1.0</v>
      </c>
      <c r="E53" s="10">
        <v>1.0</v>
      </c>
      <c r="F53" s="9" t="s">
        <v>483</v>
      </c>
      <c r="G53" s="9"/>
      <c r="H53" s="10">
        <v>4.0</v>
      </c>
      <c r="I53" s="10">
        <v>2.0</v>
      </c>
      <c r="J53" s="9" t="s">
        <v>13327</v>
      </c>
      <c r="K53" s="9" t="s">
        <v>13328</v>
      </c>
      <c r="L53" s="12" t="s">
        <v>13329</v>
      </c>
      <c r="M53" s="9"/>
      <c r="N53" s="9"/>
      <c r="O53" s="9"/>
      <c r="P53" s="9" t="s">
        <v>13330</v>
      </c>
      <c r="Q53" s="11" t="s">
        <v>13331</v>
      </c>
      <c r="R53" s="9"/>
      <c r="S53" s="9"/>
      <c r="T53">
        <f t="shared" si="2"/>
        <v>66</v>
      </c>
      <c r="U53" t="str">
        <f t="shared" si="3"/>
        <v>Excluded</v>
      </c>
      <c r="V53">
        <f t="shared" si="4"/>
        <v>41</v>
      </c>
      <c r="W53" t="str">
        <f t="shared" si="5"/>
        <v>Excluded</v>
      </c>
      <c r="X53" t="str">
        <f t="shared" ref="X53:Z53" si="61">IFERROR(IF(SEARCH(X$1,$Q53),"sim","não"),)</f>
        <v/>
      </c>
      <c r="Y53" t="str">
        <f t="shared" si="61"/>
        <v>sim</v>
      </c>
      <c r="Z53" t="str">
        <f t="shared" si="61"/>
        <v/>
      </c>
      <c r="AA53">
        <f t="shared" si="7"/>
        <v>1</v>
      </c>
      <c r="AB53" t="str">
        <f t="shared" si="8"/>
        <v/>
      </c>
      <c r="AF53" t="str">
        <f t="shared" si="9"/>
        <v>2 - Population</v>
      </c>
      <c r="AG53" t="str">
        <f t="shared" si="10"/>
        <v>2 - Population</v>
      </c>
      <c r="AH53" t="str">
        <f t="shared" si="11"/>
        <v/>
      </c>
    </row>
    <row r="54">
      <c r="A54" s="9" t="s">
        <v>13332</v>
      </c>
      <c r="B54" s="9" t="s">
        <v>13333</v>
      </c>
      <c r="C54" s="10">
        <v>2019.0</v>
      </c>
      <c r="D54" s="10">
        <v>1.0</v>
      </c>
      <c r="E54" s="10">
        <v>1.0</v>
      </c>
      <c r="F54" s="11" t="s">
        <v>13334</v>
      </c>
      <c r="G54" s="9"/>
      <c r="H54" s="10">
        <v>41.0</v>
      </c>
      <c r="I54" s="10">
        <v>2.0</v>
      </c>
      <c r="J54" s="9" t="s">
        <v>13335</v>
      </c>
      <c r="K54" s="9" t="s">
        <v>13336</v>
      </c>
      <c r="L54" s="12" t="s">
        <v>13337</v>
      </c>
      <c r="M54" s="9"/>
      <c r="N54" s="9"/>
      <c r="O54" s="9"/>
      <c r="P54" s="9" t="s">
        <v>13338</v>
      </c>
      <c r="Q54" s="11" t="s">
        <v>13117</v>
      </c>
      <c r="R54" s="9"/>
      <c r="S54" s="9"/>
      <c r="T54">
        <f t="shared" si="2"/>
        <v>65</v>
      </c>
      <c r="U54" t="str">
        <f t="shared" si="3"/>
        <v>Excluded</v>
      </c>
      <c r="V54">
        <f t="shared" si="4"/>
        <v>40</v>
      </c>
      <c r="W54" t="str">
        <f t="shared" si="5"/>
        <v>Excluded</v>
      </c>
      <c r="X54" t="str">
        <f t="shared" ref="X54:Z54" si="62">IFERROR(IF(SEARCH(X$1,$Q54),"sim","não"),)</f>
        <v>sim</v>
      </c>
      <c r="Y54" t="str">
        <f t="shared" si="62"/>
        <v/>
      </c>
      <c r="Z54" t="str">
        <f t="shared" si="62"/>
        <v/>
      </c>
      <c r="AA54">
        <f t="shared" si="7"/>
        <v>1</v>
      </c>
      <c r="AB54" t="str">
        <f t="shared" si="8"/>
        <v/>
      </c>
      <c r="AF54" t="str">
        <f t="shared" si="9"/>
        <v>1 - Type of study</v>
      </c>
      <c r="AG54" t="str">
        <f t="shared" si="10"/>
        <v>1 - Type of study</v>
      </c>
      <c r="AH54" t="str">
        <f t="shared" si="11"/>
        <v/>
      </c>
    </row>
    <row r="55">
      <c r="A55" s="9" t="s">
        <v>13339</v>
      </c>
      <c r="B55" s="9" t="s">
        <v>13340</v>
      </c>
      <c r="C55" s="10">
        <v>2019.0</v>
      </c>
      <c r="D55" s="10">
        <v>1.0</v>
      </c>
      <c r="E55" s="10">
        <v>1.0</v>
      </c>
      <c r="F55" s="11" t="s">
        <v>13341</v>
      </c>
      <c r="G55" s="9"/>
      <c r="H55" s="10">
        <v>11.0</v>
      </c>
      <c r="I55" s="10">
        <v>1.0</v>
      </c>
      <c r="J55" s="9" t="s">
        <v>13342</v>
      </c>
      <c r="K55" s="9" t="s">
        <v>13343</v>
      </c>
      <c r="L55" s="12" t="s">
        <v>13344</v>
      </c>
      <c r="M55" s="9"/>
      <c r="N55" s="9"/>
      <c r="O55" s="9"/>
      <c r="P55" s="9" t="s">
        <v>13345</v>
      </c>
      <c r="Q55" s="11" t="s">
        <v>13346</v>
      </c>
      <c r="R55" s="9"/>
      <c r="S55" s="9"/>
      <c r="T55">
        <f t="shared" si="2"/>
        <v>66</v>
      </c>
      <c r="U55" t="str">
        <f t="shared" si="3"/>
        <v>Excluded</v>
      </c>
      <c r="V55">
        <f t="shared" si="4"/>
        <v>41</v>
      </c>
      <c r="W55" t="str">
        <f t="shared" si="5"/>
        <v>Excluded</v>
      </c>
      <c r="X55" t="str">
        <f t="shared" ref="X55:Z55" si="63">IFERROR(IF(SEARCH(X$1,$Q55),"sim","não"),)</f>
        <v>sim</v>
      </c>
      <c r="Y55" t="str">
        <f t="shared" si="63"/>
        <v/>
      </c>
      <c r="Z55" t="str">
        <f t="shared" si="63"/>
        <v/>
      </c>
      <c r="AA55">
        <f t="shared" si="7"/>
        <v>1</v>
      </c>
      <c r="AB55" t="str">
        <f t="shared" si="8"/>
        <v/>
      </c>
      <c r="AF55" t="str">
        <f t="shared" si="9"/>
        <v>1 - Type of study</v>
      </c>
      <c r="AG55" t="str">
        <f t="shared" si="10"/>
        <v>1 - Type of study</v>
      </c>
      <c r="AH55" t="str">
        <f t="shared" si="11"/>
        <v/>
      </c>
    </row>
    <row r="56">
      <c r="A56" s="9" t="s">
        <v>13347</v>
      </c>
      <c r="B56" s="9" t="s">
        <v>13348</v>
      </c>
      <c r="C56" s="10">
        <v>2019.0</v>
      </c>
      <c r="D56" s="10">
        <v>1.0</v>
      </c>
      <c r="E56" s="10">
        <v>1.0</v>
      </c>
      <c r="F56" s="11" t="s">
        <v>628</v>
      </c>
      <c r="G56" s="9"/>
      <c r="H56" s="10">
        <v>11.0</v>
      </c>
      <c r="I56" s="10">
        <v>1.0</v>
      </c>
      <c r="J56" s="9" t="s">
        <v>13349</v>
      </c>
      <c r="K56" s="9" t="s">
        <v>13350</v>
      </c>
      <c r="L56" s="12" t="s">
        <v>13351</v>
      </c>
      <c r="M56" s="9"/>
      <c r="N56" s="9"/>
      <c r="O56" s="9"/>
      <c r="P56" s="9" t="s">
        <v>13352</v>
      </c>
      <c r="Q56" s="11" t="s">
        <v>13353</v>
      </c>
      <c r="R56" s="9"/>
      <c r="S56" s="9"/>
      <c r="T56">
        <f t="shared" si="2"/>
        <v>66</v>
      </c>
      <c r="U56" t="str">
        <f t="shared" si="3"/>
        <v>Excluded</v>
      </c>
      <c r="V56">
        <f t="shared" si="4"/>
        <v>41</v>
      </c>
      <c r="W56" t="str">
        <f t="shared" si="5"/>
        <v>Excluded</v>
      </c>
      <c r="X56" t="str">
        <f t="shared" ref="X56:Z56" si="64">IFERROR(IF(SEARCH(X$1,$Q56),"sim","não"),)</f>
        <v>sim</v>
      </c>
      <c r="Y56" t="str">
        <f t="shared" si="64"/>
        <v/>
      </c>
      <c r="Z56" t="str">
        <f t="shared" si="64"/>
        <v/>
      </c>
      <c r="AA56">
        <f t="shared" si="7"/>
        <v>1</v>
      </c>
      <c r="AB56" t="str">
        <f t="shared" si="8"/>
        <v/>
      </c>
      <c r="AF56" t="str">
        <f t="shared" si="9"/>
        <v>1 - Type of study</v>
      </c>
      <c r="AG56" t="str">
        <f t="shared" si="10"/>
        <v>1 - Type of study</v>
      </c>
      <c r="AH56" t="str">
        <f t="shared" si="11"/>
        <v/>
      </c>
    </row>
    <row r="57">
      <c r="A57" s="9" t="s">
        <v>13354</v>
      </c>
      <c r="B57" s="9" t="s">
        <v>13355</v>
      </c>
      <c r="C57" s="10">
        <v>2019.0</v>
      </c>
      <c r="D57" s="10">
        <v>1.0</v>
      </c>
      <c r="E57" s="10">
        <v>1.0</v>
      </c>
      <c r="F57" s="11" t="s">
        <v>13356</v>
      </c>
      <c r="G57" s="9"/>
      <c r="H57" s="10">
        <v>23.0</v>
      </c>
      <c r="I57" s="9"/>
      <c r="J57" s="9" t="s">
        <v>13357</v>
      </c>
      <c r="K57" s="9" t="s">
        <v>13358</v>
      </c>
      <c r="L57" s="12" t="s">
        <v>13359</v>
      </c>
      <c r="M57" s="9"/>
      <c r="N57" s="9"/>
      <c r="O57" s="9"/>
      <c r="P57" s="9" t="s">
        <v>13360</v>
      </c>
      <c r="Q57" s="11" t="s">
        <v>13361</v>
      </c>
      <c r="R57" s="9"/>
      <c r="S57" s="9"/>
      <c r="T57">
        <f t="shared" si="2"/>
        <v>79</v>
      </c>
      <c r="U57" t="str">
        <f t="shared" si="3"/>
        <v>Excluded</v>
      </c>
      <c r="V57">
        <f t="shared" si="4"/>
        <v>54</v>
      </c>
      <c r="W57" t="str">
        <f t="shared" si="5"/>
        <v>Excluded</v>
      </c>
      <c r="X57" t="str">
        <f t="shared" ref="X57:Z57" si="65">IFERROR(IF(SEARCH(X$1,$Q57),"sim","não"),)</f>
        <v/>
      </c>
      <c r="Y57" t="str">
        <f t="shared" si="65"/>
        <v>sim</v>
      </c>
      <c r="Z57" t="str">
        <f t="shared" si="65"/>
        <v/>
      </c>
      <c r="AA57">
        <f t="shared" si="7"/>
        <v>1</v>
      </c>
      <c r="AB57" t="str">
        <f t="shared" si="8"/>
        <v/>
      </c>
      <c r="AF57" t="str">
        <f t="shared" si="9"/>
        <v>2 - Population</v>
      </c>
      <c r="AG57" t="str">
        <f t="shared" si="10"/>
        <v>2 - Population</v>
      </c>
      <c r="AH57" t="str">
        <f t="shared" si="11"/>
        <v/>
      </c>
    </row>
    <row r="58">
      <c r="A58" s="9" t="s">
        <v>13362</v>
      </c>
      <c r="B58" s="9" t="s">
        <v>13363</v>
      </c>
      <c r="C58" s="10">
        <v>2019.0</v>
      </c>
      <c r="D58" s="10">
        <v>1.0</v>
      </c>
      <c r="E58" s="10">
        <v>1.0</v>
      </c>
      <c r="F58" s="9" t="s">
        <v>13364</v>
      </c>
      <c r="G58" s="9"/>
      <c r="H58" s="10">
        <v>5.0</v>
      </c>
      <c r="I58" s="10">
        <v>1.0</v>
      </c>
      <c r="J58" s="9" t="s">
        <v>13365</v>
      </c>
      <c r="K58" s="9" t="s">
        <v>13366</v>
      </c>
      <c r="L58" s="12" t="s">
        <v>13367</v>
      </c>
      <c r="M58" s="9"/>
      <c r="N58" s="9"/>
      <c r="O58" s="9"/>
      <c r="P58" s="9" t="s">
        <v>13368</v>
      </c>
      <c r="Q58" s="11" t="s">
        <v>13369</v>
      </c>
      <c r="R58" s="9"/>
      <c r="S58" s="9"/>
      <c r="T58">
        <f t="shared" si="2"/>
        <v>65</v>
      </c>
      <c r="U58" t="str">
        <f t="shared" si="3"/>
        <v>Excluded</v>
      </c>
      <c r="V58">
        <f t="shared" si="4"/>
        <v>40</v>
      </c>
      <c r="W58" t="str">
        <f t="shared" si="5"/>
        <v>Excluded</v>
      </c>
      <c r="X58" t="str">
        <f t="shared" ref="X58:Z58" si="66">IFERROR(IF(SEARCH(X$1,$Q58),"sim","não"),)</f>
        <v>sim</v>
      </c>
      <c r="Y58" t="str">
        <f t="shared" si="66"/>
        <v/>
      </c>
      <c r="Z58" t="str">
        <f t="shared" si="66"/>
        <v/>
      </c>
      <c r="AA58">
        <f t="shared" si="7"/>
        <v>1</v>
      </c>
      <c r="AB58" t="str">
        <f t="shared" si="8"/>
        <v/>
      </c>
      <c r="AF58" t="str">
        <f t="shared" si="9"/>
        <v>1 - Type of study</v>
      </c>
      <c r="AG58" t="str">
        <f t="shared" si="10"/>
        <v>1 - Type of study</v>
      </c>
      <c r="AH58" t="str">
        <f t="shared" si="11"/>
        <v/>
      </c>
    </row>
    <row r="59">
      <c r="A59" s="9" t="s">
        <v>13370</v>
      </c>
      <c r="B59" s="9" t="s">
        <v>13371</v>
      </c>
      <c r="C59" s="10">
        <v>2019.0</v>
      </c>
      <c r="D59" s="10">
        <v>1.0</v>
      </c>
      <c r="E59" s="10">
        <v>1.0</v>
      </c>
      <c r="F59" s="11" t="s">
        <v>13372</v>
      </c>
      <c r="G59" s="9"/>
      <c r="H59" s="10">
        <v>63.0</v>
      </c>
      <c r="I59" s="9"/>
      <c r="J59" s="14">
        <v>44458.0</v>
      </c>
      <c r="K59" s="9" t="s">
        <v>13373</v>
      </c>
      <c r="L59" s="12" t="s">
        <v>13374</v>
      </c>
      <c r="M59" s="9"/>
      <c r="N59" s="9"/>
      <c r="O59" s="9"/>
      <c r="P59" s="9" t="s">
        <v>13375</v>
      </c>
      <c r="Q59" s="11" t="s">
        <v>13117</v>
      </c>
      <c r="R59" s="9"/>
      <c r="S59" s="9"/>
      <c r="T59">
        <f t="shared" si="2"/>
        <v>65</v>
      </c>
      <c r="U59" t="str">
        <f t="shared" si="3"/>
        <v>Excluded</v>
      </c>
      <c r="V59">
        <f t="shared" si="4"/>
        <v>40</v>
      </c>
      <c r="W59" t="str">
        <f t="shared" si="5"/>
        <v>Excluded</v>
      </c>
      <c r="X59" t="str">
        <f t="shared" ref="X59:Z59" si="67">IFERROR(IF(SEARCH(X$1,$Q59),"sim","não"),)</f>
        <v>sim</v>
      </c>
      <c r="Y59" t="str">
        <f t="shared" si="67"/>
        <v/>
      </c>
      <c r="Z59" t="str">
        <f t="shared" si="67"/>
        <v/>
      </c>
      <c r="AA59">
        <f t="shared" si="7"/>
        <v>1</v>
      </c>
      <c r="AB59" t="str">
        <f t="shared" si="8"/>
        <v/>
      </c>
      <c r="AF59" t="str">
        <f t="shared" si="9"/>
        <v>1 - Type of study</v>
      </c>
      <c r="AG59" t="str">
        <f t="shared" si="10"/>
        <v>1 - Type of study</v>
      </c>
      <c r="AH59" t="str">
        <f t="shared" si="11"/>
        <v/>
      </c>
    </row>
    <row r="60">
      <c r="A60" s="9" t="s">
        <v>13376</v>
      </c>
      <c r="B60" s="9" t="s">
        <v>13377</v>
      </c>
      <c r="C60" s="10">
        <v>2019.0</v>
      </c>
      <c r="D60" s="10">
        <v>1.0</v>
      </c>
      <c r="E60" s="10">
        <v>1.0</v>
      </c>
      <c r="F60" s="11" t="s">
        <v>459</v>
      </c>
      <c r="G60" s="9"/>
      <c r="H60" s="10">
        <v>78.0</v>
      </c>
      <c r="I60" s="9"/>
      <c r="J60" s="9" t="s">
        <v>13378</v>
      </c>
      <c r="K60" s="9" t="s">
        <v>13379</v>
      </c>
      <c r="L60" s="12" t="s">
        <v>13380</v>
      </c>
      <c r="M60" s="9"/>
      <c r="N60" s="9"/>
      <c r="O60" s="9"/>
      <c r="P60" s="9" t="s">
        <v>13381</v>
      </c>
      <c r="Q60" s="11" t="s">
        <v>13382</v>
      </c>
      <c r="R60" s="9"/>
      <c r="S60" s="9"/>
      <c r="T60">
        <f t="shared" si="2"/>
        <v>65</v>
      </c>
      <c r="U60" t="str">
        <f t="shared" si="3"/>
        <v>Excluded</v>
      </c>
      <c r="V60">
        <f t="shared" si="4"/>
        <v>40</v>
      </c>
      <c r="W60" t="str">
        <f t="shared" si="5"/>
        <v>Excluded</v>
      </c>
      <c r="X60" t="str">
        <f t="shared" ref="X60:Z60" si="68">IFERROR(IF(SEARCH(X$1,$Q60),"sim","não"),)</f>
        <v>sim</v>
      </c>
      <c r="Y60" t="str">
        <f t="shared" si="68"/>
        <v/>
      </c>
      <c r="Z60" t="str">
        <f t="shared" si="68"/>
        <v/>
      </c>
      <c r="AA60">
        <f t="shared" si="7"/>
        <v>1</v>
      </c>
      <c r="AB60" t="str">
        <f t="shared" si="8"/>
        <v/>
      </c>
      <c r="AF60" t="str">
        <f t="shared" si="9"/>
        <v>1 - Type of study</v>
      </c>
      <c r="AG60" t="str">
        <f t="shared" si="10"/>
        <v>1 - Type of study</v>
      </c>
      <c r="AH60" t="str">
        <f t="shared" si="11"/>
        <v/>
      </c>
    </row>
    <row r="61">
      <c r="A61" s="9" t="s">
        <v>13383</v>
      </c>
      <c r="B61" s="9" t="s">
        <v>13384</v>
      </c>
      <c r="C61" s="10">
        <v>2018.0</v>
      </c>
      <c r="D61" s="10">
        <v>1.0</v>
      </c>
      <c r="E61" s="10">
        <v>1.0</v>
      </c>
      <c r="F61" s="11" t="s">
        <v>3858</v>
      </c>
      <c r="G61" s="9"/>
      <c r="H61" s="10">
        <v>64.0</v>
      </c>
      <c r="I61" s="9"/>
      <c r="J61" s="9" t="s">
        <v>13385</v>
      </c>
      <c r="K61" s="9" t="s">
        <v>13386</v>
      </c>
      <c r="L61" s="12" t="s">
        <v>13387</v>
      </c>
      <c r="M61" s="9"/>
      <c r="N61" s="9"/>
      <c r="O61" s="9"/>
      <c r="P61" s="9" t="s">
        <v>13388</v>
      </c>
      <c r="Q61" s="11" t="s">
        <v>13389</v>
      </c>
      <c r="R61" s="9"/>
      <c r="S61" s="9"/>
      <c r="T61">
        <f t="shared" si="2"/>
        <v>67</v>
      </c>
      <c r="U61" t="str">
        <f t="shared" si="3"/>
        <v>Excluded</v>
      </c>
      <c r="V61">
        <f t="shared" si="4"/>
        <v>42</v>
      </c>
      <c r="W61" t="str">
        <f t="shared" si="5"/>
        <v>Excluded</v>
      </c>
      <c r="X61" t="str">
        <f t="shared" ref="X61:Z61" si="69">IFERROR(IF(SEARCH(X$1,$Q61),"sim","não"),)</f>
        <v>sim</v>
      </c>
      <c r="Y61" t="str">
        <f t="shared" si="69"/>
        <v/>
      </c>
      <c r="Z61" t="str">
        <f t="shared" si="69"/>
        <v/>
      </c>
      <c r="AA61">
        <f t="shared" si="7"/>
        <v>1</v>
      </c>
      <c r="AB61" t="str">
        <f t="shared" si="8"/>
        <v/>
      </c>
      <c r="AF61" t="str">
        <f t="shared" si="9"/>
        <v>1 - Type of study</v>
      </c>
      <c r="AG61" t="str">
        <f t="shared" si="10"/>
        <v>1 - Type of study</v>
      </c>
      <c r="AH61" t="str">
        <f t="shared" si="11"/>
        <v/>
      </c>
    </row>
    <row r="62">
      <c r="A62" s="9" t="s">
        <v>13390</v>
      </c>
      <c r="B62" s="9" t="s">
        <v>13391</v>
      </c>
      <c r="C62" s="10">
        <v>2018.0</v>
      </c>
      <c r="D62" s="10">
        <v>1.0</v>
      </c>
      <c r="E62" s="10">
        <v>1.0</v>
      </c>
      <c r="F62" s="9" t="s">
        <v>2524</v>
      </c>
      <c r="G62" s="9"/>
      <c r="H62" s="10">
        <v>185.0</v>
      </c>
      <c r="I62" s="9"/>
      <c r="J62" s="9" t="s">
        <v>8212</v>
      </c>
      <c r="K62" s="9" t="s">
        <v>13392</v>
      </c>
      <c r="L62" s="12" t="s">
        <v>13393</v>
      </c>
      <c r="M62" s="9"/>
      <c r="N62" s="9"/>
      <c r="O62" s="9"/>
      <c r="P62" s="9" t="s">
        <v>13394</v>
      </c>
      <c r="Q62" s="11" t="s">
        <v>13395</v>
      </c>
      <c r="R62" s="9"/>
      <c r="S62" s="9"/>
      <c r="T62">
        <f t="shared" si="2"/>
        <v>66</v>
      </c>
      <c r="U62" t="str">
        <f t="shared" si="3"/>
        <v>Excluded</v>
      </c>
      <c r="V62">
        <f t="shared" si="4"/>
        <v>41</v>
      </c>
      <c r="W62" t="str">
        <f t="shared" si="5"/>
        <v>Excluded</v>
      </c>
      <c r="X62" t="str">
        <f t="shared" ref="X62:Z62" si="70">IFERROR(IF(SEARCH(X$1,$Q62),"sim","não"),)</f>
        <v/>
      </c>
      <c r="Y62" t="str">
        <f t="shared" si="70"/>
        <v>sim</v>
      </c>
      <c r="Z62" t="str">
        <f t="shared" si="70"/>
        <v/>
      </c>
      <c r="AA62">
        <f t="shared" si="7"/>
        <v>1</v>
      </c>
      <c r="AB62" t="str">
        <f t="shared" si="8"/>
        <v/>
      </c>
      <c r="AF62" t="str">
        <f t="shared" si="9"/>
        <v>2 - Population</v>
      </c>
      <c r="AG62" t="str">
        <f t="shared" si="10"/>
        <v>2 - Population</v>
      </c>
      <c r="AH62" t="str">
        <f t="shared" si="11"/>
        <v/>
      </c>
    </row>
    <row r="63">
      <c r="A63" s="9" t="s">
        <v>13396</v>
      </c>
      <c r="B63" s="9" t="s">
        <v>13397</v>
      </c>
      <c r="C63" s="10">
        <v>2018.0</v>
      </c>
      <c r="D63" s="10">
        <v>1.0</v>
      </c>
      <c r="E63" s="10">
        <v>1.0</v>
      </c>
      <c r="F63" s="11" t="s">
        <v>13398</v>
      </c>
      <c r="G63" s="9"/>
      <c r="H63" s="10">
        <v>13.0</v>
      </c>
      <c r="I63" s="10">
        <v>4.0</v>
      </c>
      <c r="J63" s="9" t="s">
        <v>13399</v>
      </c>
      <c r="K63" s="9" t="s">
        <v>13400</v>
      </c>
      <c r="L63" s="12" t="s">
        <v>13401</v>
      </c>
      <c r="M63" s="9"/>
      <c r="N63" s="9"/>
      <c r="O63" s="9"/>
      <c r="P63" s="9" t="s">
        <v>13402</v>
      </c>
      <c r="Q63" s="11" t="s">
        <v>13040</v>
      </c>
      <c r="R63" s="9"/>
      <c r="S63" s="9"/>
      <c r="T63">
        <f t="shared" si="2"/>
        <v>79</v>
      </c>
      <c r="U63" t="str">
        <f t="shared" si="3"/>
        <v>Excluded</v>
      </c>
      <c r="V63">
        <f t="shared" si="4"/>
        <v>54</v>
      </c>
      <c r="W63" t="str">
        <f t="shared" si="5"/>
        <v>Excluded</v>
      </c>
      <c r="X63" t="str">
        <f t="shared" ref="X63:Z63" si="71">IFERROR(IF(SEARCH(X$1,$Q63),"sim","não"),)</f>
        <v>sim</v>
      </c>
      <c r="Y63" t="str">
        <f t="shared" si="71"/>
        <v/>
      </c>
      <c r="Z63" t="str">
        <f t="shared" si="71"/>
        <v/>
      </c>
      <c r="AA63">
        <f t="shared" si="7"/>
        <v>1</v>
      </c>
      <c r="AB63" t="str">
        <f t="shared" si="8"/>
        <v/>
      </c>
      <c r="AF63" t="str">
        <f t="shared" si="9"/>
        <v>1 - Type of study</v>
      </c>
      <c r="AG63" t="str">
        <f t="shared" si="10"/>
        <v>1 - Type of study</v>
      </c>
      <c r="AH63" t="str">
        <f t="shared" si="11"/>
        <v/>
      </c>
    </row>
    <row r="64">
      <c r="A64" s="9" t="s">
        <v>13403</v>
      </c>
      <c r="B64" s="9" t="s">
        <v>13404</v>
      </c>
      <c r="C64" s="10">
        <v>2018.0</v>
      </c>
      <c r="D64" s="10">
        <v>1.0</v>
      </c>
      <c r="E64" s="10">
        <v>1.0</v>
      </c>
      <c r="F64" s="11" t="s">
        <v>13405</v>
      </c>
      <c r="G64" s="9"/>
      <c r="H64" s="10">
        <v>162.0</v>
      </c>
      <c r="I64" s="9"/>
      <c r="J64" s="9" t="s">
        <v>13406</v>
      </c>
      <c r="K64" s="9" t="s">
        <v>13407</v>
      </c>
      <c r="L64" s="12" t="s">
        <v>13408</v>
      </c>
      <c r="M64" s="9"/>
      <c r="N64" s="9"/>
      <c r="O64" s="9"/>
      <c r="P64" s="9" t="s">
        <v>13409</v>
      </c>
      <c r="Q64" s="11" t="s">
        <v>13410</v>
      </c>
      <c r="R64" s="9"/>
      <c r="S64" s="9"/>
      <c r="T64">
        <f t="shared" si="2"/>
        <v>65</v>
      </c>
      <c r="U64" t="str">
        <f t="shared" si="3"/>
        <v>Excluded</v>
      </c>
      <c r="V64">
        <f t="shared" si="4"/>
        <v>40</v>
      </c>
      <c r="W64" t="str">
        <f t="shared" si="5"/>
        <v>Excluded</v>
      </c>
      <c r="X64" t="str">
        <f t="shared" ref="X64:Z64" si="72">IFERROR(IF(SEARCH(X$1,$Q64),"sim","não"),)</f>
        <v/>
      </c>
      <c r="Y64" t="str">
        <f t="shared" si="72"/>
        <v/>
      </c>
      <c r="Z64" t="str">
        <f t="shared" si="72"/>
        <v>sim</v>
      </c>
      <c r="AA64">
        <f t="shared" si="7"/>
        <v>1</v>
      </c>
      <c r="AB64" t="str">
        <f t="shared" si="8"/>
        <v/>
      </c>
      <c r="AF64" t="str">
        <f t="shared" si="9"/>
        <v>3 - Intervention</v>
      </c>
      <c r="AG64" t="str">
        <f t="shared" si="10"/>
        <v>3 - Intervention</v>
      </c>
      <c r="AH64" t="str">
        <f t="shared" si="11"/>
        <v/>
      </c>
    </row>
    <row r="65">
      <c r="A65" s="9" t="s">
        <v>13411</v>
      </c>
      <c r="B65" s="9" t="s">
        <v>13412</v>
      </c>
      <c r="C65" s="10">
        <v>2018.0</v>
      </c>
      <c r="D65" s="10">
        <v>1.0</v>
      </c>
      <c r="E65" s="10">
        <v>1.0</v>
      </c>
      <c r="F65" s="11" t="s">
        <v>174</v>
      </c>
      <c r="G65" s="9"/>
      <c r="H65" s="10">
        <v>135.0</v>
      </c>
      <c r="I65" s="9"/>
      <c r="J65" s="9" t="s">
        <v>13413</v>
      </c>
      <c r="K65" s="9" t="s">
        <v>13414</v>
      </c>
      <c r="L65" s="12" t="s">
        <v>13415</v>
      </c>
      <c r="M65" s="9"/>
      <c r="N65" s="9"/>
      <c r="O65" s="9"/>
      <c r="P65" s="9" t="s">
        <v>13416</v>
      </c>
      <c r="Q65" s="11" t="s">
        <v>13417</v>
      </c>
      <c r="R65" s="9"/>
      <c r="S65" s="9"/>
      <c r="T65">
        <f t="shared" si="2"/>
        <v>66</v>
      </c>
      <c r="U65" t="str">
        <f t="shared" si="3"/>
        <v>Excluded</v>
      </c>
      <c r="V65">
        <f t="shared" si="4"/>
        <v>41</v>
      </c>
      <c r="W65" t="str">
        <f t="shared" si="5"/>
        <v>Excluded</v>
      </c>
      <c r="X65" t="str">
        <f t="shared" ref="X65:Z65" si="73">IFERROR(IF(SEARCH(X$1,$Q65),"sim","não"),)</f>
        <v/>
      </c>
      <c r="Y65" t="str">
        <f t="shared" si="73"/>
        <v>sim</v>
      </c>
      <c r="Z65" t="str">
        <f t="shared" si="73"/>
        <v/>
      </c>
      <c r="AA65">
        <f t="shared" si="7"/>
        <v>1</v>
      </c>
      <c r="AB65" t="str">
        <f t="shared" si="8"/>
        <v/>
      </c>
      <c r="AF65" t="str">
        <f t="shared" si="9"/>
        <v>2 - Population</v>
      </c>
      <c r="AG65" t="str">
        <f t="shared" si="10"/>
        <v>2 - Population</v>
      </c>
      <c r="AH65" t="str">
        <f t="shared" si="11"/>
        <v/>
      </c>
    </row>
    <row r="66">
      <c r="A66" s="9" t="s">
        <v>13418</v>
      </c>
      <c r="B66" s="9" t="s">
        <v>13419</v>
      </c>
      <c r="C66" s="10">
        <v>2018.0</v>
      </c>
      <c r="D66" s="10">
        <v>1.0</v>
      </c>
      <c r="E66" s="10">
        <v>1.0</v>
      </c>
      <c r="F66" s="11" t="s">
        <v>316</v>
      </c>
      <c r="G66" s="9"/>
      <c r="H66" s="10">
        <v>79.0</v>
      </c>
      <c r="I66" s="9"/>
      <c r="J66" s="9" t="s">
        <v>13420</v>
      </c>
      <c r="K66" s="9" t="s">
        <v>13421</v>
      </c>
      <c r="L66" s="12" t="s">
        <v>13422</v>
      </c>
      <c r="M66" s="9"/>
      <c r="N66" s="9"/>
      <c r="O66" s="9"/>
      <c r="P66" s="9" t="s">
        <v>13423</v>
      </c>
      <c r="Q66" s="11" t="s">
        <v>13424</v>
      </c>
      <c r="R66" s="9"/>
      <c r="S66" s="9"/>
      <c r="T66">
        <f t="shared" si="2"/>
        <v>66</v>
      </c>
      <c r="U66" t="str">
        <f t="shared" si="3"/>
        <v>Excluded</v>
      </c>
      <c r="V66">
        <f t="shared" si="4"/>
        <v>41</v>
      </c>
      <c r="W66" t="str">
        <f t="shared" si="5"/>
        <v>Excluded</v>
      </c>
      <c r="X66" t="str">
        <f t="shared" ref="X66:Z66" si="74">IFERROR(IF(SEARCH(X$1,$Q66),"sim","não"),)</f>
        <v>sim</v>
      </c>
      <c r="Y66" t="str">
        <f t="shared" si="74"/>
        <v/>
      </c>
      <c r="Z66" t="str">
        <f t="shared" si="74"/>
        <v/>
      </c>
      <c r="AA66">
        <f t="shared" si="7"/>
        <v>1</v>
      </c>
      <c r="AB66" t="str">
        <f t="shared" si="8"/>
        <v/>
      </c>
      <c r="AF66" t="str">
        <f t="shared" si="9"/>
        <v>1 - Type of study</v>
      </c>
      <c r="AG66" t="str">
        <f t="shared" si="10"/>
        <v>1 - Type of study</v>
      </c>
      <c r="AH66" t="str">
        <f t="shared" si="11"/>
        <v/>
      </c>
    </row>
    <row r="67">
      <c r="A67" s="9" t="s">
        <v>13425</v>
      </c>
      <c r="B67" s="9" t="s">
        <v>13426</v>
      </c>
      <c r="C67" s="10">
        <v>2018.0</v>
      </c>
      <c r="D67" s="10">
        <v>1.0</v>
      </c>
      <c r="E67" s="10">
        <v>1.0</v>
      </c>
      <c r="F67" s="11" t="s">
        <v>13153</v>
      </c>
      <c r="G67" s="9"/>
      <c r="H67" s="10">
        <v>38.0</v>
      </c>
      <c r="I67" s="10">
        <v>8.0</v>
      </c>
      <c r="J67" s="9" t="s">
        <v>13427</v>
      </c>
      <c r="K67" s="9" t="s">
        <v>13428</v>
      </c>
      <c r="L67" s="12" t="s">
        <v>13429</v>
      </c>
      <c r="M67" s="9"/>
      <c r="N67" s="9"/>
      <c r="O67" s="9"/>
      <c r="P67" s="9" t="s">
        <v>13430</v>
      </c>
      <c r="Q67" s="11" t="s">
        <v>13209</v>
      </c>
      <c r="R67" s="9"/>
      <c r="S67" s="9"/>
      <c r="T67">
        <f t="shared" si="2"/>
        <v>62</v>
      </c>
      <c r="U67" t="str">
        <f t="shared" si="3"/>
        <v>Maybe</v>
      </c>
      <c r="V67">
        <f t="shared" si="4"/>
        <v>40</v>
      </c>
      <c r="W67" t="str">
        <f t="shared" si="5"/>
        <v>Maybe</v>
      </c>
      <c r="X67" t="str">
        <f t="shared" ref="X67:Z67" si="75">IFERROR(IF(SEARCH(X$1,$Q67),"sim","não"),)</f>
        <v/>
      </c>
      <c r="Y67" t="str">
        <f t="shared" si="75"/>
        <v/>
      </c>
      <c r="Z67" t="str">
        <f t="shared" si="75"/>
        <v/>
      </c>
      <c r="AA67">
        <f t="shared" si="7"/>
        <v>0</v>
      </c>
      <c r="AB67" t="str">
        <f t="shared" si="8"/>
        <v>sim</v>
      </c>
      <c r="AF67" t="str">
        <f t="shared" si="9"/>
        <v/>
      </c>
      <c r="AG67" t="str">
        <f t="shared" si="10"/>
        <v/>
      </c>
      <c r="AH67" t="str">
        <f t="shared" si="11"/>
        <v/>
      </c>
    </row>
    <row r="68">
      <c r="A68" s="9" t="s">
        <v>13431</v>
      </c>
      <c r="B68" s="9" t="s">
        <v>13432</v>
      </c>
      <c r="C68" s="10">
        <v>2018.0</v>
      </c>
      <c r="D68" s="10">
        <v>1.0</v>
      </c>
      <c r="E68" s="10">
        <v>1.0</v>
      </c>
      <c r="F68" s="11" t="s">
        <v>174</v>
      </c>
      <c r="G68" s="9"/>
      <c r="H68" s="10">
        <v>133.0</v>
      </c>
      <c r="I68" s="9"/>
      <c r="J68" s="9" t="s">
        <v>13433</v>
      </c>
      <c r="K68" s="9" t="s">
        <v>13434</v>
      </c>
      <c r="L68" s="12" t="s">
        <v>13435</v>
      </c>
      <c r="M68" s="9"/>
      <c r="N68" s="9"/>
      <c r="O68" s="9"/>
      <c r="P68" s="9" t="s">
        <v>13436</v>
      </c>
      <c r="Q68" s="11" t="s">
        <v>13437</v>
      </c>
      <c r="R68" s="9"/>
      <c r="S68" s="9"/>
      <c r="T68">
        <f t="shared" si="2"/>
        <v>67</v>
      </c>
      <c r="U68" t="str">
        <f t="shared" si="3"/>
        <v>Excluded</v>
      </c>
      <c r="V68">
        <f t="shared" si="4"/>
        <v>42</v>
      </c>
      <c r="W68" t="str">
        <f t="shared" si="5"/>
        <v>Excluded</v>
      </c>
      <c r="X68" t="str">
        <f t="shared" ref="X68:Z68" si="76">IFERROR(IF(SEARCH(X$1,$Q68),"sim","não"),)</f>
        <v>sim</v>
      </c>
      <c r="Y68" t="str">
        <f t="shared" si="76"/>
        <v/>
      </c>
      <c r="Z68" t="str">
        <f t="shared" si="76"/>
        <v/>
      </c>
      <c r="AA68">
        <f t="shared" si="7"/>
        <v>1</v>
      </c>
      <c r="AB68" t="str">
        <f t="shared" si="8"/>
        <v/>
      </c>
      <c r="AF68" t="str">
        <f t="shared" si="9"/>
        <v>1 - Type of study</v>
      </c>
      <c r="AG68" t="str">
        <f t="shared" si="10"/>
        <v>1 - Type of study</v>
      </c>
      <c r="AH68" t="str">
        <f t="shared" si="11"/>
        <v/>
      </c>
    </row>
    <row r="69">
      <c r="A69" s="9" t="s">
        <v>13438</v>
      </c>
      <c r="B69" s="9" t="s">
        <v>13439</v>
      </c>
      <c r="C69" s="10">
        <v>2018.0</v>
      </c>
      <c r="D69" s="10">
        <v>1.0</v>
      </c>
      <c r="E69" s="10">
        <v>1.0</v>
      </c>
      <c r="F69" s="11" t="s">
        <v>46</v>
      </c>
      <c r="G69" s="9"/>
      <c r="H69" s="10">
        <v>628.0</v>
      </c>
      <c r="I69" s="9"/>
      <c r="J69" s="9" t="s">
        <v>13440</v>
      </c>
      <c r="K69" s="9" t="s">
        <v>13441</v>
      </c>
      <c r="L69" s="12" t="s">
        <v>13442</v>
      </c>
      <c r="M69" s="9"/>
      <c r="N69" s="9"/>
      <c r="O69" s="9"/>
      <c r="P69" s="9" t="s">
        <v>13443</v>
      </c>
      <c r="Q69" s="11" t="s">
        <v>13444</v>
      </c>
      <c r="R69" s="9"/>
      <c r="S69" s="9"/>
      <c r="T69">
        <f t="shared" si="2"/>
        <v>66</v>
      </c>
      <c r="U69" t="str">
        <f t="shared" si="3"/>
        <v>Excluded</v>
      </c>
      <c r="V69">
        <f t="shared" si="4"/>
        <v>41</v>
      </c>
      <c r="W69" t="str">
        <f t="shared" si="5"/>
        <v>Excluded</v>
      </c>
      <c r="X69" t="str">
        <f t="shared" ref="X69:Z69" si="77">IFERROR(IF(SEARCH(X$1,$Q69),"sim","não"),)</f>
        <v>sim</v>
      </c>
      <c r="Y69" t="str">
        <f t="shared" si="77"/>
        <v/>
      </c>
      <c r="Z69" t="str">
        <f t="shared" si="77"/>
        <v/>
      </c>
      <c r="AA69">
        <f t="shared" si="7"/>
        <v>1</v>
      </c>
      <c r="AB69" t="str">
        <f t="shared" si="8"/>
        <v/>
      </c>
      <c r="AF69" t="str">
        <f t="shared" si="9"/>
        <v>1 - Type of study</v>
      </c>
      <c r="AG69" t="str">
        <f t="shared" si="10"/>
        <v>1 - Type of study</v>
      </c>
      <c r="AH69" t="str">
        <f t="shared" si="11"/>
        <v/>
      </c>
    </row>
    <row r="70">
      <c r="A70" s="9" t="s">
        <v>13445</v>
      </c>
      <c r="B70" s="9" t="s">
        <v>13446</v>
      </c>
      <c r="C70" s="10">
        <v>2018.0</v>
      </c>
      <c r="D70" s="10">
        <v>1.0</v>
      </c>
      <c r="E70" s="10">
        <v>1.0</v>
      </c>
      <c r="F70" s="9" t="s">
        <v>7067</v>
      </c>
      <c r="G70" s="9"/>
      <c r="H70" s="10">
        <v>14.0</v>
      </c>
      <c r="I70" s="9"/>
      <c r="J70" s="13">
        <v>44287.0</v>
      </c>
      <c r="K70" s="9" t="s">
        <v>13447</v>
      </c>
      <c r="L70" s="12" t="s">
        <v>13448</v>
      </c>
      <c r="M70" s="9"/>
      <c r="N70" s="9"/>
      <c r="O70" s="9"/>
      <c r="P70" s="9" t="s">
        <v>13449</v>
      </c>
      <c r="Q70" s="11" t="s">
        <v>13136</v>
      </c>
      <c r="R70" s="9"/>
      <c r="S70" s="9"/>
      <c r="T70">
        <f t="shared" si="2"/>
        <v>65</v>
      </c>
      <c r="U70" t="str">
        <f t="shared" si="3"/>
        <v>Excluded</v>
      </c>
      <c r="V70">
        <f t="shared" si="4"/>
        <v>40</v>
      </c>
      <c r="W70" t="str">
        <f t="shared" si="5"/>
        <v>Excluded</v>
      </c>
      <c r="X70" t="str">
        <f t="shared" ref="X70:Z70" si="78">IFERROR(IF(SEARCH(X$1,$Q70),"sim","não"),)</f>
        <v>sim</v>
      </c>
      <c r="Y70" t="str">
        <f t="shared" si="78"/>
        <v/>
      </c>
      <c r="Z70" t="str">
        <f t="shared" si="78"/>
        <v/>
      </c>
      <c r="AA70">
        <f t="shared" si="7"/>
        <v>1</v>
      </c>
      <c r="AB70" t="str">
        <f t="shared" si="8"/>
        <v/>
      </c>
      <c r="AF70" t="str">
        <f t="shared" si="9"/>
        <v>1 - Type of study</v>
      </c>
      <c r="AG70" t="str">
        <f t="shared" si="10"/>
        <v>1 - Type of study</v>
      </c>
      <c r="AH70" t="str">
        <f t="shared" si="11"/>
        <v/>
      </c>
    </row>
    <row r="71">
      <c r="A71" s="9" t="s">
        <v>13450</v>
      </c>
      <c r="B71" s="9" t="s">
        <v>13451</v>
      </c>
      <c r="C71" s="10">
        <v>2018.0</v>
      </c>
      <c r="D71" s="10">
        <v>1.0</v>
      </c>
      <c r="E71" s="10">
        <v>1.0</v>
      </c>
      <c r="F71" s="11" t="s">
        <v>168</v>
      </c>
      <c r="G71" s="9"/>
      <c r="H71" s="10">
        <v>5.0</v>
      </c>
      <c r="I71" s="9"/>
      <c r="J71" s="9"/>
      <c r="K71" s="9" t="s">
        <v>543</v>
      </c>
      <c r="L71" s="12" t="s">
        <v>13452</v>
      </c>
      <c r="M71" s="9"/>
      <c r="N71" s="9"/>
      <c r="O71" s="9"/>
      <c r="P71" s="9" t="s">
        <v>13453</v>
      </c>
      <c r="Q71" s="11" t="s">
        <v>13454</v>
      </c>
      <c r="R71" s="9"/>
      <c r="S71" s="9"/>
      <c r="T71">
        <f t="shared" si="2"/>
        <v>66</v>
      </c>
      <c r="U71" t="str">
        <f t="shared" si="3"/>
        <v>Excluded</v>
      </c>
      <c r="V71">
        <f t="shared" si="4"/>
        <v>41</v>
      </c>
      <c r="W71" t="str">
        <f t="shared" si="5"/>
        <v>Excluded</v>
      </c>
      <c r="X71" t="str">
        <f t="shared" ref="X71:Z71" si="79">IFERROR(IF(SEARCH(X$1,$Q71),"sim","não"),)</f>
        <v>sim</v>
      </c>
      <c r="Y71" t="str">
        <f t="shared" si="79"/>
        <v/>
      </c>
      <c r="Z71" t="str">
        <f t="shared" si="79"/>
        <v/>
      </c>
      <c r="AA71">
        <f t="shared" si="7"/>
        <v>1</v>
      </c>
      <c r="AB71" t="str">
        <f t="shared" si="8"/>
        <v/>
      </c>
      <c r="AF71" t="str">
        <f t="shared" si="9"/>
        <v>1 - Type of study</v>
      </c>
      <c r="AG71" t="str">
        <f t="shared" si="10"/>
        <v>1 - Type of study</v>
      </c>
      <c r="AH71" t="str">
        <f t="shared" si="11"/>
        <v/>
      </c>
    </row>
    <row r="72">
      <c r="A72" s="9" t="s">
        <v>13455</v>
      </c>
      <c r="B72" s="9" t="s">
        <v>13456</v>
      </c>
      <c r="C72" s="10">
        <v>2018.0</v>
      </c>
      <c r="D72" s="10">
        <v>1.0</v>
      </c>
      <c r="E72" s="10">
        <v>1.0</v>
      </c>
      <c r="F72" s="11" t="s">
        <v>10376</v>
      </c>
      <c r="G72" s="9"/>
      <c r="H72" s="10">
        <v>48.0</v>
      </c>
      <c r="I72" s="10">
        <v>2.0</v>
      </c>
      <c r="J72" s="9" t="s">
        <v>13457</v>
      </c>
      <c r="K72" s="9" t="s">
        <v>13458</v>
      </c>
      <c r="L72" s="12" t="s">
        <v>13459</v>
      </c>
      <c r="M72" s="9"/>
      <c r="N72" s="9"/>
      <c r="O72" s="9"/>
      <c r="P72" s="9" t="s">
        <v>13460</v>
      </c>
      <c r="Q72" s="11" t="s">
        <v>13040</v>
      </c>
      <c r="R72" s="9"/>
      <c r="S72" s="9"/>
      <c r="T72">
        <f t="shared" si="2"/>
        <v>79</v>
      </c>
      <c r="U72" t="str">
        <f t="shared" si="3"/>
        <v>Excluded</v>
      </c>
      <c r="V72">
        <f t="shared" si="4"/>
        <v>54</v>
      </c>
      <c r="W72" t="str">
        <f t="shared" si="5"/>
        <v>Excluded</v>
      </c>
      <c r="X72" t="str">
        <f t="shared" ref="X72:Z72" si="80">IFERROR(IF(SEARCH(X$1,$Q72),"sim","não"),)</f>
        <v>sim</v>
      </c>
      <c r="Y72" t="str">
        <f t="shared" si="80"/>
        <v/>
      </c>
      <c r="Z72" t="str">
        <f t="shared" si="80"/>
        <v/>
      </c>
      <c r="AA72">
        <f t="shared" si="7"/>
        <v>1</v>
      </c>
      <c r="AB72" t="str">
        <f t="shared" si="8"/>
        <v/>
      </c>
      <c r="AF72" t="str">
        <f t="shared" si="9"/>
        <v>1 - Type of study</v>
      </c>
      <c r="AG72" t="str">
        <f t="shared" si="10"/>
        <v>1 - Type of study</v>
      </c>
      <c r="AH72" t="str">
        <f t="shared" si="11"/>
        <v/>
      </c>
    </row>
    <row r="73">
      <c r="A73" s="9" t="s">
        <v>13461</v>
      </c>
      <c r="B73" s="9" t="s">
        <v>13462</v>
      </c>
      <c r="C73" s="10">
        <v>2018.0</v>
      </c>
      <c r="D73" s="10">
        <v>1.0</v>
      </c>
      <c r="E73" s="10">
        <v>1.0</v>
      </c>
      <c r="F73" s="11" t="s">
        <v>13463</v>
      </c>
      <c r="G73" s="9"/>
      <c r="H73" s="10">
        <v>9.0</v>
      </c>
      <c r="I73" s="9"/>
      <c r="J73" s="13">
        <v>44317.0</v>
      </c>
      <c r="K73" s="9" t="s">
        <v>13464</v>
      </c>
      <c r="L73" s="12" t="s">
        <v>13465</v>
      </c>
      <c r="M73" s="9"/>
      <c r="N73" s="9"/>
      <c r="O73" s="9"/>
      <c r="P73" s="9" t="s">
        <v>13466</v>
      </c>
      <c r="Q73" s="11" t="s">
        <v>13467</v>
      </c>
      <c r="R73" s="9"/>
      <c r="S73" s="9"/>
      <c r="T73">
        <f t="shared" si="2"/>
        <v>66</v>
      </c>
      <c r="U73" t="str">
        <f t="shared" si="3"/>
        <v>Excluded</v>
      </c>
      <c r="V73">
        <f t="shared" si="4"/>
        <v>41</v>
      </c>
      <c r="W73" t="str">
        <f t="shared" si="5"/>
        <v>Excluded</v>
      </c>
      <c r="X73" t="str">
        <f t="shared" ref="X73:Z73" si="81">IFERROR(IF(SEARCH(X$1,$Q73),"sim","não"),)</f>
        <v>sim</v>
      </c>
      <c r="Y73" t="str">
        <f t="shared" si="81"/>
        <v/>
      </c>
      <c r="Z73" t="str">
        <f t="shared" si="81"/>
        <v/>
      </c>
      <c r="AA73">
        <f t="shared" si="7"/>
        <v>1</v>
      </c>
      <c r="AB73" t="str">
        <f t="shared" si="8"/>
        <v/>
      </c>
      <c r="AF73" t="str">
        <f t="shared" si="9"/>
        <v>1 - Type of study</v>
      </c>
      <c r="AG73" t="str">
        <f t="shared" si="10"/>
        <v>1 - Type of study</v>
      </c>
      <c r="AH73" t="str">
        <f t="shared" si="11"/>
        <v/>
      </c>
    </row>
    <row r="74">
      <c r="A74" s="9" t="s">
        <v>13468</v>
      </c>
      <c r="B74" s="9" t="s">
        <v>13469</v>
      </c>
      <c r="C74" s="10">
        <v>2017.0</v>
      </c>
      <c r="D74" s="10">
        <v>1.0</v>
      </c>
      <c r="E74" s="10">
        <v>1.0</v>
      </c>
      <c r="F74" s="11" t="s">
        <v>13470</v>
      </c>
      <c r="G74" s="9"/>
      <c r="H74" s="10">
        <v>43.0</v>
      </c>
      <c r="I74" s="10">
        <v>11.0</v>
      </c>
      <c r="J74" s="9" t="s">
        <v>13471</v>
      </c>
      <c r="K74" s="9" t="s">
        <v>13472</v>
      </c>
      <c r="L74" s="12" t="s">
        <v>13473</v>
      </c>
      <c r="M74" s="9"/>
      <c r="N74" s="9"/>
      <c r="O74" s="9"/>
      <c r="P74" s="9" t="s">
        <v>13474</v>
      </c>
      <c r="Q74" s="11" t="s">
        <v>13475</v>
      </c>
      <c r="R74" s="9"/>
      <c r="S74" s="9"/>
      <c r="T74">
        <f t="shared" si="2"/>
        <v>66</v>
      </c>
      <c r="U74" t="str">
        <f t="shared" si="3"/>
        <v>Excluded</v>
      </c>
      <c r="V74">
        <f t="shared" si="4"/>
        <v>41</v>
      </c>
      <c r="W74" t="str">
        <f t="shared" si="5"/>
        <v>Excluded</v>
      </c>
      <c r="X74" t="str">
        <f t="shared" ref="X74:Z74" si="82">IFERROR(IF(SEARCH(X$1,$Q74),"sim","não"),)</f>
        <v/>
      </c>
      <c r="Y74" t="str">
        <f t="shared" si="82"/>
        <v>sim</v>
      </c>
      <c r="Z74" t="str">
        <f t="shared" si="82"/>
        <v/>
      </c>
      <c r="AA74">
        <f t="shared" si="7"/>
        <v>1</v>
      </c>
      <c r="AB74" t="str">
        <f t="shared" si="8"/>
        <v/>
      </c>
      <c r="AF74" t="str">
        <f t="shared" si="9"/>
        <v>2 - Population</v>
      </c>
      <c r="AG74" t="str">
        <f t="shared" si="10"/>
        <v>2 - Population</v>
      </c>
      <c r="AH74" t="str">
        <f t="shared" si="11"/>
        <v/>
      </c>
    </row>
    <row r="75">
      <c r="A75" s="9" t="s">
        <v>13476</v>
      </c>
      <c r="B75" s="9" t="s">
        <v>13477</v>
      </c>
      <c r="C75" s="10">
        <v>2017.0</v>
      </c>
      <c r="D75" s="10">
        <v>1.0</v>
      </c>
      <c r="E75" s="10">
        <v>1.0</v>
      </c>
      <c r="F75" s="11" t="s">
        <v>13478</v>
      </c>
      <c r="G75" s="9"/>
      <c r="H75" s="10">
        <v>42.0</v>
      </c>
      <c r="I75" s="9"/>
      <c r="J75" s="14">
        <v>44222.0</v>
      </c>
      <c r="K75" s="9" t="s">
        <v>13479</v>
      </c>
      <c r="L75" s="12" t="s">
        <v>13480</v>
      </c>
      <c r="M75" s="9"/>
      <c r="N75" s="9"/>
      <c r="O75" s="9"/>
      <c r="P75" s="9" t="s">
        <v>13481</v>
      </c>
      <c r="Q75" s="11" t="s">
        <v>13482</v>
      </c>
      <c r="R75" s="9"/>
      <c r="S75" s="9"/>
      <c r="T75">
        <f t="shared" si="2"/>
        <v>67</v>
      </c>
      <c r="U75" t="str">
        <f t="shared" si="3"/>
        <v>Excluded</v>
      </c>
      <c r="V75">
        <f t="shared" si="4"/>
        <v>42</v>
      </c>
      <c r="W75" t="str">
        <f t="shared" si="5"/>
        <v>Excluded</v>
      </c>
      <c r="X75" t="str">
        <f t="shared" ref="X75:Z75" si="83">IFERROR(IF(SEARCH(X$1,$Q75),"sim","não"),)</f>
        <v>sim</v>
      </c>
      <c r="Y75" t="str">
        <f t="shared" si="83"/>
        <v/>
      </c>
      <c r="Z75" t="str">
        <f t="shared" si="83"/>
        <v/>
      </c>
      <c r="AA75">
        <f t="shared" si="7"/>
        <v>1</v>
      </c>
      <c r="AB75" t="str">
        <f t="shared" si="8"/>
        <v/>
      </c>
      <c r="AF75" t="str">
        <f t="shared" si="9"/>
        <v>1 - Type of study</v>
      </c>
      <c r="AG75" t="str">
        <f t="shared" si="10"/>
        <v>1 - Type of study</v>
      </c>
      <c r="AH75" t="str">
        <f t="shared" si="11"/>
        <v/>
      </c>
    </row>
    <row r="76">
      <c r="A76" s="9" t="s">
        <v>13483</v>
      </c>
      <c r="B76" s="9" t="s">
        <v>13484</v>
      </c>
      <c r="C76" s="10">
        <v>2017.0</v>
      </c>
      <c r="D76" s="10">
        <v>1.0</v>
      </c>
      <c r="E76" s="10">
        <v>1.0</v>
      </c>
      <c r="F76" s="11" t="s">
        <v>13485</v>
      </c>
      <c r="G76" s="9"/>
      <c r="H76" s="10">
        <v>8.0</v>
      </c>
      <c r="I76" s="9"/>
      <c r="J76" s="9"/>
      <c r="K76" s="9" t="s">
        <v>13486</v>
      </c>
      <c r="L76" s="12" t="s">
        <v>13487</v>
      </c>
      <c r="M76" s="9"/>
      <c r="N76" s="9"/>
      <c r="O76" s="9"/>
      <c r="P76" s="9" t="s">
        <v>13488</v>
      </c>
      <c r="Q76" s="11" t="s">
        <v>13489</v>
      </c>
      <c r="R76" s="9"/>
      <c r="S76" s="9"/>
      <c r="T76">
        <f t="shared" si="2"/>
        <v>66</v>
      </c>
      <c r="U76" t="str">
        <f t="shared" si="3"/>
        <v>Excluded</v>
      </c>
      <c r="V76">
        <f t="shared" si="4"/>
        <v>41</v>
      </c>
      <c r="W76" t="str">
        <f t="shared" si="5"/>
        <v>Excluded</v>
      </c>
      <c r="X76" t="str">
        <f t="shared" ref="X76:Z76" si="84">IFERROR(IF(SEARCH(X$1,$Q76),"sim","não"),)</f>
        <v>sim</v>
      </c>
      <c r="Y76" t="str">
        <f t="shared" si="84"/>
        <v/>
      </c>
      <c r="Z76" t="str">
        <f t="shared" si="84"/>
        <v/>
      </c>
      <c r="AA76">
        <f t="shared" si="7"/>
        <v>1</v>
      </c>
      <c r="AB76" t="str">
        <f t="shared" si="8"/>
        <v/>
      </c>
      <c r="AF76" t="str">
        <f t="shared" si="9"/>
        <v>1 - Type of study</v>
      </c>
      <c r="AG76" t="str">
        <f t="shared" si="10"/>
        <v>1 - Type of study</v>
      </c>
      <c r="AH76" t="str">
        <f t="shared" si="11"/>
        <v/>
      </c>
    </row>
    <row r="77">
      <c r="A77" s="9" t="s">
        <v>13490</v>
      </c>
      <c r="B77" s="9" t="s">
        <v>13491</v>
      </c>
      <c r="C77" s="10">
        <v>2017.0</v>
      </c>
      <c r="D77" s="10">
        <v>1.0</v>
      </c>
      <c r="E77" s="10">
        <v>1.0</v>
      </c>
      <c r="F77" s="9"/>
      <c r="G77" s="9"/>
      <c r="H77" s="9"/>
      <c r="I77" s="9"/>
      <c r="J77" s="9" t="s">
        <v>13492</v>
      </c>
      <c r="K77" s="9" t="s">
        <v>13493</v>
      </c>
      <c r="L77" s="12" t="s">
        <v>13494</v>
      </c>
      <c r="M77" s="9"/>
      <c r="N77" s="9"/>
      <c r="O77" s="9"/>
      <c r="P77" s="9" t="s">
        <v>13495</v>
      </c>
      <c r="Q77" s="11" t="s">
        <v>13496</v>
      </c>
      <c r="R77" s="9"/>
      <c r="S77" s="9"/>
      <c r="T77">
        <f t="shared" si="2"/>
        <v>65</v>
      </c>
      <c r="U77" t="str">
        <f t="shared" si="3"/>
        <v>Excluded</v>
      </c>
      <c r="V77">
        <f t="shared" si="4"/>
        <v>40</v>
      </c>
      <c r="W77" t="str">
        <f t="shared" si="5"/>
        <v>Excluded</v>
      </c>
      <c r="X77" t="str">
        <f t="shared" ref="X77:Z77" si="85">IFERROR(IF(SEARCH(X$1,$Q77),"sim","não"),)</f>
        <v>sim</v>
      </c>
      <c r="Y77" t="str">
        <f t="shared" si="85"/>
        <v/>
      </c>
      <c r="Z77" t="str">
        <f t="shared" si="85"/>
        <v/>
      </c>
      <c r="AA77">
        <f t="shared" si="7"/>
        <v>1</v>
      </c>
      <c r="AB77" t="str">
        <f t="shared" si="8"/>
        <v/>
      </c>
      <c r="AF77" t="str">
        <f t="shared" si="9"/>
        <v>1 - Type of study</v>
      </c>
      <c r="AG77" t="str">
        <f t="shared" si="10"/>
        <v>1 - Type of study</v>
      </c>
      <c r="AH77" t="str">
        <f t="shared" si="11"/>
        <v/>
      </c>
    </row>
    <row r="78">
      <c r="A78" s="9" t="s">
        <v>13497</v>
      </c>
      <c r="B78" s="9" t="s">
        <v>13498</v>
      </c>
      <c r="C78" s="10">
        <v>2016.0</v>
      </c>
      <c r="D78" s="10">
        <v>1.0</v>
      </c>
      <c r="E78" s="10">
        <v>1.0</v>
      </c>
      <c r="F78" s="11" t="s">
        <v>3741</v>
      </c>
      <c r="G78" s="9"/>
      <c r="H78" s="10">
        <v>497.0</v>
      </c>
      <c r="I78" s="9"/>
      <c r="J78" s="9" t="s">
        <v>13499</v>
      </c>
      <c r="K78" s="9" t="s">
        <v>13500</v>
      </c>
      <c r="L78" s="12" t="s">
        <v>13501</v>
      </c>
      <c r="M78" s="9"/>
      <c r="N78" s="9"/>
      <c r="O78" s="9"/>
      <c r="P78" s="9" t="s">
        <v>13502</v>
      </c>
      <c r="Q78" s="11" t="s">
        <v>13503</v>
      </c>
      <c r="R78" s="9"/>
      <c r="S78" s="9"/>
      <c r="T78">
        <f t="shared" si="2"/>
        <v>66</v>
      </c>
      <c r="U78" t="str">
        <f t="shared" si="3"/>
        <v>Excluded</v>
      </c>
      <c r="V78">
        <f t="shared" si="4"/>
        <v>41</v>
      </c>
      <c r="W78" t="str">
        <f t="shared" si="5"/>
        <v>Excluded</v>
      </c>
      <c r="X78" t="str">
        <f t="shared" ref="X78:Z78" si="86">IFERROR(IF(SEARCH(X$1,$Q78),"sim","não"),)</f>
        <v/>
      </c>
      <c r="Y78" t="str">
        <f t="shared" si="86"/>
        <v>sim</v>
      </c>
      <c r="Z78" t="str">
        <f t="shared" si="86"/>
        <v/>
      </c>
      <c r="AA78">
        <f t="shared" si="7"/>
        <v>1</v>
      </c>
      <c r="AB78" t="str">
        <f t="shared" si="8"/>
        <v/>
      </c>
      <c r="AF78" t="str">
        <f t="shared" si="9"/>
        <v>2 - Population</v>
      </c>
      <c r="AG78" t="str">
        <f t="shared" si="10"/>
        <v>2 - Population</v>
      </c>
      <c r="AH78" t="str">
        <f t="shared" si="11"/>
        <v/>
      </c>
    </row>
    <row r="79">
      <c r="A79" s="9" t="s">
        <v>13504</v>
      </c>
      <c r="B79" s="9" t="s">
        <v>13505</v>
      </c>
      <c r="C79" s="10">
        <v>2016.0</v>
      </c>
      <c r="D79" s="10">
        <v>1.0</v>
      </c>
      <c r="E79" s="10">
        <v>1.0</v>
      </c>
      <c r="F79" s="11" t="s">
        <v>131</v>
      </c>
      <c r="G79" s="9"/>
      <c r="H79" s="10">
        <v>50.0</v>
      </c>
      <c r="I79" s="10">
        <v>2.0</v>
      </c>
      <c r="J79" s="9" t="s">
        <v>13506</v>
      </c>
      <c r="K79" s="9" t="s">
        <v>13507</v>
      </c>
      <c r="L79" s="12" t="s">
        <v>13508</v>
      </c>
      <c r="M79" s="9"/>
      <c r="N79" s="9"/>
      <c r="O79" s="9"/>
      <c r="P79" s="9" t="s">
        <v>13509</v>
      </c>
      <c r="Q79" s="11" t="s">
        <v>13510</v>
      </c>
      <c r="R79" s="9"/>
      <c r="S79" s="9"/>
      <c r="T79">
        <f t="shared" si="2"/>
        <v>66</v>
      </c>
      <c r="U79" t="str">
        <f t="shared" si="3"/>
        <v>Excluded</v>
      </c>
      <c r="V79">
        <f t="shared" si="4"/>
        <v>41</v>
      </c>
      <c r="W79" t="str">
        <f t="shared" si="5"/>
        <v>Excluded</v>
      </c>
      <c r="X79" t="str">
        <f t="shared" ref="X79:Z79" si="87">IFERROR(IF(SEARCH(X$1,$Q79),"sim","não"),)</f>
        <v>sim</v>
      </c>
      <c r="Y79" t="str">
        <f t="shared" si="87"/>
        <v/>
      </c>
      <c r="Z79" t="str">
        <f t="shared" si="87"/>
        <v/>
      </c>
      <c r="AA79">
        <f t="shared" si="7"/>
        <v>1</v>
      </c>
      <c r="AB79" t="str">
        <f t="shared" si="8"/>
        <v/>
      </c>
      <c r="AF79" t="str">
        <f t="shared" si="9"/>
        <v>1 - Type of study</v>
      </c>
      <c r="AG79" t="str">
        <f t="shared" si="10"/>
        <v>1 - Type of study</v>
      </c>
      <c r="AH79" t="str">
        <f t="shared" si="11"/>
        <v/>
      </c>
    </row>
    <row r="80">
      <c r="A80" s="9" t="s">
        <v>13511</v>
      </c>
      <c r="B80" s="9" t="s">
        <v>13512</v>
      </c>
      <c r="C80" s="10">
        <v>2016.0</v>
      </c>
      <c r="D80" s="10">
        <v>1.0</v>
      </c>
      <c r="E80" s="10">
        <v>1.0</v>
      </c>
      <c r="F80" s="11" t="s">
        <v>13513</v>
      </c>
      <c r="G80" s="9"/>
      <c r="H80" s="10">
        <v>25.0</v>
      </c>
      <c r="I80" s="10">
        <v>4.0</v>
      </c>
      <c r="J80" s="9" t="s">
        <v>13514</v>
      </c>
      <c r="K80" s="9" t="s">
        <v>13515</v>
      </c>
      <c r="L80" s="12" t="s">
        <v>13516</v>
      </c>
      <c r="M80" s="9"/>
      <c r="N80" s="9"/>
      <c r="O80" s="9"/>
      <c r="P80" s="9" t="s">
        <v>13517</v>
      </c>
      <c r="Q80" s="11" t="s">
        <v>13518</v>
      </c>
      <c r="R80" s="9"/>
      <c r="S80" s="9"/>
      <c r="T80">
        <f t="shared" si="2"/>
        <v>66</v>
      </c>
      <c r="U80" t="str">
        <f t="shared" si="3"/>
        <v>Excluded</v>
      </c>
      <c r="V80">
        <f t="shared" si="4"/>
        <v>41</v>
      </c>
      <c r="W80" t="str">
        <f t="shared" si="5"/>
        <v>Excluded</v>
      </c>
      <c r="X80" t="str">
        <f t="shared" ref="X80:Z80" si="88">IFERROR(IF(SEARCH(X$1,$Q80),"sim","não"),)</f>
        <v>sim</v>
      </c>
      <c r="Y80" t="str">
        <f t="shared" si="88"/>
        <v/>
      </c>
      <c r="Z80" t="str">
        <f t="shared" si="88"/>
        <v/>
      </c>
      <c r="AA80">
        <f t="shared" si="7"/>
        <v>1</v>
      </c>
      <c r="AB80" t="str">
        <f t="shared" si="8"/>
        <v/>
      </c>
      <c r="AF80" t="str">
        <f t="shared" si="9"/>
        <v>1 - Type of study</v>
      </c>
      <c r="AG80" t="str">
        <f t="shared" si="10"/>
        <v>1 - Type of study</v>
      </c>
      <c r="AH80" t="str">
        <f t="shared" si="11"/>
        <v/>
      </c>
    </row>
    <row r="81">
      <c r="A81" s="9" t="s">
        <v>13519</v>
      </c>
      <c r="B81" s="9" t="s">
        <v>13520</v>
      </c>
      <c r="C81" s="10">
        <v>2016.0</v>
      </c>
      <c r="D81" s="10">
        <v>1.0</v>
      </c>
      <c r="E81" s="10">
        <v>1.0</v>
      </c>
      <c r="F81" s="9" t="s">
        <v>3490</v>
      </c>
      <c r="G81" s="9"/>
      <c r="H81" s="10">
        <v>91.0</v>
      </c>
      <c r="I81" s="9"/>
      <c r="J81" s="9" t="s">
        <v>3775</v>
      </c>
      <c r="K81" s="9" t="s">
        <v>13521</v>
      </c>
      <c r="L81" s="12" t="s">
        <v>13522</v>
      </c>
      <c r="M81" s="9"/>
      <c r="N81" s="9"/>
      <c r="O81" s="9"/>
      <c r="P81" s="9" t="s">
        <v>13523</v>
      </c>
      <c r="Q81" s="11" t="s">
        <v>13524</v>
      </c>
      <c r="R81" s="9"/>
      <c r="S81" s="9"/>
      <c r="T81">
        <f t="shared" si="2"/>
        <v>67</v>
      </c>
      <c r="U81" t="str">
        <f t="shared" si="3"/>
        <v>Excluded</v>
      </c>
      <c r="V81">
        <f t="shared" si="4"/>
        <v>42</v>
      </c>
      <c r="W81" t="str">
        <f t="shared" si="5"/>
        <v>Excluded</v>
      </c>
      <c r="X81" t="str">
        <f t="shared" ref="X81:Z81" si="89">IFERROR(IF(SEARCH(X$1,$Q81),"sim","não"),)</f>
        <v>sim</v>
      </c>
      <c r="Y81" t="str">
        <f t="shared" si="89"/>
        <v/>
      </c>
      <c r="Z81" t="str">
        <f t="shared" si="89"/>
        <v/>
      </c>
      <c r="AA81">
        <f t="shared" si="7"/>
        <v>1</v>
      </c>
      <c r="AB81" t="str">
        <f t="shared" si="8"/>
        <v/>
      </c>
      <c r="AF81" t="str">
        <f t="shared" si="9"/>
        <v>1 - Type of study</v>
      </c>
      <c r="AG81" t="str">
        <f t="shared" si="10"/>
        <v>1 - Type of study</v>
      </c>
      <c r="AH81" t="str">
        <f t="shared" si="11"/>
        <v/>
      </c>
    </row>
    <row r="82">
      <c r="A82" s="9" t="s">
        <v>13525</v>
      </c>
      <c r="B82" s="9" t="s">
        <v>13526</v>
      </c>
      <c r="C82" s="10">
        <v>2016.0</v>
      </c>
      <c r="D82" s="10">
        <v>1.0</v>
      </c>
      <c r="E82" s="10">
        <v>1.0</v>
      </c>
      <c r="F82" s="11" t="s">
        <v>13527</v>
      </c>
      <c r="G82" s="9"/>
      <c r="H82" s="10">
        <v>73.0</v>
      </c>
      <c r="I82" s="10">
        <v>4.0</v>
      </c>
      <c r="J82" s="9" t="s">
        <v>13528</v>
      </c>
      <c r="K82" s="9" t="s">
        <v>13529</v>
      </c>
      <c r="L82" s="12" t="s">
        <v>13530</v>
      </c>
      <c r="M82" s="9"/>
      <c r="N82" s="9"/>
      <c r="O82" s="9"/>
      <c r="P82" s="9" t="s">
        <v>13531</v>
      </c>
      <c r="Q82" s="11" t="s">
        <v>13532</v>
      </c>
      <c r="R82" s="9"/>
      <c r="S82" s="9"/>
      <c r="T82">
        <f t="shared" si="2"/>
        <v>67</v>
      </c>
      <c r="U82" t="str">
        <f t="shared" si="3"/>
        <v>Excluded</v>
      </c>
      <c r="V82">
        <f t="shared" si="4"/>
        <v>42</v>
      </c>
      <c r="W82" t="str">
        <f t="shared" si="5"/>
        <v>Excluded</v>
      </c>
      <c r="X82" t="str">
        <f t="shared" ref="X82:Z82" si="90">IFERROR(IF(SEARCH(X$1,$Q82),"sim","não"),)</f>
        <v>sim</v>
      </c>
      <c r="Y82" t="str">
        <f t="shared" si="90"/>
        <v/>
      </c>
      <c r="Z82" t="str">
        <f t="shared" si="90"/>
        <v/>
      </c>
      <c r="AA82">
        <f t="shared" si="7"/>
        <v>1</v>
      </c>
      <c r="AB82" t="str">
        <f t="shared" si="8"/>
        <v/>
      </c>
      <c r="AF82" t="str">
        <f t="shared" si="9"/>
        <v>1 - Type of study</v>
      </c>
      <c r="AG82" t="str">
        <f t="shared" si="10"/>
        <v>1 - Type of study</v>
      </c>
      <c r="AH82" t="str">
        <f t="shared" si="11"/>
        <v/>
      </c>
    </row>
    <row r="83">
      <c r="A83" s="9" t="s">
        <v>13533</v>
      </c>
      <c r="B83" s="9" t="s">
        <v>13534</v>
      </c>
      <c r="C83" s="10">
        <v>2016.0</v>
      </c>
      <c r="D83" s="10">
        <v>1.0</v>
      </c>
      <c r="E83" s="10">
        <v>1.0</v>
      </c>
      <c r="F83" s="11" t="s">
        <v>13535</v>
      </c>
      <c r="G83" s="9"/>
      <c r="H83" s="10">
        <v>12.0</v>
      </c>
      <c r="I83" s="10">
        <v>2.0</v>
      </c>
      <c r="J83" s="9" t="s">
        <v>13536</v>
      </c>
      <c r="K83" s="9" t="s">
        <v>13537</v>
      </c>
      <c r="L83" s="12" t="s">
        <v>13538</v>
      </c>
      <c r="M83" s="9"/>
      <c r="N83" s="9"/>
      <c r="O83" s="9"/>
      <c r="P83" s="9" t="s">
        <v>13539</v>
      </c>
      <c r="Q83" s="11" t="s">
        <v>13540</v>
      </c>
      <c r="R83" s="9"/>
      <c r="S83" s="9"/>
      <c r="T83">
        <f t="shared" si="2"/>
        <v>66</v>
      </c>
      <c r="U83" t="str">
        <f t="shared" si="3"/>
        <v>Excluded</v>
      </c>
      <c r="V83">
        <f t="shared" si="4"/>
        <v>41</v>
      </c>
      <c r="W83" t="str">
        <f t="shared" si="5"/>
        <v>Excluded</v>
      </c>
      <c r="X83" t="str">
        <f t="shared" ref="X83:Z83" si="91">IFERROR(IF(SEARCH(X$1,$Q83),"sim","não"),)</f>
        <v/>
      </c>
      <c r="Y83" t="str">
        <f t="shared" si="91"/>
        <v>sim</v>
      </c>
      <c r="Z83" t="str">
        <f t="shared" si="91"/>
        <v/>
      </c>
      <c r="AA83">
        <f t="shared" si="7"/>
        <v>1</v>
      </c>
      <c r="AB83" t="str">
        <f t="shared" si="8"/>
        <v/>
      </c>
      <c r="AF83" t="str">
        <f t="shared" si="9"/>
        <v>2 - Population</v>
      </c>
      <c r="AG83" t="str">
        <f t="shared" si="10"/>
        <v>2 - Population</v>
      </c>
      <c r="AH83" t="str">
        <f t="shared" si="11"/>
        <v/>
      </c>
    </row>
    <row r="84">
      <c r="A84" s="9" t="s">
        <v>13541</v>
      </c>
      <c r="B84" s="9" t="s">
        <v>13542</v>
      </c>
      <c r="C84" s="10">
        <v>2016.0</v>
      </c>
      <c r="D84" s="10">
        <v>1.0</v>
      </c>
      <c r="E84" s="10">
        <v>1.0</v>
      </c>
      <c r="F84" s="11" t="s">
        <v>13543</v>
      </c>
      <c r="G84" s="9"/>
      <c r="H84" s="10">
        <v>15.0</v>
      </c>
      <c r="I84" s="10">
        <v>1.0</v>
      </c>
      <c r="J84" s="9" t="s">
        <v>13544</v>
      </c>
      <c r="K84" s="9" t="s">
        <v>13545</v>
      </c>
      <c r="L84" s="12" t="s">
        <v>13546</v>
      </c>
      <c r="M84" s="9"/>
      <c r="N84" s="9"/>
      <c r="O84" s="9"/>
      <c r="P84" s="9" t="s">
        <v>13547</v>
      </c>
      <c r="Q84" s="11" t="s">
        <v>13091</v>
      </c>
      <c r="R84" s="9"/>
      <c r="S84" s="9"/>
      <c r="T84">
        <f t="shared" si="2"/>
        <v>65</v>
      </c>
      <c r="U84" t="str">
        <f t="shared" si="3"/>
        <v>Excluded</v>
      </c>
      <c r="V84">
        <f t="shared" si="4"/>
        <v>40</v>
      </c>
      <c r="W84" t="str">
        <f t="shared" si="5"/>
        <v>Excluded</v>
      </c>
      <c r="X84" t="str">
        <f t="shared" ref="X84:Z84" si="92">IFERROR(IF(SEARCH(X$1,$Q84),"sim","não"),)</f>
        <v>sim</v>
      </c>
      <c r="Y84" t="str">
        <f t="shared" si="92"/>
        <v/>
      </c>
      <c r="Z84" t="str">
        <f t="shared" si="92"/>
        <v/>
      </c>
      <c r="AA84">
        <f t="shared" si="7"/>
        <v>1</v>
      </c>
      <c r="AB84" t="str">
        <f t="shared" si="8"/>
        <v/>
      </c>
      <c r="AF84" t="str">
        <f t="shared" si="9"/>
        <v>1 - Type of study</v>
      </c>
      <c r="AG84" t="str">
        <f t="shared" si="10"/>
        <v>1 - Type of study</v>
      </c>
      <c r="AH84" t="str">
        <f t="shared" si="11"/>
        <v/>
      </c>
    </row>
    <row r="85">
      <c r="A85" s="9" t="s">
        <v>13548</v>
      </c>
      <c r="B85" s="9" t="s">
        <v>13549</v>
      </c>
      <c r="C85" s="10">
        <v>2015.0</v>
      </c>
      <c r="D85" s="10">
        <v>1.0</v>
      </c>
      <c r="E85" s="10">
        <v>1.0</v>
      </c>
      <c r="F85" s="11" t="s">
        <v>3961</v>
      </c>
      <c r="G85" s="9"/>
      <c r="H85" s="10">
        <v>901.0</v>
      </c>
      <c r="I85" s="9"/>
      <c r="J85" s="9" t="s">
        <v>13550</v>
      </c>
      <c r="K85" s="9" t="s">
        <v>13551</v>
      </c>
      <c r="L85" s="12" t="s">
        <v>13552</v>
      </c>
      <c r="M85" s="9"/>
      <c r="N85" s="9"/>
      <c r="O85" s="9"/>
      <c r="P85" s="9" t="s">
        <v>13553</v>
      </c>
      <c r="Q85" s="11" t="s">
        <v>13554</v>
      </c>
      <c r="R85" s="9"/>
      <c r="S85" s="9"/>
      <c r="T85">
        <f t="shared" si="2"/>
        <v>66</v>
      </c>
      <c r="U85" t="str">
        <f t="shared" si="3"/>
        <v>Excluded</v>
      </c>
      <c r="V85">
        <f t="shared" si="4"/>
        <v>41</v>
      </c>
      <c r="W85" t="str">
        <f t="shared" si="5"/>
        <v>Excluded</v>
      </c>
      <c r="X85" t="str">
        <f t="shared" ref="X85:Z85" si="93">IFERROR(IF(SEARCH(X$1,$Q85),"sim","não"),)</f>
        <v>sim</v>
      </c>
      <c r="Y85" t="str">
        <f t="shared" si="93"/>
        <v/>
      </c>
      <c r="Z85" t="str">
        <f t="shared" si="93"/>
        <v>sim</v>
      </c>
      <c r="AA85">
        <f t="shared" si="7"/>
        <v>2</v>
      </c>
      <c r="AB85" t="str">
        <f t="shared" si="8"/>
        <v/>
      </c>
      <c r="AF85" t="str">
        <f t="shared" si="9"/>
        <v>3 - Intervention,1 - Type of study</v>
      </c>
      <c r="AG85" t="str">
        <f t="shared" si="10"/>
        <v>3 - Intervention</v>
      </c>
      <c r="AH85" t="str">
        <f t="shared" si="11"/>
        <v>1 - Type of study</v>
      </c>
    </row>
    <row r="86">
      <c r="A86" s="9" t="s">
        <v>13555</v>
      </c>
      <c r="B86" s="9" t="s">
        <v>13556</v>
      </c>
      <c r="C86" s="10">
        <v>2015.0</v>
      </c>
      <c r="D86" s="10">
        <v>1.0</v>
      </c>
      <c r="E86" s="10">
        <v>1.0</v>
      </c>
      <c r="F86" s="11" t="s">
        <v>13557</v>
      </c>
      <c r="G86" s="9"/>
      <c r="H86" s="10">
        <v>15.0</v>
      </c>
      <c r="I86" s="10">
        <v>3.0</v>
      </c>
      <c r="J86" s="9" t="s">
        <v>13558</v>
      </c>
      <c r="K86" s="9" t="s">
        <v>13559</v>
      </c>
      <c r="L86" s="12" t="s">
        <v>13560</v>
      </c>
      <c r="M86" s="9"/>
      <c r="N86" s="9"/>
      <c r="O86" s="9"/>
      <c r="P86" s="9" t="s">
        <v>13561</v>
      </c>
      <c r="Q86" s="11" t="s">
        <v>13247</v>
      </c>
      <c r="R86" s="9"/>
      <c r="S86" s="9"/>
      <c r="T86">
        <f t="shared" si="2"/>
        <v>66</v>
      </c>
      <c r="U86" t="str">
        <f t="shared" si="3"/>
        <v>Excluded</v>
      </c>
      <c r="V86">
        <f t="shared" si="4"/>
        <v>41</v>
      </c>
      <c r="W86" t="str">
        <f t="shared" si="5"/>
        <v>Excluded</v>
      </c>
      <c r="X86" t="str">
        <f t="shared" ref="X86:Z86" si="94">IFERROR(IF(SEARCH(X$1,$Q86),"sim","não"),)</f>
        <v>sim</v>
      </c>
      <c r="Y86" t="str">
        <f t="shared" si="94"/>
        <v/>
      </c>
      <c r="Z86" t="str">
        <f t="shared" si="94"/>
        <v/>
      </c>
      <c r="AA86">
        <f t="shared" si="7"/>
        <v>1</v>
      </c>
      <c r="AB86" t="str">
        <f t="shared" si="8"/>
        <v/>
      </c>
      <c r="AF86" t="str">
        <f t="shared" si="9"/>
        <v>1 - Type of study</v>
      </c>
      <c r="AG86" t="str">
        <f t="shared" si="10"/>
        <v>1 - Type of study</v>
      </c>
      <c r="AH86" t="str">
        <f t="shared" si="11"/>
        <v/>
      </c>
    </row>
    <row r="87">
      <c r="A87" s="9" t="s">
        <v>13562</v>
      </c>
      <c r="B87" s="9" t="s">
        <v>13563</v>
      </c>
      <c r="C87" s="10">
        <v>2015.0</v>
      </c>
      <c r="D87" s="10">
        <v>1.0</v>
      </c>
      <c r="E87" s="10">
        <v>1.0</v>
      </c>
      <c r="F87" s="9" t="s">
        <v>2524</v>
      </c>
      <c r="G87" s="9"/>
      <c r="H87" s="10">
        <v>71.0</v>
      </c>
      <c r="I87" s="9"/>
      <c r="J87" s="9" t="s">
        <v>13564</v>
      </c>
      <c r="K87" s="9" t="s">
        <v>13565</v>
      </c>
      <c r="L87" s="12" t="s">
        <v>13566</v>
      </c>
      <c r="M87" s="9"/>
      <c r="N87" s="9"/>
      <c r="O87" s="9"/>
      <c r="P87" s="9" t="s">
        <v>13567</v>
      </c>
      <c r="Q87" s="11" t="s">
        <v>13568</v>
      </c>
      <c r="R87" s="9"/>
      <c r="S87" s="9"/>
      <c r="T87">
        <f t="shared" si="2"/>
        <v>64</v>
      </c>
      <c r="U87" t="str">
        <f t="shared" si="3"/>
        <v>Maybe</v>
      </c>
      <c r="V87">
        <f t="shared" si="4"/>
        <v>42</v>
      </c>
      <c r="W87" t="str">
        <f t="shared" si="5"/>
        <v>Maybe</v>
      </c>
      <c r="X87" t="str">
        <f t="shared" ref="X87:Z87" si="95">IFERROR(IF(SEARCH(X$1,$Q87),"sim","não"),)</f>
        <v/>
      </c>
      <c r="Y87" t="str">
        <f t="shared" si="95"/>
        <v/>
      </c>
      <c r="Z87" t="str">
        <f t="shared" si="95"/>
        <v/>
      </c>
      <c r="AA87">
        <f t="shared" si="7"/>
        <v>0</v>
      </c>
      <c r="AB87" t="str">
        <f t="shared" si="8"/>
        <v>sim</v>
      </c>
      <c r="AF87" t="str">
        <f t="shared" si="9"/>
        <v/>
      </c>
      <c r="AG87" t="str">
        <f t="shared" si="10"/>
        <v/>
      </c>
      <c r="AH87" t="str">
        <f t="shared" si="11"/>
        <v/>
      </c>
    </row>
    <row r="88">
      <c r="A88" s="9" t="s">
        <v>13569</v>
      </c>
      <c r="B88" s="9" t="s">
        <v>13570</v>
      </c>
      <c r="C88" s="10">
        <v>2015.0</v>
      </c>
      <c r="D88" s="10">
        <v>1.0</v>
      </c>
      <c r="E88" s="10">
        <v>1.0</v>
      </c>
      <c r="F88" s="11" t="s">
        <v>10269</v>
      </c>
      <c r="G88" s="9"/>
      <c r="H88" s="10">
        <v>12.0</v>
      </c>
      <c r="I88" s="10">
        <v>5.0</v>
      </c>
      <c r="J88" s="9" t="s">
        <v>13571</v>
      </c>
      <c r="K88" s="9" t="s">
        <v>13572</v>
      </c>
      <c r="L88" s="12" t="s">
        <v>13573</v>
      </c>
      <c r="M88" s="9"/>
      <c r="N88" s="9"/>
      <c r="O88" s="9"/>
      <c r="P88" s="9" t="s">
        <v>13574</v>
      </c>
      <c r="Q88" s="11" t="s">
        <v>13575</v>
      </c>
      <c r="R88" s="9"/>
      <c r="S88" s="9"/>
      <c r="T88">
        <f t="shared" si="2"/>
        <v>67</v>
      </c>
      <c r="U88" t="str">
        <f t="shared" si="3"/>
        <v>Excluded</v>
      </c>
      <c r="V88">
        <f t="shared" si="4"/>
        <v>42</v>
      </c>
      <c r="W88" t="str">
        <f t="shared" si="5"/>
        <v>Excluded</v>
      </c>
      <c r="X88" t="str">
        <f t="shared" ref="X88:Z88" si="96">IFERROR(IF(SEARCH(X$1,$Q88),"sim","não"),)</f>
        <v>sim</v>
      </c>
      <c r="Y88" t="str">
        <f t="shared" si="96"/>
        <v/>
      </c>
      <c r="Z88" t="str">
        <f t="shared" si="96"/>
        <v/>
      </c>
      <c r="AA88">
        <f t="shared" si="7"/>
        <v>1</v>
      </c>
      <c r="AB88" t="str">
        <f t="shared" si="8"/>
        <v/>
      </c>
      <c r="AF88" t="str">
        <f t="shared" si="9"/>
        <v>1 - Type of study</v>
      </c>
      <c r="AG88" t="str">
        <f t="shared" si="10"/>
        <v>1 - Type of study</v>
      </c>
      <c r="AH88" t="str">
        <f t="shared" si="11"/>
        <v/>
      </c>
    </row>
    <row r="89">
      <c r="A89" s="9" t="s">
        <v>13576</v>
      </c>
      <c r="B89" s="9" t="s">
        <v>13577</v>
      </c>
      <c r="C89" s="10">
        <v>2015.0</v>
      </c>
      <c r="D89" s="10">
        <v>1.0</v>
      </c>
      <c r="E89" s="10">
        <v>1.0</v>
      </c>
      <c r="F89" s="11" t="s">
        <v>4072</v>
      </c>
      <c r="G89" s="9"/>
      <c r="H89" s="9"/>
      <c r="I89" s="9"/>
      <c r="J89" s="9" t="s">
        <v>13578</v>
      </c>
      <c r="K89" s="9" t="s">
        <v>10277</v>
      </c>
      <c r="L89" s="12" t="s">
        <v>13579</v>
      </c>
      <c r="M89" s="9"/>
      <c r="N89" s="9"/>
      <c r="O89" s="9"/>
      <c r="P89" s="9" t="s">
        <v>13580</v>
      </c>
      <c r="Q89" s="11" t="s">
        <v>13581</v>
      </c>
      <c r="R89" s="9"/>
      <c r="S89" s="9"/>
      <c r="T89">
        <f t="shared" si="2"/>
        <v>67</v>
      </c>
      <c r="U89" t="str">
        <f t="shared" si="3"/>
        <v>Excluded</v>
      </c>
      <c r="V89">
        <f t="shared" si="4"/>
        <v>42</v>
      </c>
      <c r="W89" t="str">
        <f t="shared" si="5"/>
        <v>Excluded</v>
      </c>
      <c r="X89" t="str">
        <f t="shared" ref="X89:Z89" si="97">IFERROR(IF(SEARCH(X$1,$Q89),"sim","não"),)</f>
        <v>sim</v>
      </c>
      <c r="Y89" t="str">
        <f t="shared" si="97"/>
        <v/>
      </c>
      <c r="Z89" t="str">
        <f t="shared" si="97"/>
        <v/>
      </c>
      <c r="AA89">
        <f t="shared" si="7"/>
        <v>1</v>
      </c>
      <c r="AB89" t="str">
        <f t="shared" si="8"/>
        <v/>
      </c>
      <c r="AF89" t="str">
        <f t="shared" si="9"/>
        <v>1 - Type of study</v>
      </c>
      <c r="AG89" t="str">
        <f t="shared" si="10"/>
        <v>1 - Type of study</v>
      </c>
      <c r="AH89" t="str">
        <f t="shared" si="11"/>
        <v/>
      </c>
    </row>
    <row r="90">
      <c r="A90" s="9" t="s">
        <v>13582</v>
      </c>
      <c r="B90" s="9" t="s">
        <v>13583</v>
      </c>
      <c r="C90" s="10">
        <v>2015.0</v>
      </c>
      <c r="D90" s="10">
        <v>1.0</v>
      </c>
      <c r="E90" s="10">
        <v>1.0</v>
      </c>
      <c r="F90" s="11" t="s">
        <v>116</v>
      </c>
      <c r="G90" s="9"/>
      <c r="H90" s="10">
        <v>41.0</v>
      </c>
      <c r="I90" s="10">
        <v>1.0</v>
      </c>
      <c r="J90" s="14">
        <v>44458.0</v>
      </c>
      <c r="K90" s="9" t="s">
        <v>13584</v>
      </c>
      <c r="L90" s="12" t="s">
        <v>13585</v>
      </c>
      <c r="M90" s="9"/>
      <c r="N90" s="9"/>
      <c r="O90" s="9"/>
      <c r="P90" s="9" t="s">
        <v>13586</v>
      </c>
      <c r="Q90" s="11" t="s">
        <v>13587</v>
      </c>
      <c r="R90" s="9"/>
      <c r="S90" s="9"/>
      <c r="T90">
        <f t="shared" si="2"/>
        <v>67</v>
      </c>
      <c r="U90" t="str">
        <f t="shared" si="3"/>
        <v>Excluded</v>
      </c>
      <c r="V90">
        <f t="shared" si="4"/>
        <v>42</v>
      </c>
      <c r="W90" t="str">
        <f t="shared" si="5"/>
        <v>Excluded</v>
      </c>
      <c r="X90" t="str">
        <f t="shared" ref="X90:Z90" si="98">IFERROR(IF(SEARCH(X$1,$Q90),"sim","não"),)</f>
        <v>sim</v>
      </c>
      <c r="Y90" t="str">
        <f t="shared" si="98"/>
        <v/>
      </c>
      <c r="Z90" t="str">
        <f t="shared" si="98"/>
        <v/>
      </c>
      <c r="AA90">
        <f t="shared" si="7"/>
        <v>1</v>
      </c>
      <c r="AB90" t="str">
        <f t="shared" si="8"/>
        <v/>
      </c>
      <c r="AF90" t="str">
        <f t="shared" si="9"/>
        <v>1 - Type of study</v>
      </c>
      <c r="AG90" t="str">
        <f t="shared" si="10"/>
        <v>1 - Type of study</v>
      </c>
      <c r="AH90" t="str">
        <f t="shared" si="11"/>
        <v/>
      </c>
    </row>
    <row r="91">
      <c r="A91" s="9" t="s">
        <v>13588</v>
      </c>
      <c r="B91" s="9" t="s">
        <v>13589</v>
      </c>
      <c r="C91" s="10">
        <v>2014.0</v>
      </c>
      <c r="D91" s="10">
        <v>1.0</v>
      </c>
      <c r="E91" s="10">
        <v>1.0</v>
      </c>
      <c r="F91" s="9" t="s">
        <v>13590</v>
      </c>
      <c r="G91" s="9"/>
      <c r="H91" s="10">
        <v>10.0</v>
      </c>
      <c r="I91" s="10">
        <v>28.0</v>
      </c>
      <c r="J91" s="9" t="s">
        <v>13591</v>
      </c>
      <c r="K91" s="9" t="s">
        <v>13592</v>
      </c>
      <c r="L91" s="12" t="s">
        <v>13593</v>
      </c>
      <c r="M91" s="9"/>
      <c r="N91" s="9"/>
      <c r="O91" s="9"/>
      <c r="P91" s="9" t="s">
        <v>13594</v>
      </c>
      <c r="Q91" s="11" t="s">
        <v>13595</v>
      </c>
      <c r="R91" s="9"/>
      <c r="S91" s="9"/>
      <c r="T91">
        <f t="shared" si="2"/>
        <v>66</v>
      </c>
      <c r="U91" t="str">
        <f t="shared" si="3"/>
        <v>Excluded</v>
      </c>
      <c r="V91">
        <f t="shared" si="4"/>
        <v>41</v>
      </c>
      <c r="W91" t="str">
        <f t="shared" si="5"/>
        <v>Excluded</v>
      </c>
      <c r="X91" t="str">
        <f t="shared" ref="X91:Z91" si="99">IFERROR(IF(SEARCH(X$1,$Q91),"sim","não"),)</f>
        <v>sim</v>
      </c>
      <c r="Y91" t="str">
        <f t="shared" si="99"/>
        <v>sim</v>
      </c>
      <c r="Z91" t="str">
        <f t="shared" si="99"/>
        <v/>
      </c>
      <c r="AA91">
        <f t="shared" si="7"/>
        <v>2</v>
      </c>
      <c r="AB91" t="str">
        <f t="shared" si="8"/>
        <v/>
      </c>
      <c r="AF91" t="str">
        <f t="shared" si="9"/>
        <v>2 - Population,1 - Type of study</v>
      </c>
      <c r="AG91" t="str">
        <f t="shared" si="10"/>
        <v>2 - Population</v>
      </c>
      <c r="AH91" t="str">
        <f t="shared" si="11"/>
        <v>1 - Type of study</v>
      </c>
    </row>
    <row r="92">
      <c r="A92" s="9" t="s">
        <v>13596</v>
      </c>
      <c r="B92" s="9" t="s">
        <v>13597</v>
      </c>
      <c r="C92" s="10">
        <v>2014.0</v>
      </c>
      <c r="D92" s="10">
        <v>1.0</v>
      </c>
      <c r="E92" s="10">
        <v>1.0</v>
      </c>
      <c r="F92" s="9"/>
      <c r="G92" s="9"/>
      <c r="H92" s="10">
        <v>864.0</v>
      </c>
      <c r="I92" s="9"/>
      <c r="J92" s="9"/>
      <c r="K92" s="9"/>
      <c r="L92" s="12" t="s">
        <v>13598</v>
      </c>
      <c r="M92" s="9"/>
      <c r="N92" s="9"/>
      <c r="O92" s="9"/>
      <c r="P92" s="9" t="s">
        <v>13599</v>
      </c>
      <c r="Q92" s="11" t="s">
        <v>13040</v>
      </c>
      <c r="R92" s="9"/>
      <c r="S92" s="9"/>
      <c r="T92">
        <f t="shared" si="2"/>
        <v>79</v>
      </c>
      <c r="U92" t="str">
        <f t="shared" si="3"/>
        <v>Excluded</v>
      </c>
      <c r="V92">
        <f t="shared" si="4"/>
        <v>54</v>
      </c>
      <c r="W92" t="str">
        <f t="shared" si="5"/>
        <v>Excluded</v>
      </c>
      <c r="X92" t="str">
        <f t="shared" ref="X92:Z92" si="100">IFERROR(IF(SEARCH(X$1,$Q92),"sim","não"),)</f>
        <v>sim</v>
      </c>
      <c r="Y92" t="str">
        <f t="shared" si="100"/>
        <v/>
      </c>
      <c r="Z92" t="str">
        <f t="shared" si="100"/>
        <v/>
      </c>
      <c r="AA92">
        <f t="shared" si="7"/>
        <v>1</v>
      </c>
      <c r="AB92" t="str">
        <f t="shared" si="8"/>
        <v/>
      </c>
      <c r="AF92" t="str">
        <f t="shared" si="9"/>
        <v>1 - Type of study</v>
      </c>
      <c r="AG92" t="str">
        <f t="shared" si="10"/>
        <v>1 - Type of study</v>
      </c>
      <c r="AH92" t="str">
        <f t="shared" si="11"/>
        <v/>
      </c>
    </row>
    <row r="93">
      <c r="A93" s="9" t="s">
        <v>13600</v>
      </c>
      <c r="B93" s="9" t="s">
        <v>13601</v>
      </c>
      <c r="C93" s="10">
        <v>2014.0</v>
      </c>
      <c r="D93" s="10">
        <v>1.0</v>
      </c>
      <c r="E93" s="10">
        <v>1.0</v>
      </c>
      <c r="F93" s="11" t="s">
        <v>13602</v>
      </c>
      <c r="G93" s="9"/>
      <c r="H93" s="10">
        <v>71.0</v>
      </c>
      <c r="I93" s="10">
        <v>12.0</v>
      </c>
      <c r="J93" s="9" t="s">
        <v>13603</v>
      </c>
      <c r="K93" s="9" t="s">
        <v>13604</v>
      </c>
      <c r="L93" s="12" t="s">
        <v>13605</v>
      </c>
      <c r="M93" s="9"/>
      <c r="N93" s="9"/>
      <c r="O93" s="9"/>
      <c r="P93" s="9" t="s">
        <v>13606</v>
      </c>
      <c r="Q93" s="11" t="s">
        <v>13607</v>
      </c>
      <c r="R93" s="9"/>
      <c r="S93" s="9"/>
      <c r="T93">
        <f t="shared" si="2"/>
        <v>67</v>
      </c>
      <c r="U93" t="str">
        <f t="shared" si="3"/>
        <v>Excluded</v>
      </c>
      <c r="V93">
        <f t="shared" si="4"/>
        <v>42</v>
      </c>
      <c r="W93" t="str">
        <f t="shared" si="5"/>
        <v>Excluded</v>
      </c>
      <c r="X93" t="str">
        <f t="shared" ref="X93:Z93" si="101">IFERROR(IF(SEARCH(X$1,$Q93),"sim","não"),)</f>
        <v>sim</v>
      </c>
      <c r="Y93" t="str">
        <f t="shared" si="101"/>
        <v/>
      </c>
      <c r="Z93" t="str">
        <f t="shared" si="101"/>
        <v/>
      </c>
      <c r="AA93">
        <f t="shared" si="7"/>
        <v>1</v>
      </c>
      <c r="AB93" t="str">
        <f t="shared" si="8"/>
        <v/>
      </c>
      <c r="AF93" t="str">
        <f t="shared" si="9"/>
        <v>1 - Type of study</v>
      </c>
      <c r="AG93" t="str">
        <f t="shared" si="10"/>
        <v>1 - Type of study</v>
      </c>
      <c r="AH93" t="str">
        <f t="shared" si="11"/>
        <v/>
      </c>
    </row>
    <row r="94">
      <c r="A94" s="9" t="s">
        <v>13608</v>
      </c>
      <c r="B94" s="9" t="s">
        <v>13609</v>
      </c>
      <c r="C94" s="10">
        <v>2013.0</v>
      </c>
      <c r="D94" s="10">
        <v>1.0</v>
      </c>
      <c r="E94" s="10">
        <v>1.0</v>
      </c>
      <c r="F94" s="11" t="s">
        <v>181</v>
      </c>
      <c r="G94" s="9"/>
      <c r="H94" s="10">
        <v>34.0</v>
      </c>
      <c r="I94" s="9"/>
      <c r="J94" s="9" t="s">
        <v>13610</v>
      </c>
      <c r="K94" s="9" t="s">
        <v>13611</v>
      </c>
      <c r="L94" s="12" t="s">
        <v>13612</v>
      </c>
      <c r="M94" s="9"/>
      <c r="N94" s="9"/>
      <c r="O94" s="9"/>
      <c r="P94" s="9" t="s">
        <v>13613</v>
      </c>
      <c r="Q94" s="11" t="s">
        <v>13614</v>
      </c>
      <c r="R94" s="9"/>
      <c r="S94" s="9"/>
      <c r="T94">
        <f t="shared" si="2"/>
        <v>64</v>
      </c>
      <c r="U94" t="str">
        <f t="shared" si="3"/>
        <v>Maybe</v>
      </c>
      <c r="V94">
        <f t="shared" si="4"/>
        <v>42</v>
      </c>
      <c r="W94" t="str">
        <f t="shared" si="5"/>
        <v>Maybe</v>
      </c>
      <c r="X94" t="str">
        <f t="shared" ref="X94:Z94" si="102">IFERROR(IF(SEARCH(X$1,$Q94),"sim","não"),)</f>
        <v/>
      </c>
      <c r="Y94" t="str">
        <f t="shared" si="102"/>
        <v/>
      </c>
      <c r="Z94" t="str">
        <f t="shared" si="102"/>
        <v/>
      </c>
      <c r="AA94">
        <f t="shared" si="7"/>
        <v>0</v>
      </c>
      <c r="AB94" t="str">
        <f t="shared" si="8"/>
        <v>sim</v>
      </c>
      <c r="AF94" t="str">
        <f t="shared" si="9"/>
        <v/>
      </c>
      <c r="AG94" t="str">
        <f t="shared" si="10"/>
        <v/>
      </c>
      <c r="AH94" t="str">
        <f t="shared" si="11"/>
        <v/>
      </c>
    </row>
    <row r="95">
      <c r="A95" s="9" t="s">
        <v>13615</v>
      </c>
      <c r="B95" s="9" t="s">
        <v>13616</v>
      </c>
      <c r="C95" s="10">
        <v>2013.0</v>
      </c>
      <c r="D95" s="10">
        <v>1.0</v>
      </c>
      <c r="E95" s="10">
        <v>1.0</v>
      </c>
      <c r="F95" s="9"/>
      <c r="G95" s="9"/>
      <c r="H95" s="10">
        <v>300.0</v>
      </c>
      <c r="I95" s="9"/>
      <c r="J95" s="9"/>
      <c r="K95" s="9"/>
      <c r="L95" s="12" t="s">
        <v>13617</v>
      </c>
      <c r="M95" s="9"/>
      <c r="N95" s="9"/>
      <c r="O95" s="9"/>
      <c r="P95" s="9" t="s">
        <v>13618</v>
      </c>
      <c r="Q95" s="11" t="s">
        <v>13040</v>
      </c>
      <c r="R95" s="9"/>
      <c r="S95" s="9"/>
      <c r="T95">
        <f t="shared" si="2"/>
        <v>79</v>
      </c>
      <c r="U95" t="str">
        <f t="shared" si="3"/>
        <v>Excluded</v>
      </c>
      <c r="V95">
        <f t="shared" si="4"/>
        <v>54</v>
      </c>
      <c r="W95" t="str">
        <f t="shared" si="5"/>
        <v>Excluded</v>
      </c>
      <c r="X95" t="str">
        <f t="shared" ref="X95:Z95" si="103">IFERROR(IF(SEARCH(X$1,$Q95),"sim","não"),)</f>
        <v>sim</v>
      </c>
      <c r="Y95" t="str">
        <f t="shared" si="103"/>
        <v/>
      </c>
      <c r="Z95" t="str">
        <f t="shared" si="103"/>
        <v/>
      </c>
      <c r="AA95">
        <f t="shared" si="7"/>
        <v>1</v>
      </c>
      <c r="AB95" t="str">
        <f t="shared" si="8"/>
        <v/>
      </c>
      <c r="AF95" t="str">
        <f t="shared" si="9"/>
        <v>1 - Type of study</v>
      </c>
      <c r="AG95" t="str">
        <f t="shared" si="10"/>
        <v>1 - Type of study</v>
      </c>
      <c r="AH95" t="str">
        <f t="shared" si="11"/>
        <v/>
      </c>
    </row>
    <row r="96">
      <c r="A96" s="9" t="s">
        <v>13619</v>
      </c>
      <c r="B96" s="9" t="s">
        <v>13620</v>
      </c>
      <c r="C96" s="10">
        <v>2013.0</v>
      </c>
      <c r="D96" s="10">
        <v>1.0</v>
      </c>
      <c r="E96" s="10">
        <v>1.0</v>
      </c>
      <c r="F96" s="11" t="s">
        <v>13621</v>
      </c>
      <c r="G96" s="9"/>
      <c r="H96" s="10">
        <v>15.0</v>
      </c>
      <c r="I96" s="10">
        <v>1.0</v>
      </c>
      <c r="J96" s="9" t="s">
        <v>13622</v>
      </c>
      <c r="K96" s="9" t="s">
        <v>13623</v>
      </c>
      <c r="L96" s="12" t="s">
        <v>13624</v>
      </c>
      <c r="M96" s="9"/>
      <c r="N96" s="9"/>
      <c r="O96" s="9"/>
      <c r="P96" s="9" t="s">
        <v>13625</v>
      </c>
      <c r="Q96" s="11" t="s">
        <v>13626</v>
      </c>
      <c r="R96" s="9"/>
      <c r="S96" s="9"/>
      <c r="T96">
        <f t="shared" si="2"/>
        <v>67</v>
      </c>
      <c r="U96" t="str">
        <f t="shared" si="3"/>
        <v>Excluded</v>
      </c>
      <c r="V96">
        <f t="shared" si="4"/>
        <v>42</v>
      </c>
      <c r="W96" t="str">
        <f t="shared" si="5"/>
        <v>Excluded</v>
      </c>
      <c r="X96" t="str">
        <f t="shared" ref="X96:Z96" si="104">IFERROR(IF(SEARCH(X$1,$Q96),"sim","não"),)</f>
        <v>sim</v>
      </c>
      <c r="Y96" t="str">
        <f t="shared" si="104"/>
        <v/>
      </c>
      <c r="Z96" t="str">
        <f t="shared" si="104"/>
        <v/>
      </c>
      <c r="AA96">
        <f t="shared" si="7"/>
        <v>1</v>
      </c>
      <c r="AB96" t="str">
        <f t="shared" si="8"/>
        <v/>
      </c>
      <c r="AF96" t="str">
        <f t="shared" si="9"/>
        <v>1 - Type of study</v>
      </c>
      <c r="AG96" t="str">
        <f t="shared" si="10"/>
        <v>1 - Type of study</v>
      </c>
      <c r="AH96" t="str">
        <f t="shared" si="11"/>
        <v/>
      </c>
    </row>
    <row r="97">
      <c r="A97" s="9" t="s">
        <v>13627</v>
      </c>
      <c r="B97" s="9" t="s">
        <v>13628</v>
      </c>
      <c r="C97" s="10">
        <v>2012.0</v>
      </c>
      <c r="D97" s="10">
        <v>1.0</v>
      </c>
      <c r="E97" s="10">
        <v>1.0</v>
      </c>
      <c r="F97" s="11" t="s">
        <v>13629</v>
      </c>
      <c r="G97" s="9"/>
      <c r="H97" s="10">
        <v>3.0</v>
      </c>
      <c r="I97" s="10">
        <v>1.0</v>
      </c>
      <c r="J97" s="9" t="s">
        <v>13630</v>
      </c>
      <c r="K97" s="9" t="s">
        <v>13631</v>
      </c>
      <c r="L97" s="12" t="s">
        <v>13632</v>
      </c>
      <c r="M97" s="9"/>
      <c r="N97" s="9"/>
      <c r="O97" s="9"/>
      <c r="P97" s="9" t="s">
        <v>13633</v>
      </c>
      <c r="Q97" s="11" t="s">
        <v>13634</v>
      </c>
      <c r="R97" s="9"/>
      <c r="S97" s="9"/>
      <c r="T97">
        <f t="shared" si="2"/>
        <v>63</v>
      </c>
      <c r="U97" t="str">
        <f t="shared" si="3"/>
        <v>Excluded</v>
      </c>
      <c r="V97">
        <f t="shared" si="4"/>
        <v>41</v>
      </c>
      <c r="W97" t="str">
        <f t="shared" si="5"/>
        <v>Maybe</v>
      </c>
      <c r="X97" t="str">
        <f t="shared" ref="X97:Z97" si="105">IFERROR(IF(SEARCH(X$1,$Q97),"sim","não"),)</f>
        <v/>
      </c>
      <c r="Y97" t="str">
        <f t="shared" si="105"/>
        <v/>
      </c>
      <c r="Z97" t="str">
        <f t="shared" si="105"/>
        <v>sim</v>
      </c>
      <c r="AA97">
        <f t="shared" si="7"/>
        <v>1</v>
      </c>
      <c r="AB97" t="str">
        <f t="shared" si="8"/>
        <v>sim</v>
      </c>
      <c r="AF97" t="str">
        <f t="shared" si="9"/>
        <v>3 - Intervention</v>
      </c>
      <c r="AG97" t="str">
        <f t="shared" si="10"/>
        <v/>
      </c>
      <c r="AH97" t="str">
        <f t="shared" si="11"/>
        <v/>
      </c>
    </row>
    <row r="98">
      <c r="A98" s="9" t="s">
        <v>13635</v>
      </c>
      <c r="B98" s="9" t="s">
        <v>13636</v>
      </c>
      <c r="C98" s="10">
        <v>2011.0</v>
      </c>
      <c r="D98" s="10">
        <v>1.0</v>
      </c>
      <c r="E98" s="10">
        <v>1.0</v>
      </c>
      <c r="F98" s="11" t="s">
        <v>13637</v>
      </c>
      <c r="G98" s="9"/>
      <c r="H98" s="10">
        <v>47.0</v>
      </c>
      <c r="I98" s="10">
        <v>25.0</v>
      </c>
      <c r="J98" s="9" t="s">
        <v>13638</v>
      </c>
      <c r="K98" s="9" t="s">
        <v>13639</v>
      </c>
      <c r="L98" s="12" t="s">
        <v>13640</v>
      </c>
      <c r="M98" s="9"/>
      <c r="N98" s="9"/>
      <c r="O98" s="9"/>
      <c r="P98" s="9" t="s">
        <v>13641</v>
      </c>
      <c r="Q98" s="11" t="s">
        <v>13642</v>
      </c>
      <c r="R98" s="9"/>
      <c r="S98" s="9"/>
      <c r="T98">
        <f t="shared" si="2"/>
        <v>67</v>
      </c>
      <c r="U98" t="str">
        <f t="shared" si="3"/>
        <v>Excluded</v>
      </c>
      <c r="V98">
        <f t="shared" si="4"/>
        <v>42</v>
      </c>
      <c r="W98" t="str">
        <f t="shared" si="5"/>
        <v>Excluded</v>
      </c>
      <c r="X98" t="str">
        <f t="shared" ref="X98:Z98" si="106">IFERROR(IF(SEARCH(X$1,$Q98),"sim","não"),)</f>
        <v>sim</v>
      </c>
      <c r="Y98" t="str">
        <f t="shared" si="106"/>
        <v/>
      </c>
      <c r="Z98" t="str">
        <f t="shared" si="106"/>
        <v/>
      </c>
      <c r="AA98">
        <f t="shared" si="7"/>
        <v>1</v>
      </c>
      <c r="AB98" t="str">
        <f t="shared" si="8"/>
        <v/>
      </c>
      <c r="AF98" t="str">
        <f t="shared" si="9"/>
        <v>1 - Type of study</v>
      </c>
      <c r="AG98" t="str">
        <f t="shared" si="10"/>
        <v>1 - Type of study</v>
      </c>
      <c r="AH98" t="str">
        <f t="shared" si="11"/>
        <v/>
      </c>
    </row>
    <row r="99">
      <c r="A99" s="9" t="s">
        <v>13643</v>
      </c>
      <c r="B99" s="9" t="s">
        <v>13644</v>
      </c>
      <c r="C99" s="10">
        <v>2007.0</v>
      </c>
      <c r="D99" s="10">
        <v>1.0</v>
      </c>
      <c r="E99" s="10">
        <v>1.0</v>
      </c>
      <c r="F99" s="9"/>
      <c r="G99" s="9"/>
      <c r="H99" s="10">
        <v>4.0</v>
      </c>
      <c r="I99" s="9"/>
      <c r="J99" s="9" t="s">
        <v>13645</v>
      </c>
      <c r="K99" s="9" t="s">
        <v>13646</v>
      </c>
      <c r="L99" s="12" t="s">
        <v>13647</v>
      </c>
      <c r="M99" s="9"/>
      <c r="N99" s="9"/>
      <c r="O99" s="9"/>
      <c r="P99" s="9" t="s">
        <v>13648</v>
      </c>
      <c r="Q99" s="11" t="s">
        <v>13040</v>
      </c>
      <c r="R99" s="9"/>
      <c r="S99" s="9"/>
      <c r="T99">
        <f t="shared" si="2"/>
        <v>79</v>
      </c>
      <c r="U99" t="str">
        <f t="shared" si="3"/>
        <v>Excluded</v>
      </c>
      <c r="V99">
        <f t="shared" si="4"/>
        <v>54</v>
      </c>
      <c r="W99" t="str">
        <f t="shared" si="5"/>
        <v>Excluded</v>
      </c>
      <c r="X99" t="str">
        <f t="shared" ref="X99:Z99" si="107">IFERROR(IF(SEARCH(X$1,$Q99),"sim","não"),)</f>
        <v>sim</v>
      </c>
      <c r="Y99" t="str">
        <f t="shared" si="107"/>
        <v/>
      </c>
      <c r="Z99" t="str">
        <f t="shared" si="107"/>
        <v/>
      </c>
      <c r="AA99">
        <f t="shared" si="7"/>
        <v>1</v>
      </c>
      <c r="AB99" t="str">
        <f t="shared" si="8"/>
        <v/>
      </c>
      <c r="AF99" t="str">
        <f t="shared" si="9"/>
        <v>1 - Type of study</v>
      </c>
      <c r="AG99" t="str">
        <f t="shared" si="10"/>
        <v>1 - Type of study</v>
      </c>
      <c r="AH99" t="str">
        <f t="shared" si="11"/>
        <v/>
      </c>
    </row>
    <row r="100">
      <c r="A100" s="9" t="s">
        <v>13649</v>
      </c>
      <c r="B100" s="9" t="s">
        <v>13650</v>
      </c>
      <c r="C100" s="10">
        <v>2006.0</v>
      </c>
      <c r="D100" s="10">
        <v>1.0</v>
      </c>
      <c r="E100" s="10">
        <v>1.0</v>
      </c>
      <c r="F100" s="11" t="s">
        <v>13651</v>
      </c>
      <c r="G100" s="9"/>
      <c r="H100" s="10">
        <v>78.0</v>
      </c>
      <c r="I100" s="10">
        <v>3.0</v>
      </c>
      <c r="J100" s="9" t="s">
        <v>13652</v>
      </c>
      <c r="K100" s="9" t="s">
        <v>13653</v>
      </c>
      <c r="L100" s="12" t="s">
        <v>13654</v>
      </c>
      <c r="M100" s="9"/>
      <c r="N100" s="9"/>
      <c r="O100" s="9"/>
      <c r="P100" s="9" t="s">
        <v>13655</v>
      </c>
      <c r="Q100" s="11" t="s">
        <v>13656</v>
      </c>
      <c r="R100" s="9"/>
      <c r="S100" s="9"/>
      <c r="T100">
        <f t="shared" si="2"/>
        <v>66</v>
      </c>
      <c r="U100" t="str">
        <f t="shared" si="3"/>
        <v>Excluded</v>
      </c>
      <c r="V100">
        <f t="shared" si="4"/>
        <v>41</v>
      </c>
      <c r="W100" t="str">
        <f t="shared" si="5"/>
        <v>Excluded</v>
      </c>
      <c r="X100" t="str">
        <f t="shared" ref="X100:Z100" si="108">IFERROR(IF(SEARCH(X$1,$Q100),"sim","não"),)</f>
        <v>sim</v>
      </c>
      <c r="Y100" t="str">
        <f t="shared" si="108"/>
        <v/>
      </c>
      <c r="Z100" t="str">
        <f t="shared" si="108"/>
        <v/>
      </c>
      <c r="AA100">
        <f t="shared" si="7"/>
        <v>1</v>
      </c>
      <c r="AB100" t="str">
        <f t="shared" si="8"/>
        <v/>
      </c>
      <c r="AF100" t="str">
        <f t="shared" si="9"/>
        <v>1 - Type of study</v>
      </c>
      <c r="AG100" t="str">
        <f t="shared" si="10"/>
        <v>1 - Type of study</v>
      </c>
      <c r="AH100" t="str">
        <f t="shared" si="11"/>
        <v/>
      </c>
    </row>
    <row r="101">
      <c r="A101" s="9" t="s">
        <v>13657</v>
      </c>
      <c r="B101" s="9" t="s">
        <v>13658</v>
      </c>
      <c r="C101" s="10">
        <v>2006.0</v>
      </c>
      <c r="D101" s="10">
        <v>1.0</v>
      </c>
      <c r="E101" s="10">
        <v>1.0</v>
      </c>
      <c r="F101" s="11" t="s">
        <v>13659</v>
      </c>
      <c r="G101" s="9"/>
      <c r="H101" s="10">
        <v>110.0</v>
      </c>
      <c r="I101" s="10">
        <v>8.0</v>
      </c>
      <c r="J101" s="9" t="s">
        <v>13660</v>
      </c>
      <c r="K101" s="9" t="s">
        <v>13661</v>
      </c>
      <c r="L101" s="12" t="s">
        <v>13662</v>
      </c>
      <c r="M101" s="9"/>
      <c r="N101" s="9"/>
      <c r="O101" s="9"/>
      <c r="P101" s="9" t="s">
        <v>13663</v>
      </c>
      <c r="Q101" s="11" t="s">
        <v>13664</v>
      </c>
      <c r="R101" s="9"/>
      <c r="S101" s="9"/>
      <c r="T101">
        <f t="shared" si="2"/>
        <v>66</v>
      </c>
      <c r="U101" t="str">
        <f t="shared" si="3"/>
        <v>Excluded</v>
      </c>
      <c r="V101">
        <f t="shared" si="4"/>
        <v>41</v>
      </c>
      <c r="W101" t="str">
        <f t="shared" si="5"/>
        <v>Excluded</v>
      </c>
      <c r="X101" t="str">
        <f t="shared" ref="X101:Z101" si="109">IFERROR(IF(SEARCH(X$1,$Q101),"sim","não"),)</f>
        <v>sim</v>
      </c>
      <c r="Y101" t="str">
        <f t="shared" si="109"/>
        <v/>
      </c>
      <c r="Z101" t="str">
        <f t="shared" si="109"/>
        <v/>
      </c>
      <c r="AA101">
        <f t="shared" si="7"/>
        <v>1</v>
      </c>
      <c r="AB101" t="str">
        <f t="shared" si="8"/>
        <v/>
      </c>
      <c r="AF101" t="str">
        <f t="shared" si="9"/>
        <v>1 - Type of study</v>
      </c>
      <c r="AG101" t="str">
        <f t="shared" si="10"/>
        <v>1 - Type of study</v>
      </c>
      <c r="AH101" t="str">
        <f t="shared" si="11"/>
        <v/>
      </c>
    </row>
    <row r="102">
      <c r="A102" s="9" t="s">
        <v>13665</v>
      </c>
      <c r="B102" s="9" t="s">
        <v>13666</v>
      </c>
      <c r="C102" s="10">
        <v>2005.0</v>
      </c>
      <c r="D102" s="10">
        <v>1.0</v>
      </c>
      <c r="E102" s="10">
        <v>1.0</v>
      </c>
      <c r="F102" s="11" t="s">
        <v>13667</v>
      </c>
      <c r="G102" s="9"/>
      <c r="H102" s="10">
        <v>49.0</v>
      </c>
      <c r="I102" s="10">
        <v>6.0</v>
      </c>
      <c r="J102" s="9" t="s">
        <v>13668</v>
      </c>
      <c r="K102" s="9" t="s">
        <v>13669</v>
      </c>
      <c r="L102" s="12" t="s">
        <v>13670</v>
      </c>
      <c r="M102" s="9"/>
      <c r="N102" s="9"/>
      <c r="O102" s="9"/>
      <c r="P102" s="9" t="s">
        <v>13671</v>
      </c>
      <c r="Q102" s="11" t="s">
        <v>13496</v>
      </c>
      <c r="R102" s="9"/>
      <c r="S102" s="9"/>
      <c r="T102">
        <f t="shared" si="2"/>
        <v>65</v>
      </c>
      <c r="U102" t="str">
        <f t="shared" si="3"/>
        <v>Excluded</v>
      </c>
      <c r="V102">
        <f t="shared" si="4"/>
        <v>40</v>
      </c>
      <c r="W102" t="str">
        <f t="shared" si="5"/>
        <v>Excluded</v>
      </c>
      <c r="X102" t="str">
        <f t="shared" ref="X102:Z102" si="110">IFERROR(IF(SEARCH(X$1,$Q102),"sim","não"),)</f>
        <v>sim</v>
      </c>
      <c r="Y102" t="str">
        <f t="shared" si="110"/>
        <v/>
      </c>
      <c r="Z102" t="str">
        <f t="shared" si="110"/>
        <v/>
      </c>
      <c r="AA102">
        <f t="shared" si="7"/>
        <v>1</v>
      </c>
      <c r="AB102" t="str">
        <f t="shared" si="8"/>
        <v/>
      </c>
      <c r="AF102" t="str">
        <f t="shared" si="9"/>
        <v>1 - Type of study</v>
      </c>
      <c r="AG102" t="str">
        <f t="shared" si="10"/>
        <v>1 - Type of study</v>
      </c>
      <c r="AH102" t="str">
        <f t="shared" si="11"/>
        <v/>
      </c>
    </row>
    <row r="103">
      <c r="A103" s="9" t="s">
        <v>13672</v>
      </c>
      <c r="B103" s="9" t="s">
        <v>13673</v>
      </c>
      <c r="C103" s="10">
        <v>2021.0</v>
      </c>
      <c r="D103" s="10">
        <v>6.0</v>
      </c>
      <c r="E103" s="10">
        <v>11.0</v>
      </c>
      <c r="F103" s="9" t="s">
        <v>13674</v>
      </c>
      <c r="G103" s="11" t="s">
        <v>13675</v>
      </c>
      <c r="H103" s="9"/>
      <c r="I103" s="9"/>
      <c r="J103" s="9" t="s">
        <v>13676</v>
      </c>
      <c r="K103" s="9" t="s">
        <v>13677</v>
      </c>
      <c r="L103" s="15" t="s">
        <v>13678</v>
      </c>
      <c r="M103" s="9" t="s">
        <v>883</v>
      </c>
      <c r="N103" s="9"/>
      <c r="O103" s="9" t="s">
        <v>884</v>
      </c>
      <c r="P103" s="9" t="s">
        <v>13679</v>
      </c>
      <c r="Q103" s="9" t="s">
        <v>13680</v>
      </c>
      <c r="R103" s="10">
        <v>3.4115393E7</v>
      </c>
      <c r="S103" s="9"/>
      <c r="T103">
        <f t="shared" si="2"/>
        <v>54</v>
      </c>
      <c r="U103" t="str">
        <f t="shared" si="3"/>
        <v>Excluded</v>
      </c>
      <c r="V103">
        <f t="shared" si="4"/>
        <v>29</v>
      </c>
      <c r="W103" t="str">
        <f t="shared" si="5"/>
        <v>Excluded</v>
      </c>
      <c r="X103" t="str">
        <f t="shared" ref="X103:Z103" si="111">IFERROR(IF(SEARCH(X$1,$Q103),"sim","não"),)</f>
        <v>sim</v>
      </c>
      <c r="Y103" t="str">
        <f t="shared" si="111"/>
        <v/>
      </c>
      <c r="Z103" t="str">
        <f t="shared" si="111"/>
        <v/>
      </c>
      <c r="AA103">
        <f t="shared" si="7"/>
        <v>1</v>
      </c>
      <c r="AB103" t="str">
        <f t="shared" si="8"/>
        <v/>
      </c>
      <c r="AF103" t="str">
        <f t="shared" si="9"/>
        <v>1 - Type of study</v>
      </c>
      <c r="AG103" t="str">
        <f t="shared" si="10"/>
        <v>1 - Type of study</v>
      </c>
      <c r="AH103" t="str">
        <f t="shared" si="11"/>
        <v/>
      </c>
    </row>
    <row r="104">
      <c r="A104" s="9" t="s">
        <v>13681</v>
      </c>
      <c r="B104" s="9" t="s">
        <v>13682</v>
      </c>
      <c r="C104" s="10">
        <v>2021.0</v>
      </c>
      <c r="D104" s="10">
        <v>6.0</v>
      </c>
      <c r="E104" s="10">
        <v>2.0</v>
      </c>
      <c r="F104" s="9" t="s">
        <v>13683</v>
      </c>
      <c r="G104" s="9" t="s">
        <v>13684</v>
      </c>
      <c r="H104" s="10">
        <v>300.0</v>
      </c>
      <c r="I104" s="9"/>
      <c r="J104" s="10">
        <v>130167.0</v>
      </c>
      <c r="K104" s="9" t="s">
        <v>13685</v>
      </c>
      <c r="L104" s="15" t="s">
        <v>13686</v>
      </c>
      <c r="M104" s="9" t="s">
        <v>883</v>
      </c>
      <c r="N104" s="9"/>
      <c r="O104" s="9"/>
      <c r="P104" s="9" t="s">
        <v>13687</v>
      </c>
      <c r="Q104" s="9" t="s">
        <v>13688</v>
      </c>
      <c r="R104" s="10">
        <v>3.4092831E7</v>
      </c>
      <c r="S104" s="9" t="s">
        <v>13689</v>
      </c>
      <c r="T104">
        <f t="shared" si="2"/>
        <v>54</v>
      </c>
      <c r="U104" t="str">
        <f t="shared" si="3"/>
        <v>Excluded</v>
      </c>
      <c r="V104">
        <f t="shared" si="4"/>
        <v>29</v>
      </c>
      <c r="W104" t="str">
        <f t="shared" si="5"/>
        <v>Excluded</v>
      </c>
      <c r="X104" t="str">
        <f t="shared" ref="X104:Z104" si="112">IFERROR(IF(SEARCH(X$1,$Q104),"sim","não"),)</f>
        <v>sim</v>
      </c>
      <c r="Y104" t="str">
        <f t="shared" si="112"/>
        <v/>
      </c>
      <c r="Z104" t="str">
        <f t="shared" si="112"/>
        <v/>
      </c>
      <c r="AA104">
        <f t="shared" si="7"/>
        <v>1</v>
      </c>
      <c r="AB104" t="str">
        <f t="shared" si="8"/>
        <v/>
      </c>
      <c r="AF104" t="str">
        <f t="shared" si="9"/>
        <v>1 - Type of study</v>
      </c>
      <c r="AG104" t="str">
        <f t="shared" si="10"/>
        <v>1 - Type of study</v>
      </c>
      <c r="AH104" t="str">
        <f t="shared" si="11"/>
        <v/>
      </c>
    </row>
    <row r="105">
      <c r="A105" s="9" t="s">
        <v>13690</v>
      </c>
      <c r="B105" s="9" t="s">
        <v>13691</v>
      </c>
      <c r="C105" s="10">
        <v>2021.0</v>
      </c>
      <c r="D105" s="10">
        <v>5.0</v>
      </c>
      <c r="E105" s="10">
        <v>21.0</v>
      </c>
      <c r="F105" s="9" t="s">
        <v>12116</v>
      </c>
      <c r="G105" s="9" t="s">
        <v>12117</v>
      </c>
      <c r="H105" s="10">
        <v>260.0</v>
      </c>
      <c r="I105" s="9"/>
      <c r="J105" s="10">
        <v>119985.0</v>
      </c>
      <c r="K105" s="9" t="s">
        <v>13692</v>
      </c>
      <c r="L105" s="15" t="s">
        <v>13693</v>
      </c>
      <c r="M105" s="9" t="s">
        <v>883</v>
      </c>
      <c r="N105" s="9"/>
      <c r="O105" s="9" t="s">
        <v>884</v>
      </c>
      <c r="P105" s="9" t="s">
        <v>13694</v>
      </c>
      <c r="Q105" s="9" t="s">
        <v>13680</v>
      </c>
      <c r="R105" s="10">
        <v>3.4058667E7</v>
      </c>
      <c r="S105" s="9"/>
      <c r="T105">
        <f t="shared" si="2"/>
        <v>54</v>
      </c>
      <c r="U105" t="str">
        <f t="shared" si="3"/>
        <v>Excluded</v>
      </c>
      <c r="V105">
        <f t="shared" si="4"/>
        <v>29</v>
      </c>
      <c r="W105" t="str">
        <f t="shared" si="5"/>
        <v>Excluded</v>
      </c>
      <c r="X105" t="str">
        <f t="shared" ref="X105:Z105" si="113">IFERROR(IF(SEARCH(X$1,$Q105),"sim","não"),)</f>
        <v>sim</v>
      </c>
      <c r="Y105" t="str">
        <f t="shared" si="113"/>
        <v/>
      </c>
      <c r="Z105" t="str">
        <f t="shared" si="113"/>
        <v/>
      </c>
      <c r="AA105">
        <f t="shared" si="7"/>
        <v>1</v>
      </c>
      <c r="AB105" t="str">
        <f t="shared" si="8"/>
        <v/>
      </c>
      <c r="AF105" t="str">
        <f t="shared" si="9"/>
        <v>1 - Type of study</v>
      </c>
      <c r="AG105" t="str">
        <f t="shared" si="10"/>
        <v>1 - Type of study</v>
      </c>
      <c r="AH105" t="str">
        <f t="shared" si="11"/>
        <v/>
      </c>
    </row>
    <row r="106">
      <c r="A106" s="9" t="s">
        <v>13695</v>
      </c>
      <c r="B106" s="9" t="s">
        <v>13696</v>
      </c>
      <c r="C106" s="10">
        <v>2021.0</v>
      </c>
      <c r="D106" s="10">
        <v>5.0</v>
      </c>
      <c r="E106" s="10">
        <v>25.0</v>
      </c>
      <c r="F106" s="9" t="s">
        <v>879</v>
      </c>
      <c r="G106" s="9" t="s">
        <v>880</v>
      </c>
      <c r="H106" s="10">
        <v>169.0</v>
      </c>
      <c r="I106" s="9"/>
      <c r="J106" s="10">
        <v>112518.0</v>
      </c>
      <c r="K106" s="9" t="s">
        <v>13697</v>
      </c>
      <c r="L106" s="15" t="s">
        <v>13698</v>
      </c>
      <c r="M106" s="9" t="s">
        <v>883</v>
      </c>
      <c r="N106" s="9"/>
      <c r="O106" s="9" t="s">
        <v>884</v>
      </c>
      <c r="P106" s="9" t="s">
        <v>13699</v>
      </c>
      <c r="Q106" s="9" t="s">
        <v>13688</v>
      </c>
      <c r="R106" s="10">
        <v>3.4049067E7</v>
      </c>
      <c r="S106" s="9"/>
      <c r="T106">
        <f t="shared" si="2"/>
        <v>54</v>
      </c>
      <c r="U106" t="str">
        <f t="shared" si="3"/>
        <v>Excluded</v>
      </c>
      <c r="V106">
        <f t="shared" si="4"/>
        <v>29</v>
      </c>
      <c r="W106" t="str">
        <f t="shared" si="5"/>
        <v>Excluded</v>
      </c>
      <c r="X106" t="str">
        <f t="shared" ref="X106:Z106" si="114">IFERROR(IF(SEARCH(X$1,$Q106),"sim","não"),)</f>
        <v>sim</v>
      </c>
      <c r="Y106" t="str">
        <f t="shared" si="114"/>
        <v/>
      </c>
      <c r="Z106" t="str">
        <f t="shared" si="114"/>
        <v/>
      </c>
      <c r="AA106">
        <f t="shared" si="7"/>
        <v>1</v>
      </c>
      <c r="AB106" t="str">
        <f t="shared" si="8"/>
        <v/>
      </c>
      <c r="AF106" t="str">
        <f t="shared" si="9"/>
        <v>1 - Type of study</v>
      </c>
      <c r="AG106" t="str">
        <f t="shared" si="10"/>
        <v>1 - Type of study</v>
      </c>
      <c r="AH106" t="str">
        <f t="shared" si="11"/>
        <v/>
      </c>
    </row>
    <row r="107">
      <c r="A107" s="9" t="s">
        <v>13700</v>
      </c>
      <c r="B107" s="9" t="s">
        <v>13701</v>
      </c>
      <c r="C107" s="10">
        <v>2021.0</v>
      </c>
      <c r="D107" s="10">
        <v>7.0</v>
      </c>
      <c r="E107" s="10">
        <v>15.0</v>
      </c>
      <c r="F107" s="9" t="s">
        <v>974</v>
      </c>
      <c r="G107" s="9" t="s">
        <v>975</v>
      </c>
      <c r="H107" s="10">
        <v>414.0</v>
      </c>
      <c r="I107" s="9"/>
      <c r="J107" s="10">
        <v>125562.0</v>
      </c>
      <c r="K107" s="9" t="s">
        <v>13702</v>
      </c>
      <c r="L107" s="15" t="s">
        <v>13703</v>
      </c>
      <c r="M107" s="9" t="s">
        <v>883</v>
      </c>
      <c r="N107" s="9"/>
      <c r="O107" s="9" t="s">
        <v>913</v>
      </c>
      <c r="P107" s="9" t="s">
        <v>13704</v>
      </c>
      <c r="Q107" s="9" t="s">
        <v>13705</v>
      </c>
      <c r="R107" s="10">
        <v>3.4030413E7</v>
      </c>
      <c r="S107" s="9"/>
      <c r="T107">
        <f t="shared" si="2"/>
        <v>51</v>
      </c>
      <c r="U107" t="str">
        <f t="shared" si="3"/>
        <v>Maybe</v>
      </c>
      <c r="V107">
        <f t="shared" si="4"/>
        <v>29</v>
      </c>
      <c r="W107" t="str">
        <f t="shared" si="5"/>
        <v>Maybe</v>
      </c>
      <c r="X107" t="str">
        <f t="shared" ref="X107:Z107" si="115">IFERROR(IF(SEARCH(X$1,$Q107),"sim","não"),)</f>
        <v/>
      </c>
      <c r="Y107" t="str">
        <f t="shared" si="115"/>
        <v/>
      </c>
      <c r="Z107" t="str">
        <f t="shared" si="115"/>
        <v/>
      </c>
      <c r="AA107">
        <f t="shared" si="7"/>
        <v>0</v>
      </c>
      <c r="AB107" t="str">
        <f t="shared" si="8"/>
        <v>sim</v>
      </c>
      <c r="AF107" t="str">
        <f t="shared" si="9"/>
        <v/>
      </c>
      <c r="AG107" t="str">
        <f t="shared" si="10"/>
        <v/>
      </c>
      <c r="AH107" t="str">
        <f t="shared" si="11"/>
        <v/>
      </c>
    </row>
    <row r="108">
      <c r="A108" s="9" t="s">
        <v>13706</v>
      </c>
      <c r="B108" s="9" t="s">
        <v>13707</v>
      </c>
      <c r="C108" s="10">
        <v>2021.0</v>
      </c>
      <c r="D108" s="10">
        <v>5.0</v>
      </c>
      <c r="E108" s="10">
        <v>19.0</v>
      </c>
      <c r="F108" s="9" t="s">
        <v>879</v>
      </c>
      <c r="G108" s="9" t="s">
        <v>880</v>
      </c>
      <c r="H108" s="10">
        <v>169.0</v>
      </c>
      <c r="I108" s="9"/>
      <c r="J108" s="10">
        <v>112479.0</v>
      </c>
      <c r="K108" s="9" t="s">
        <v>13708</v>
      </c>
      <c r="L108" s="15" t="s">
        <v>13709</v>
      </c>
      <c r="M108" s="9" t="s">
        <v>883</v>
      </c>
      <c r="N108" s="9"/>
      <c r="O108" s="9" t="s">
        <v>884</v>
      </c>
      <c r="P108" s="9" t="s">
        <v>13710</v>
      </c>
      <c r="Q108" s="9" t="s">
        <v>13680</v>
      </c>
      <c r="R108" s="10">
        <v>3.4022555E7</v>
      </c>
      <c r="S108" s="9"/>
      <c r="T108">
        <f t="shared" si="2"/>
        <v>54</v>
      </c>
      <c r="U108" t="str">
        <f t="shared" si="3"/>
        <v>Excluded</v>
      </c>
      <c r="V108">
        <f t="shared" si="4"/>
        <v>29</v>
      </c>
      <c r="W108" t="str">
        <f t="shared" si="5"/>
        <v>Excluded</v>
      </c>
      <c r="X108" t="str">
        <f t="shared" ref="X108:Z108" si="116">IFERROR(IF(SEARCH(X$1,$Q108),"sim","não"),)</f>
        <v>sim</v>
      </c>
      <c r="Y108" t="str">
        <f t="shared" si="116"/>
        <v/>
      </c>
      <c r="Z108" t="str">
        <f t="shared" si="116"/>
        <v/>
      </c>
      <c r="AA108">
        <f t="shared" si="7"/>
        <v>1</v>
      </c>
      <c r="AB108" t="str">
        <f t="shared" si="8"/>
        <v/>
      </c>
      <c r="AF108" t="str">
        <f t="shared" si="9"/>
        <v>1 - Type of study</v>
      </c>
      <c r="AG108" t="str">
        <f t="shared" si="10"/>
        <v>1 - Type of study</v>
      </c>
      <c r="AH108" t="str">
        <f t="shared" si="11"/>
        <v/>
      </c>
    </row>
    <row r="109">
      <c r="A109" s="9" t="s">
        <v>13711</v>
      </c>
      <c r="B109" s="9" t="s">
        <v>13712</v>
      </c>
      <c r="C109" s="10">
        <v>2021.0</v>
      </c>
      <c r="D109" s="10">
        <v>7.0</v>
      </c>
      <c r="E109" s="10">
        <v>1.0</v>
      </c>
      <c r="F109" s="9" t="s">
        <v>879</v>
      </c>
      <c r="G109" s="9" t="s">
        <v>880</v>
      </c>
      <c r="H109" s="10">
        <v>168.0</v>
      </c>
      <c r="I109" s="9"/>
      <c r="J109" s="10">
        <v>112450.0</v>
      </c>
      <c r="K109" s="9" t="s">
        <v>13713</v>
      </c>
      <c r="L109" s="15" t="s">
        <v>13714</v>
      </c>
      <c r="M109" s="9" t="s">
        <v>883</v>
      </c>
      <c r="N109" s="9"/>
      <c r="O109" s="9" t="s">
        <v>884</v>
      </c>
      <c r="P109" s="9" t="s">
        <v>13715</v>
      </c>
      <c r="Q109" s="9" t="s">
        <v>13688</v>
      </c>
      <c r="R109" s="10">
        <v>3.3991989E7</v>
      </c>
      <c r="S109" s="9"/>
      <c r="T109">
        <f t="shared" si="2"/>
        <v>54</v>
      </c>
      <c r="U109" t="str">
        <f t="shared" si="3"/>
        <v>Excluded</v>
      </c>
      <c r="V109">
        <f t="shared" si="4"/>
        <v>29</v>
      </c>
      <c r="W109" t="str">
        <f t="shared" si="5"/>
        <v>Excluded</v>
      </c>
      <c r="X109" t="str">
        <f t="shared" ref="X109:Z109" si="117">IFERROR(IF(SEARCH(X$1,$Q109),"sim","não"),)</f>
        <v>sim</v>
      </c>
      <c r="Y109" t="str">
        <f t="shared" si="117"/>
        <v/>
      </c>
      <c r="Z109" t="str">
        <f t="shared" si="117"/>
        <v/>
      </c>
      <c r="AA109">
        <f t="shared" si="7"/>
        <v>1</v>
      </c>
      <c r="AB109" t="str">
        <f t="shared" si="8"/>
        <v/>
      </c>
      <c r="AF109" t="str">
        <f t="shared" si="9"/>
        <v>1 - Type of study</v>
      </c>
      <c r="AG109" t="str">
        <f t="shared" si="10"/>
        <v>1 - Type of study</v>
      </c>
      <c r="AH109" t="str">
        <f t="shared" si="11"/>
        <v/>
      </c>
    </row>
    <row r="110">
      <c r="A110" s="9" t="s">
        <v>13716</v>
      </c>
      <c r="B110" s="9" t="s">
        <v>13717</v>
      </c>
      <c r="C110" s="10">
        <v>2021.0</v>
      </c>
      <c r="D110" s="10">
        <v>6.0</v>
      </c>
      <c r="E110" s="10">
        <v>1.0</v>
      </c>
      <c r="F110" s="9" t="s">
        <v>879</v>
      </c>
      <c r="G110" s="9" t="s">
        <v>880</v>
      </c>
      <c r="H110" s="10">
        <v>167.0</v>
      </c>
      <c r="I110" s="9"/>
      <c r="J110" s="10">
        <v>112371.0</v>
      </c>
      <c r="K110" s="9" t="s">
        <v>13718</v>
      </c>
      <c r="L110" s="15" t="s">
        <v>13719</v>
      </c>
      <c r="M110" s="9" t="s">
        <v>883</v>
      </c>
      <c r="N110" s="9"/>
      <c r="O110" s="9" t="s">
        <v>884</v>
      </c>
      <c r="P110" s="9" t="s">
        <v>13720</v>
      </c>
      <c r="Q110" s="9" t="s">
        <v>13688</v>
      </c>
      <c r="R110" s="10">
        <v>3.3962257E7</v>
      </c>
      <c r="S110" s="9"/>
      <c r="T110">
        <f t="shared" si="2"/>
        <v>54</v>
      </c>
      <c r="U110" t="str">
        <f t="shared" si="3"/>
        <v>Excluded</v>
      </c>
      <c r="V110">
        <f t="shared" si="4"/>
        <v>29</v>
      </c>
      <c r="W110" t="str">
        <f t="shared" si="5"/>
        <v>Excluded</v>
      </c>
      <c r="X110" t="str">
        <f t="shared" ref="X110:Z110" si="118">IFERROR(IF(SEARCH(X$1,$Q110),"sim","não"),)</f>
        <v>sim</v>
      </c>
      <c r="Y110" t="str">
        <f t="shared" si="118"/>
        <v/>
      </c>
      <c r="Z110" t="str">
        <f t="shared" si="118"/>
        <v/>
      </c>
      <c r="AA110">
        <f t="shared" si="7"/>
        <v>1</v>
      </c>
      <c r="AB110" t="str">
        <f t="shared" si="8"/>
        <v/>
      </c>
      <c r="AF110" t="str">
        <f t="shared" si="9"/>
        <v>1 - Type of study</v>
      </c>
      <c r="AG110" t="str">
        <f t="shared" si="10"/>
        <v>1 - Type of study</v>
      </c>
      <c r="AH110" t="str">
        <f t="shared" si="11"/>
        <v/>
      </c>
    </row>
    <row r="111">
      <c r="A111" s="9" t="s">
        <v>13721</v>
      </c>
      <c r="B111" s="9" t="s">
        <v>13722</v>
      </c>
      <c r="C111" s="10">
        <v>2021.0</v>
      </c>
      <c r="D111" s="10">
        <v>4.0</v>
      </c>
      <c r="E111" s="10">
        <v>21.0</v>
      </c>
      <c r="F111" s="9" t="s">
        <v>13723</v>
      </c>
      <c r="G111" s="9" t="s">
        <v>13724</v>
      </c>
      <c r="H111" s="10">
        <v>39.0</v>
      </c>
      <c r="I111" s="9"/>
      <c r="J111" s="10">
        <v>100834.0</v>
      </c>
      <c r="K111" s="9" t="s">
        <v>13725</v>
      </c>
      <c r="L111" s="15" t="s">
        <v>13726</v>
      </c>
      <c r="M111" s="9" t="s">
        <v>883</v>
      </c>
      <c r="N111" s="9"/>
      <c r="O111" s="9" t="s">
        <v>913</v>
      </c>
      <c r="P111" s="9" t="s">
        <v>13727</v>
      </c>
      <c r="Q111" s="9" t="s">
        <v>13680</v>
      </c>
      <c r="R111" s="10">
        <v>3.3930774E7</v>
      </c>
      <c r="S111" s="9"/>
      <c r="T111">
        <f t="shared" si="2"/>
        <v>54</v>
      </c>
      <c r="U111" t="str">
        <f t="shared" si="3"/>
        <v>Excluded</v>
      </c>
      <c r="V111">
        <f t="shared" si="4"/>
        <v>29</v>
      </c>
      <c r="W111" t="str">
        <f t="shared" si="5"/>
        <v>Excluded</v>
      </c>
      <c r="X111" t="str">
        <f t="shared" ref="X111:Z111" si="119">IFERROR(IF(SEARCH(X$1,$Q111),"sim","não"),)</f>
        <v>sim</v>
      </c>
      <c r="Y111" t="str">
        <f t="shared" si="119"/>
        <v/>
      </c>
      <c r="Z111" t="str">
        <f t="shared" si="119"/>
        <v/>
      </c>
      <c r="AA111">
        <f t="shared" si="7"/>
        <v>1</v>
      </c>
      <c r="AB111" t="str">
        <f t="shared" si="8"/>
        <v/>
      </c>
      <c r="AF111" t="str">
        <f t="shared" si="9"/>
        <v>1 - Type of study</v>
      </c>
      <c r="AG111" t="str">
        <f t="shared" si="10"/>
        <v>1 - Type of study</v>
      </c>
      <c r="AH111" t="str">
        <f t="shared" si="11"/>
        <v/>
      </c>
    </row>
    <row r="112">
      <c r="A112" s="9" t="s">
        <v>13728</v>
      </c>
      <c r="B112" s="9" t="s">
        <v>13729</v>
      </c>
      <c r="C112" s="10">
        <v>2021.0</v>
      </c>
      <c r="D112" s="10">
        <v>4.0</v>
      </c>
      <c r="E112" s="10">
        <v>28.0</v>
      </c>
      <c r="F112" s="9" t="s">
        <v>1046</v>
      </c>
      <c r="G112" s="11" t="s">
        <v>1047</v>
      </c>
      <c r="H112" s="9"/>
      <c r="I112" s="9"/>
      <c r="J112" s="9"/>
      <c r="K112" s="9" t="s">
        <v>13730</v>
      </c>
      <c r="L112" s="15" t="s">
        <v>13731</v>
      </c>
      <c r="M112" s="9" t="s">
        <v>883</v>
      </c>
      <c r="N112" s="9"/>
      <c r="O112" s="9" t="s">
        <v>1051</v>
      </c>
      <c r="P112" s="9" t="s">
        <v>13732</v>
      </c>
      <c r="Q112" s="9" t="s">
        <v>13680</v>
      </c>
      <c r="R112" s="10">
        <v>3.3907955E7</v>
      </c>
      <c r="S112" s="9"/>
      <c r="T112">
        <f t="shared" si="2"/>
        <v>54</v>
      </c>
      <c r="U112" t="str">
        <f t="shared" si="3"/>
        <v>Excluded</v>
      </c>
      <c r="V112">
        <f t="shared" si="4"/>
        <v>29</v>
      </c>
      <c r="W112" t="str">
        <f t="shared" si="5"/>
        <v>Excluded</v>
      </c>
      <c r="X112" t="str">
        <f t="shared" ref="X112:Z112" si="120">IFERROR(IF(SEARCH(X$1,$Q112),"sim","não"),)</f>
        <v>sim</v>
      </c>
      <c r="Y112" t="str">
        <f t="shared" si="120"/>
        <v/>
      </c>
      <c r="Z112" t="str">
        <f t="shared" si="120"/>
        <v/>
      </c>
      <c r="AA112">
        <f t="shared" si="7"/>
        <v>1</v>
      </c>
      <c r="AB112" t="str">
        <f t="shared" si="8"/>
        <v/>
      </c>
      <c r="AF112" t="str">
        <f t="shared" si="9"/>
        <v>1 - Type of study</v>
      </c>
      <c r="AG112" t="str">
        <f t="shared" si="10"/>
        <v>1 - Type of study</v>
      </c>
      <c r="AH112" t="str">
        <f t="shared" si="11"/>
        <v/>
      </c>
    </row>
    <row r="113">
      <c r="A113" s="9" t="s">
        <v>13733</v>
      </c>
      <c r="B113" s="9" t="s">
        <v>13734</v>
      </c>
      <c r="C113" s="10">
        <v>2021.0</v>
      </c>
      <c r="D113" s="10">
        <v>6.0</v>
      </c>
      <c r="E113" s="10">
        <v>1.0</v>
      </c>
      <c r="F113" s="9" t="s">
        <v>909</v>
      </c>
      <c r="G113" s="9" t="s">
        <v>910</v>
      </c>
      <c r="H113" s="10">
        <v>235.0</v>
      </c>
      <c r="I113" s="9"/>
      <c r="J113" s="10">
        <v>105828.0</v>
      </c>
      <c r="K113" s="9" t="s">
        <v>13735</v>
      </c>
      <c r="L113" s="15" t="s">
        <v>13736</v>
      </c>
      <c r="M113" s="9" t="s">
        <v>883</v>
      </c>
      <c r="N113" s="9"/>
      <c r="O113" s="9" t="s">
        <v>913</v>
      </c>
      <c r="P113" s="9" t="s">
        <v>13737</v>
      </c>
      <c r="Q113" s="9" t="s">
        <v>13738</v>
      </c>
      <c r="R113" s="10">
        <v>3.3901865E7</v>
      </c>
      <c r="S113" s="9"/>
      <c r="T113">
        <f t="shared" si="2"/>
        <v>54</v>
      </c>
      <c r="U113" t="str">
        <f t="shared" si="3"/>
        <v>Excluded</v>
      </c>
      <c r="V113">
        <f t="shared" si="4"/>
        <v>29</v>
      </c>
      <c r="W113" t="str">
        <f t="shared" si="5"/>
        <v>Excluded</v>
      </c>
      <c r="X113" t="str">
        <f t="shared" ref="X113:Z113" si="121">IFERROR(IF(SEARCH(X$1,$Q113),"sim","não"),)</f>
        <v/>
      </c>
      <c r="Y113" t="str">
        <f t="shared" si="121"/>
        <v/>
      </c>
      <c r="Z113" t="str">
        <f t="shared" si="121"/>
        <v>sim</v>
      </c>
      <c r="AA113">
        <f t="shared" si="7"/>
        <v>1</v>
      </c>
      <c r="AB113" t="str">
        <f t="shared" si="8"/>
        <v/>
      </c>
      <c r="AF113" t="str">
        <f t="shared" si="9"/>
        <v>3 - Intervention</v>
      </c>
      <c r="AG113" t="str">
        <f t="shared" si="10"/>
        <v>3 - Intervention</v>
      </c>
      <c r="AH113" t="str">
        <f t="shared" si="11"/>
        <v/>
      </c>
    </row>
    <row r="114">
      <c r="A114" s="9" t="s">
        <v>13739</v>
      </c>
      <c r="B114" s="9" t="s">
        <v>13740</v>
      </c>
      <c r="C114" s="10">
        <v>2021.0</v>
      </c>
      <c r="D114" s="10">
        <v>8.0</v>
      </c>
      <c r="E114" s="10">
        <v>25.0</v>
      </c>
      <c r="F114" s="9" t="s">
        <v>948</v>
      </c>
      <c r="G114" s="9" t="s">
        <v>949</v>
      </c>
      <c r="H114" s="10">
        <v>784.0</v>
      </c>
      <c r="I114" s="9"/>
      <c r="J114" s="10">
        <v>147149.0</v>
      </c>
      <c r="K114" s="9" t="s">
        <v>13741</v>
      </c>
      <c r="L114" s="15" t="s">
        <v>13742</v>
      </c>
      <c r="M114" s="9" t="s">
        <v>883</v>
      </c>
      <c r="N114" s="9"/>
      <c r="O114" s="9" t="s">
        <v>913</v>
      </c>
      <c r="P114" s="9" t="s">
        <v>13743</v>
      </c>
      <c r="Q114" s="9" t="s">
        <v>13680</v>
      </c>
      <c r="R114" s="10">
        <v>3.3895505E7</v>
      </c>
      <c r="S114" s="9"/>
      <c r="T114">
        <f t="shared" si="2"/>
        <v>54</v>
      </c>
      <c r="U114" t="str">
        <f t="shared" si="3"/>
        <v>Excluded</v>
      </c>
      <c r="V114">
        <f t="shared" si="4"/>
        <v>29</v>
      </c>
      <c r="W114" t="str">
        <f t="shared" si="5"/>
        <v>Excluded</v>
      </c>
      <c r="X114" t="str">
        <f t="shared" ref="X114:Z114" si="122">IFERROR(IF(SEARCH(X$1,$Q114),"sim","não"),)</f>
        <v>sim</v>
      </c>
      <c r="Y114" t="str">
        <f t="shared" si="122"/>
        <v/>
      </c>
      <c r="Z114" t="str">
        <f t="shared" si="122"/>
        <v/>
      </c>
      <c r="AA114">
        <f t="shared" si="7"/>
        <v>1</v>
      </c>
      <c r="AB114" t="str">
        <f t="shared" si="8"/>
        <v/>
      </c>
      <c r="AF114" t="str">
        <f t="shared" si="9"/>
        <v>1 - Type of study</v>
      </c>
      <c r="AG114" t="str">
        <f t="shared" si="10"/>
        <v>1 - Type of study</v>
      </c>
      <c r="AH114" t="str">
        <f t="shared" si="11"/>
        <v/>
      </c>
    </row>
    <row r="115">
      <c r="A115" s="9" t="s">
        <v>13744</v>
      </c>
      <c r="B115" s="9" t="s">
        <v>13745</v>
      </c>
      <c r="C115" s="10">
        <v>2021.0</v>
      </c>
      <c r="D115" s="10">
        <v>3.0</v>
      </c>
      <c r="E115" s="10">
        <v>30.0</v>
      </c>
      <c r="F115" s="9" t="s">
        <v>1004</v>
      </c>
      <c r="G115" s="9" t="s">
        <v>1005</v>
      </c>
      <c r="H115" s="10">
        <v>11.0</v>
      </c>
      <c r="I115" s="10">
        <v>1.0</v>
      </c>
      <c r="J115" s="10">
        <v>7195.0</v>
      </c>
      <c r="K115" s="9" t="s">
        <v>13746</v>
      </c>
      <c r="L115" s="15" t="s">
        <v>13747</v>
      </c>
      <c r="M115" s="9" t="s">
        <v>883</v>
      </c>
      <c r="N115" s="9"/>
      <c r="O115" s="9"/>
      <c r="P115" s="9" t="s">
        <v>13748</v>
      </c>
      <c r="Q115" s="9" t="s">
        <v>13688</v>
      </c>
      <c r="R115" s="10">
        <v>3.3785766E7</v>
      </c>
      <c r="S115" s="9" t="s">
        <v>13749</v>
      </c>
      <c r="T115">
        <f t="shared" si="2"/>
        <v>54</v>
      </c>
      <c r="U115" t="str">
        <f t="shared" si="3"/>
        <v>Excluded</v>
      </c>
      <c r="V115">
        <f t="shared" si="4"/>
        <v>29</v>
      </c>
      <c r="W115" t="str">
        <f t="shared" si="5"/>
        <v>Excluded</v>
      </c>
      <c r="X115" t="str">
        <f t="shared" ref="X115:Z115" si="123">IFERROR(IF(SEARCH(X$1,$Q115),"sim","não"),)</f>
        <v>sim</v>
      </c>
      <c r="Y115" t="str">
        <f t="shared" si="123"/>
        <v/>
      </c>
      <c r="Z115" t="str">
        <f t="shared" si="123"/>
        <v/>
      </c>
      <c r="AA115">
        <f t="shared" si="7"/>
        <v>1</v>
      </c>
      <c r="AB115" t="str">
        <f t="shared" si="8"/>
        <v/>
      </c>
      <c r="AF115" t="str">
        <f t="shared" si="9"/>
        <v>1 - Type of study</v>
      </c>
      <c r="AG115" t="str">
        <f t="shared" si="10"/>
        <v>1 - Type of study</v>
      </c>
      <c r="AH115" t="str">
        <f t="shared" si="11"/>
        <v/>
      </c>
    </row>
    <row r="116">
      <c r="A116" s="9" t="s">
        <v>13750</v>
      </c>
      <c r="B116" s="9" t="s">
        <v>13751</v>
      </c>
      <c r="C116" s="10">
        <v>2021.0</v>
      </c>
      <c r="D116" s="10">
        <v>8.0</v>
      </c>
      <c r="E116" s="10">
        <v>1.0</v>
      </c>
      <c r="F116" s="9" t="s">
        <v>1121</v>
      </c>
      <c r="G116" s="9" t="s">
        <v>1122</v>
      </c>
      <c r="H116" s="10">
        <v>277.0</v>
      </c>
      <c r="I116" s="9"/>
      <c r="J116" s="10">
        <v>130262.0</v>
      </c>
      <c r="K116" s="9" t="s">
        <v>13752</v>
      </c>
      <c r="L116" s="15" t="s">
        <v>13753</v>
      </c>
      <c r="M116" s="9" t="s">
        <v>883</v>
      </c>
      <c r="N116" s="9"/>
      <c r="O116" s="9" t="s">
        <v>884</v>
      </c>
      <c r="P116" s="9" t="s">
        <v>13754</v>
      </c>
      <c r="Q116" s="9" t="s">
        <v>13755</v>
      </c>
      <c r="R116" s="10">
        <v>3.3773317E7</v>
      </c>
      <c r="S116" s="9"/>
      <c r="T116">
        <f t="shared" si="2"/>
        <v>51</v>
      </c>
      <c r="U116" t="str">
        <f t="shared" si="3"/>
        <v>Maybe</v>
      </c>
      <c r="V116">
        <f t="shared" si="4"/>
        <v>29</v>
      </c>
      <c r="W116" t="str">
        <f t="shared" si="5"/>
        <v>Maybe</v>
      </c>
      <c r="X116" t="str">
        <f t="shared" ref="X116:Z116" si="124">IFERROR(IF(SEARCH(X$1,$Q116),"sim","não"),)</f>
        <v/>
      </c>
      <c r="Y116" t="str">
        <f t="shared" si="124"/>
        <v/>
      </c>
      <c r="Z116" t="str">
        <f t="shared" si="124"/>
        <v/>
      </c>
      <c r="AA116">
        <f t="shared" si="7"/>
        <v>0</v>
      </c>
      <c r="AB116" t="str">
        <f t="shared" si="8"/>
        <v>sim</v>
      </c>
      <c r="AF116" t="str">
        <f t="shared" si="9"/>
        <v/>
      </c>
      <c r="AG116" t="str">
        <f t="shared" si="10"/>
        <v/>
      </c>
      <c r="AH116" t="str">
        <f t="shared" si="11"/>
        <v/>
      </c>
    </row>
    <row r="117">
      <c r="A117" s="9" t="s">
        <v>13756</v>
      </c>
      <c r="B117" s="9" t="s">
        <v>13757</v>
      </c>
      <c r="C117" s="10">
        <v>2021.0</v>
      </c>
      <c r="D117" s="10">
        <v>8.0</v>
      </c>
      <c r="E117" s="10">
        <v>1.0</v>
      </c>
      <c r="F117" s="9" t="s">
        <v>1121</v>
      </c>
      <c r="G117" s="9" t="s">
        <v>1122</v>
      </c>
      <c r="H117" s="10">
        <v>276.0</v>
      </c>
      <c r="I117" s="9"/>
      <c r="J117" s="10">
        <v>130185.0</v>
      </c>
      <c r="K117" s="9" t="s">
        <v>13758</v>
      </c>
      <c r="L117" s="15" t="s">
        <v>13759</v>
      </c>
      <c r="M117" s="9" t="s">
        <v>883</v>
      </c>
      <c r="N117" s="9"/>
      <c r="O117" s="9" t="s">
        <v>884</v>
      </c>
      <c r="P117" s="9" t="s">
        <v>13760</v>
      </c>
      <c r="Q117" s="9" t="s">
        <v>13688</v>
      </c>
      <c r="R117" s="10">
        <v>3.374342E7</v>
      </c>
      <c r="S117" s="9"/>
      <c r="T117">
        <f t="shared" si="2"/>
        <v>54</v>
      </c>
      <c r="U117" t="str">
        <f t="shared" si="3"/>
        <v>Excluded</v>
      </c>
      <c r="V117">
        <f t="shared" si="4"/>
        <v>29</v>
      </c>
      <c r="W117" t="str">
        <f t="shared" si="5"/>
        <v>Excluded</v>
      </c>
      <c r="X117" t="str">
        <f t="shared" ref="X117:Z117" si="125">IFERROR(IF(SEARCH(X$1,$Q117),"sim","não"),)</f>
        <v>sim</v>
      </c>
      <c r="Y117" t="str">
        <f t="shared" si="125"/>
        <v/>
      </c>
      <c r="Z117" t="str">
        <f t="shared" si="125"/>
        <v/>
      </c>
      <c r="AA117">
        <f t="shared" si="7"/>
        <v>1</v>
      </c>
      <c r="AB117" t="str">
        <f t="shared" si="8"/>
        <v/>
      </c>
      <c r="AF117" t="str">
        <f t="shared" si="9"/>
        <v>1 - Type of study</v>
      </c>
      <c r="AG117" t="str">
        <f t="shared" si="10"/>
        <v>1 - Type of study</v>
      </c>
      <c r="AH117" t="str">
        <f t="shared" si="11"/>
        <v/>
      </c>
    </row>
    <row r="118">
      <c r="A118" s="9" t="s">
        <v>13761</v>
      </c>
      <c r="B118" s="9" t="s">
        <v>13762</v>
      </c>
      <c r="C118" s="10">
        <v>2021.0</v>
      </c>
      <c r="D118" s="10">
        <v>4.0</v>
      </c>
      <c r="E118" s="10">
        <v>20.0</v>
      </c>
      <c r="F118" s="9" t="s">
        <v>1017</v>
      </c>
      <c r="G118" s="9" t="s">
        <v>1018</v>
      </c>
      <c r="H118" s="10">
        <v>55.0</v>
      </c>
      <c r="I118" s="10">
        <v>8.0</v>
      </c>
      <c r="J118" s="9" t="s">
        <v>13763</v>
      </c>
      <c r="K118" s="9" t="s">
        <v>13764</v>
      </c>
      <c r="L118" s="15" t="s">
        <v>13765</v>
      </c>
      <c r="M118" s="9" t="s">
        <v>883</v>
      </c>
      <c r="N118" s="9"/>
      <c r="O118" s="9"/>
      <c r="P118" s="9" t="s">
        <v>13766</v>
      </c>
      <c r="Q118" s="9" t="s">
        <v>13680</v>
      </c>
      <c r="R118" s="10">
        <v>3.3733742E7</v>
      </c>
      <c r="S118" s="9" t="s">
        <v>13767</v>
      </c>
      <c r="T118">
        <f t="shared" si="2"/>
        <v>54</v>
      </c>
      <c r="U118" t="str">
        <f t="shared" si="3"/>
        <v>Excluded</v>
      </c>
      <c r="V118">
        <f t="shared" si="4"/>
        <v>29</v>
      </c>
      <c r="W118" t="str">
        <f t="shared" si="5"/>
        <v>Excluded</v>
      </c>
      <c r="X118" t="str">
        <f t="shared" ref="X118:Z118" si="126">IFERROR(IF(SEARCH(X$1,$Q118),"sim","não"),)</f>
        <v>sim</v>
      </c>
      <c r="Y118" t="str">
        <f t="shared" si="126"/>
        <v/>
      </c>
      <c r="Z118" t="str">
        <f t="shared" si="126"/>
        <v/>
      </c>
      <c r="AA118">
        <f t="shared" si="7"/>
        <v>1</v>
      </c>
      <c r="AB118" t="str">
        <f t="shared" si="8"/>
        <v/>
      </c>
      <c r="AF118" t="str">
        <f t="shared" si="9"/>
        <v>1 - Type of study</v>
      </c>
      <c r="AG118" t="str">
        <f t="shared" si="10"/>
        <v>1 - Type of study</v>
      </c>
      <c r="AH118" t="str">
        <f t="shared" si="11"/>
        <v/>
      </c>
    </row>
    <row r="119">
      <c r="A119" s="9" t="s">
        <v>13768</v>
      </c>
      <c r="B119" s="9" t="s">
        <v>13769</v>
      </c>
      <c r="C119" s="10">
        <v>2021.0</v>
      </c>
      <c r="D119" s="10">
        <v>7.0</v>
      </c>
      <c r="E119" s="10">
        <v>15.0</v>
      </c>
      <c r="F119" s="9" t="s">
        <v>974</v>
      </c>
      <c r="G119" s="9" t="s">
        <v>975</v>
      </c>
      <c r="H119" s="10">
        <v>414.0</v>
      </c>
      <c r="I119" s="9"/>
      <c r="J119" s="10">
        <v>125537.0</v>
      </c>
      <c r="K119" s="9" t="s">
        <v>13770</v>
      </c>
      <c r="L119" s="15" t="s">
        <v>13771</v>
      </c>
      <c r="M119" s="9" t="s">
        <v>883</v>
      </c>
      <c r="N119" s="9"/>
      <c r="O119" s="9" t="s">
        <v>913</v>
      </c>
      <c r="P119" s="9" t="s">
        <v>13772</v>
      </c>
      <c r="Q119" s="9" t="s">
        <v>13755</v>
      </c>
      <c r="R119" s="10">
        <v>3.3676243E7</v>
      </c>
      <c r="S119" s="9"/>
      <c r="T119">
        <f t="shared" si="2"/>
        <v>51</v>
      </c>
      <c r="U119" t="str">
        <f t="shared" si="3"/>
        <v>Maybe</v>
      </c>
      <c r="V119">
        <f t="shared" si="4"/>
        <v>29</v>
      </c>
      <c r="W119" t="str">
        <f t="shared" si="5"/>
        <v>Maybe</v>
      </c>
      <c r="X119" t="str">
        <f t="shared" ref="X119:Z119" si="127">IFERROR(IF(SEARCH(X$1,$Q119),"sim","não"),)</f>
        <v/>
      </c>
      <c r="Y119" t="str">
        <f t="shared" si="127"/>
        <v/>
      </c>
      <c r="Z119" t="str">
        <f t="shared" si="127"/>
        <v/>
      </c>
      <c r="AA119">
        <f t="shared" si="7"/>
        <v>0</v>
      </c>
      <c r="AB119" t="str">
        <f t="shared" si="8"/>
        <v>sim</v>
      </c>
      <c r="AF119" t="str">
        <f t="shared" si="9"/>
        <v/>
      </c>
      <c r="AG119" t="str">
        <f t="shared" si="10"/>
        <v/>
      </c>
      <c r="AH119" t="str">
        <f t="shared" si="11"/>
        <v/>
      </c>
    </row>
    <row r="120">
      <c r="A120" s="9" t="s">
        <v>13773</v>
      </c>
      <c r="B120" s="9" t="s">
        <v>13774</v>
      </c>
      <c r="C120" s="10">
        <v>2021.0</v>
      </c>
      <c r="D120" s="10">
        <v>2.0</v>
      </c>
      <c r="E120" s="10">
        <v>26.0</v>
      </c>
      <c r="F120" s="9" t="s">
        <v>4361</v>
      </c>
      <c r="G120" s="9" t="s">
        <v>4362</v>
      </c>
      <c r="H120" s="10">
        <v>9.0</v>
      </c>
      <c r="I120" s="10">
        <v>3.0</v>
      </c>
      <c r="J120" s="9"/>
      <c r="K120" s="9" t="s">
        <v>13775</v>
      </c>
      <c r="L120" s="15" t="s">
        <v>13776</v>
      </c>
      <c r="M120" s="9" t="s">
        <v>883</v>
      </c>
      <c r="N120" s="9"/>
      <c r="O120" s="9"/>
      <c r="P120" s="9" t="s">
        <v>13777</v>
      </c>
      <c r="Q120" s="9" t="s">
        <v>13705</v>
      </c>
      <c r="R120" s="10">
        <v>3.3652851E7</v>
      </c>
      <c r="S120" s="9" t="s">
        <v>13778</v>
      </c>
      <c r="T120">
        <f t="shared" si="2"/>
        <v>51</v>
      </c>
      <c r="U120" t="str">
        <f t="shared" si="3"/>
        <v>Maybe</v>
      </c>
      <c r="V120">
        <f t="shared" si="4"/>
        <v>29</v>
      </c>
      <c r="W120" t="str">
        <f t="shared" si="5"/>
        <v>Maybe</v>
      </c>
      <c r="X120" t="str">
        <f t="shared" ref="X120:Z120" si="128">IFERROR(IF(SEARCH(X$1,$Q120),"sim","não"),)</f>
        <v/>
      </c>
      <c r="Y120" t="str">
        <f t="shared" si="128"/>
        <v/>
      </c>
      <c r="Z120" t="str">
        <f t="shared" si="128"/>
        <v/>
      </c>
      <c r="AA120">
        <f t="shared" si="7"/>
        <v>0</v>
      </c>
      <c r="AB120" t="str">
        <f t="shared" si="8"/>
        <v>sim</v>
      </c>
      <c r="AF120" t="str">
        <f t="shared" si="9"/>
        <v/>
      </c>
      <c r="AG120" t="str">
        <f t="shared" si="10"/>
        <v/>
      </c>
      <c r="AH120" t="str">
        <f t="shared" si="11"/>
        <v/>
      </c>
    </row>
    <row r="121">
      <c r="A121" s="9" t="s">
        <v>13779</v>
      </c>
      <c r="B121" s="9" t="s">
        <v>13780</v>
      </c>
      <c r="C121" s="10">
        <v>2021.0</v>
      </c>
      <c r="D121" s="10">
        <v>2.0</v>
      </c>
      <c r="E121" s="10">
        <v>23.0</v>
      </c>
      <c r="F121" s="9" t="s">
        <v>13781</v>
      </c>
      <c r="G121" s="9" t="s">
        <v>13782</v>
      </c>
      <c r="H121" s="10">
        <v>71.0</v>
      </c>
      <c r="I121" s="9"/>
      <c r="J121" s="10">
        <v>101512.0</v>
      </c>
      <c r="K121" s="9" t="s">
        <v>13783</v>
      </c>
      <c r="L121" s="15" t="s">
        <v>13784</v>
      </c>
      <c r="M121" s="9" t="s">
        <v>883</v>
      </c>
      <c r="N121" s="9"/>
      <c r="O121" s="9" t="s">
        <v>13785</v>
      </c>
      <c r="P121" s="9" t="s">
        <v>13786</v>
      </c>
      <c r="Q121" s="9" t="s">
        <v>13755</v>
      </c>
      <c r="R121" s="10">
        <v>3.364778E7</v>
      </c>
      <c r="S121" s="9"/>
      <c r="T121">
        <f t="shared" si="2"/>
        <v>51</v>
      </c>
      <c r="U121" t="str">
        <f t="shared" si="3"/>
        <v>Maybe</v>
      </c>
      <c r="V121">
        <f t="shared" si="4"/>
        <v>29</v>
      </c>
      <c r="W121" t="str">
        <f t="shared" si="5"/>
        <v>Maybe</v>
      </c>
      <c r="X121" t="str">
        <f t="shared" ref="X121:Z121" si="129">IFERROR(IF(SEARCH(X$1,$Q121),"sim","não"),)</f>
        <v/>
      </c>
      <c r="Y121" t="str">
        <f t="shared" si="129"/>
        <v/>
      </c>
      <c r="Z121" t="str">
        <f t="shared" si="129"/>
        <v/>
      </c>
      <c r="AA121">
        <f t="shared" si="7"/>
        <v>0</v>
      </c>
      <c r="AB121" t="str">
        <f t="shared" si="8"/>
        <v>sim</v>
      </c>
      <c r="AF121" t="str">
        <f t="shared" si="9"/>
        <v/>
      </c>
      <c r="AG121" t="str">
        <f t="shared" si="10"/>
        <v/>
      </c>
      <c r="AH121" t="str">
        <f t="shared" si="11"/>
        <v/>
      </c>
    </row>
    <row r="122">
      <c r="A122" s="9" t="s">
        <v>13787</v>
      </c>
      <c r="B122" s="9" t="s">
        <v>13788</v>
      </c>
      <c r="C122" s="10">
        <v>2021.0</v>
      </c>
      <c r="D122" s="10">
        <v>6.0</v>
      </c>
      <c r="E122" s="10">
        <v>1.0</v>
      </c>
      <c r="F122" s="9" t="s">
        <v>1329</v>
      </c>
      <c r="G122" s="9" t="s">
        <v>1330</v>
      </c>
      <c r="H122" s="10">
        <v>151.0</v>
      </c>
      <c r="I122" s="9"/>
      <c r="J122" s="10">
        <v>106452.0</v>
      </c>
      <c r="K122" s="9" t="s">
        <v>13789</v>
      </c>
      <c r="L122" s="15" t="s">
        <v>13790</v>
      </c>
      <c r="M122" s="9" t="s">
        <v>883</v>
      </c>
      <c r="N122" s="9"/>
      <c r="O122" s="9" t="s">
        <v>913</v>
      </c>
      <c r="P122" s="9" t="s">
        <v>13791</v>
      </c>
      <c r="Q122" s="9" t="s">
        <v>13705</v>
      </c>
      <c r="R122" s="10">
        <v>3.3639345E7</v>
      </c>
      <c r="S122" s="9"/>
      <c r="T122">
        <f t="shared" si="2"/>
        <v>51</v>
      </c>
      <c r="U122" t="str">
        <f t="shared" si="3"/>
        <v>Maybe</v>
      </c>
      <c r="V122">
        <f t="shared" si="4"/>
        <v>29</v>
      </c>
      <c r="W122" t="str">
        <f t="shared" si="5"/>
        <v>Maybe</v>
      </c>
      <c r="X122" t="str">
        <f t="shared" ref="X122:Z122" si="130">IFERROR(IF(SEARCH(X$1,$Q122),"sim","não"),)</f>
        <v/>
      </c>
      <c r="Y122" t="str">
        <f t="shared" si="130"/>
        <v/>
      </c>
      <c r="Z122" t="str">
        <f t="shared" si="130"/>
        <v/>
      </c>
      <c r="AA122">
        <f t="shared" si="7"/>
        <v>0</v>
      </c>
      <c r="AB122" t="str">
        <f t="shared" si="8"/>
        <v>sim</v>
      </c>
      <c r="AF122" t="str">
        <f t="shared" si="9"/>
        <v/>
      </c>
      <c r="AG122" t="str">
        <f t="shared" si="10"/>
        <v/>
      </c>
      <c r="AH122" t="str">
        <f t="shared" si="11"/>
        <v/>
      </c>
    </row>
    <row r="123">
      <c r="A123" s="9" t="s">
        <v>13792</v>
      </c>
      <c r="B123" s="9" t="s">
        <v>13793</v>
      </c>
      <c r="C123" s="10">
        <v>2021.0</v>
      </c>
      <c r="D123" s="10">
        <v>5.0</v>
      </c>
      <c r="E123" s="10">
        <v>1.0</v>
      </c>
      <c r="F123" s="9" t="s">
        <v>948</v>
      </c>
      <c r="G123" s="9" t="s">
        <v>949</v>
      </c>
      <c r="H123" s="10">
        <v>767.0</v>
      </c>
      <c r="I123" s="9"/>
      <c r="J123" s="10">
        <v>144976.0</v>
      </c>
      <c r="K123" s="9" t="s">
        <v>13794</v>
      </c>
      <c r="L123" s="15" t="s">
        <v>13795</v>
      </c>
      <c r="M123" s="9" t="s">
        <v>883</v>
      </c>
      <c r="N123" s="9"/>
      <c r="O123" s="9" t="s">
        <v>913</v>
      </c>
      <c r="P123" s="9" t="s">
        <v>13796</v>
      </c>
      <c r="Q123" s="9" t="s">
        <v>13705</v>
      </c>
      <c r="R123" s="10">
        <v>3.3636779E7</v>
      </c>
      <c r="S123" s="9"/>
      <c r="T123">
        <f t="shared" si="2"/>
        <v>51</v>
      </c>
      <c r="U123" t="str">
        <f t="shared" si="3"/>
        <v>Maybe</v>
      </c>
      <c r="V123">
        <f t="shared" si="4"/>
        <v>29</v>
      </c>
      <c r="W123" t="str">
        <f t="shared" si="5"/>
        <v>Maybe</v>
      </c>
      <c r="X123" t="str">
        <f t="shared" ref="X123:Z123" si="131">IFERROR(IF(SEARCH(X$1,$Q123),"sim","não"),)</f>
        <v/>
      </c>
      <c r="Y123" t="str">
        <f t="shared" si="131"/>
        <v/>
      </c>
      <c r="Z123" t="str">
        <f t="shared" si="131"/>
        <v/>
      </c>
      <c r="AA123">
        <f t="shared" si="7"/>
        <v>0</v>
      </c>
      <c r="AB123" t="str">
        <f t="shared" si="8"/>
        <v>sim</v>
      </c>
      <c r="AF123" t="str">
        <f t="shared" si="9"/>
        <v/>
      </c>
      <c r="AG123" t="str">
        <f t="shared" si="10"/>
        <v/>
      </c>
      <c r="AH123" t="str">
        <f t="shared" si="11"/>
        <v/>
      </c>
    </row>
    <row r="124">
      <c r="A124" s="9" t="s">
        <v>13797</v>
      </c>
      <c r="B124" s="9" t="s">
        <v>13798</v>
      </c>
      <c r="C124" s="10">
        <v>2021.0</v>
      </c>
      <c r="D124" s="10">
        <v>4.0</v>
      </c>
      <c r="E124" s="10">
        <v>1.0</v>
      </c>
      <c r="F124" s="9" t="s">
        <v>13799</v>
      </c>
      <c r="G124" s="9" t="s">
        <v>13800</v>
      </c>
      <c r="H124" s="10">
        <v>11.0</v>
      </c>
      <c r="I124" s="10">
        <v>4.0</v>
      </c>
      <c r="J124" s="9" t="s">
        <v>13801</v>
      </c>
      <c r="K124" s="9" t="s">
        <v>13802</v>
      </c>
      <c r="L124" s="15" t="s">
        <v>13803</v>
      </c>
      <c r="M124" s="9" t="s">
        <v>883</v>
      </c>
      <c r="N124" s="9"/>
      <c r="O124" s="9"/>
      <c r="P124" s="9" t="s">
        <v>13804</v>
      </c>
      <c r="Q124" s="9" t="s">
        <v>13680</v>
      </c>
      <c r="R124" s="10">
        <v>3.3595903E7</v>
      </c>
      <c r="S124" s="9" t="s">
        <v>13805</v>
      </c>
      <c r="T124">
        <f t="shared" si="2"/>
        <v>54</v>
      </c>
      <c r="U124" t="str">
        <f t="shared" si="3"/>
        <v>Excluded</v>
      </c>
      <c r="V124">
        <f t="shared" si="4"/>
        <v>29</v>
      </c>
      <c r="W124" t="str">
        <f t="shared" si="5"/>
        <v>Excluded</v>
      </c>
      <c r="X124" t="str">
        <f t="shared" ref="X124:Z124" si="132">IFERROR(IF(SEARCH(X$1,$Q124),"sim","não"),)</f>
        <v>sim</v>
      </c>
      <c r="Y124" t="str">
        <f t="shared" si="132"/>
        <v/>
      </c>
      <c r="Z124" t="str">
        <f t="shared" si="132"/>
        <v/>
      </c>
      <c r="AA124">
        <f t="shared" si="7"/>
        <v>1</v>
      </c>
      <c r="AB124" t="str">
        <f t="shared" si="8"/>
        <v/>
      </c>
      <c r="AF124" t="str">
        <f t="shared" si="9"/>
        <v>1 - Type of study</v>
      </c>
      <c r="AG124" t="str">
        <f t="shared" si="10"/>
        <v>1 - Type of study</v>
      </c>
      <c r="AH124" t="str">
        <f t="shared" si="11"/>
        <v/>
      </c>
    </row>
    <row r="125">
      <c r="A125" s="9" t="s">
        <v>13806</v>
      </c>
      <c r="B125" s="9" t="s">
        <v>13807</v>
      </c>
      <c r="C125" s="10">
        <v>2021.0</v>
      </c>
      <c r="D125" s="10">
        <v>3.0</v>
      </c>
      <c r="E125" s="10">
        <v>1.0</v>
      </c>
      <c r="F125" s="9" t="s">
        <v>13808</v>
      </c>
      <c r="G125" s="9" t="s">
        <v>13809</v>
      </c>
      <c r="H125" s="10">
        <v>6.0</v>
      </c>
      <c r="I125" s="10">
        <v>3.0</v>
      </c>
      <c r="J125" s="9" t="s">
        <v>13810</v>
      </c>
      <c r="K125" s="9" t="s">
        <v>13811</v>
      </c>
      <c r="L125" s="15" t="s">
        <v>13812</v>
      </c>
      <c r="M125" s="9" t="s">
        <v>883</v>
      </c>
      <c r="N125" s="9"/>
      <c r="O125" s="9" t="s">
        <v>884</v>
      </c>
      <c r="P125" s="9" t="s">
        <v>13813</v>
      </c>
      <c r="Q125" s="9" t="s">
        <v>13814</v>
      </c>
      <c r="R125" s="10">
        <v>3.357675E7</v>
      </c>
      <c r="S125" s="9"/>
      <c r="T125">
        <f t="shared" si="2"/>
        <v>54</v>
      </c>
      <c r="U125" t="str">
        <f t="shared" si="3"/>
        <v>Maybe</v>
      </c>
      <c r="V125">
        <f t="shared" si="4"/>
        <v>29</v>
      </c>
      <c r="W125" t="str">
        <f t="shared" si="5"/>
        <v>Excluded</v>
      </c>
      <c r="X125" t="str">
        <f t="shared" ref="X125:Z125" si="133">IFERROR(IF(SEARCH(X$1,$Q125),"sim","não"),)</f>
        <v/>
      </c>
      <c r="Y125" t="str">
        <f t="shared" si="133"/>
        <v/>
      </c>
      <c r="Z125" t="str">
        <f t="shared" si="133"/>
        <v>sim</v>
      </c>
      <c r="AA125">
        <f t="shared" si="7"/>
        <v>1</v>
      </c>
      <c r="AB125" t="str">
        <f t="shared" si="8"/>
        <v>sim</v>
      </c>
      <c r="AF125" t="str">
        <f t="shared" si="9"/>
        <v>3 - Intervention</v>
      </c>
      <c r="AG125" t="str">
        <f t="shared" si="10"/>
        <v/>
      </c>
      <c r="AH125" t="str">
        <f t="shared" si="11"/>
        <v/>
      </c>
    </row>
    <row r="126">
      <c r="A126" s="9" t="s">
        <v>13815</v>
      </c>
      <c r="B126" s="9" t="s">
        <v>13816</v>
      </c>
      <c r="C126" s="10">
        <v>2021.0</v>
      </c>
      <c r="D126" s="10">
        <v>2.0</v>
      </c>
      <c r="E126" s="10">
        <v>4.0</v>
      </c>
      <c r="F126" s="9" t="s">
        <v>4426</v>
      </c>
      <c r="G126" s="9" t="s">
        <v>4427</v>
      </c>
      <c r="H126" s="10">
        <v>22.0</v>
      </c>
      <c r="I126" s="10">
        <v>4.0</v>
      </c>
      <c r="J126" s="9"/>
      <c r="K126" s="9" t="s">
        <v>13817</v>
      </c>
      <c r="L126" s="15" t="s">
        <v>13818</v>
      </c>
      <c r="M126" s="9" t="s">
        <v>883</v>
      </c>
      <c r="N126" s="9"/>
      <c r="O126" s="9"/>
      <c r="P126" s="9" t="s">
        <v>13819</v>
      </c>
      <c r="Q126" s="9" t="s">
        <v>13738</v>
      </c>
      <c r="R126" s="10">
        <v>3.355718E7</v>
      </c>
      <c r="S126" s="9" t="s">
        <v>13820</v>
      </c>
      <c r="T126">
        <f t="shared" si="2"/>
        <v>54</v>
      </c>
      <c r="U126" t="str">
        <f t="shared" si="3"/>
        <v>Excluded</v>
      </c>
      <c r="V126">
        <f t="shared" si="4"/>
        <v>29</v>
      </c>
      <c r="W126" t="str">
        <f t="shared" si="5"/>
        <v>Excluded</v>
      </c>
      <c r="X126" t="str">
        <f t="shared" ref="X126:Z126" si="134">IFERROR(IF(SEARCH(X$1,$Q126),"sim","não"),)</f>
        <v/>
      </c>
      <c r="Y126" t="str">
        <f t="shared" si="134"/>
        <v/>
      </c>
      <c r="Z126" t="str">
        <f t="shared" si="134"/>
        <v>sim</v>
      </c>
      <c r="AA126">
        <f t="shared" si="7"/>
        <v>1</v>
      </c>
      <c r="AB126" t="str">
        <f t="shared" si="8"/>
        <v/>
      </c>
      <c r="AF126" t="str">
        <f t="shared" si="9"/>
        <v>3 - Intervention</v>
      </c>
      <c r="AG126" t="str">
        <f t="shared" si="10"/>
        <v>3 - Intervention</v>
      </c>
      <c r="AH126" t="str">
        <f t="shared" si="11"/>
        <v/>
      </c>
    </row>
    <row r="127">
      <c r="A127" s="9" t="s">
        <v>13821</v>
      </c>
      <c r="B127" s="9" t="s">
        <v>13822</v>
      </c>
      <c r="C127" s="10">
        <v>2021.0</v>
      </c>
      <c r="D127" s="10">
        <v>4.0</v>
      </c>
      <c r="E127" s="10">
        <v>1.0</v>
      </c>
      <c r="F127" s="9" t="s">
        <v>879</v>
      </c>
      <c r="G127" s="9" t="s">
        <v>880</v>
      </c>
      <c r="H127" s="10">
        <v>165.0</v>
      </c>
      <c r="I127" s="9"/>
      <c r="J127" s="10">
        <v>112101.0</v>
      </c>
      <c r="K127" s="9" t="s">
        <v>13823</v>
      </c>
      <c r="L127" s="15" t="s">
        <v>13824</v>
      </c>
      <c r="M127" s="9" t="s">
        <v>883</v>
      </c>
      <c r="N127" s="9"/>
      <c r="O127" s="9" t="s">
        <v>884</v>
      </c>
      <c r="P127" s="9" t="s">
        <v>13825</v>
      </c>
      <c r="Q127" s="9" t="s">
        <v>13688</v>
      </c>
      <c r="R127" s="10">
        <v>3.3549998E7</v>
      </c>
      <c r="S127" s="9"/>
      <c r="T127">
        <f t="shared" si="2"/>
        <v>54</v>
      </c>
      <c r="U127" t="str">
        <f t="shared" si="3"/>
        <v>Excluded</v>
      </c>
      <c r="V127">
        <f t="shared" si="4"/>
        <v>29</v>
      </c>
      <c r="W127" t="str">
        <f t="shared" si="5"/>
        <v>Excluded</v>
      </c>
      <c r="X127" t="str">
        <f t="shared" ref="X127:Z127" si="135">IFERROR(IF(SEARCH(X$1,$Q127),"sim","não"),)</f>
        <v>sim</v>
      </c>
      <c r="Y127" t="str">
        <f t="shared" si="135"/>
        <v/>
      </c>
      <c r="Z127" t="str">
        <f t="shared" si="135"/>
        <v/>
      </c>
      <c r="AA127">
        <f t="shared" si="7"/>
        <v>1</v>
      </c>
      <c r="AB127" t="str">
        <f t="shared" si="8"/>
        <v/>
      </c>
      <c r="AF127" t="str">
        <f t="shared" si="9"/>
        <v>1 - Type of study</v>
      </c>
      <c r="AG127" t="str">
        <f t="shared" si="10"/>
        <v>1 - Type of study</v>
      </c>
      <c r="AH127" t="str">
        <f t="shared" si="11"/>
        <v/>
      </c>
    </row>
    <row r="128">
      <c r="A128" s="9" t="s">
        <v>13826</v>
      </c>
      <c r="B128" s="9" t="s">
        <v>13827</v>
      </c>
      <c r="C128" s="10">
        <v>2021.0</v>
      </c>
      <c r="D128" s="10">
        <v>2.0</v>
      </c>
      <c r="E128" s="10">
        <v>1.0</v>
      </c>
      <c r="F128" s="9" t="s">
        <v>879</v>
      </c>
      <c r="G128" s="9" t="s">
        <v>880</v>
      </c>
      <c r="H128" s="10">
        <v>163.0</v>
      </c>
      <c r="I128" s="9"/>
      <c r="J128" s="10">
        <v>111969.0</v>
      </c>
      <c r="K128" s="9" t="s">
        <v>13828</v>
      </c>
      <c r="L128" s="15" t="s">
        <v>13829</v>
      </c>
      <c r="M128" s="9" t="s">
        <v>883</v>
      </c>
      <c r="N128" s="9"/>
      <c r="O128" s="9" t="s">
        <v>884</v>
      </c>
      <c r="P128" s="9" t="s">
        <v>13830</v>
      </c>
      <c r="Q128" s="9" t="s">
        <v>13688</v>
      </c>
      <c r="R128" s="10">
        <v>3.3515857E7</v>
      </c>
      <c r="S128" s="9"/>
      <c r="T128">
        <f t="shared" si="2"/>
        <v>54</v>
      </c>
      <c r="U128" t="str">
        <f t="shared" si="3"/>
        <v>Excluded</v>
      </c>
      <c r="V128">
        <f t="shared" si="4"/>
        <v>29</v>
      </c>
      <c r="W128" t="str">
        <f t="shared" si="5"/>
        <v>Excluded</v>
      </c>
      <c r="X128" t="str">
        <f t="shared" ref="X128:Z128" si="136">IFERROR(IF(SEARCH(X$1,$Q128),"sim","não"),)</f>
        <v>sim</v>
      </c>
      <c r="Y128" t="str">
        <f t="shared" si="136"/>
        <v/>
      </c>
      <c r="Z128" t="str">
        <f t="shared" si="136"/>
        <v/>
      </c>
      <c r="AA128">
        <f t="shared" si="7"/>
        <v>1</v>
      </c>
      <c r="AB128" t="str">
        <f t="shared" si="8"/>
        <v/>
      </c>
      <c r="AF128" t="str">
        <f t="shared" si="9"/>
        <v>1 - Type of study</v>
      </c>
      <c r="AG128" t="str">
        <f t="shared" si="10"/>
        <v>1 - Type of study</v>
      </c>
      <c r="AH128" t="str">
        <f t="shared" si="11"/>
        <v/>
      </c>
    </row>
    <row r="129">
      <c r="A129" s="9" t="s">
        <v>13831</v>
      </c>
      <c r="B129" s="9" t="s">
        <v>13832</v>
      </c>
      <c r="C129" s="10">
        <v>2021.0</v>
      </c>
      <c r="D129" s="10">
        <v>3.0</v>
      </c>
      <c r="E129" s="10">
        <v>1.0</v>
      </c>
      <c r="F129" s="9" t="s">
        <v>879</v>
      </c>
      <c r="G129" s="9" t="s">
        <v>880</v>
      </c>
      <c r="H129" s="10">
        <v>164.0</v>
      </c>
      <c r="I129" s="9"/>
      <c r="J129" s="10">
        <v>111992.0</v>
      </c>
      <c r="K129" s="9" t="s">
        <v>13833</v>
      </c>
      <c r="L129" s="15" t="s">
        <v>13834</v>
      </c>
      <c r="M129" s="9" t="s">
        <v>883</v>
      </c>
      <c r="N129" s="9"/>
      <c r="O129" s="9" t="s">
        <v>884</v>
      </c>
      <c r="P129" s="9" t="s">
        <v>13835</v>
      </c>
      <c r="Q129" s="9" t="s">
        <v>13680</v>
      </c>
      <c r="R129" s="10">
        <v>3.3493856E7</v>
      </c>
      <c r="S129" s="9"/>
      <c r="T129">
        <f t="shared" si="2"/>
        <v>54</v>
      </c>
      <c r="U129" t="str">
        <f t="shared" si="3"/>
        <v>Excluded</v>
      </c>
      <c r="V129">
        <f t="shared" si="4"/>
        <v>29</v>
      </c>
      <c r="W129" t="str">
        <f t="shared" si="5"/>
        <v>Excluded</v>
      </c>
      <c r="X129" t="str">
        <f t="shared" ref="X129:Z129" si="137">IFERROR(IF(SEARCH(X$1,$Q129),"sim","não"),)</f>
        <v>sim</v>
      </c>
      <c r="Y129" t="str">
        <f t="shared" si="137"/>
        <v/>
      </c>
      <c r="Z129" t="str">
        <f t="shared" si="137"/>
        <v/>
      </c>
      <c r="AA129">
        <f t="shared" si="7"/>
        <v>1</v>
      </c>
      <c r="AB129" t="str">
        <f t="shared" si="8"/>
        <v/>
      </c>
      <c r="AF129" t="str">
        <f t="shared" si="9"/>
        <v>1 - Type of study</v>
      </c>
      <c r="AG129" t="str">
        <f t="shared" si="10"/>
        <v>1 - Type of study</v>
      </c>
      <c r="AH129" t="str">
        <f t="shared" si="11"/>
        <v/>
      </c>
    </row>
    <row r="130">
      <c r="A130" s="9" t="s">
        <v>13836</v>
      </c>
      <c r="B130" s="9" t="s">
        <v>13837</v>
      </c>
      <c r="C130" s="10">
        <v>2020.0</v>
      </c>
      <c r="D130" s="10">
        <v>10.0</v>
      </c>
      <c r="E130" s="10">
        <v>8.0</v>
      </c>
      <c r="F130" s="9" t="s">
        <v>927</v>
      </c>
      <c r="G130" s="9" t="s">
        <v>928</v>
      </c>
      <c r="H130" s="10">
        <v>273.0</v>
      </c>
      <c r="I130" s="9"/>
      <c r="J130" s="10">
        <v>115792.0</v>
      </c>
      <c r="K130" s="9" t="s">
        <v>13838</v>
      </c>
      <c r="L130" s="15" t="s">
        <v>13839</v>
      </c>
      <c r="M130" s="9" t="s">
        <v>883</v>
      </c>
      <c r="N130" s="9"/>
      <c r="O130" s="9" t="s">
        <v>884</v>
      </c>
      <c r="P130" s="9" t="s">
        <v>13840</v>
      </c>
      <c r="Q130" s="9" t="s">
        <v>13841</v>
      </c>
      <c r="R130" s="10">
        <v>3.3493766E7</v>
      </c>
      <c r="S130" s="9"/>
      <c r="T130">
        <f t="shared" si="2"/>
        <v>54</v>
      </c>
      <c r="U130" t="str">
        <f t="shared" si="3"/>
        <v>Excluded</v>
      </c>
      <c r="V130">
        <f t="shared" si="4"/>
        <v>29</v>
      </c>
      <c r="W130" t="str">
        <f t="shared" si="5"/>
        <v>Excluded</v>
      </c>
      <c r="X130" t="str">
        <f t="shared" ref="X130:Z130" si="138">IFERROR(IF(SEARCH(X$1,$Q130),"sim","não"),)</f>
        <v>sim</v>
      </c>
      <c r="Y130" t="str">
        <f t="shared" si="138"/>
        <v/>
      </c>
      <c r="Z130" t="str">
        <f t="shared" si="138"/>
        <v/>
      </c>
      <c r="AA130">
        <f t="shared" si="7"/>
        <v>1</v>
      </c>
      <c r="AB130" t="str">
        <f t="shared" si="8"/>
        <v/>
      </c>
      <c r="AF130" t="str">
        <f t="shared" si="9"/>
        <v>1 - Type of study</v>
      </c>
      <c r="AG130" t="str">
        <f t="shared" si="10"/>
        <v>1 - Type of study</v>
      </c>
      <c r="AH130" t="str">
        <f t="shared" si="11"/>
        <v/>
      </c>
    </row>
    <row r="131">
      <c r="A131" s="9" t="s">
        <v>13842</v>
      </c>
      <c r="B131" s="9" t="s">
        <v>13843</v>
      </c>
      <c r="C131" s="10">
        <v>2021.0</v>
      </c>
      <c r="D131" s="10">
        <v>1.0</v>
      </c>
      <c r="E131" s="10">
        <v>9.0</v>
      </c>
      <c r="F131" s="9" t="s">
        <v>927</v>
      </c>
      <c r="G131" s="9" t="s">
        <v>928</v>
      </c>
      <c r="H131" s="10">
        <v>273.0</v>
      </c>
      <c r="I131" s="9"/>
      <c r="J131" s="10">
        <v>116468.0</v>
      </c>
      <c r="K131" s="9" t="s">
        <v>13844</v>
      </c>
      <c r="L131" s="15" t="s">
        <v>13845</v>
      </c>
      <c r="M131" s="9" t="s">
        <v>883</v>
      </c>
      <c r="N131" s="9"/>
      <c r="O131" s="9" t="s">
        <v>884</v>
      </c>
      <c r="P131" s="9" t="s">
        <v>13846</v>
      </c>
      <c r="Q131" s="9" t="s">
        <v>13705</v>
      </c>
      <c r="R131" s="10">
        <v>3.3477061E7</v>
      </c>
      <c r="S131" s="9"/>
      <c r="T131">
        <f t="shared" si="2"/>
        <v>51</v>
      </c>
      <c r="U131" t="str">
        <f t="shared" si="3"/>
        <v>Maybe</v>
      </c>
      <c r="V131">
        <f t="shared" si="4"/>
        <v>29</v>
      </c>
      <c r="W131" t="str">
        <f t="shared" si="5"/>
        <v>Maybe</v>
      </c>
      <c r="X131" t="str">
        <f t="shared" ref="X131:Z131" si="139">IFERROR(IF(SEARCH(X$1,$Q131),"sim","não"),)</f>
        <v/>
      </c>
      <c r="Y131" t="str">
        <f t="shared" si="139"/>
        <v/>
      </c>
      <c r="Z131" t="str">
        <f t="shared" si="139"/>
        <v/>
      </c>
      <c r="AA131">
        <f t="shared" si="7"/>
        <v>0</v>
      </c>
      <c r="AB131" t="str">
        <f t="shared" si="8"/>
        <v>sim</v>
      </c>
      <c r="AF131" t="str">
        <f t="shared" si="9"/>
        <v/>
      </c>
      <c r="AG131" t="str">
        <f t="shared" si="10"/>
        <v/>
      </c>
      <c r="AH131" t="str">
        <f t="shared" si="11"/>
        <v/>
      </c>
    </row>
    <row r="132">
      <c r="A132" s="9" t="s">
        <v>13847</v>
      </c>
      <c r="B132" s="9" t="s">
        <v>13848</v>
      </c>
      <c r="C132" s="10">
        <v>2021.0</v>
      </c>
      <c r="D132" s="10">
        <v>2.0</v>
      </c>
      <c r="E132" s="10">
        <v>1.0</v>
      </c>
      <c r="F132" s="9" t="s">
        <v>879</v>
      </c>
      <c r="G132" s="9" t="s">
        <v>880</v>
      </c>
      <c r="H132" s="10">
        <v>163.0</v>
      </c>
      <c r="I132" s="9"/>
      <c r="J132" s="10">
        <v>112012.0</v>
      </c>
      <c r="K132" s="9" t="s">
        <v>13849</v>
      </c>
      <c r="L132" s="15" t="s">
        <v>13850</v>
      </c>
      <c r="M132" s="9" t="s">
        <v>883</v>
      </c>
      <c r="N132" s="9"/>
      <c r="O132" s="9" t="s">
        <v>884</v>
      </c>
      <c r="P132" s="9" t="s">
        <v>13851</v>
      </c>
      <c r="Q132" s="9" t="s">
        <v>13680</v>
      </c>
      <c r="R132" s="10">
        <v>3.3454637E7</v>
      </c>
      <c r="S132" s="9"/>
      <c r="T132">
        <f t="shared" si="2"/>
        <v>54</v>
      </c>
      <c r="U132" t="str">
        <f t="shared" si="3"/>
        <v>Excluded</v>
      </c>
      <c r="V132">
        <f t="shared" si="4"/>
        <v>29</v>
      </c>
      <c r="W132" t="str">
        <f t="shared" si="5"/>
        <v>Excluded</v>
      </c>
      <c r="X132" t="str">
        <f t="shared" ref="X132:Z132" si="140">IFERROR(IF(SEARCH(X$1,$Q132),"sim","não"),)</f>
        <v>sim</v>
      </c>
      <c r="Y132" t="str">
        <f t="shared" si="140"/>
        <v/>
      </c>
      <c r="Z132" t="str">
        <f t="shared" si="140"/>
        <v/>
      </c>
      <c r="AA132">
        <f t="shared" si="7"/>
        <v>1</v>
      </c>
      <c r="AB132" t="str">
        <f t="shared" si="8"/>
        <v/>
      </c>
      <c r="AF132" t="str">
        <f t="shared" si="9"/>
        <v>1 - Type of study</v>
      </c>
      <c r="AG132" t="str">
        <f t="shared" si="10"/>
        <v>1 - Type of study</v>
      </c>
      <c r="AH132" t="str">
        <f t="shared" si="11"/>
        <v/>
      </c>
    </row>
    <row r="133">
      <c r="A133" s="9" t="s">
        <v>13852</v>
      </c>
      <c r="B133" s="9" t="s">
        <v>13853</v>
      </c>
      <c r="C133" s="10">
        <v>2021.0</v>
      </c>
      <c r="D133" s="10">
        <v>2.0</v>
      </c>
      <c r="E133" s="10">
        <v>1.0</v>
      </c>
      <c r="F133" s="9" t="s">
        <v>909</v>
      </c>
      <c r="G133" s="9" t="s">
        <v>910</v>
      </c>
      <c r="H133" s="10">
        <v>231.0</v>
      </c>
      <c r="I133" s="9"/>
      <c r="J133" s="10">
        <v>105737.0</v>
      </c>
      <c r="K133" s="9" t="s">
        <v>13854</v>
      </c>
      <c r="L133" s="15" t="s">
        <v>13855</v>
      </c>
      <c r="M133" s="9" t="s">
        <v>883</v>
      </c>
      <c r="N133" s="9"/>
      <c r="O133" s="9" t="s">
        <v>913</v>
      </c>
      <c r="P133" s="9" t="s">
        <v>13856</v>
      </c>
      <c r="Q133" s="9" t="s">
        <v>13705</v>
      </c>
      <c r="R133" s="10">
        <v>3.3422861E7</v>
      </c>
      <c r="S133" s="9"/>
      <c r="T133">
        <f t="shared" si="2"/>
        <v>51</v>
      </c>
      <c r="U133" t="str">
        <f t="shared" si="3"/>
        <v>Maybe</v>
      </c>
      <c r="V133">
        <f t="shared" si="4"/>
        <v>29</v>
      </c>
      <c r="W133" t="str">
        <f t="shared" si="5"/>
        <v>Maybe</v>
      </c>
      <c r="X133" t="str">
        <f t="shared" ref="X133:Z133" si="141">IFERROR(IF(SEARCH(X$1,$Q133),"sim","não"),)</f>
        <v/>
      </c>
      <c r="Y133" t="str">
        <f t="shared" si="141"/>
        <v/>
      </c>
      <c r="Z133" t="str">
        <f t="shared" si="141"/>
        <v/>
      </c>
      <c r="AA133">
        <f t="shared" si="7"/>
        <v>0</v>
      </c>
      <c r="AB133" t="str">
        <f t="shared" si="8"/>
        <v>sim</v>
      </c>
      <c r="AF133" t="str">
        <f t="shared" si="9"/>
        <v/>
      </c>
      <c r="AG133" t="str">
        <f t="shared" si="10"/>
        <v/>
      </c>
      <c r="AH133" t="str">
        <f t="shared" si="11"/>
        <v/>
      </c>
    </row>
    <row r="134">
      <c r="A134" s="9" t="s">
        <v>13857</v>
      </c>
      <c r="B134" s="9" t="s">
        <v>13858</v>
      </c>
      <c r="C134" s="10">
        <v>2021.0</v>
      </c>
      <c r="D134" s="10">
        <v>1.0</v>
      </c>
      <c r="E134" s="10">
        <v>15.0</v>
      </c>
      <c r="F134" s="9" t="s">
        <v>981</v>
      </c>
      <c r="G134" s="9" t="s">
        <v>982</v>
      </c>
      <c r="H134" s="10">
        <v>208.0</v>
      </c>
      <c r="I134" s="9"/>
      <c r="J134" s="10">
        <v>111665.0</v>
      </c>
      <c r="K134" s="9" t="s">
        <v>13859</v>
      </c>
      <c r="L134" s="15" t="s">
        <v>13860</v>
      </c>
      <c r="M134" s="9" t="s">
        <v>883</v>
      </c>
      <c r="N134" s="9"/>
      <c r="O134" s="9" t="s">
        <v>913</v>
      </c>
      <c r="P134" s="9" t="s">
        <v>13861</v>
      </c>
      <c r="Q134" s="9" t="s">
        <v>13705</v>
      </c>
      <c r="R134" s="10">
        <v>3.3396175E7</v>
      </c>
      <c r="S134" s="9"/>
      <c r="T134">
        <f t="shared" si="2"/>
        <v>51</v>
      </c>
      <c r="U134" t="str">
        <f t="shared" si="3"/>
        <v>Maybe</v>
      </c>
      <c r="V134">
        <f t="shared" si="4"/>
        <v>29</v>
      </c>
      <c r="W134" t="str">
        <f t="shared" si="5"/>
        <v>Maybe</v>
      </c>
      <c r="X134" t="str">
        <f t="shared" ref="X134:Z134" si="142">IFERROR(IF(SEARCH(X$1,$Q134),"sim","não"),)</f>
        <v/>
      </c>
      <c r="Y134" t="str">
        <f t="shared" si="142"/>
        <v/>
      </c>
      <c r="Z134" t="str">
        <f t="shared" si="142"/>
        <v/>
      </c>
      <c r="AA134">
        <f t="shared" si="7"/>
        <v>0</v>
      </c>
      <c r="AB134" t="str">
        <f t="shared" si="8"/>
        <v>sim</v>
      </c>
      <c r="AF134" t="str">
        <f t="shared" si="9"/>
        <v/>
      </c>
      <c r="AG134" t="str">
        <f t="shared" si="10"/>
        <v/>
      </c>
      <c r="AH134" t="str">
        <f t="shared" si="11"/>
        <v/>
      </c>
    </row>
    <row r="135">
      <c r="A135" s="9" t="s">
        <v>13862</v>
      </c>
      <c r="B135" s="9" t="s">
        <v>13863</v>
      </c>
      <c r="C135" s="10">
        <v>2020.0</v>
      </c>
      <c r="D135" s="10">
        <v>1.0</v>
      </c>
      <c r="E135" s="10">
        <v>1.0</v>
      </c>
      <c r="F135" s="9" t="s">
        <v>1528</v>
      </c>
      <c r="G135" s="9" t="s">
        <v>1529</v>
      </c>
      <c r="H135" s="10">
        <v>15.0</v>
      </c>
      <c r="I135" s="9"/>
      <c r="J135" s="9" t="s">
        <v>13864</v>
      </c>
      <c r="K135" s="9" t="s">
        <v>13865</v>
      </c>
      <c r="L135" s="15" t="s">
        <v>13866</v>
      </c>
      <c r="M135" s="9" t="s">
        <v>883</v>
      </c>
      <c r="N135" s="9"/>
      <c r="O135" s="9"/>
      <c r="P135" s="9" t="s">
        <v>13867</v>
      </c>
      <c r="Q135" s="9" t="s">
        <v>13868</v>
      </c>
      <c r="R135" s="10">
        <v>3.3380795E7</v>
      </c>
      <c r="S135" s="9" t="s">
        <v>13869</v>
      </c>
      <c r="T135">
        <f t="shared" si="2"/>
        <v>51</v>
      </c>
      <c r="U135" t="str">
        <f t="shared" si="3"/>
        <v>Excluded</v>
      </c>
      <c r="V135">
        <f t="shared" si="4"/>
        <v>29</v>
      </c>
      <c r="W135" t="str">
        <f t="shared" si="5"/>
        <v>Maybe</v>
      </c>
      <c r="X135" t="str">
        <f t="shared" ref="X135:Z135" si="143">IFERROR(IF(SEARCH(X$1,$Q135),"sim","não"),)</f>
        <v/>
      </c>
      <c r="Y135" t="str">
        <f t="shared" si="143"/>
        <v/>
      </c>
      <c r="Z135" t="str">
        <f t="shared" si="143"/>
        <v>sim</v>
      </c>
      <c r="AA135">
        <f t="shared" si="7"/>
        <v>1</v>
      </c>
      <c r="AB135" t="str">
        <f t="shared" si="8"/>
        <v>sim</v>
      </c>
      <c r="AF135" t="str">
        <f t="shared" si="9"/>
        <v>3 - Intervention</v>
      </c>
      <c r="AG135" t="str">
        <f t="shared" si="10"/>
        <v/>
      </c>
      <c r="AH135" t="str">
        <f t="shared" si="11"/>
        <v/>
      </c>
    </row>
    <row r="136">
      <c r="A136" s="9" t="s">
        <v>13870</v>
      </c>
      <c r="B136" s="9" t="s">
        <v>13871</v>
      </c>
      <c r="C136" s="10">
        <v>2020.0</v>
      </c>
      <c r="D136" s="10">
        <v>12.0</v>
      </c>
      <c r="E136" s="10">
        <v>31.0</v>
      </c>
      <c r="F136" s="9" t="s">
        <v>1128</v>
      </c>
      <c r="G136" s="9" t="s">
        <v>1129</v>
      </c>
      <c r="H136" s="10">
        <v>383.0</v>
      </c>
      <c r="I136" s="10">
        <v>27.0</v>
      </c>
      <c r="J136" s="9" t="s">
        <v>13872</v>
      </c>
      <c r="K136" s="9" t="s">
        <v>13873</v>
      </c>
      <c r="L136" s="15" t="s">
        <v>13874</v>
      </c>
      <c r="M136" s="9" t="s">
        <v>883</v>
      </c>
      <c r="N136" s="9"/>
      <c r="O136" s="9"/>
      <c r="P136" s="9" t="s">
        <v>13875</v>
      </c>
      <c r="Q136" s="9" t="s">
        <v>13876</v>
      </c>
      <c r="R136" s="10">
        <v>3.3301246E7</v>
      </c>
      <c r="S136" s="9" t="s">
        <v>13877</v>
      </c>
      <c r="T136">
        <f t="shared" si="2"/>
        <v>54</v>
      </c>
      <c r="U136" t="str">
        <f t="shared" si="3"/>
        <v>Excluded</v>
      </c>
      <c r="V136">
        <f t="shared" si="4"/>
        <v>29</v>
      </c>
      <c r="W136" t="str">
        <f t="shared" si="5"/>
        <v>Excluded</v>
      </c>
      <c r="X136" t="str">
        <f t="shared" ref="X136:Z136" si="144">IFERROR(IF(SEARCH(X$1,$Q136),"sim","não"),)</f>
        <v/>
      </c>
      <c r="Y136" t="str">
        <f t="shared" si="144"/>
        <v>sim</v>
      </c>
      <c r="Z136" t="str">
        <f t="shared" si="144"/>
        <v/>
      </c>
      <c r="AA136">
        <f t="shared" si="7"/>
        <v>1</v>
      </c>
      <c r="AB136" t="str">
        <f t="shared" si="8"/>
        <v/>
      </c>
      <c r="AF136" t="str">
        <f t="shared" si="9"/>
        <v>2 - Population</v>
      </c>
      <c r="AG136" t="str">
        <f t="shared" si="10"/>
        <v>2 - Population</v>
      </c>
      <c r="AH136" t="str">
        <f t="shared" si="11"/>
        <v/>
      </c>
    </row>
    <row r="137">
      <c r="A137" s="9" t="s">
        <v>13878</v>
      </c>
      <c r="B137" s="9" t="s">
        <v>13879</v>
      </c>
      <c r="C137" s="10">
        <v>2021.0</v>
      </c>
      <c r="D137" s="10">
        <v>2.0</v>
      </c>
      <c r="E137" s="10">
        <v>1.0</v>
      </c>
      <c r="F137" s="9" t="s">
        <v>1121</v>
      </c>
      <c r="G137" s="9" t="s">
        <v>1122</v>
      </c>
      <c r="H137" s="10">
        <v>265.0</v>
      </c>
      <c r="I137" s="9"/>
      <c r="J137" s="10">
        <v>129144.0</v>
      </c>
      <c r="K137" s="9" t="s">
        <v>13880</v>
      </c>
      <c r="L137" s="15" t="s">
        <v>13881</v>
      </c>
      <c r="M137" s="9" t="s">
        <v>883</v>
      </c>
      <c r="N137" s="9"/>
      <c r="O137" s="9" t="s">
        <v>884</v>
      </c>
      <c r="P137" s="9" t="s">
        <v>13882</v>
      </c>
      <c r="Q137" s="9" t="s">
        <v>13705</v>
      </c>
      <c r="R137" s="10">
        <v>3.329305E7</v>
      </c>
      <c r="S137" s="9"/>
      <c r="T137">
        <f t="shared" si="2"/>
        <v>51</v>
      </c>
      <c r="U137" t="str">
        <f t="shared" si="3"/>
        <v>Maybe</v>
      </c>
      <c r="V137">
        <f t="shared" si="4"/>
        <v>29</v>
      </c>
      <c r="W137" t="str">
        <f t="shared" si="5"/>
        <v>Maybe</v>
      </c>
      <c r="X137" t="str">
        <f t="shared" ref="X137:Z137" si="145">IFERROR(IF(SEARCH(X$1,$Q137),"sim","não"),)</f>
        <v/>
      </c>
      <c r="Y137" t="str">
        <f t="shared" si="145"/>
        <v/>
      </c>
      <c r="Z137" t="str">
        <f t="shared" si="145"/>
        <v/>
      </c>
      <c r="AA137">
        <f t="shared" si="7"/>
        <v>0</v>
      </c>
      <c r="AB137" t="str">
        <f t="shared" si="8"/>
        <v>sim</v>
      </c>
      <c r="AF137" t="str">
        <f t="shared" si="9"/>
        <v/>
      </c>
      <c r="AG137" t="str">
        <f t="shared" si="10"/>
        <v/>
      </c>
      <c r="AH137" t="str">
        <f t="shared" si="11"/>
        <v/>
      </c>
    </row>
    <row r="138">
      <c r="A138" s="9" t="s">
        <v>13883</v>
      </c>
      <c r="B138" s="9" t="s">
        <v>13884</v>
      </c>
      <c r="C138" s="10">
        <v>2021.0</v>
      </c>
      <c r="D138" s="10">
        <v>2.0</v>
      </c>
      <c r="E138" s="10">
        <v>5.0</v>
      </c>
      <c r="F138" s="9" t="s">
        <v>974</v>
      </c>
      <c r="G138" s="9" t="s">
        <v>975</v>
      </c>
      <c r="H138" s="10">
        <v>403.0</v>
      </c>
      <c r="I138" s="9"/>
      <c r="J138" s="10">
        <v>123864.0</v>
      </c>
      <c r="K138" s="9" t="s">
        <v>13885</v>
      </c>
      <c r="L138" s="15" t="s">
        <v>13886</v>
      </c>
      <c r="M138" s="9" t="s">
        <v>883</v>
      </c>
      <c r="N138" s="9"/>
      <c r="O138" s="9" t="s">
        <v>913</v>
      </c>
      <c r="P138" s="9" t="s">
        <v>13887</v>
      </c>
      <c r="Q138" s="9" t="s">
        <v>13705</v>
      </c>
      <c r="R138" s="10">
        <v>3.3264938E7</v>
      </c>
      <c r="S138" s="9"/>
      <c r="T138">
        <f t="shared" si="2"/>
        <v>51</v>
      </c>
      <c r="U138" t="str">
        <f t="shared" si="3"/>
        <v>Maybe</v>
      </c>
      <c r="V138">
        <f t="shared" si="4"/>
        <v>29</v>
      </c>
      <c r="W138" t="str">
        <f t="shared" si="5"/>
        <v>Maybe</v>
      </c>
      <c r="X138" t="str">
        <f t="shared" ref="X138:Z138" si="146">IFERROR(IF(SEARCH(X$1,$Q138),"sim","não"),)</f>
        <v/>
      </c>
      <c r="Y138" t="str">
        <f t="shared" si="146"/>
        <v/>
      </c>
      <c r="Z138" t="str">
        <f t="shared" si="146"/>
        <v/>
      </c>
      <c r="AA138">
        <f t="shared" si="7"/>
        <v>0</v>
      </c>
      <c r="AB138" t="str">
        <f t="shared" si="8"/>
        <v>sim</v>
      </c>
      <c r="AF138" t="str">
        <f t="shared" si="9"/>
        <v/>
      </c>
      <c r="AG138" t="str">
        <f t="shared" si="10"/>
        <v/>
      </c>
      <c r="AH138" t="str">
        <f t="shared" si="11"/>
        <v/>
      </c>
    </row>
    <row r="139">
      <c r="A139" s="9" t="s">
        <v>13888</v>
      </c>
      <c r="B139" s="9" t="s">
        <v>13889</v>
      </c>
      <c r="C139" s="10">
        <v>2020.0</v>
      </c>
      <c r="D139" s="10">
        <v>11.0</v>
      </c>
      <c r="E139" s="10">
        <v>26.0</v>
      </c>
      <c r="F139" s="9" t="s">
        <v>4735</v>
      </c>
      <c r="G139" s="9" t="s">
        <v>4736</v>
      </c>
      <c r="H139" s="10">
        <v>9.0</v>
      </c>
      <c r="I139" s="10">
        <v>12.0</v>
      </c>
      <c r="J139" s="9"/>
      <c r="K139" s="9" t="s">
        <v>13890</v>
      </c>
      <c r="L139" s="15" t="s">
        <v>13891</v>
      </c>
      <c r="M139" s="9" t="s">
        <v>883</v>
      </c>
      <c r="N139" s="9"/>
      <c r="O139" s="9"/>
      <c r="P139" s="9" t="s">
        <v>13892</v>
      </c>
      <c r="Q139" s="9" t="s">
        <v>13680</v>
      </c>
      <c r="R139" s="10">
        <v>3.3256117E7</v>
      </c>
      <c r="S139" s="9" t="s">
        <v>13893</v>
      </c>
      <c r="T139">
        <f t="shared" si="2"/>
        <v>54</v>
      </c>
      <c r="U139" t="str">
        <f t="shared" si="3"/>
        <v>Excluded</v>
      </c>
      <c r="V139">
        <f t="shared" si="4"/>
        <v>29</v>
      </c>
      <c r="W139" t="str">
        <f t="shared" si="5"/>
        <v>Excluded</v>
      </c>
      <c r="X139" t="str">
        <f t="shared" ref="X139:Z139" si="147">IFERROR(IF(SEARCH(X$1,$Q139),"sim","não"),)</f>
        <v>sim</v>
      </c>
      <c r="Y139" t="str">
        <f t="shared" si="147"/>
        <v/>
      </c>
      <c r="Z139" t="str">
        <f t="shared" si="147"/>
        <v/>
      </c>
      <c r="AA139">
        <f t="shared" si="7"/>
        <v>1</v>
      </c>
      <c r="AB139" t="str">
        <f t="shared" si="8"/>
        <v/>
      </c>
      <c r="AF139" t="str">
        <f t="shared" si="9"/>
        <v>1 - Type of study</v>
      </c>
      <c r="AG139" t="str">
        <f t="shared" si="10"/>
        <v>1 - Type of study</v>
      </c>
      <c r="AH139" t="str">
        <f t="shared" si="11"/>
        <v/>
      </c>
    </row>
    <row r="140">
      <c r="A140" s="9" t="s">
        <v>13894</v>
      </c>
      <c r="B140" s="9" t="s">
        <v>13895</v>
      </c>
      <c r="C140" s="10">
        <v>2020.0</v>
      </c>
      <c r="D140" s="10">
        <v>12.0</v>
      </c>
      <c r="E140" s="10">
        <v>1.0</v>
      </c>
      <c r="F140" s="9" t="s">
        <v>927</v>
      </c>
      <c r="G140" s="9" t="s">
        <v>928</v>
      </c>
      <c r="H140" s="10">
        <v>267.0</v>
      </c>
      <c r="I140" s="9"/>
      <c r="J140" s="10">
        <v>115572.0</v>
      </c>
      <c r="K140" s="9" t="s">
        <v>13896</v>
      </c>
      <c r="L140" s="15" t="s">
        <v>13897</v>
      </c>
      <c r="M140" s="9" t="s">
        <v>883</v>
      </c>
      <c r="N140" s="9"/>
      <c r="O140" s="9" t="s">
        <v>884</v>
      </c>
      <c r="P140" s="9" t="s">
        <v>13898</v>
      </c>
      <c r="Q140" s="9" t="s">
        <v>13680</v>
      </c>
      <c r="R140" s="10">
        <v>3.3254617E7</v>
      </c>
      <c r="S140" s="9"/>
      <c r="T140">
        <f t="shared" si="2"/>
        <v>54</v>
      </c>
      <c r="U140" t="str">
        <f t="shared" si="3"/>
        <v>Excluded</v>
      </c>
      <c r="V140">
        <f t="shared" si="4"/>
        <v>29</v>
      </c>
      <c r="W140" t="str">
        <f t="shared" si="5"/>
        <v>Excluded</v>
      </c>
      <c r="X140" t="str">
        <f t="shared" ref="X140:Z140" si="148">IFERROR(IF(SEARCH(X$1,$Q140),"sim","não"),)</f>
        <v>sim</v>
      </c>
      <c r="Y140" t="str">
        <f t="shared" si="148"/>
        <v/>
      </c>
      <c r="Z140" t="str">
        <f t="shared" si="148"/>
        <v/>
      </c>
      <c r="AA140">
        <f t="shared" si="7"/>
        <v>1</v>
      </c>
      <c r="AB140" t="str">
        <f t="shared" si="8"/>
        <v/>
      </c>
      <c r="AF140" t="str">
        <f t="shared" si="9"/>
        <v>1 - Type of study</v>
      </c>
      <c r="AG140" t="str">
        <f t="shared" si="10"/>
        <v>1 - Type of study</v>
      </c>
      <c r="AH140" t="str">
        <f t="shared" si="11"/>
        <v/>
      </c>
    </row>
    <row r="141">
      <c r="A141" s="9" t="s">
        <v>13899</v>
      </c>
      <c r="B141" s="9" t="s">
        <v>13900</v>
      </c>
      <c r="C141" s="10">
        <v>2021.0</v>
      </c>
      <c r="D141" s="10">
        <v>1.0</v>
      </c>
      <c r="E141" s="10">
        <v>1.0</v>
      </c>
      <c r="F141" s="9" t="s">
        <v>981</v>
      </c>
      <c r="G141" s="9" t="s">
        <v>982</v>
      </c>
      <c r="H141" s="10">
        <v>207.0</v>
      </c>
      <c r="I141" s="9"/>
      <c r="J141" s="10">
        <v>111555.0</v>
      </c>
      <c r="K141" s="9" t="s">
        <v>13901</v>
      </c>
      <c r="L141" s="15" t="s">
        <v>13902</v>
      </c>
      <c r="M141" s="9" t="s">
        <v>883</v>
      </c>
      <c r="N141" s="9"/>
      <c r="O141" s="9" t="s">
        <v>913</v>
      </c>
      <c r="P141" s="9" t="s">
        <v>13903</v>
      </c>
      <c r="Q141" s="9" t="s">
        <v>13680</v>
      </c>
      <c r="R141" s="10">
        <v>3.3254412E7</v>
      </c>
      <c r="S141" s="9"/>
      <c r="T141">
        <f t="shared" si="2"/>
        <v>54</v>
      </c>
      <c r="U141" t="str">
        <f t="shared" si="3"/>
        <v>Excluded</v>
      </c>
      <c r="V141">
        <f t="shared" si="4"/>
        <v>29</v>
      </c>
      <c r="W141" t="str">
        <f t="shared" si="5"/>
        <v>Excluded</v>
      </c>
      <c r="X141" t="str">
        <f t="shared" ref="X141:Z141" si="149">IFERROR(IF(SEARCH(X$1,$Q141),"sim","não"),)</f>
        <v>sim</v>
      </c>
      <c r="Y141" t="str">
        <f t="shared" si="149"/>
        <v/>
      </c>
      <c r="Z141" t="str">
        <f t="shared" si="149"/>
        <v/>
      </c>
      <c r="AA141">
        <f t="shared" si="7"/>
        <v>1</v>
      </c>
      <c r="AB141" t="str">
        <f t="shared" si="8"/>
        <v/>
      </c>
      <c r="AF141" t="str">
        <f t="shared" si="9"/>
        <v>1 - Type of study</v>
      </c>
      <c r="AG141" t="str">
        <f t="shared" si="10"/>
        <v>1 - Type of study</v>
      </c>
      <c r="AH141" t="str">
        <f t="shared" si="11"/>
        <v/>
      </c>
    </row>
    <row r="142">
      <c r="A142" s="9" t="s">
        <v>13904</v>
      </c>
      <c r="B142" s="9" t="s">
        <v>13905</v>
      </c>
      <c r="C142" s="10">
        <v>2021.0</v>
      </c>
      <c r="D142" s="10">
        <v>3.0</v>
      </c>
      <c r="E142" s="10">
        <v>1.0</v>
      </c>
      <c r="F142" s="9" t="s">
        <v>1121</v>
      </c>
      <c r="G142" s="9" t="s">
        <v>1122</v>
      </c>
      <c r="H142" s="10">
        <v>266.0</v>
      </c>
      <c r="I142" s="9"/>
      <c r="J142" s="10">
        <v>128968.0</v>
      </c>
      <c r="K142" s="9" t="s">
        <v>13906</v>
      </c>
      <c r="L142" s="15" t="s">
        <v>13907</v>
      </c>
      <c r="M142" s="9" t="s">
        <v>883</v>
      </c>
      <c r="N142" s="9"/>
      <c r="O142" s="9" t="s">
        <v>884</v>
      </c>
      <c r="P142" s="9" t="s">
        <v>13908</v>
      </c>
      <c r="Q142" s="9" t="s">
        <v>13680</v>
      </c>
      <c r="R142" s="10">
        <v>3.3246699E7</v>
      </c>
      <c r="S142" s="9"/>
      <c r="T142">
        <f t="shared" si="2"/>
        <v>54</v>
      </c>
      <c r="U142" t="str">
        <f t="shared" si="3"/>
        <v>Excluded</v>
      </c>
      <c r="V142">
        <f t="shared" si="4"/>
        <v>29</v>
      </c>
      <c r="W142" t="str">
        <f t="shared" si="5"/>
        <v>Excluded</v>
      </c>
      <c r="X142" t="str">
        <f t="shared" ref="X142:Z142" si="150">IFERROR(IF(SEARCH(X$1,$Q142),"sim","não"),)</f>
        <v>sim</v>
      </c>
      <c r="Y142" t="str">
        <f t="shared" si="150"/>
        <v/>
      </c>
      <c r="Z142" t="str">
        <f t="shared" si="150"/>
        <v/>
      </c>
      <c r="AA142">
        <f t="shared" si="7"/>
        <v>1</v>
      </c>
      <c r="AB142" t="str">
        <f t="shared" si="8"/>
        <v/>
      </c>
      <c r="AF142" t="str">
        <f t="shared" si="9"/>
        <v>1 - Type of study</v>
      </c>
      <c r="AG142" t="str">
        <f t="shared" si="10"/>
        <v>1 - Type of study</v>
      </c>
      <c r="AH142" t="str">
        <f t="shared" si="11"/>
        <v/>
      </c>
    </row>
    <row r="143">
      <c r="A143" s="9" t="s">
        <v>13909</v>
      </c>
      <c r="B143" s="9" t="s">
        <v>13910</v>
      </c>
      <c r="C143" s="10">
        <v>2021.0</v>
      </c>
      <c r="D143" s="10">
        <v>3.0</v>
      </c>
      <c r="E143" s="10">
        <v>5.0</v>
      </c>
      <c r="F143" s="9" t="s">
        <v>974</v>
      </c>
      <c r="G143" s="9" t="s">
        <v>975</v>
      </c>
      <c r="H143" s="10">
        <v>405.0</v>
      </c>
      <c r="I143" s="9"/>
      <c r="J143" s="10">
        <v>124207.0</v>
      </c>
      <c r="K143" s="9" t="s">
        <v>13911</v>
      </c>
      <c r="L143" s="15" t="s">
        <v>13912</v>
      </c>
      <c r="M143" s="9" t="s">
        <v>883</v>
      </c>
      <c r="N143" s="9"/>
      <c r="O143" s="9" t="s">
        <v>913</v>
      </c>
      <c r="P143" s="9" t="s">
        <v>13913</v>
      </c>
      <c r="Q143" s="9" t="s">
        <v>13914</v>
      </c>
      <c r="R143" s="10">
        <v>3.3199151E7</v>
      </c>
      <c r="S143" s="9"/>
      <c r="T143">
        <f t="shared" si="2"/>
        <v>51</v>
      </c>
      <c r="U143" t="str">
        <f t="shared" si="3"/>
        <v>Maybe</v>
      </c>
      <c r="V143">
        <f t="shared" si="4"/>
        <v>29</v>
      </c>
      <c r="W143" t="str">
        <f t="shared" si="5"/>
        <v>Maybe</v>
      </c>
      <c r="X143" t="str">
        <f t="shared" ref="X143:Z143" si="151">IFERROR(IF(SEARCH(X$1,$Q143),"sim","não"),)</f>
        <v/>
      </c>
      <c r="Y143" t="str">
        <f t="shared" si="151"/>
        <v/>
      </c>
      <c r="Z143" t="str">
        <f t="shared" si="151"/>
        <v/>
      </c>
      <c r="AA143">
        <f t="shared" si="7"/>
        <v>0</v>
      </c>
      <c r="AB143" t="str">
        <f t="shared" si="8"/>
        <v>sim</v>
      </c>
      <c r="AF143" t="str">
        <f t="shared" si="9"/>
        <v/>
      </c>
      <c r="AG143" t="str">
        <f t="shared" si="10"/>
        <v/>
      </c>
      <c r="AH143" t="str">
        <f t="shared" si="11"/>
        <v/>
      </c>
    </row>
    <row r="144">
      <c r="A144" s="9" t="s">
        <v>13915</v>
      </c>
      <c r="B144" s="9" t="s">
        <v>13916</v>
      </c>
      <c r="C144" s="10">
        <v>2021.0</v>
      </c>
      <c r="D144" s="10">
        <v>3.0</v>
      </c>
      <c r="E144" s="10">
        <v>10.0</v>
      </c>
      <c r="F144" s="9" t="s">
        <v>948</v>
      </c>
      <c r="G144" s="9" t="s">
        <v>949</v>
      </c>
      <c r="H144" s="10">
        <v>759.0</v>
      </c>
      <c r="I144" s="9"/>
      <c r="J144" s="10">
        <v>143558.0</v>
      </c>
      <c r="K144" s="9" t="s">
        <v>13917</v>
      </c>
      <c r="L144" s="15" t="s">
        <v>13918</v>
      </c>
      <c r="M144" s="9" t="s">
        <v>883</v>
      </c>
      <c r="N144" s="9"/>
      <c r="O144" s="9" t="s">
        <v>913</v>
      </c>
      <c r="P144" s="9" t="s">
        <v>13919</v>
      </c>
      <c r="Q144" s="9" t="s">
        <v>13914</v>
      </c>
      <c r="R144" s="10">
        <v>3.3190902E7</v>
      </c>
      <c r="S144" s="9"/>
      <c r="T144">
        <f t="shared" si="2"/>
        <v>51</v>
      </c>
      <c r="U144" t="str">
        <f t="shared" si="3"/>
        <v>Maybe</v>
      </c>
      <c r="V144">
        <f t="shared" si="4"/>
        <v>29</v>
      </c>
      <c r="W144" t="str">
        <f t="shared" si="5"/>
        <v>Maybe</v>
      </c>
      <c r="X144" t="str">
        <f t="shared" ref="X144:Z144" si="152">IFERROR(IF(SEARCH(X$1,$Q144),"sim","não"),)</f>
        <v/>
      </c>
      <c r="Y144" t="str">
        <f t="shared" si="152"/>
        <v/>
      </c>
      <c r="Z144" t="str">
        <f t="shared" si="152"/>
        <v/>
      </c>
      <c r="AA144">
        <f t="shared" si="7"/>
        <v>0</v>
      </c>
      <c r="AB144" t="str">
        <f t="shared" si="8"/>
        <v>sim</v>
      </c>
      <c r="AF144" t="str">
        <f t="shared" si="9"/>
        <v/>
      </c>
      <c r="AG144" t="str">
        <f t="shared" si="10"/>
        <v/>
      </c>
      <c r="AH144" t="str">
        <f t="shared" si="11"/>
        <v/>
      </c>
    </row>
    <row r="145">
      <c r="A145" s="9" t="s">
        <v>13920</v>
      </c>
      <c r="B145" s="9" t="s">
        <v>13921</v>
      </c>
      <c r="C145" s="10">
        <v>2020.0</v>
      </c>
      <c r="D145" s="10">
        <v>11.0</v>
      </c>
      <c r="E145" s="10">
        <v>1.0</v>
      </c>
      <c r="F145" s="9" t="s">
        <v>879</v>
      </c>
      <c r="G145" s="9" t="s">
        <v>880</v>
      </c>
      <c r="H145" s="10">
        <v>160.0</v>
      </c>
      <c r="I145" s="9"/>
      <c r="J145" s="10">
        <v>111682.0</v>
      </c>
      <c r="K145" s="9" t="s">
        <v>13922</v>
      </c>
      <c r="L145" s="15" t="s">
        <v>13923</v>
      </c>
      <c r="M145" s="9" t="s">
        <v>883</v>
      </c>
      <c r="N145" s="9"/>
      <c r="O145" s="9" t="s">
        <v>884</v>
      </c>
      <c r="P145" s="9" t="s">
        <v>13924</v>
      </c>
      <c r="Q145" s="9" t="s">
        <v>13688</v>
      </c>
      <c r="R145" s="10">
        <v>3.3181955E7</v>
      </c>
      <c r="S145" s="9"/>
      <c r="T145">
        <f t="shared" si="2"/>
        <v>54</v>
      </c>
      <c r="U145" t="str">
        <f t="shared" si="3"/>
        <v>Excluded</v>
      </c>
      <c r="V145">
        <f t="shared" si="4"/>
        <v>29</v>
      </c>
      <c r="W145" t="str">
        <f t="shared" si="5"/>
        <v>Excluded</v>
      </c>
      <c r="X145" t="str">
        <f t="shared" ref="X145:Z145" si="153">IFERROR(IF(SEARCH(X$1,$Q145),"sim","não"),)</f>
        <v>sim</v>
      </c>
      <c r="Y145" t="str">
        <f t="shared" si="153"/>
        <v/>
      </c>
      <c r="Z145" t="str">
        <f t="shared" si="153"/>
        <v/>
      </c>
      <c r="AA145">
        <f t="shared" si="7"/>
        <v>1</v>
      </c>
      <c r="AB145" t="str">
        <f t="shared" si="8"/>
        <v/>
      </c>
      <c r="AF145" t="str">
        <f t="shared" si="9"/>
        <v>1 - Type of study</v>
      </c>
      <c r="AG145" t="str">
        <f t="shared" si="10"/>
        <v>1 - Type of study</v>
      </c>
      <c r="AH145" t="str">
        <f t="shared" si="11"/>
        <v/>
      </c>
    </row>
    <row r="146">
      <c r="A146" s="9" t="s">
        <v>13925</v>
      </c>
      <c r="B146" s="9" t="s">
        <v>13926</v>
      </c>
      <c r="C146" s="10">
        <v>2021.0</v>
      </c>
      <c r="D146" s="10">
        <v>3.0</v>
      </c>
      <c r="E146" s="10">
        <v>20.0</v>
      </c>
      <c r="F146" s="9" t="s">
        <v>948</v>
      </c>
      <c r="G146" s="9" t="s">
        <v>949</v>
      </c>
      <c r="H146" s="10">
        <v>761.0</v>
      </c>
      <c r="I146" s="9"/>
      <c r="J146" s="10">
        <v>143272.0</v>
      </c>
      <c r="K146" s="9" t="s">
        <v>13927</v>
      </c>
      <c r="L146" s="15" t="s">
        <v>13928</v>
      </c>
      <c r="M146" s="9" t="s">
        <v>883</v>
      </c>
      <c r="N146" s="9"/>
      <c r="O146" s="9" t="s">
        <v>913</v>
      </c>
      <c r="P146" s="9" t="s">
        <v>13929</v>
      </c>
      <c r="Q146" s="9" t="s">
        <v>13688</v>
      </c>
      <c r="R146" s="10">
        <v>3.3162128E7</v>
      </c>
      <c r="S146" s="9"/>
      <c r="T146">
        <f t="shared" si="2"/>
        <v>54</v>
      </c>
      <c r="U146" t="str">
        <f t="shared" si="3"/>
        <v>Excluded</v>
      </c>
      <c r="V146">
        <f t="shared" si="4"/>
        <v>29</v>
      </c>
      <c r="W146" t="str">
        <f t="shared" si="5"/>
        <v>Excluded</v>
      </c>
      <c r="X146" t="str">
        <f t="shared" ref="X146:Z146" si="154">IFERROR(IF(SEARCH(X$1,$Q146),"sim","não"),)</f>
        <v>sim</v>
      </c>
      <c r="Y146" t="str">
        <f t="shared" si="154"/>
        <v/>
      </c>
      <c r="Z146" t="str">
        <f t="shared" si="154"/>
        <v/>
      </c>
      <c r="AA146">
        <f t="shared" si="7"/>
        <v>1</v>
      </c>
      <c r="AB146" t="str">
        <f t="shared" si="8"/>
        <v/>
      </c>
      <c r="AF146" t="str">
        <f t="shared" si="9"/>
        <v>1 - Type of study</v>
      </c>
      <c r="AG146" t="str">
        <f t="shared" si="10"/>
        <v>1 - Type of study</v>
      </c>
      <c r="AH146" t="str">
        <f t="shared" si="11"/>
        <v/>
      </c>
    </row>
    <row r="147">
      <c r="A147" s="9" t="s">
        <v>13930</v>
      </c>
      <c r="B147" s="9" t="s">
        <v>13931</v>
      </c>
      <c r="C147" s="10">
        <v>2021.0</v>
      </c>
      <c r="D147" s="10">
        <v>4.0</v>
      </c>
      <c r="E147" s="10">
        <v>5.0</v>
      </c>
      <c r="F147" s="9" t="s">
        <v>974</v>
      </c>
      <c r="G147" s="9" t="s">
        <v>975</v>
      </c>
      <c r="H147" s="10">
        <v>407.0</v>
      </c>
      <c r="I147" s="9"/>
      <c r="J147" s="10">
        <v>124382.0</v>
      </c>
      <c r="K147" s="9" t="s">
        <v>13932</v>
      </c>
      <c r="L147" s="15" t="s">
        <v>13933</v>
      </c>
      <c r="M147" s="9" t="s">
        <v>883</v>
      </c>
      <c r="N147" s="9"/>
      <c r="O147" s="9" t="s">
        <v>913</v>
      </c>
      <c r="P147" s="9" t="s">
        <v>13934</v>
      </c>
      <c r="Q147" s="9" t="s">
        <v>13914</v>
      </c>
      <c r="R147" s="10">
        <v>3.3153793E7</v>
      </c>
      <c r="S147" s="9"/>
      <c r="T147">
        <f t="shared" si="2"/>
        <v>51</v>
      </c>
      <c r="U147" t="str">
        <f t="shared" si="3"/>
        <v>Maybe</v>
      </c>
      <c r="V147">
        <f t="shared" si="4"/>
        <v>29</v>
      </c>
      <c r="W147" t="str">
        <f t="shared" si="5"/>
        <v>Maybe</v>
      </c>
      <c r="X147" t="str">
        <f t="shared" ref="X147:Z147" si="155">IFERROR(IF(SEARCH(X$1,$Q147),"sim","não"),)</f>
        <v/>
      </c>
      <c r="Y147" t="str">
        <f t="shared" si="155"/>
        <v/>
      </c>
      <c r="Z147" t="str">
        <f t="shared" si="155"/>
        <v/>
      </c>
      <c r="AA147">
        <f t="shared" si="7"/>
        <v>0</v>
      </c>
      <c r="AB147" t="str">
        <f t="shared" si="8"/>
        <v>sim</v>
      </c>
      <c r="AF147" t="str">
        <f t="shared" si="9"/>
        <v/>
      </c>
      <c r="AG147" t="str">
        <f t="shared" si="10"/>
        <v/>
      </c>
      <c r="AH147" t="str">
        <f t="shared" si="11"/>
        <v/>
      </c>
    </row>
    <row r="148">
      <c r="A148" s="9" t="s">
        <v>13935</v>
      </c>
      <c r="B148" s="9" t="s">
        <v>13936</v>
      </c>
      <c r="C148" s="10">
        <v>2020.0</v>
      </c>
      <c r="D148" s="10">
        <v>12.0</v>
      </c>
      <c r="E148" s="10">
        <v>7.0</v>
      </c>
      <c r="F148" s="9" t="s">
        <v>13937</v>
      </c>
      <c r="G148" s="9" t="s">
        <v>13938</v>
      </c>
      <c r="H148" s="10">
        <v>12.0</v>
      </c>
      <c r="I148" s="10">
        <v>45.0</v>
      </c>
      <c r="J148" s="9" t="s">
        <v>13939</v>
      </c>
      <c r="K148" s="9" t="s">
        <v>13940</v>
      </c>
      <c r="L148" s="15" t="s">
        <v>13941</v>
      </c>
      <c r="M148" s="9" t="s">
        <v>883</v>
      </c>
      <c r="N148" s="9"/>
      <c r="O148" s="9" t="s">
        <v>884</v>
      </c>
      <c r="P148" s="9" t="s">
        <v>13942</v>
      </c>
      <c r="Q148" s="9" t="s">
        <v>13688</v>
      </c>
      <c r="R148" s="10">
        <v>3.3135024E7</v>
      </c>
      <c r="S148" s="9"/>
      <c r="T148">
        <f t="shared" si="2"/>
        <v>54</v>
      </c>
      <c r="U148" t="str">
        <f t="shared" si="3"/>
        <v>Excluded</v>
      </c>
      <c r="V148">
        <f t="shared" si="4"/>
        <v>29</v>
      </c>
      <c r="W148" t="str">
        <f t="shared" si="5"/>
        <v>Excluded</v>
      </c>
      <c r="X148" t="str">
        <f t="shared" ref="X148:Z148" si="156">IFERROR(IF(SEARCH(X$1,$Q148),"sim","não"),)</f>
        <v>sim</v>
      </c>
      <c r="Y148" t="str">
        <f t="shared" si="156"/>
        <v/>
      </c>
      <c r="Z148" t="str">
        <f t="shared" si="156"/>
        <v/>
      </c>
      <c r="AA148">
        <f t="shared" si="7"/>
        <v>1</v>
      </c>
      <c r="AB148" t="str">
        <f t="shared" si="8"/>
        <v/>
      </c>
      <c r="AF148" t="str">
        <f t="shared" si="9"/>
        <v>1 - Type of study</v>
      </c>
      <c r="AG148" t="str">
        <f t="shared" si="10"/>
        <v>1 - Type of study</v>
      </c>
      <c r="AH148" t="str">
        <f t="shared" si="11"/>
        <v/>
      </c>
    </row>
    <row r="149">
      <c r="A149" s="9" t="s">
        <v>13943</v>
      </c>
      <c r="B149" s="9" t="s">
        <v>13944</v>
      </c>
      <c r="C149" s="10">
        <v>2021.0</v>
      </c>
      <c r="D149" s="10">
        <v>3.0</v>
      </c>
      <c r="E149" s="10">
        <v>5.0</v>
      </c>
      <c r="F149" s="9" t="s">
        <v>974</v>
      </c>
      <c r="G149" s="9" t="s">
        <v>975</v>
      </c>
      <c r="H149" s="10">
        <v>405.0</v>
      </c>
      <c r="I149" s="9"/>
      <c r="J149" s="10">
        <v>123913.0</v>
      </c>
      <c r="K149" s="9" t="s">
        <v>13945</v>
      </c>
      <c r="L149" s="15" t="s">
        <v>13946</v>
      </c>
      <c r="M149" s="9" t="s">
        <v>883</v>
      </c>
      <c r="N149" s="9"/>
      <c r="O149" s="9" t="s">
        <v>913</v>
      </c>
      <c r="P149" s="9" t="s">
        <v>13947</v>
      </c>
      <c r="Q149" s="9" t="s">
        <v>13688</v>
      </c>
      <c r="R149" s="10">
        <v>3.312719E7</v>
      </c>
      <c r="S149" s="9"/>
      <c r="T149">
        <f t="shared" si="2"/>
        <v>54</v>
      </c>
      <c r="U149" t="str">
        <f t="shared" si="3"/>
        <v>Excluded</v>
      </c>
      <c r="V149">
        <f t="shared" si="4"/>
        <v>29</v>
      </c>
      <c r="W149" t="str">
        <f t="shared" si="5"/>
        <v>Excluded</v>
      </c>
      <c r="X149" t="str">
        <f t="shared" ref="X149:Z149" si="157">IFERROR(IF(SEARCH(X$1,$Q149),"sim","não"),)</f>
        <v>sim</v>
      </c>
      <c r="Y149" t="str">
        <f t="shared" si="157"/>
        <v/>
      </c>
      <c r="Z149" t="str">
        <f t="shared" si="157"/>
        <v/>
      </c>
      <c r="AA149">
        <f t="shared" si="7"/>
        <v>1</v>
      </c>
      <c r="AB149" t="str">
        <f t="shared" si="8"/>
        <v/>
      </c>
      <c r="AF149" t="str">
        <f t="shared" si="9"/>
        <v>1 - Type of study</v>
      </c>
      <c r="AG149" t="str">
        <f t="shared" si="10"/>
        <v>1 - Type of study</v>
      </c>
      <c r="AH149" t="str">
        <f t="shared" si="11"/>
        <v/>
      </c>
    </row>
    <row r="150">
      <c r="A150" s="9" t="s">
        <v>13948</v>
      </c>
      <c r="B150" s="9" t="s">
        <v>13949</v>
      </c>
      <c r="C150" s="10">
        <v>2021.0</v>
      </c>
      <c r="D150" s="10">
        <v>2.0</v>
      </c>
      <c r="E150" s="10">
        <v>1.0</v>
      </c>
      <c r="F150" s="9" t="s">
        <v>7482</v>
      </c>
      <c r="G150" s="9" t="s">
        <v>7483</v>
      </c>
      <c r="H150" s="10">
        <v>27.0</v>
      </c>
      <c r="I150" s="10">
        <v>4.0</v>
      </c>
      <c r="J150" s="9" t="s">
        <v>13950</v>
      </c>
      <c r="K150" s="9" t="s">
        <v>13951</v>
      </c>
      <c r="L150" s="15" t="s">
        <v>13952</v>
      </c>
      <c r="M150" s="9" t="s">
        <v>883</v>
      </c>
      <c r="N150" s="9"/>
      <c r="O150" s="9" t="s">
        <v>884</v>
      </c>
      <c r="P150" s="9" t="s">
        <v>13953</v>
      </c>
      <c r="Q150" s="9" t="s">
        <v>13680</v>
      </c>
      <c r="R150" s="10">
        <v>3.3111371E7</v>
      </c>
      <c r="S150" s="9"/>
      <c r="T150">
        <f t="shared" si="2"/>
        <v>54</v>
      </c>
      <c r="U150" t="str">
        <f t="shared" si="3"/>
        <v>Excluded</v>
      </c>
      <c r="V150">
        <f t="shared" si="4"/>
        <v>29</v>
      </c>
      <c r="W150" t="str">
        <f t="shared" si="5"/>
        <v>Excluded</v>
      </c>
      <c r="X150" t="str">
        <f t="shared" ref="X150:Z150" si="158">IFERROR(IF(SEARCH(X$1,$Q150),"sim","não"),)</f>
        <v>sim</v>
      </c>
      <c r="Y150" t="str">
        <f t="shared" si="158"/>
        <v/>
      </c>
      <c r="Z150" t="str">
        <f t="shared" si="158"/>
        <v/>
      </c>
      <c r="AA150">
        <f t="shared" si="7"/>
        <v>1</v>
      </c>
      <c r="AB150" t="str">
        <f t="shared" si="8"/>
        <v/>
      </c>
      <c r="AF150" t="str">
        <f t="shared" si="9"/>
        <v>1 - Type of study</v>
      </c>
      <c r="AG150" t="str">
        <f t="shared" si="10"/>
        <v>1 - Type of study</v>
      </c>
      <c r="AH150" t="str">
        <f t="shared" si="11"/>
        <v/>
      </c>
    </row>
    <row r="151">
      <c r="A151" s="9" t="s">
        <v>13954</v>
      </c>
      <c r="B151" s="9" t="s">
        <v>13955</v>
      </c>
      <c r="C151" s="10">
        <v>2020.0</v>
      </c>
      <c r="D151" s="10">
        <v>10.0</v>
      </c>
      <c r="E151" s="10">
        <v>10.0</v>
      </c>
      <c r="F151" s="9" t="s">
        <v>1121</v>
      </c>
      <c r="G151" s="11" t="s">
        <v>1122</v>
      </c>
      <c r="H151" s="9"/>
      <c r="I151" s="9"/>
      <c r="J151" s="10">
        <v>128592.0</v>
      </c>
      <c r="K151" s="9" t="s">
        <v>13956</v>
      </c>
      <c r="L151" s="15" t="s">
        <v>13957</v>
      </c>
      <c r="M151" s="9" t="s">
        <v>883</v>
      </c>
      <c r="N151" s="9"/>
      <c r="O151" s="9" t="s">
        <v>884</v>
      </c>
      <c r="P151" s="9" t="s">
        <v>13958</v>
      </c>
      <c r="Q151" s="9" t="s">
        <v>13705</v>
      </c>
      <c r="R151" s="10">
        <v>3.3077188E7</v>
      </c>
      <c r="S151" s="9"/>
      <c r="T151">
        <f t="shared" si="2"/>
        <v>51</v>
      </c>
      <c r="U151" t="str">
        <f t="shared" si="3"/>
        <v>Maybe</v>
      </c>
      <c r="V151">
        <f t="shared" si="4"/>
        <v>29</v>
      </c>
      <c r="W151" t="str">
        <f t="shared" si="5"/>
        <v>Maybe</v>
      </c>
      <c r="X151" t="str">
        <f t="shared" ref="X151:Z151" si="159">IFERROR(IF(SEARCH(X$1,$Q151),"sim","não"),)</f>
        <v/>
      </c>
      <c r="Y151" t="str">
        <f t="shared" si="159"/>
        <v/>
      </c>
      <c r="Z151" t="str">
        <f t="shared" si="159"/>
        <v/>
      </c>
      <c r="AA151">
        <f t="shared" si="7"/>
        <v>0</v>
      </c>
      <c r="AB151" t="str">
        <f t="shared" si="8"/>
        <v>sim</v>
      </c>
      <c r="AF151" t="str">
        <f t="shared" si="9"/>
        <v/>
      </c>
      <c r="AG151" t="str">
        <f t="shared" si="10"/>
        <v/>
      </c>
      <c r="AH151" t="str">
        <f t="shared" si="11"/>
        <v/>
      </c>
    </row>
    <row r="152">
      <c r="A152" s="9" t="s">
        <v>13959</v>
      </c>
      <c r="B152" s="9" t="s">
        <v>13960</v>
      </c>
      <c r="C152" s="10">
        <v>2020.0</v>
      </c>
      <c r="D152" s="10">
        <v>12.0</v>
      </c>
      <c r="E152" s="10">
        <v>1.0</v>
      </c>
      <c r="F152" s="9" t="s">
        <v>13723</v>
      </c>
      <c r="G152" s="9" t="s">
        <v>13724</v>
      </c>
      <c r="H152" s="10">
        <v>36.0</v>
      </c>
      <c r="I152" s="9"/>
      <c r="J152" s="10">
        <v>100713.0</v>
      </c>
      <c r="K152" s="9" t="s">
        <v>13961</v>
      </c>
      <c r="L152" s="15" t="s">
        <v>13962</v>
      </c>
      <c r="M152" s="9" t="s">
        <v>883</v>
      </c>
      <c r="N152" s="9"/>
      <c r="O152" s="9" t="s">
        <v>913</v>
      </c>
      <c r="P152" s="9" t="s">
        <v>13963</v>
      </c>
      <c r="Q152" s="9" t="s">
        <v>13964</v>
      </c>
      <c r="R152" s="10">
        <v>3.3075717E7</v>
      </c>
      <c r="S152" s="9"/>
      <c r="T152">
        <f t="shared" si="2"/>
        <v>54</v>
      </c>
      <c r="U152" t="str">
        <f t="shared" si="3"/>
        <v>Excluded</v>
      </c>
      <c r="V152">
        <f t="shared" si="4"/>
        <v>29</v>
      </c>
      <c r="W152" t="str">
        <f t="shared" si="5"/>
        <v>Excluded</v>
      </c>
      <c r="X152" t="str">
        <f t="shared" ref="X152:Z152" si="160">IFERROR(IF(SEARCH(X$1,$Q152),"sim","não"),)</f>
        <v>sim</v>
      </c>
      <c r="Y152" t="str">
        <f t="shared" si="160"/>
        <v/>
      </c>
      <c r="Z152" t="str">
        <f t="shared" si="160"/>
        <v/>
      </c>
      <c r="AA152">
        <f t="shared" si="7"/>
        <v>1</v>
      </c>
      <c r="AB152" t="str">
        <f t="shared" si="8"/>
        <v/>
      </c>
      <c r="AF152" t="str">
        <f t="shared" si="9"/>
        <v>1 - Type of study</v>
      </c>
      <c r="AG152" t="str">
        <f t="shared" si="10"/>
        <v>1 - Type of study</v>
      </c>
      <c r="AH152" t="str">
        <f t="shared" si="11"/>
        <v/>
      </c>
    </row>
    <row r="153">
      <c r="A153" s="9" t="s">
        <v>13965</v>
      </c>
      <c r="B153" s="9" t="s">
        <v>13966</v>
      </c>
      <c r="C153" s="10">
        <v>2021.0</v>
      </c>
      <c r="D153" s="10">
        <v>1.0</v>
      </c>
      <c r="E153" s="10">
        <v>1.0</v>
      </c>
      <c r="F153" s="9" t="s">
        <v>1147</v>
      </c>
      <c r="G153" s="9" t="s">
        <v>1148</v>
      </c>
      <c r="H153" s="10">
        <v>192.0</v>
      </c>
      <c r="I153" s="9"/>
      <c r="J153" s="10">
        <v>110326.0</v>
      </c>
      <c r="K153" s="9" t="s">
        <v>13967</v>
      </c>
      <c r="L153" s="15" t="s">
        <v>13968</v>
      </c>
      <c r="M153" s="9" t="s">
        <v>883</v>
      </c>
      <c r="N153" s="9"/>
      <c r="O153" s="9" t="s">
        <v>913</v>
      </c>
      <c r="P153" s="9" t="s">
        <v>13969</v>
      </c>
      <c r="Q153" s="9" t="s">
        <v>13688</v>
      </c>
      <c r="R153" s="10">
        <v>3.306858E7</v>
      </c>
      <c r="S153" s="9"/>
      <c r="T153">
        <f t="shared" si="2"/>
        <v>54</v>
      </c>
      <c r="U153" t="str">
        <f t="shared" si="3"/>
        <v>Excluded</v>
      </c>
      <c r="V153">
        <f t="shared" si="4"/>
        <v>29</v>
      </c>
      <c r="W153" t="str">
        <f t="shared" si="5"/>
        <v>Excluded</v>
      </c>
      <c r="X153" t="str">
        <f t="shared" ref="X153:Z153" si="161">IFERROR(IF(SEARCH(X$1,$Q153),"sim","não"),)</f>
        <v>sim</v>
      </c>
      <c r="Y153" t="str">
        <f t="shared" si="161"/>
        <v/>
      </c>
      <c r="Z153" t="str">
        <f t="shared" si="161"/>
        <v/>
      </c>
      <c r="AA153">
        <f t="shared" si="7"/>
        <v>1</v>
      </c>
      <c r="AB153" t="str">
        <f t="shared" si="8"/>
        <v/>
      </c>
      <c r="AF153" t="str">
        <f t="shared" si="9"/>
        <v>1 - Type of study</v>
      </c>
      <c r="AG153" t="str">
        <f t="shared" si="10"/>
        <v>1 - Type of study</v>
      </c>
      <c r="AH153" t="str">
        <f t="shared" si="11"/>
        <v/>
      </c>
    </row>
    <row r="154">
      <c r="A154" s="9" t="s">
        <v>13970</v>
      </c>
      <c r="B154" s="9" t="s">
        <v>13971</v>
      </c>
      <c r="C154" s="10">
        <v>2020.0</v>
      </c>
      <c r="D154" s="10">
        <v>9.0</v>
      </c>
      <c r="E154" s="10">
        <v>1.0</v>
      </c>
      <c r="F154" s="9" t="s">
        <v>13972</v>
      </c>
      <c r="G154" s="9" t="s">
        <v>13973</v>
      </c>
      <c r="H154" s="10">
        <v>7.0</v>
      </c>
      <c r="I154" s="10">
        <v>9.0</v>
      </c>
      <c r="J154" s="10">
        <v>201266.0</v>
      </c>
      <c r="K154" s="9" t="s">
        <v>13974</v>
      </c>
      <c r="L154" s="15" t="s">
        <v>13975</v>
      </c>
      <c r="M154" s="9" t="s">
        <v>883</v>
      </c>
      <c r="N154" s="9"/>
      <c r="O154" s="9"/>
      <c r="P154" s="9" t="s">
        <v>13976</v>
      </c>
      <c r="Q154" s="9" t="s">
        <v>13977</v>
      </c>
      <c r="R154" s="10">
        <v>3.3047067E7</v>
      </c>
      <c r="S154" s="9" t="s">
        <v>13978</v>
      </c>
      <c r="T154">
        <f t="shared" si="2"/>
        <v>51</v>
      </c>
      <c r="U154" t="str">
        <f t="shared" si="3"/>
        <v>Excluded</v>
      </c>
      <c r="V154">
        <f t="shared" si="4"/>
        <v>29</v>
      </c>
      <c r="W154" t="str">
        <f t="shared" si="5"/>
        <v>Maybe</v>
      </c>
      <c r="X154" t="str">
        <f t="shared" ref="X154:Z154" si="162">IFERROR(IF(SEARCH(X$1,$Q154),"sim","não"),)</f>
        <v/>
      </c>
      <c r="Y154" t="str">
        <f t="shared" si="162"/>
        <v/>
      </c>
      <c r="Z154" t="str">
        <f t="shared" si="162"/>
        <v>sim</v>
      </c>
      <c r="AA154">
        <f t="shared" si="7"/>
        <v>1</v>
      </c>
      <c r="AB154" t="str">
        <f t="shared" si="8"/>
        <v>sim</v>
      </c>
      <c r="AF154" t="str">
        <f t="shared" si="9"/>
        <v>3 - Intervention</v>
      </c>
      <c r="AG154" t="str">
        <f t="shared" si="10"/>
        <v/>
      </c>
      <c r="AH154" t="str">
        <f t="shared" si="11"/>
        <v/>
      </c>
    </row>
    <row r="155">
      <c r="A155" s="9" t="s">
        <v>13979</v>
      </c>
      <c r="B155" s="9" t="s">
        <v>13980</v>
      </c>
      <c r="C155" s="10">
        <v>2020.0</v>
      </c>
      <c r="D155" s="10">
        <v>1.0</v>
      </c>
      <c r="E155" s="10">
        <v>1.0</v>
      </c>
      <c r="F155" s="9" t="s">
        <v>137</v>
      </c>
      <c r="G155" s="9" t="s">
        <v>7782</v>
      </c>
      <c r="H155" s="10">
        <v>7.0</v>
      </c>
      <c r="I155" s="9"/>
      <c r="J155" s="10">
        <v>101063.0</v>
      </c>
      <c r="K155" s="9" t="s">
        <v>13981</v>
      </c>
      <c r="L155" s="15" t="s">
        <v>13982</v>
      </c>
      <c r="M155" s="9" t="s">
        <v>883</v>
      </c>
      <c r="N155" s="9"/>
      <c r="O155" s="9"/>
      <c r="P155" s="9" t="s">
        <v>13983</v>
      </c>
      <c r="Q155" s="9" t="s">
        <v>13688</v>
      </c>
      <c r="R155" s="10">
        <v>3.2995313E7</v>
      </c>
      <c r="S155" s="9" t="s">
        <v>13984</v>
      </c>
      <c r="T155">
        <f t="shared" si="2"/>
        <v>54</v>
      </c>
      <c r="U155" t="str">
        <f t="shared" si="3"/>
        <v>Excluded</v>
      </c>
      <c r="V155">
        <f t="shared" si="4"/>
        <v>29</v>
      </c>
      <c r="W155" t="str">
        <f t="shared" si="5"/>
        <v>Excluded</v>
      </c>
      <c r="X155" t="str">
        <f t="shared" ref="X155:Z155" si="163">IFERROR(IF(SEARCH(X$1,$Q155),"sim","não"),)</f>
        <v>sim</v>
      </c>
      <c r="Y155" t="str">
        <f t="shared" si="163"/>
        <v/>
      </c>
      <c r="Z155" t="str">
        <f t="shared" si="163"/>
        <v/>
      </c>
      <c r="AA155">
        <f t="shared" si="7"/>
        <v>1</v>
      </c>
      <c r="AB155" t="str">
        <f t="shared" si="8"/>
        <v/>
      </c>
      <c r="AF155" t="str">
        <f t="shared" si="9"/>
        <v>1 - Type of study</v>
      </c>
      <c r="AG155" t="str">
        <f t="shared" si="10"/>
        <v>1 - Type of study</v>
      </c>
      <c r="AH155" t="str">
        <f t="shared" si="11"/>
        <v/>
      </c>
    </row>
    <row r="156">
      <c r="A156" s="9" t="s">
        <v>13985</v>
      </c>
      <c r="B156" s="9" t="s">
        <v>13986</v>
      </c>
      <c r="C156" s="10">
        <v>2020.0</v>
      </c>
      <c r="D156" s="10">
        <v>1.0</v>
      </c>
      <c r="E156" s="10">
        <v>1.0</v>
      </c>
      <c r="F156" s="9" t="s">
        <v>1374</v>
      </c>
      <c r="G156" s="9" t="s">
        <v>1375</v>
      </c>
      <c r="H156" s="10">
        <v>15.0</v>
      </c>
      <c r="I156" s="10">
        <v>9.0</v>
      </c>
      <c r="J156" s="9" t="s">
        <v>13987</v>
      </c>
      <c r="K156" s="9" t="s">
        <v>13988</v>
      </c>
      <c r="L156" s="15" t="s">
        <v>13989</v>
      </c>
      <c r="M156" s="9" t="s">
        <v>883</v>
      </c>
      <c r="N156" s="9"/>
      <c r="O156" s="9"/>
      <c r="P156" s="9" t="s">
        <v>13990</v>
      </c>
      <c r="Q156" s="9" t="s">
        <v>13705</v>
      </c>
      <c r="R156" s="10">
        <v>3.297649E7</v>
      </c>
      <c r="S156" s="9" t="s">
        <v>13991</v>
      </c>
      <c r="T156">
        <f t="shared" si="2"/>
        <v>51</v>
      </c>
      <c r="U156" t="str">
        <f t="shared" si="3"/>
        <v>Maybe</v>
      </c>
      <c r="V156">
        <f t="shared" si="4"/>
        <v>29</v>
      </c>
      <c r="W156" t="str">
        <f t="shared" si="5"/>
        <v>Maybe</v>
      </c>
      <c r="X156" t="str">
        <f t="shared" ref="X156:Z156" si="164">IFERROR(IF(SEARCH(X$1,$Q156),"sim","não"),)</f>
        <v/>
      </c>
      <c r="Y156" t="str">
        <f t="shared" si="164"/>
        <v/>
      </c>
      <c r="Z156" t="str">
        <f t="shared" si="164"/>
        <v/>
      </c>
      <c r="AA156">
        <f t="shared" si="7"/>
        <v>0</v>
      </c>
      <c r="AB156" t="str">
        <f t="shared" si="8"/>
        <v>sim</v>
      </c>
      <c r="AF156" t="str">
        <f t="shared" si="9"/>
        <v/>
      </c>
      <c r="AG156" t="str">
        <f t="shared" si="10"/>
        <v/>
      </c>
      <c r="AH156" t="str">
        <f t="shared" si="11"/>
        <v/>
      </c>
    </row>
    <row r="157">
      <c r="A157" s="9" t="s">
        <v>13992</v>
      </c>
      <c r="B157" s="9" t="s">
        <v>13993</v>
      </c>
      <c r="C157" s="10">
        <v>2020.0</v>
      </c>
      <c r="D157" s="10">
        <v>9.0</v>
      </c>
      <c r="E157" s="10">
        <v>15.0</v>
      </c>
      <c r="F157" s="9" t="s">
        <v>1081</v>
      </c>
      <c r="G157" s="9" t="s">
        <v>1082</v>
      </c>
      <c r="H157" s="10">
        <v>17.0</v>
      </c>
      <c r="I157" s="10">
        <v>18.0</v>
      </c>
      <c r="J157" s="9"/>
      <c r="K157" s="9" t="s">
        <v>13994</v>
      </c>
      <c r="L157" s="15" t="s">
        <v>13995</v>
      </c>
      <c r="M157" s="9" t="s">
        <v>883</v>
      </c>
      <c r="N157" s="9"/>
      <c r="O157" s="9"/>
      <c r="P157" s="9" t="s">
        <v>13996</v>
      </c>
      <c r="Q157" s="9" t="s">
        <v>13688</v>
      </c>
      <c r="R157" s="10">
        <v>3.2942613E7</v>
      </c>
      <c r="S157" s="9" t="s">
        <v>13997</v>
      </c>
      <c r="T157">
        <f t="shared" si="2"/>
        <v>54</v>
      </c>
      <c r="U157" t="str">
        <f t="shared" si="3"/>
        <v>Excluded</v>
      </c>
      <c r="V157">
        <f t="shared" si="4"/>
        <v>29</v>
      </c>
      <c r="W157" t="str">
        <f t="shared" si="5"/>
        <v>Excluded</v>
      </c>
      <c r="X157" t="str">
        <f t="shared" ref="X157:Z157" si="165">IFERROR(IF(SEARCH(X$1,$Q157),"sim","não"),)</f>
        <v>sim</v>
      </c>
      <c r="Y157" t="str">
        <f t="shared" si="165"/>
        <v/>
      </c>
      <c r="Z157" t="str">
        <f t="shared" si="165"/>
        <v/>
      </c>
      <c r="AA157">
        <f t="shared" si="7"/>
        <v>1</v>
      </c>
      <c r="AB157" t="str">
        <f t="shared" si="8"/>
        <v/>
      </c>
      <c r="AF157" t="str">
        <f t="shared" si="9"/>
        <v>1 - Type of study</v>
      </c>
      <c r="AG157" t="str">
        <f t="shared" si="10"/>
        <v>1 - Type of study</v>
      </c>
      <c r="AH157" t="str">
        <f t="shared" si="11"/>
        <v/>
      </c>
    </row>
    <row r="158">
      <c r="A158" s="9" t="s">
        <v>13998</v>
      </c>
      <c r="B158" s="9" t="s">
        <v>13999</v>
      </c>
      <c r="C158" s="10">
        <v>2020.0</v>
      </c>
      <c r="D158" s="10">
        <v>10.0</v>
      </c>
      <c r="E158" s="10">
        <v>1.0</v>
      </c>
      <c r="F158" s="9" t="s">
        <v>909</v>
      </c>
      <c r="G158" s="9" t="s">
        <v>910</v>
      </c>
      <c r="H158" s="10">
        <v>227.0</v>
      </c>
      <c r="I158" s="9"/>
      <c r="J158" s="10">
        <v>105620.0</v>
      </c>
      <c r="K158" s="9" t="s">
        <v>14000</v>
      </c>
      <c r="L158" s="15" t="s">
        <v>14001</v>
      </c>
      <c r="M158" s="9" t="s">
        <v>883</v>
      </c>
      <c r="N158" s="9"/>
      <c r="O158" s="9" t="s">
        <v>913</v>
      </c>
      <c r="P158" s="9" t="s">
        <v>14002</v>
      </c>
      <c r="Q158" s="9" t="s">
        <v>13688</v>
      </c>
      <c r="R158" s="10">
        <v>3.2932042E7</v>
      </c>
      <c r="S158" s="9"/>
      <c r="T158">
        <f t="shared" si="2"/>
        <v>54</v>
      </c>
      <c r="U158" t="str">
        <f t="shared" si="3"/>
        <v>Excluded</v>
      </c>
      <c r="V158">
        <f t="shared" si="4"/>
        <v>29</v>
      </c>
      <c r="W158" t="str">
        <f t="shared" si="5"/>
        <v>Excluded</v>
      </c>
      <c r="X158" t="str">
        <f t="shared" ref="X158:Z158" si="166">IFERROR(IF(SEARCH(X$1,$Q158),"sim","não"),)</f>
        <v>sim</v>
      </c>
      <c r="Y158" t="str">
        <f t="shared" si="166"/>
        <v/>
      </c>
      <c r="Z158" t="str">
        <f t="shared" si="166"/>
        <v/>
      </c>
      <c r="AA158">
        <f t="shared" si="7"/>
        <v>1</v>
      </c>
      <c r="AB158" t="str">
        <f t="shared" si="8"/>
        <v/>
      </c>
      <c r="AF158" t="str">
        <f t="shared" si="9"/>
        <v>1 - Type of study</v>
      </c>
      <c r="AG158" t="str">
        <f t="shared" si="10"/>
        <v>1 - Type of study</v>
      </c>
      <c r="AH158" t="str">
        <f t="shared" si="11"/>
        <v/>
      </c>
    </row>
    <row r="159">
      <c r="A159" s="9" t="s">
        <v>14003</v>
      </c>
      <c r="B159" s="9" t="s">
        <v>14004</v>
      </c>
      <c r="C159" s="10">
        <v>2020.0</v>
      </c>
      <c r="D159" s="10">
        <v>11.0</v>
      </c>
      <c r="E159" s="10">
        <v>1.0</v>
      </c>
      <c r="F159" s="9" t="s">
        <v>879</v>
      </c>
      <c r="G159" s="9" t="s">
        <v>880</v>
      </c>
      <c r="H159" s="10">
        <v>160.0</v>
      </c>
      <c r="I159" s="9"/>
      <c r="J159" s="10">
        <v>111630.0</v>
      </c>
      <c r="K159" s="9" t="s">
        <v>14005</v>
      </c>
      <c r="L159" s="15" t="s">
        <v>14006</v>
      </c>
      <c r="M159" s="9" t="s">
        <v>883</v>
      </c>
      <c r="N159" s="9"/>
      <c r="O159" s="9" t="s">
        <v>884</v>
      </c>
      <c r="P159" s="9" t="s">
        <v>14007</v>
      </c>
      <c r="Q159" s="9" t="s">
        <v>13705</v>
      </c>
      <c r="R159" s="10">
        <v>3.2911116E7</v>
      </c>
      <c r="S159" s="9"/>
      <c r="T159">
        <f t="shared" si="2"/>
        <v>51</v>
      </c>
      <c r="U159" t="str">
        <f t="shared" si="3"/>
        <v>Maybe</v>
      </c>
      <c r="V159">
        <f t="shared" si="4"/>
        <v>29</v>
      </c>
      <c r="W159" t="str">
        <f t="shared" si="5"/>
        <v>Maybe</v>
      </c>
      <c r="X159" t="str">
        <f t="shared" ref="X159:Z159" si="167">IFERROR(IF(SEARCH(X$1,$Q159),"sim","não"),)</f>
        <v/>
      </c>
      <c r="Y159" t="str">
        <f t="shared" si="167"/>
        <v/>
      </c>
      <c r="Z159" t="str">
        <f t="shared" si="167"/>
        <v/>
      </c>
      <c r="AA159">
        <f t="shared" si="7"/>
        <v>0</v>
      </c>
      <c r="AB159" t="str">
        <f t="shared" si="8"/>
        <v>sim</v>
      </c>
      <c r="AF159" t="str">
        <f t="shared" si="9"/>
        <v/>
      </c>
      <c r="AG159" t="str">
        <f t="shared" si="10"/>
        <v/>
      </c>
      <c r="AH159" t="str">
        <f t="shared" si="11"/>
        <v/>
      </c>
    </row>
    <row r="160">
      <c r="A160" s="9" t="s">
        <v>14008</v>
      </c>
      <c r="B160" s="9" t="s">
        <v>14009</v>
      </c>
      <c r="C160" s="10">
        <v>2020.0</v>
      </c>
      <c r="D160" s="10">
        <v>12.0</v>
      </c>
      <c r="E160" s="10">
        <v>15.0</v>
      </c>
      <c r="F160" s="9" t="s">
        <v>981</v>
      </c>
      <c r="G160" s="9" t="s">
        <v>982</v>
      </c>
      <c r="H160" s="10">
        <v>206.0</v>
      </c>
      <c r="I160" s="9"/>
      <c r="J160" s="10">
        <v>111137.0</v>
      </c>
      <c r="K160" s="9" t="s">
        <v>14010</v>
      </c>
      <c r="L160" s="15" t="s">
        <v>14011</v>
      </c>
      <c r="M160" s="9" t="s">
        <v>883</v>
      </c>
      <c r="N160" s="9"/>
      <c r="O160" s="9" t="s">
        <v>913</v>
      </c>
      <c r="P160" s="9" t="s">
        <v>14012</v>
      </c>
      <c r="Q160" s="9" t="s">
        <v>13688</v>
      </c>
      <c r="R160" s="10">
        <v>3.2858324E7</v>
      </c>
      <c r="S160" s="9"/>
      <c r="T160">
        <f t="shared" si="2"/>
        <v>54</v>
      </c>
      <c r="U160" t="str">
        <f t="shared" si="3"/>
        <v>Excluded</v>
      </c>
      <c r="V160">
        <f t="shared" si="4"/>
        <v>29</v>
      </c>
      <c r="W160" t="str">
        <f t="shared" si="5"/>
        <v>Excluded</v>
      </c>
      <c r="X160" t="str">
        <f t="shared" ref="X160:Z160" si="168">IFERROR(IF(SEARCH(X$1,$Q160),"sim","não"),)</f>
        <v>sim</v>
      </c>
      <c r="Y160" t="str">
        <f t="shared" si="168"/>
        <v/>
      </c>
      <c r="Z160" t="str">
        <f t="shared" si="168"/>
        <v/>
      </c>
      <c r="AA160">
        <f t="shared" si="7"/>
        <v>1</v>
      </c>
      <c r="AB160" t="str">
        <f t="shared" si="8"/>
        <v/>
      </c>
      <c r="AF160" t="str">
        <f t="shared" si="9"/>
        <v>1 - Type of study</v>
      </c>
      <c r="AG160" t="str">
        <f t="shared" si="10"/>
        <v>1 - Type of study</v>
      </c>
      <c r="AH160" t="str">
        <f t="shared" si="11"/>
        <v/>
      </c>
    </row>
    <row r="161">
      <c r="A161" s="9" t="s">
        <v>14013</v>
      </c>
      <c r="B161" s="9" t="s">
        <v>14014</v>
      </c>
      <c r="C161" s="10">
        <v>2020.0</v>
      </c>
      <c r="D161" s="10">
        <v>8.0</v>
      </c>
      <c r="E161" s="10">
        <v>16.0</v>
      </c>
      <c r="F161" s="9" t="s">
        <v>4426</v>
      </c>
      <c r="G161" s="9" t="s">
        <v>4427</v>
      </c>
      <c r="H161" s="10">
        <v>21.0</v>
      </c>
      <c r="I161" s="10">
        <v>16.0</v>
      </c>
      <c r="J161" s="9"/>
      <c r="K161" s="9" t="s">
        <v>14015</v>
      </c>
      <c r="L161" s="15" t="s">
        <v>14016</v>
      </c>
      <c r="M161" s="9" t="s">
        <v>883</v>
      </c>
      <c r="N161" s="9"/>
      <c r="O161" s="9"/>
      <c r="P161" s="9" t="s">
        <v>14017</v>
      </c>
      <c r="Q161" s="9" t="s">
        <v>14018</v>
      </c>
      <c r="R161" s="10">
        <v>3.2824343E7</v>
      </c>
      <c r="S161" s="9" t="s">
        <v>14019</v>
      </c>
      <c r="T161">
        <f t="shared" si="2"/>
        <v>54</v>
      </c>
      <c r="U161" t="str">
        <f t="shared" si="3"/>
        <v>Excluded</v>
      </c>
      <c r="V161">
        <f t="shared" si="4"/>
        <v>29</v>
      </c>
      <c r="W161" t="str">
        <f t="shared" si="5"/>
        <v>Excluded</v>
      </c>
      <c r="X161" t="str">
        <f t="shared" ref="X161:Z161" si="169">IFERROR(IF(SEARCH(X$1,$Q161),"sim","não"),)</f>
        <v/>
      </c>
      <c r="Y161" t="str">
        <f t="shared" si="169"/>
        <v>sim</v>
      </c>
      <c r="Z161" t="str">
        <f t="shared" si="169"/>
        <v/>
      </c>
      <c r="AA161">
        <f t="shared" si="7"/>
        <v>1</v>
      </c>
      <c r="AB161" t="str">
        <f t="shared" si="8"/>
        <v/>
      </c>
      <c r="AF161" t="str">
        <f t="shared" si="9"/>
        <v>2 - Population</v>
      </c>
      <c r="AG161" t="str">
        <f t="shared" si="10"/>
        <v>2 - Population</v>
      </c>
      <c r="AH161" t="str">
        <f t="shared" si="11"/>
        <v/>
      </c>
    </row>
    <row r="162">
      <c r="A162" s="9" t="s">
        <v>14020</v>
      </c>
      <c r="B162" s="9" t="s">
        <v>14021</v>
      </c>
      <c r="C162" s="10">
        <v>2020.0</v>
      </c>
      <c r="D162" s="10">
        <v>11.0</v>
      </c>
      <c r="E162" s="10">
        <v>1.0</v>
      </c>
      <c r="F162" s="9" t="s">
        <v>927</v>
      </c>
      <c r="G162" s="9" t="s">
        <v>928</v>
      </c>
      <c r="H162" s="10">
        <v>266.0</v>
      </c>
      <c r="I162" s="9"/>
      <c r="J162" s="10">
        <v>115365.0</v>
      </c>
      <c r="K162" s="9" t="s">
        <v>14022</v>
      </c>
      <c r="L162" s="15" t="s">
        <v>14023</v>
      </c>
      <c r="M162" s="9" t="s">
        <v>883</v>
      </c>
      <c r="N162" s="9"/>
      <c r="O162" s="9" t="s">
        <v>884</v>
      </c>
      <c r="P162" s="9" t="s">
        <v>14024</v>
      </c>
      <c r="Q162" s="9" t="s">
        <v>13688</v>
      </c>
      <c r="R162" s="10">
        <v>3.2814179E7</v>
      </c>
      <c r="S162" s="9"/>
      <c r="T162">
        <f t="shared" si="2"/>
        <v>54</v>
      </c>
      <c r="U162" t="str">
        <f t="shared" si="3"/>
        <v>Excluded</v>
      </c>
      <c r="V162">
        <f t="shared" si="4"/>
        <v>29</v>
      </c>
      <c r="W162" t="str">
        <f t="shared" si="5"/>
        <v>Excluded</v>
      </c>
      <c r="X162" t="str">
        <f t="shared" ref="X162:Z162" si="170">IFERROR(IF(SEARCH(X$1,$Q162),"sim","não"),)</f>
        <v>sim</v>
      </c>
      <c r="Y162" t="str">
        <f t="shared" si="170"/>
        <v/>
      </c>
      <c r="Z162" t="str">
        <f t="shared" si="170"/>
        <v/>
      </c>
      <c r="AA162">
        <f t="shared" si="7"/>
        <v>1</v>
      </c>
      <c r="AB162" t="str">
        <f t="shared" si="8"/>
        <v/>
      </c>
      <c r="AF162" t="str">
        <f t="shared" si="9"/>
        <v>1 - Type of study</v>
      </c>
      <c r="AG162" t="str">
        <f t="shared" si="10"/>
        <v>1 - Type of study</v>
      </c>
      <c r="AH162" t="str">
        <f t="shared" si="11"/>
        <v/>
      </c>
    </row>
    <row r="163">
      <c r="A163" s="9" t="s">
        <v>14025</v>
      </c>
      <c r="B163" s="9" t="s">
        <v>14026</v>
      </c>
      <c r="C163" s="10">
        <v>2020.0</v>
      </c>
      <c r="D163" s="10">
        <v>10.0</v>
      </c>
      <c r="E163" s="10">
        <v>1.0</v>
      </c>
      <c r="F163" s="9" t="s">
        <v>927</v>
      </c>
      <c r="G163" s="9" t="s">
        <v>928</v>
      </c>
      <c r="H163" s="10">
        <v>265.0</v>
      </c>
      <c r="I163" s="9"/>
      <c r="J163" s="10">
        <v>115083.0</v>
      </c>
      <c r="K163" s="9" t="s">
        <v>14027</v>
      </c>
      <c r="L163" s="15" t="s">
        <v>14028</v>
      </c>
      <c r="M163" s="9" t="s">
        <v>883</v>
      </c>
      <c r="N163" s="9"/>
      <c r="O163" s="9" t="s">
        <v>884</v>
      </c>
      <c r="P163" s="9" t="s">
        <v>14029</v>
      </c>
      <c r="Q163" s="9" t="s">
        <v>13914</v>
      </c>
      <c r="R163" s="10">
        <v>3.2806431E7</v>
      </c>
      <c r="S163" s="9"/>
      <c r="T163">
        <f t="shared" si="2"/>
        <v>51</v>
      </c>
      <c r="U163" t="str">
        <f t="shared" si="3"/>
        <v>Maybe</v>
      </c>
      <c r="V163">
        <f t="shared" si="4"/>
        <v>29</v>
      </c>
      <c r="W163" t="str">
        <f t="shared" si="5"/>
        <v>Maybe</v>
      </c>
      <c r="X163" t="str">
        <f t="shared" ref="X163:Z163" si="171">IFERROR(IF(SEARCH(X$1,$Q163),"sim","não"),)</f>
        <v/>
      </c>
      <c r="Y163" t="str">
        <f t="shared" si="171"/>
        <v/>
      </c>
      <c r="Z163" t="str">
        <f t="shared" si="171"/>
        <v/>
      </c>
      <c r="AA163">
        <f t="shared" si="7"/>
        <v>0</v>
      </c>
      <c r="AB163" t="str">
        <f t="shared" si="8"/>
        <v>sim</v>
      </c>
      <c r="AF163" t="str">
        <f t="shared" si="9"/>
        <v/>
      </c>
      <c r="AG163" t="str">
        <f t="shared" si="10"/>
        <v/>
      </c>
      <c r="AH163" t="str">
        <f t="shared" si="11"/>
        <v/>
      </c>
    </row>
    <row r="164">
      <c r="A164" s="9" t="s">
        <v>14030</v>
      </c>
      <c r="B164" s="9" t="s">
        <v>14031</v>
      </c>
      <c r="C164" s="10">
        <v>2020.0</v>
      </c>
      <c r="D164" s="10">
        <v>10.0</v>
      </c>
      <c r="E164" s="10">
        <v>1.0</v>
      </c>
      <c r="F164" s="9" t="s">
        <v>927</v>
      </c>
      <c r="G164" s="9" t="s">
        <v>928</v>
      </c>
      <c r="H164" s="10">
        <v>265.0</v>
      </c>
      <c r="I164" s="9"/>
      <c r="J164" s="10">
        <v>115060.0</v>
      </c>
      <c r="K164" s="9" t="s">
        <v>14032</v>
      </c>
      <c r="L164" s="15" t="s">
        <v>14033</v>
      </c>
      <c r="M164" s="9" t="s">
        <v>883</v>
      </c>
      <c r="N164" s="9"/>
      <c r="O164" s="9" t="s">
        <v>884</v>
      </c>
      <c r="P164" s="9" t="s">
        <v>14034</v>
      </c>
      <c r="Q164" s="9" t="s">
        <v>13680</v>
      </c>
      <c r="R164" s="10">
        <v>3.2806421E7</v>
      </c>
      <c r="S164" s="9"/>
      <c r="T164">
        <f t="shared" si="2"/>
        <v>54</v>
      </c>
      <c r="U164" t="str">
        <f t="shared" si="3"/>
        <v>Excluded</v>
      </c>
      <c r="V164">
        <f t="shared" si="4"/>
        <v>29</v>
      </c>
      <c r="W164" t="str">
        <f t="shared" si="5"/>
        <v>Excluded</v>
      </c>
      <c r="X164" t="str">
        <f t="shared" ref="X164:Z164" si="172">IFERROR(IF(SEARCH(X$1,$Q164),"sim","não"),)</f>
        <v>sim</v>
      </c>
      <c r="Y164" t="str">
        <f t="shared" si="172"/>
        <v/>
      </c>
      <c r="Z164" t="str">
        <f t="shared" si="172"/>
        <v/>
      </c>
      <c r="AA164">
        <f t="shared" si="7"/>
        <v>1</v>
      </c>
      <c r="AB164" t="str">
        <f t="shared" si="8"/>
        <v/>
      </c>
      <c r="AF164" t="str">
        <f t="shared" si="9"/>
        <v>1 - Type of study</v>
      </c>
      <c r="AG164" t="str">
        <f t="shared" si="10"/>
        <v>1 - Type of study</v>
      </c>
      <c r="AH164" t="str">
        <f t="shared" si="11"/>
        <v/>
      </c>
    </row>
    <row r="165">
      <c r="A165" s="9" t="s">
        <v>14035</v>
      </c>
      <c r="B165" s="9" t="s">
        <v>14036</v>
      </c>
      <c r="C165" s="10">
        <v>2020.0</v>
      </c>
      <c r="D165" s="10">
        <v>8.0</v>
      </c>
      <c r="E165" s="10">
        <v>11.0</v>
      </c>
      <c r="F165" s="9" t="s">
        <v>4361</v>
      </c>
      <c r="G165" s="9" t="s">
        <v>4362</v>
      </c>
      <c r="H165" s="10">
        <v>8.0</v>
      </c>
      <c r="I165" s="10">
        <v>3.0</v>
      </c>
      <c r="J165" s="9"/>
      <c r="K165" s="9" t="s">
        <v>14037</v>
      </c>
      <c r="L165" s="15" t="s">
        <v>14038</v>
      </c>
      <c r="M165" s="9" t="s">
        <v>883</v>
      </c>
      <c r="N165" s="9"/>
      <c r="O165" s="9"/>
      <c r="P165" s="9" t="s">
        <v>14039</v>
      </c>
      <c r="Q165" s="9" t="s">
        <v>13705</v>
      </c>
      <c r="R165" s="10">
        <v>3.2796641E7</v>
      </c>
      <c r="S165" s="9" t="s">
        <v>14040</v>
      </c>
      <c r="T165">
        <f t="shared" si="2"/>
        <v>51</v>
      </c>
      <c r="U165" t="str">
        <f t="shared" si="3"/>
        <v>Maybe</v>
      </c>
      <c r="V165">
        <f t="shared" si="4"/>
        <v>29</v>
      </c>
      <c r="W165" t="str">
        <f t="shared" si="5"/>
        <v>Maybe</v>
      </c>
      <c r="X165" t="str">
        <f t="shared" ref="X165:Z165" si="173">IFERROR(IF(SEARCH(X$1,$Q165),"sim","não"),)</f>
        <v/>
      </c>
      <c r="Y165" t="str">
        <f t="shared" si="173"/>
        <v/>
      </c>
      <c r="Z165" t="str">
        <f t="shared" si="173"/>
        <v/>
      </c>
      <c r="AA165">
        <f t="shared" si="7"/>
        <v>0</v>
      </c>
      <c r="AB165" t="str">
        <f t="shared" si="8"/>
        <v>sim</v>
      </c>
      <c r="AF165" t="str">
        <f t="shared" si="9"/>
        <v/>
      </c>
      <c r="AG165" t="str">
        <f t="shared" si="10"/>
        <v/>
      </c>
      <c r="AH165" t="str">
        <f t="shared" si="11"/>
        <v/>
      </c>
    </row>
    <row r="166">
      <c r="A166" s="9" t="s">
        <v>14041</v>
      </c>
      <c r="B166" s="9" t="s">
        <v>14042</v>
      </c>
      <c r="C166" s="10">
        <v>2021.0</v>
      </c>
      <c r="D166" s="10">
        <v>4.0</v>
      </c>
      <c r="E166" s="10">
        <v>1.0</v>
      </c>
      <c r="F166" s="9" t="s">
        <v>1046</v>
      </c>
      <c r="G166" s="9" t="s">
        <v>1047</v>
      </c>
      <c r="H166" s="10">
        <v>28.0</v>
      </c>
      <c r="I166" s="10">
        <v>15.0</v>
      </c>
      <c r="J166" s="9" t="s">
        <v>14043</v>
      </c>
      <c r="K166" s="9" t="s">
        <v>14044</v>
      </c>
      <c r="L166" s="15" t="s">
        <v>14045</v>
      </c>
      <c r="M166" s="9" t="s">
        <v>883</v>
      </c>
      <c r="N166" s="9"/>
      <c r="O166" s="9" t="s">
        <v>1051</v>
      </c>
      <c r="P166" s="9" t="s">
        <v>14046</v>
      </c>
      <c r="Q166" s="9" t="s">
        <v>13680</v>
      </c>
      <c r="R166" s="10">
        <v>3.2770335E7</v>
      </c>
      <c r="S166" s="9"/>
      <c r="T166">
        <f t="shared" si="2"/>
        <v>54</v>
      </c>
      <c r="U166" t="str">
        <f t="shared" si="3"/>
        <v>Excluded</v>
      </c>
      <c r="V166">
        <f t="shared" si="4"/>
        <v>29</v>
      </c>
      <c r="W166" t="str">
        <f t="shared" si="5"/>
        <v>Excluded</v>
      </c>
      <c r="X166" t="str">
        <f t="shared" ref="X166:Z166" si="174">IFERROR(IF(SEARCH(X$1,$Q166),"sim","não"),)</f>
        <v>sim</v>
      </c>
      <c r="Y166" t="str">
        <f t="shared" si="174"/>
        <v/>
      </c>
      <c r="Z166" t="str">
        <f t="shared" si="174"/>
        <v/>
      </c>
      <c r="AA166">
        <f t="shared" si="7"/>
        <v>1</v>
      </c>
      <c r="AB166" t="str">
        <f t="shared" si="8"/>
        <v/>
      </c>
      <c r="AF166" t="str">
        <f t="shared" si="9"/>
        <v>1 - Type of study</v>
      </c>
      <c r="AG166" t="str">
        <f t="shared" si="10"/>
        <v>1 - Type of study</v>
      </c>
      <c r="AH166" t="str">
        <f t="shared" si="11"/>
        <v/>
      </c>
    </row>
    <row r="167">
      <c r="A167" s="9" t="s">
        <v>14047</v>
      </c>
      <c r="B167" s="9" t="s">
        <v>14048</v>
      </c>
      <c r="C167" s="10">
        <v>2020.0</v>
      </c>
      <c r="D167" s="10">
        <v>10.0</v>
      </c>
      <c r="E167" s="10">
        <v>1.0</v>
      </c>
      <c r="F167" s="9" t="s">
        <v>879</v>
      </c>
      <c r="G167" s="9" t="s">
        <v>880</v>
      </c>
      <c r="H167" s="10">
        <v>159.0</v>
      </c>
      <c r="I167" s="9"/>
      <c r="J167" s="10">
        <v>111517.0</v>
      </c>
      <c r="K167" s="9" t="s">
        <v>14049</v>
      </c>
      <c r="L167" s="15" t="s">
        <v>14050</v>
      </c>
      <c r="M167" s="9" t="s">
        <v>883</v>
      </c>
      <c r="N167" s="9"/>
      <c r="O167" s="9"/>
      <c r="P167" s="9" t="s">
        <v>14051</v>
      </c>
      <c r="Q167" s="9" t="s">
        <v>13688</v>
      </c>
      <c r="R167" s="10">
        <v>3.2763564E7</v>
      </c>
      <c r="S167" s="9" t="s">
        <v>14052</v>
      </c>
      <c r="T167">
        <f t="shared" si="2"/>
        <v>54</v>
      </c>
      <c r="U167" t="str">
        <f t="shared" si="3"/>
        <v>Excluded</v>
      </c>
      <c r="V167">
        <f t="shared" si="4"/>
        <v>29</v>
      </c>
      <c r="W167" t="str">
        <f t="shared" si="5"/>
        <v>Excluded</v>
      </c>
      <c r="X167" t="str">
        <f t="shared" ref="X167:Z167" si="175">IFERROR(IF(SEARCH(X$1,$Q167),"sim","não"),)</f>
        <v>sim</v>
      </c>
      <c r="Y167" t="str">
        <f t="shared" si="175"/>
        <v/>
      </c>
      <c r="Z167" t="str">
        <f t="shared" si="175"/>
        <v/>
      </c>
      <c r="AA167">
        <f t="shared" si="7"/>
        <v>1</v>
      </c>
      <c r="AB167" t="str">
        <f t="shared" si="8"/>
        <v/>
      </c>
      <c r="AF167" t="str">
        <f t="shared" si="9"/>
        <v>1 - Type of study</v>
      </c>
      <c r="AG167" t="str">
        <f t="shared" si="10"/>
        <v>1 - Type of study</v>
      </c>
      <c r="AH167" t="str">
        <f t="shared" si="11"/>
        <v/>
      </c>
    </row>
    <row r="168">
      <c r="A168" s="9" t="s">
        <v>14053</v>
      </c>
      <c r="B168" s="9" t="s">
        <v>14054</v>
      </c>
      <c r="C168" s="10">
        <v>2020.0</v>
      </c>
      <c r="D168" s="10">
        <v>7.0</v>
      </c>
      <c r="E168" s="10">
        <v>24.0</v>
      </c>
      <c r="F168" s="9" t="s">
        <v>1004</v>
      </c>
      <c r="G168" s="9" t="s">
        <v>1005</v>
      </c>
      <c r="H168" s="10">
        <v>10.0</v>
      </c>
      <c r="I168" s="10">
        <v>1.0</v>
      </c>
      <c r="J168" s="10">
        <v>12434.0</v>
      </c>
      <c r="K168" s="9" t="s">
        <v>14055</v>
      </c>
      <c r="L168" s="15" t="s">
        <v>14056</v>
      </c>
      <c r="M168" s="9" t="s">
        <v>883</v>
      </c>
      <c r="N168" s="9"/>
      <c r="O168" s="9"/>
      <c r="P168" s="9" t="s">
        <v>14057</v>
      </c>
      <c r="Q168" s="9" t="s">
        <v>13914</v>
      </c>
      <c r="R168" s="10">
        <v>3.2709913E7</v>
      </c>
      <c r="S168" s="9" t="s">
        <v>14058</v>
      </c>
      <c r="T168">
        <f t="shared" si="2"/>
        <v>51</v>
      </c>
      <c r="U168" t="str">
        <f t="shared" si="3"/>
        <v>Maybe</v>
      </c>
      <c r="V168">
        <f t="shared" si="4"/>
        <v>29</v>
      </c>
      <c r="W168" t="str">
        <f t="shared" si="5"/>
        <v>Maybe</v>
      </c>
      <c r="X168" t="str">
        <f t="shared" ref="X168:Z168" si="176">IFERROR(IF(SEARCH(X$1,$Q168),"sim","não"),)</f>
        <v/>
      </c>
      <c r="Y168" t="str">
        <f t="shared" si="176"/>
        <v/>
      </c>
      <c r="Z168" t="str">
        <f t="shared" si="176"/>
        <v/>
      </c>
      <c r="AA168">
        <f t="shared" si="7"/>
        <v>0</v>
      </c>
      <c r="AB168" t="str">
        <f t="shared" si="8"/>
        <v>sim</v>
      </c>
      <c r="AF168" t="str">
        <f t="shared" si="9"/>
        <v/>
      </c>
      <c r="AG168" t="str">
        <f t="shared" si="10"/>
        <v/>
      </c>
      <c r="AH168" t="str">
        <f t="shared" si="11"/>
        <v/>
      </c>
    </row>
    <row r="169">
      <c r="A169" s="9" t="s">
        <v>14059</v>
      </c>
      <c r="B169" s="9" t="s">
        <v>14060</v>
      </c>
      <c r="C169" s="10">
        <v>2020.0</v>
      </c>
      <c r="D169" s="10">
        <v>11.0</v>
      </c>
      <c r="E169" s="10">
        <v>1.0</v>
      </c>
      <c r="F169" s="9" t="s">
        <v>1046</v>
      </c>
      <c r="G169" s="9" t="s">
        <v>1047</v>
      </c>
      <c r="H169" s="10">
        <v>27.0</v>
      </c>
      <c r="I169" s="10">
        <v>33.0</v>
      </c>
      <c r="J169" s="9" t="s">
        <v>14061</v>
      </c>
      <c r="K169" s="9" t="s">
        <v>14062</v>
      </c>
      <c r="L169" s="15" t="s">
        <v>14063</v>
      </c>
      <c r="M169" s="9" t="s">
        <v>883</v>
      </c>
      <c r="N169" s="9"/>
      <c r="O169" s="9"/>
      <c r="P169" s="9" t="s">
        <v>14064</v>
      </c>
      <c r="Q169" s="9" t="s">
        <v>13680</v>
      </c>
      <c r="R169" s="10">
        <v>3.2696405E7</v>
      </c>
      <c r="S169" s="9" t="s">
        <v>14065</v>
      </c>
      <c r="T169">
        <f t="shared" si="2"/>
        <v>54</v>
      </c>
      <c r="U169" t="str">
        <f t="shared" si="3"/>
        <v>Excluded</v>
      </c>
      <c r="V169">
        <f t="shared" si="4"/>
        <v>29</v>
      </c>
      <c r="W169" t="str">
        <f t="shared" si="5"/>
        <v>Excluded</v>
      </c>
      <c r="X169" t="str">
        <f t="shared" ref="X169:Z169" si="177">IFERROR(IF(SEARCH(X$1,$Q169),"sim","não"),)</f>
        <v>sim</v>
      </c>
      <c r="Y169" t="str">
        <f t="shared" si="177"/>
        <v/>
      </c>
      <c r="Z169" t="str">
        <f t="shared" si="177"/>
        <v/>
      </c>
      <c r="AA169">
        <f t="shared" si="7"/>
        <v>1</v>
      </c>
      <c r="AB169" t="str">
        <f t="shared" si="8"/>
        <v/>
      </c>
      <c r="AF169" t="str">
        <f t="shared" si="9"/>
        <v>1 - Type of study</v>
      </c>
      <c r="AG169" t="str">
        <f t="shared" si="10"/>
        <v>1 - Type of study</v>
      </c>
      <c r="AH169" t="str">
        <f t="shared" si="11"/>
        <v/>
      </c>
    </row>
    <row r="170">
      <c r="A170" s="9" t="s">
        <v>14066</v>
      </c>
      <c r="B170" s="9" t="s">
        <v>14067</v>
      </c>
      <c r="C170" s="10">
        <v>2020.0</v>
      </c>
      <c r="D170" s="10">
        <v>8.0</v>
      </c>
      <c r="E170" s="10">
        <v>1.0</v>
      </c>
      <c r="F170" s="9" t="s">
        <v>879</v>
      </c>
      <c r="G170" s="9" t="s">
        <v>880</v>
      </c>
      <c r="H170" s="10">
        <v>157.0</v>
      </c>
      <c r="I170" s="9"/>
      <c r="J170" s="10">
        <v>111181.0</v>
      </c>
      <c r="K170" s="9" t="s">
        <v>14068</v>
      </c>
      <c r="L170" s="15" t="s">
        <v>14069</v>
      </c>
      <c r="M170" s="9" t="s">
        <v>883</v>
      </c>
      <c r="N170" s="9"/>
      <c r="O170" s="9" t="s">
        <v>884</v>
      </c>
      <c r="P170" s="9" t="s">
        <v>14070</v>
      </c>
      <c r="Q170" s="9" t="s">
        <v>13688</v>
      </c>
      <c r="R170" s="10">
        <v>3.2658661E7</v>
      </c>
      <c r="S170" s="9"/>
      <c r="T170">
        <f t="shared" si="2"/>
        <v>54</v>
      </c>
      <c r="U170" t="str">
        <f t="shared" si="3"/>
        <v>Excluded</v>
      </c>
      <c r="V170">
        <f t="shared" si="4"/>
        <v>29</v>
      </c>
      <c r="W170" t="str">
        <f t="shared" si="5"/>
        <v>Excluded</v>
      </c>
      <c r="X170" t="str">
        <f t="shared" ref="X170:Z170" si="178">IFERROR(IF(SEARCH(X$1,$Q170),"sim","não"),)</f>
        <v>sim</v>
      </c>
      <c r="Y170" t="str">
        <f t="shared" si="178"/>
        <v/>
      </c>
      <c r="Z170" t="str">
        <f t="shared" si="178"/>
        <v/>
      </c>
      <c r="AA170">
        <f t="shared" si="7"/>
        <v>1</v>
      </c>
      <c r="AB170" t="str">
        <f t="shared" si="8"/>
        <v/>
      </c>
      <c r="AF170" t="str">
        <f t="shared" si="9"/>
        <v>1 - Type of study</v>
      </c>
      <c r="AG170" t="str">
        <f t="shared" si="10"/>
        <v>1 - Type of study</v>
      </c>
      <c r="AH170" t="str">
        <f t="shared" si="11"/>
        <v/>
      </c>
    </row>
    <row r="171">
      <c r="A171" s="9" t="s">
        <v>14071</v>
      </c>
      <c r="B171" s="9" t="s">
        <v>14072</v>
      </c>
      <c r="C171" s="10">
        <v>2020.0</v>
      </c>
      <c r="D171" s="10">
        <v>9.0</v>
      </c>
      <c r="E171" s="10">
        <v>1.0</v>
      </c>
      <c r="F171" s="9" t="s">
        <v>2648</v>
      </c>
      <c r="G171" s="9" t="s">
        <v>2649</v>
      </c>
      <c r="H171" s="10">
        <v>296.0</v>
      </c>
      <c r="I171" s="10">
        <v>3.0</v>
      </c>
      <c r="J171" s="9" t="s">
        <v>14073</v>
      </c>
      <c r="K171" s="9" t="s">
        <v>14074</v>
      </c>
      <c r="L171" s="15" t="s">
        <v>14075</v>
      </c>
      <c r="M171" s="9" t="s">
        <v>883</v>
      </c>
      <c r="N171" s="9"/>
      <c r="O171" s="9"/>
      <c r="P171" s="9" t="s">
        <v>14076</v>
      </c>
      <c r="Q171" s="9" t="s">
        <v>14077</v>
      </c>
      <c r="R171" s="10">
        <v>3.2633675E7</v>
      </c>
      <c r="S171" s="9" t="s">
        <v>14078</v>
      </c>
      <c r="T171">
        <f t="shared" si="2"/>
        <v>54</v>
      </c>
      <c r="U171" t="str">
        <f t="shared" si="3"/>
        <v>Excluded</v>
      </c>
      <c r="V171">
        <f t="shared" si="4"/>
        <v>29</v>
      </c>
      <c r="W171" t="str">
        <f t="shared" si="5"/>
        <v>Excluded</v>
      </c>
      <c r="X171" t="str">
        <f t="shared" ref="X171:Z171" si="179">IFERROR(IF(SEARCH(X$1,$Q171),"sim","não"),)</f>
        <v/>
      </c>
      <c r="Y171" t="str">
        <f t="shared" si="179"/>
        <v>sim</v>
      </c>
      <c r="Z171" t="str">
        <f t="shared" si="179"/>
        <v/>
      </c>
      <c r="AA171">
        <f t="shared" si="7"/>
        <v>1</v>
      </c>
      <c r="AB171" t="str">
        <f t="shared" si="8"/>
        <v/>
      </c>
      <c r="AF171" t="str">
        <f t="shared" si="9"/>
        <v>2 - Population</v>
      </c>
      <c r="AG171" t="str">
        <f t="shared" si="10"/>
        <v>2 - Population</v>
      </c>
      <c r="AH171" t="str">
        <f t="shared" si="11"/>
        <v/>
      </c>
    </row>
    <row r="172">
      <c r="A172" s="9" t="s">
        <v>14079</v>
      </c>
      <c r="B172" s="9" t="s">
        <v>14080</v>
      </c>
      <c r="C172" s="10">
        <v>2020.0</v>
      </c>
      <c r="D172" s="10">
        <v>9.0</v>
      </c>
      <c r="E172" s="10">
        <v>1.0</v>
      </c>
      <c r="F172" s="9" t="s">
        <v>997</v>
      </c>
      <c r="G172" s="9" t="s">
        <v>998</v>
      </c>
      <c r="H172" s="10">
        <v>182.0</v>
      </c>
      <c r="I172" s="9"/>
      <c r="J172" s="10">
        <v>115956.0</v>
      </c>
      <c r="K172" s="9" t="s">
        <v>14081</v>
      </c>
      <c r="L172" s="15" t="s">
        <v>14082</v>
      </c>
      <c r="M172" s="9" t="s">
        <v>883</v>
      </c>
      <c r="N172" s="9"/>
      <c r="O172" s="9" t="s">
        <v>884</v>
      </c>
      <c r="P172" s="9" t="s">
        <v>14083</v>
      </c>
      <c r="Q172" s="9" t="s">
        <v>13688</v>
      </c>
      <c r="R172" s="10">
        <v>3.2622124E7</v>
      </c>
      <c r="S172" s="9"/>
      <c r="T172">
        <f t="shared" si="2"/>
        <v>54</v>
      </c>
      <c r="U172" t="str">
        <f t="shared" si="3"/>
        <v>Excluded</v>
      </c>
      <c r="V172">
        <f t="shared" si="4"/>
        <v>29</v>
      </c>
      <c r="W172" t="str">
        <f t="shared" si="5"/>
        <v>Excluded</v>
      </c>
      <c r="X172" t="str">
        <f t="shared" ref="X172:Z172" si="180">IFERROR(IF(SEARCH(X$1,$Q172),"sim","não"),)</f>
        <v>sim</v>
      </c>
      <c r="Y172" t="str">
        <f t="shared" si="180"/>
        <v/>
      </c>
      <c r="Z172" t="str">
        <f t="shared" si="180"/>
        <v/>
      </c>
      <c r="AA172">
        <f t="shared" si="7"/>
        <v>1</v>
      </c>
      <c r="AB172" t="str">
        <f t="shared" si="8"/>
        <v/>
      </c>
      <c r="AF172" t="str">
        <f t="shared" si="9"/>
        <v>1 - Type of study</v>
      </c>
      <c r="AG172" t="str">
        <f t="shared" si="10"/>
        <v>1 - Type of study</v>
      </c>
      <c r="AH172" t="str">
        <f t="shared" si="11"/>
        <v/>
      </c>
    </row>
    <row r="173">
      <c r="A173" s="9" t="s">
        <v>14084</v>
      </c>
      <c r="B173" s="9" t="s">
        <v>14085</v>
      </c>
      <c r="C173" s="10">
        <v>2020.0</v>
      </c>
      <c r="D173" s="10">
        <v>1.0</v>
      </c>
      <c r="E173" s="10">
        <v>1.0</v>
      </c>
      <c r="F173" s="9" t="s">
        <v>14086</v>
      </c>
      <c r="G173" s="9" t="s">
        <v>14087</v>
      </c>
      <c r="H173" s="10">
        <v>7.0</v>
      </c>
      <c r="I173" s="9"/>
      <c r="J173" s="9" t="s">
        <v>9252</v>
      </c>
      <c r="K173" s="9" t="s">
        <v>4542</v>
      </c>
      <c r="L173" s="15" t="s">
        <v>14088</v>
      </c>
      <c r="M173" s="9" t="s">
        <v>883</v>
      </c>
      <c r="N173" s="9"/>
      <c r="O173" s="9"/>
      <c r="P173" s="9" t="s">
        <v>14089</v>
      </c>
      <c r="Q173" s="9" t="s">
        <v>14090</v>
      </c>
      <c r="R173" s="10">
        <v>3.2579136E7</v>
      </c>
      <c r="S173" s="9" t="s">
        <v>14091</v>
      </c>
      <c r="T173">
        <f t="shared" si="2"/>
        <v>54</v>
      </c>
      <c r="U173" t="str">
        <f t="shared" si="3"/>
        <v>Excluded</v>
      </c>
      <c r="V173">
        <f t="shared" si="4"/>
        <v>29</v>
      </c>
      <c r="W173" t="str">
        <f t="shared" si="5"/>
        <v>Excluded</v>
      </c>
      <c r="X173" t="str">
        <f t="shared" ref="X173:Z173" si="181">IFERROR(IF(SEARCH(X$1,$Q173),"sim","não"),)</f>
        <v/>
      </c>
      <c r="Y173" t="str">
        <f t="shared" si="181"/>
        <v>sim</v>
      </c>
      <c r="Z173" t="str">
        <f t="shared" si="181"/>
        <v/>
      </c>
      <c r="AA173">
        <f t="shared" si="7"/>
        <v>1</v>
      </c>
      <c r="AB173" t="str">
        <f t="shared" si="8"/>
        <v/>
      </c>
      <c r="AF173" t="str">
        <f t="shared" si="9"/>
        <v>2 - Population</v>
      </c>
      <c r="AG173" t="str">
        <f t="shared" si="10"/>
        <v>2 - Population</v>
      </c>
      <c r="AH173" t="str">
        <f t="shared" si="11"/>
        <v/>
      </c>
    </row>
    <row r="174">
      <c r="A174" s="9" t="s">
        <v>14092</v>
      </c>
      <c r="B174" s="9" t="s">
        <v>14093</v>
      </c>
      <c r="C174" s="10">
        <v>2019.0</v>
      </c>
      <c r="D174" s="10">
        <v>1.0</v>
      </c>
      <c r="E174" s="10">
        <v>1.0</v>
      </c>
      <c r="F174" s="9" t="s">
        <v>14094</v>
      </c>
      <c r="G174" s="9" t="s">
        <v>14095</v>
      </c>
      <c r="H174" s="10">
        <v>31.0</v>
      </c>
      <c r="I174" s="10">
        <v>6.0</v>
      </c>
      <c r="J174" s="9" t="s">
        <v>14096</v>
      </c>
      <c r="K174" s="9" t="s">
        <v>14097</v>
      </c>
      <c r="L174" s="15" t="s">
        <v>14098</v>
      </c>
      <c r="M174" s="9" t="s">
        <v>4488</v>
      </c>
      <c r="N174" s="9"/>
      <c r="O174" s="9" t="s">
        <v>1855</v>
      </c>
      <c r="P174" s="9" t="s">
        <v>14099</v>
      </c>
      <c r="Q174" s="9" t="s">
        <v>13688</v>
      </c>
      <c r="R174" s="10">
        <v>3.255066E7</v>
      </c>
      <c r="S174" s="9"/>
      <c r="T174">
        <f t="shared" si="2"/>
        <v>54</v>
      </c>
      <c r="U174" t="str">
        <f t="shared" si="3"/>
        <v>Excluded</v>
      </c>
      <c r="V174">
        <f t="shared" si="4"/>
        <v>29</v>
      </c>
      <c r="W174" t="str">
        <f t="shared" si="5"/>
        <v>Excluded</v>
      </c>
      <c r="X174" t="str">
        <f t="shared" ref="X174:Z174" si="182">IFERROR(IF(SEARCH(X$1,$Q174),"sim","não"),)</f>
        <v>sim</v>
      </c>
      <c r="Y174" t="str">
        <f t="shared" si="182"/>
        <v/>
      </c>
      <c r="Z174" t="str">
        <f t="shared" si="182"/>
        <v/>
      </c>
      <c r="AA174">
        <f t="shared" si="7"/>
        <v>1</v>
      </c>
      <c r="AB174" t="str">
        <f t="shared" si="8"/>
        <v/>
      </c>
      <c r="AF174" t="str">
        <f t="shared" si="9"/>
        <v>1 - Type of study</v>
      </c>
      <c r="AG174" t="str">
        <f t="shared" si="10"/>
        <v>1 - Type of study</v>
      </c>
      <c r="AH174" t="str">
        <f t="shared" si="11"/>
        <v/>
      </c>
    </row>
    <row r="175">
      <c r="A175" s="9" t="s">
        <v>14100</v>
      </c>
      <c r="B175" s="9" t="s">
        <v>14101</v>
      </c>
      <c r="C175" s="10">
        <v>2020.0</v>
      </c>
      <c r="D175" s="10">
        <v>10.0</v>
      </c>
      <c r="E175" s="10">
        <v>1.0</v>
      </c>
      <c r="F175" s="9" t="s">
        <v>1121</v>
      </c>
      <c r="G175" s="9" t="s">
        <v>1122</v>
      </c>
      <c r="H175" s="10">
        <v>257.0</v>
      </c>
      <c r="I175" s="9"/>
      <c r="J175" s="10">
        <v>127201.0</v>
      </c>
      <c r="K175" s="9" t="s">
        <v>14102</v>
      </c>
      <c r="L175" s="15" t="s">
        <v>14103</v>
      </c>
      <c r="M175" s="9" t="s">
        <v>883</v>
      </c>
      <c r="N175" s="9"/>
      <c r="O175" s="9" t="s">
        <v>884</v>
      </c>
      <c r="P175" s="9" t="s">
        <v>14104</v>
      </c>
      <c r="Q175" s="9" t="s">
        <v>13688</v>
      </c>
      <c r="R175" s="10">
        <v>3.251233E7</v>
      </c>
      <c r="S175" s="9"/>
      <c r="T175">
        <f t="shared" si="2"/>
        <v>54</v>
      </c>
      <c r="U175" t="str">
        <f t="shared" si="3"/>
        <v>Excluded</v>
      </c>
      <c r="V175">
        <f t="shared" si="4"/>
        <v>29</v>
      </c>
      <c r="W175" t="str">
        <f t="shared" si="5"/>
        <v>Excluded</v>
      </c>
      <c r="X175" t="str">
        <f t="shared" ref="X175:Z175" si="183">IFERROR(IF(SEARCH(X$1,$Q175),"sim","não"),)</f>
        <v>sim</v>
      </c>
      <c r="Y175" t="str">
        <f t="shared" si="183"/>
        <v/>
      </c>
      <c r="Z175" t="str">
        <f t="shared" si="183"/>
        <v/>
      </c>
      <c r="AA175">
        <f t="shared" si="7"/>
        <v>1</v>
      </c>
      <c r="AB175" t="str">
        <f t="shared" si="8"/>
        <v/>
      </c>
      <c r="AF175" t="str">
        <f t="shared" si="9"/>
        <v>1 - Type of study</v>
      </c>
      <c r="AG175" t="str">
        <f t="shared" si="10"/>
        <v>1 - Type of study</v>
      </c>
      <c r="AH175" t="str">
        <f t="shared" si="11"/>
        <v/>
      </c>
    </row>
    <row r="176">
      <c r="A176" s="9" t="s">
        <v>14105</v>
      </c>
      <c r="B176" s="9" t="s">
        <v>14106</v>
      </c>
      <c r="C176" s="10">
        <v>2020.0</v>
      </c>
      <c r="D176" s="10">
        <v>6.0</v>
      </c>
      <c r="E176" s="10">
        <v>18.0</v>
      </c>
      <c r="F176" s="9" t="s">
        <v>422</v>
      </c>
      <c r="G176" s="9" t="s">
        <v>1829</v>
      </c>
      <c r="H176" s="10">
        <v>12.0</v>
      </c>
      <c r="I176" s="10">
        <v>23.0</v>
      </c>
      <c r="J176" s="9" t="s">
        <v>14107</v>
      </c>
      <c r="K176" s="9" t="s">
        <v>14108</v>
      </c>
      <c r="L176" s="15" t="s">
        <v>14109</v>
      </c>
      <c r="M176" s="9" t="s">
        <v>883</v>
      </c>
      <c r="N176" s="9"/>
      <c r="O176" s="9"/>
      <c r="P176" s="9" t="s">
        <v>14110</v>
      </c>
      <c r="Q176" s="9" t="s">
        <v>13738</v>
      </c>
      <c r="R176" s="10">
        <v>3.2490863E7</v>
      </c>
      <c r="S176" s="9" t="s">
        <v>14111</v>
      </c>
      <c r="T176">
        <f t="shared" si="2"/>
        <v>54</v>
      </c>
      <c r="U176" t="str">
        <f t="shared" si="3"/>
        <v>Excluded</v>
      </c>
      <c r="V176">
        <f t="shared" si="4"/>
        <v>29</v>
      </c>
      <c r="W176" t="str">
        <f t="shared" si="5"/>
        <v>Excluded</v>
      </c>
      <c r="X176" t="str">
        <f t="shared" ref="X176:Z176" si="184">IFERROR(IF(SEARCH(X$1,$Q176),"sim","não"),)</f>
        <v/>
      </c>
      <c r="Y176" t="str">
        <f t="shared" si="184"/>
        <v/>
      </c>
      <c r="Z176" t="str">
        <f t="shared" si="184"/>
        <v>sim</v>
      </c>
      <c r="AA176">
        <f t="shared" si="7"/>
        <v>1</v>
      </c>
      <c r="AB176" t="str">
        <f t="shared" si="8"/>
        <v/>
      </c>
      <c r="AF176" t="str">
        <f t="shared" si="9"/>
        <v>3 - Intervention</v>
      </c>
      <c r="AG176" t="str">
        <f t="shared" si="10"/>
        <v>3 - Intervention</v>
      </c>
      <c r="AH176" t="str">
        <f t="shared" si="11"/>
        <v/>
      </c>
    </row>
    <row r="177">
      <c r="A177" s="9" t="s">
        <v>14112</v>
      </c>
      <c r="B177" s="9" t="s">
        <v>14113</v>
      </c>
      <c r="C177" s="10">
        <v>2020.0</v>
      </c>
      <c r="D177" s="10">
        <v>7.0</v>
      </c>
      <c r="E177" s="10">
        <v>1.0</v>
      </c>
      <c r="F177" s="9" t="s">
        <v>1046</v>
      </c>
      <c r="G177" s="9" t="s">
        <v>1047</v>
      </c>
      <c r="H177" s="10">
        <v>27.0</v>
      </c>
      <c r="I177" s="10">
        <v>21.0</v>
      </c>
      <c r="J177" s="9" t="s">
        <v>14114</v>
      </c>
      <c r="K177" s="9" t="s">
        <v>14115</v>
      </c>
      <c r="L177" s="15" t="s">
        <v>14116</v>
      </c>
      <c r="M177" s="9" t="s">
        <v>883</v>
      </c>
      <c r="N177" s="9"/>
      <c r="O177" s="9" t="s">
        <v>1051</v>
      </c>
      <c r="P177" s="9" t="s">
        <v>14117</v>
      </c>
      <c r="Q177" s="9" t="s">
        <v>13688</v>
      </c>
      <c r="R177" s="10">
        <v>3.2440872E7</v>
      </c>
      <c r="S177" s="9"/>
      <c r="T177">
        <f t="shared" si="2"/>
        <v>54</v>
      </c>
      <c r="U177" t="str">
        <f t="shared" si="3"/>
        <v>Excluded</v>
      </c>
      <c r="V177">
        <f t="shared" si="4"/>
        <v>29</v>
      </c>
      <c r="W177" t="str">
        <f t="shared" si="5"/>
        <v>Excluded</v>
      </c>
      <c r="X177" t="str">
        <f t="shared" ref="X177:Z177" si="185">IFERROR(IF(SEARCH(X$1,$Q177),"sim","não"),)</f>
        <v>sim</v>
      </c>
      <c r="Y177" t="str">
        <f t="shared" si="185"/>
        <v/>
      </c>
      <c r="Z177" t="str">
        <f t="shared" si="185"/>
        <v/>
      </c>
      <c r="AA177">
        <f t="shared" si="7"/>
        <v>1</v>
      </c>
      <c r="AB177" t="str">
        <f t="shared" si="8"/>
        <v/>
      </c>
      <c r="AF177" t="str">
        <f t="shared" si="9"/>
        <v>1 - Type of study</v>
      </c>
      <c r="AG177" t="str">
        <f t="shared" si="10"/>
        <v>1 - Type of study</v>
      </c>
      <c r="AH177" t="str">
        <f t="shared" si="11"/>
        <v/>
      </c>
    </row>
    <row r="178">
      <c r="A178" s="9" t="s">
        <v>14118</v>
      </c>
      <c r="B178" s="9" t="s">
        <v>14119</v>
      </c>
      <c r="C178" s="10">
        <v>2020.0</v>
      </c>
      <c r="D178" s="10">
        <v>7.0</v>
      </c>
      <c r="E178" s="10">
        <v>1.0</v>
      </c>
      <c r="F178" s="9" t="s">
        <v>879</v>
      </c>
      <c r="G178" s="9" t="s">
        <v>880</v>
      </c>
      <c r="H178" s="10">
        <v>156.0</v>
      </c>
      <c r="I178" s="9"/>
      <c r="J178" s="10">
        <v>111220.0</v>
      </c>
      <c r="K178" s="9" t="s">
        <v>14120</v>
      </c>
      <c r="L178" s="15" t="s">
        <v>14121</v>
      </c>
      <c r="M178" s="9" t="s">
        <v>883</v>
      </c>
      <c r="N178" s="9"/>
      <c r="O178" s="9" t="s">
        <v>884</v>
      </c>
      <c r="P178" s="9" t="s">
        <v>14122</v>
      </c>
      <c r="Q178" s="9" t="s">
        <v>13688</v>
      </c>
      <c r="R178" s="10">
        <v>3.2365004E7</v>
      </c>
      <c r="S178" s="9"/>
      <c r="T178">
        <f t="shared" si="2"/>
        <v>54</v>
      </c>
      <c r="U178" t="str">
        <f t="shared" si="3"/>
        <v>Excluded</v>
      </c>
      <c r="V178">
        <f t="shared" si="4"/>
        <v>29</v>
      </c>
      <c r="W178" t="str">
        <f t="shared" si="5"/>
        <v>Excluded</v>
      </c>
      <c r="X178" t="str">
        <f t="shared" ref="X178:Z178" si="186">IFERROR(IF(SEARCH(X$1,$Q178),"sim","não"),)</f>
        <v>sim</v>
      </c>
      <c r="Y178" t="str">
        <f t="shared" si="186"/>
        <v/>
      </c>
      <c r="Z178" t="str">
        <f t="shared" si="186"/>
        <v/>
      </c>
      <c r="AA178">
        <f t="shared" si="7"/>
        <v>1</v>
      </c>
      <c r="AB178" t="str">
        <f t="shared" si="8"/>
        <v/>
      </c>
      <c r="AF178" t="str">
        <f t="shared" si="9"/>
        <v>1 - Type of study</v>
      </c>
      <c r="AG178" t="str">
        <f t="shared" si="10"/>
        <v>1 - Type of study</v>
      </c>
      <c r="AH178" t="str">
        <f t="shared" si="11"/>
        <v/>
      </c>
    </row>
    <row r="179">
      <c r="A179" s="9" t="s">
        <v>14123</v>
      </c>
      <c r="B179" s="9" t="s">
        <v>14124</v>
      </c>
      <c r="C179" s="10">
        <v>2020.0</v>
      </c>
      <c r="D179" s="10">
        <v>9.0</v>
      </c>
      <c r="E179" s="10">
        <v>5.0</v>
      </c>
      <c r="F179" s="9" t="s">
        <v>974</v>
      </c>
      <c r="G179" s="9" t="s">
        <v>975</v>
      </c>
      <c r="H179" s="10">
        <v>396.0</v>
      </c>
      <c r="I179" s="9"/>
      <c r="J179" s="10">
        <v>122602.0</v>
      </c>
      <c r="K179" s="9" t="s">
        <v>14125</v>
      </c>
      <c r="L179" s="15" t="s">
        <v>14126</v>
      </c>
      <c r="M179" s="9" t="s">
        <v>883</v>
      </c>
      <c r="N179" s="9"/>
      <c r="O179" s="9" t="s">
        <v>913</v>
      </c>
      <c r="P179" s="9" t="s">
        <v>14127</v>
      </c>
      <c r="Q179" s="9" t="s">
        <v>13688</v>
      </c>
      <c r="R179" s="10">
        <v>3.2361621E7</v>
      </c>
      <c r="S179" s="9"/>
      <c r="T179">
        <f t="shared" si="2"/>
        <v>54</v>
      </c>
      <c r="U179" t="str">
        <f t="shared" si="3"/>
        <v>Excluded</v>
      </c>
      <c r="V179">
        <f t="shared" si="4"/>
        <v>29</v>
      </c>
      <c r="W179" t="str">
        <f t="shared" si="5"/>
        <v>Excluded</v>
      </c>
      <c r="X179" t="str">
        <f t="shared" ref="X179:Z179" si="187">IFERROR(IF(SEARCH(X$1,$Q179),"sim","não"),)</f>
        <v>sim</v>
      </c>
      <c r="Y179" t="str">
        <f t="shared" si="187"/>
        <v/>
      </c>
      <c r="Z179" t="str">
        <f t="shared" si="187"/>
        <v/>
      </c>
      <c r="AA179">
        <f t="shared" si="7"/>
        <v>1</v>
      </c>
      <c r="AB179" t="str">
        <f t="shared" si="8"/>
        <v/>
      </c>
      <c r="AF179" t="str">
        <f t="shared" si="9"/>
        <v>1 - Type of study</v>
      </c>
      <c r="AG179" t="str">
        <f t="shared" si="10"/>
        <v>1 - Type of study</v>
      </c>
      <c r="AH179" t="str">
        <f t="shared" si="11"/>
        <v/>
      </c>
    </row>
    <row r="180">
      <c r="A180" s="9" t="s">
        <v>14128</v>
      </c>
      <c r="B180" s="9" t="s">
        <v>14129</v>
      </c>
      <c r="C180" s="10">
        <v>2020.0</v>
      </c>
      <c r="D180" s="10">
        <v>10.0</v>
      </c>
      <c r="E180" s="10">
        <v>5.0</v>
      </c>
      <c r="F180" s="9" t="s">
        <v>974</v>
      </c>
      <c r="G180" s="9" t="s">
        <v>975</v>
      </c>
      <c r="H180" s="10">
        <v>397.0</v>
      </c>
      <c r="I180" s="9"/>
      <c r="J180" s="10">
        <v>122773.0</v>
      </c>
      <c r="K180" s="9" t="s">
        <v>14130</v>
      </c>
      <c r="L180" s="15" t="s">
        <v>14131</v>
      </c>
      <c r="M180" s="9" t="s">
        <v>883</v>
      </c>
      <c r="N180" s="9"/>
      <c r="O180" s="9" t="s">
        <v>913</v>
      </c>
      <c r="P180" s="9" t="s">
        <v>14132</v>
      </c>
      <c r="Q180" s="9" t="s">
        <v>13914</v>
      </c>
      <c r="R180" s="10">
        <v>3.2361245E7</v>
      </c>
      <c r="S180" s="9"/>
      <c r="T180">
        <f t="shared" si="2"/>
        <v>51</v>
      </c>
      <c r="U180" t="str">
        <f t="shared" si="3"/>
        <v>Maybe</v>
      </c>
      <c r="V180">
        <f t="shared" si="4"/>
        <v>29</v>
      </c>
      <c r="W180" t="str">
        <f t="shared" si="5"/>
        <v>Maybe</v>
      </c>
      <c r="X180" t="str">
        <f t="shared" ref="X180:Z180" si="188">IFERROR(IF(SEARCH(X$1,$Q180),"sim","não"),)</f>
        <v/>
      </c>
      <c r="Y180" t="str">
        <f t="shared" si="188"/>
        <v/>
      </c>
      <c r="Z180" t="str">
        <f t="shared" si="188"/>
        <v/>
      </c>
      <c r="AA180">
        <f t="shared" si="7"/>
        <v>0</v>
      </c>
      <c r="AB180" t="str">
        <f t="shared" si="8"/>
        <v>sim</v>
      </c>
      <c r="AF180" t="str">
        <f t="shared" si="9"/>
        <v/>
      </c>
      <c r="AG180" t="str">
        <f t="shared" si="10"/>
        <v/>
      </c>
      <c r="AH180" t="str">
        <f t="shared" si="11"/>
        <v/>
      </c>
    </row>
    <row r="181">
      <c r="A181" s="9" t="s">
        <v>14133</v>
      </c>
      <c r="B181" s="9" t="s">
        <v>14134</v>
      </c>
      <c r="C181" s="10">
        <v>2020.0</v>
      </c>
      <c r="D181" s="10">
        <v>9.0</v>
      </c>
      <c r="E181" s="10">
        <v>5.0</v>
      </c>
      <c r="F181" s="9" t="s">
        <v>974</v>
      </c>
      <c r="G181" s="9" t="s">
        <v>975</v>
      </c>
      <c r="H181" s="10">
        <v>396.0</v>
      </c>
      <c r="I181" s="9"/>
      <c r="J181" s="10">
        <v>122693.0</v>
      </c>
      <c r="K181" s="9" t="s">
        <v>14135</v>
      </c>
      <c r="L181" s="15" t="s">
        <v>14136</v>
      </c>
      <c r="M181" s="9" t="s">
        <v>883</v>
      </c>
      <c r="N181" s="9"/>
      <c r="O181" s="9" t="s">
        <v>913</v>
      </c>
      <c r="P181" s="9" t="s">
        <v>14137</v>
      </c>
      <c r="Q181" s="9" t="s">
        <v>14138</v>
      </c>
      <c r="R181" s="10">
        <v>3.2353735E7</v>
      </c>
      <c r="S181" s="9"/>
      <c r="T181">
        <f t="shared" si="2"/>
        <v>51</v>
      </c>
      <c r="U181" t="str">
        <f t="shared" si="3"/>
        <v>Maybe</v>
      </c>
      <c r="V181">
        <f t="shared" si="4"/>
        <v>29</v>
      </c>
      <c r="W181" t="str">
        <f t="shared" si="5"/>
        <v>Maybe</v>
      </c>
      <c r="X181" t="str">
        <f t="shared" ref="X181:Z181" si="189">IFERROR(IF(SEARCH(X$1,$Q181),"sim","não"),)</f>
        <v/>
      </c>
      <c r="Y181" t="str">
        <f t="shared" si="189"/>
        <v/>
      </c>
      <c r="Z181" t="str">
        <f t="shared" si="189"/>
        <v/>
      </c>
      <c r="AA181">
        <f t="shared" si="7"/>
        <v>0</v>
      </c>
      <c r="AB181" t="str">
        <f t="shared" si="8"/>
        <v>sim</v>
      </c>
      <c r="AF181" t="str">
        <f t="shared" si="9"/>
        <v/>
      </c>
      <c r="AG181" t="str">
        <f t="shared" si="10"/>
        <v/>
      </c>
      <c r="AH181" t="str">
        <f t="shared" si="11"/>
        <v/>
      </c>
    </row>
    <row r="182">
      <c r="A182" s="9" t="s">
        <v>14139</v>
      </c>
      <c r="B182" s="9" t="s">
        <v>14140</v>
      </c>
      <c r="C182" s="10">
        <v>2020.0</v>
      </c>
      <c r="D182" s="10">
        <v>9.0</v>
      </c>
      <c r="E182" s="10">
        <v>1.0</v>
      </c>
      <c r="F182" s="9" t="s">
        <v>1121</v>
      </c>
      <c r="G182" s="9" t="s">
        <v>1122</v>
      </c>
      <c r="H182" s="10">
        <v>254.0</v>
      </c>
      <c r="I182" s="9"/>
      <c r="J182" s="10">
        <v>126818.0</v>
      </c>
      <c r="K182" s="9" t="s">
        <v>14141</v>
      </c>
      <c r="L182" s="15" t="s">
        <v>14142</v>
      </c>
      <c r="M182" s="9" t="s">
        <v>883</v>
      </c>
      <c r="N182" s="9"/>
      <c r="O182" s="9" t="s">
        <v>884</v>
      </c>
      <c r="P182" s="9" t="s">
        <v>14143</v>
      </c>
      <c r="Q182" s="9" t="s">
        <v>13680</v>
      </c>
      <c r="R182" s="10">
        <v>3.2330761E7</v>
      </c>
      <c r="S182" s="9"/>
      <c r="T182">
        <f t="shared" si="2"/>
        <v>54</v>
      </c>
      <c r="U182" t="str">
        <f t="shared" si="3"/>
        <v>Excluded</v>
      </c>
      <c r="V182">
        <f t="shared" si="4"/>
        <v>29</v>
      </c>
      <c r="W182" t="str">
        <f t="shared" si="5"/>
        <v>Excluded</v>
      </c>
      <c r="X182" t="str">
        <f t="shared" ref="X182:Z182" si="190">IFERROR(IF(SEARCH(X$1,$Q182),"sim","não"),)</f>
        <v>sim</v>
      </c>
      <c r="Y182" t="str">
        <f t="shared" si="190"/>
        <v/>
      </c>
      <c r="Z182" t="str">
        <f t="shared" si="190"/>
        <v/>
      </c>
      <c r="AA182">
        <f t="shared" si="7"/>
        <v>1</v>
      </c>
      <c r="AB182" t="str">
        <f t="shared" si="8"/>
        <v/>
      </c>
      <c r="AF182" t="str">
        <f t="shared" si="9"/>
        <v>1 - Type of study</v>
      </c>
      <c r="AG182" t="str">
        <f t="shared" si="10"/>
        <v>1 - Type of study</v>
      </c>
      <c r="AH182" t="str">
        <f t="shared" si="11"/>
        <v/>
      </c>
    </row>
    <row r="183">
      <c r="A183" s="9" t="s">
        <v>14144</v>
      </c>
      <c r="B183" s="9" t="s">
        <v>14145</v>
      </c>
      <c r="C183" s="10">
        <v>2020.0</v>
      </c>
      <c r="D183" s="10">
        <v>5.0</v>
      </c>
      <c r="E183" s="10">
        <v>1.0</v>
      </c>
      <c r="F183" s="9" t="s">
        <v>879</v>
      </c>
      <c r="G183" s="9" t="s">
        <v>880</v>
      </c>
      <c r="H183" s="10">
        <v>154.0</v>
      </c>
      <c r="I183" s="9"/>
      <c r="J183" s="10">
        <v>111059.0</v>
      </c>
      <c r="K183" s="9" t="s">
        <v>14146</v>
      </c>
      <c r="L183" s="15" t="s">
        <v>14147</v>
      </c>
      <c r="M183" s="9" t="s">
        <v>883</v>
      </c>
      <c r="N183" s="9"/>
      <c r="O183" s="9" t="s">
        <v>884</v>
      </c>
      <c r="P183" s="9" t="s">
        <v>14148</v>
      </c>
      <c r="Q183" s="9" t="s">
        <v>13705</v>
      </c>
      <c r="R183" s="10">
        <v>3.2319895E7</v>
      </c>
      <c r="S183" s="9"/>
      <c r="T183">
        <f t="shared" si="2"/>
        <v>51</v>
      </c>
      <c r="U183" t="str">
        <f t="shared" si="3"/>
        <v>Maybe</v>
      </c>
      <c r="V183">
        <f t="shared" si="4"/>
        <v>29</v>
      </c>
      <c r="W183" t="str">
        <f t="shared" si="5"/>
        <v>Maybe</v>
      </c>
      <c r="X183" t="str">
        <f t="shared" ref="X183:Z183" si="191">IFERROR(IF(SEARCH(X$1,$Q183),"sim","não"),)</f>
        <v/>
      </c>
      <c r="Y183" t="str">
        <f t="shared" si="191"/>
        <v/>
      </c>
      <c r="Z183" t="str">
        <f t="shared" si="191"/>
        <v/>
      </c>
      <c r="AA183">
        <f t="shared" si="7"/>
        <v>0</v>
      </c>
      <c r="AB183" t="str">
        <f t="shared" si="8"/>
        <v>sim</v>
      </c>
      <c r="AF183" t="str">
        <f t="shared" si="9"/>
        <v/>
      </c>
      <c r="AG183" t="str">
        <f t="shared" si="10"/>
        <v/>
      </c>
      <c r="AH183" t="str">
        <f t="shared" si="11"/>
        <v/>
      </c>
    </row>
    <row r="184">
      <c r="A184" s="9" t="s">
        <v>14149</v>
      </c>
      <c r="B184" s="9" t="s">
        <v>14150</v>
      </c>
      <c r="C184" s="10">
        <v>2020.0</v>
      </c>
      <c r="D184" s="10">
        <v>8.0</v>
      </c>
      <c r="E184" s="10">
        <v>1.0</v>
      </c>
      <c r="F184" s="9" t="s">
        <v>927</v>
      </c>
      <c r="G184" s="9" t="s">
        <v>928</v>
      </c>
      <c r="H184" s="10">
        <v>263.0</v>
      </c>
      <c r="I184" s="9"/>
      <c r="J184" s="10">
        <v>114576.0</v>
      </c>
      <c r="K184" s="9" t="s">
        <v>14151</v>
      </c>
      <c r="L184" s="15" t="s">
        <v>14152</v>
      </c>
      <c r="M184" s="9" t="s">
        <v>883</v>
      </c>
      <c r="N184" s="9"/>
      <c r="O184" s="9" t="s">
        <v>884</v>
      </c>
      <c r="P184" s="9" t="s">
        <v>14153</v>
      </c>
      <c r="Q184" s="9" t="s">
        <v>14154</v>
      </c>
      <c r="R184" s="10">
        <v>3.2315922E7</v>
      </c>
      <c r="S184" s="9"/>
      <c r="T184">
        <f t="shared" si="2"/>
        <v>54</v>
      </c>
      <c r="U184" t="str">
        <f t="shared" si="3"/>
        <v>Maybe</v>
      </c>
      <c r="V184">
        <f t="shared" si="4"/>
        <v>29</v>
      </c>
      <c r="W184" t="str">
        <f t="shared" si="5"/>
        <v>Excluded</v>
      </c>
      <c r="X184" t="str">
        <f t="shared" ref="X184:Z184" si="192">IFERROR(IF(SEARCH(X$1,$Q184),"sim","não"),)</f>
        <v>sim</v>
      </c>
      <c r="Y184" t="str">
        <f t="shared" si="192"/>
        <v/>
      </c>
      <c r="Z184" t="str">
        <f t="shared" si="192"/>
        <v/>
      </c>
      <c r="AA184">
        <f t="shared" si="7"/>
        <v>1</v>
      </c>
      <c r="AB184" t="str">
        <f t="shared" si="8"/>
        <v>sim</v>
      </c>
      <c r="AF184" t="str">
        <f t="shared" si="9"/>
        <v>1 - Type of study</v>
      </c>
      <c r="AG184" t="str">
        <f t="shared" si="10"/>
        <v/>
      </c>
      <c r="AH184" t="str">
        <f t="shared" si="11"/>
        <v/>
      </c>
    </row>
    <row r="185">
      <c r="A185" s="9" t="s">
        <v>14155</v>
      </c>
      <c r="B185" s="9" t="s">
        <v>14156</v>
      </c>
      <c r="C185" s="10">
        <v>2020.0</v>
      </c>
      <c r="D185" s="10">
        <v>8.0</v>
      </c>
      <c r="E185" s="10">
        <v>1.0</v>
      </c>
      <c r="F185" s="9" t="s">
        <v>927</v>
      </c>
      <c r="G185" s="9" t="s">
        <v>928</v>
      </c>
      <c r="H185" s="10">
        <v>263.0</v>
      </c>
      <c r="I185" s="9"/>
      <c r="J185" s="10">
        <v>114429.0</v>
      </c>
      <c r="K185" s="9" t="s">
        <v>14157</v>
      </c>
      <c r="L185" s="15" t="s">
        <v>14158</v>
      </c>
      <c r="M185" s="9" t="s">
        <v>883</v>
      </c>
      <c r="N185" s="9"/>
      <c r="O185" s="9" t="s">
        <v>884</v>
      </c>
      <c r="P185" s="9" t="s">
        <v>14159</v>
      </c>
      <c r="Q185" s="9" t="s">
        <v>13688</v>
      </c>
      <c r="R185" s="10">
        <v>3.2222624E7</v>
      </c>
      <c r="S185" s="9"/>
      <c r="T185">
        <f t="shared" si="2"/>
        <v>54</v>
      </c>
      <c r="U185" t="str">
        <f t="shared" si="3"/>
        <v>Excluded</v>
      </c>
      <c r="V185">
        <f t="shared" si="4"/>
        <v>29</v>
      </c>
      <c r="W185" t="str">
        <f t="shared" si="5"/>
        <v>Excluded</v>
      </c>
      <c r="X185" t="str">
        <f t="shared" ref="X185:Z185" si="193">IFERROR(IF(SEARCH(X$1,$Q185),"sim","não"),)</f>
        <v>sim</v>
      </c>
      <c r="Y185" t="str">
        <f t="shared" si="193"/>
        <v/>
      </c>
      <c r="Z185" t="str">
        <f t="shared" si="193"/>
        <v/>
      </c>
      <c r="AA185">
        <f t="shared" si="7"/>
        <v>1</v>
      </c>
      <c r="AB185" t="str">
        <f t="shared" si="8"/>
        <v/>
      </c>
      <c r="AF185" t="str">
        <f t="shared" si="9"/>
        <v>1 - Type of study</v>
      </c>
      <c r="AG185" t="str">
        <f t="shared" si="10"/>
        <v>1 - Type of study</v>
      </c>
      <c r="AH185" t="str">
        <f t="shared" si="11"/>
        <v/>
      </c>
    </row>
    <row r="186">
      <c r="A186" s="9" t="s">
        <v>14160</v>
      </c>
      <c r="B186" s="9" t="s">
        <v>14161</v>
      </c>
      <c r="C186" s="10">
        <v>2020.0</v>
      </c>
      <c r="D186" s="10">
        <v>1.0</v>
      </c>
      <c r="E186" s="10">
        <v>1.0</v>
      </c>
      <c r="F186" s="9" t="s">
        <v>137</v>
      </c>
      <c r="G186" s="9" t="s">
        <v>7782</v>
      </c>
      <c r="H186" s="10">
        <v>7.0</v>
      </c>
      <c r="I186" s="9"/>
      <c r="J186" s="10">
        <v>100742.0</v>
      </c>
      <c r="K186" s="9" t="s">
        <v>14162</v>
      </c>
      <c r="L186" s="15" t="s">
        <v>14163</v>
      </c>
      <c r="M186" s="9" t="s">
        <v>883</v>
      </c>
      <c r="N186" s="9"/>
      <c r="O186" s="9"/>
      <c r="P186" s="9" t="s">
        <v>14164</v>
      </c>
      <c r="Q186" s="9" t="s">
        <v>13688</v>
      </c>
      <c r="R186" s="10">
        <v>3.218115E7</v>
      </c>
      <c r="S186" s="9" t="s">
        <v>14165</v>
      </c>
      <c r="T186">
        <f t="shared" si="2"/>
        <v>54</v>
      </c>
      <c r="U186" t="str">
        <f t="shared" si="3"/>
        <v>Excluded</v>
      </c>
      <c r="V186">
        <f t="shared" si="4"/>
        <v>29</v>
      </c>
      <c r="W186" t="str">
        <f t="shared" si="5"/>
        <v>Excluded</v>
      </c>
      <c r="X186" t="str">
        <f t="shared" ref="X186:Z186" si="194">IFERROR(IF(SEARCH(X$1,$Q186),"sim","não"),)</f>
        <v>sim</v>
      </c>
      <c r="Y186" t="str">
        <f t="shared" si="194"/>
        <v/>
      </c>
      <c r="Z186" t="str">
        <f t="shared" si="194"/>
        <v/>
      </c>
      <c r="AA186">
        <f t="shared" si="7"/>
        <v>1</v>
      </c>
      <c r="AB186" t="str">
        <f t="shared" si="8"/>
        <v/>
      </c>
      <c r="AF186" t="str">
        <f t="shared" si="9"/>
        <v>1 - Type of study</v>
      </c>
      <c r="AG186" t="str">
        <f t="shared" si="10"/>
        <v>1 - Type of study</v>
      </c>
      <c r="AH186" t="str">
        <f t="shared" si="11"/>
        <v/>
      </c>
    </row>
    <row r="187">
      <c r="A187" s="9" t="s">
        <v>14166</v>
      </c>
      <c r="B187" s="9" t="s">
        <v>14167</v>
      </c>
      <c r="C187" s="10">
        <v>2020.0</v>
      </c>
      <c r="D187" s="10">
        <v>5.0</v>
      </c>
      <c r="E187" s="10">
        <v>1.0</v>
      </c>
      <c r="F187" s="9" t="s">
        <v>879</v>
      </c>
      <c r="G187" s="9" t="s">
        <v>880</v>
      </c>
      <c r="H187" s="10">
        <v>154.0</v>
      </c>
      <c r="I187" s="9"/>
      <c r="J187" s="10">
        <v>111055.0</v>
      </c>
      <c r="K187" s="9" t="s">
        <v>14168</v>
      </c>
      <c r="L187" s="15" t="s">
        <v>14169</v>
      </c>
      <c r="M187" s="9" t="s">
        <v>883</v>
      </c>
      <c r="N187" s="9"/>
      <c r="O187" s="9" t="s">
        <v>884</v>
      </c>
      <c r="P187" s="9" t="s">
        <v>14170</v>
      </c>
      <c r="Q187" s="9" t="s">
        <v>13688</v>
      </c>
      <c r="R187" s="10">
        <v>3.2174503E7</v>
      </c>
      <c r="S187" s="9"/>
      <c r="T187">
        <f t="shared" si="2"/>
        <v>54</v>
      </c>
      <c r="U187" t="str">
        <f t="shared" si="3"/>
        <v>Excluded</v>
      </c>
      <c r="V187">
        <f t="shared" si="4"/>
        <v>29</v>
      </c>
      <c r="W187" t="str">
        <f t="shared" si="5"/>
        <v>Excluded</v>
      </c>
      <c r="X187" t="str">
        <f t="shared" ref="X187:Z187" si="195">IFERROR(IF(SEARCH(X$1,$Q187),"sim","não"),)</f>
        <v>sim</v>
      </c>
      <c r="Y187" t="str">
        <f t="shared" si="195"/>
        <v/>
      </c>
      <c r="Z187" t="str">
        <f t="shared" si="195"/>
        <v/>
      </c>
      <c r="AA187">
        <f t="shared" si="7"/>
        <v>1</v>
      </c>
      <c r="AB187" t="str">
        <f t="shared" si="8"/>
        <v/>
      </c>
      <c r="AF187" t="str">
        <f t="shared" si="9"/>
        <v>1 - Type of study</v>
      </c>
      <c r="AG187" t="str">
        <f t="shared" si="10"/>
        <v>1 - Type of study</v>
      </c>
      <c r="AH187" t="str">
        <f t="shared" si="11"/>
        <v/>
      </c>
    </row>
    <row r="188">
      <c r="A188" s="9" t="s">
        <v>14171</v>
      </c>
      <c r="B188" s="9" t="s">
        <v>14172</v>
      </c>
      <c r="C188" s="10">
        <v>2020.0</v>
      </c>
      <c r="D188" s="10">
        <v>5.0</v>
      </c>
      <c r="E188" s="10">
        <v>1.0</v>
      </c>
      <c r="F188" s="9" t="s">
        <v>879</v>
      </c>
      <c r="G188" s="9" t="s">
        <v>880</v>
      </c>
      <c r="H188" s="10">
        <v>154.0</v>
      </c>
      <c r="I188" s="9"/>
      <c r="J188" s="10">
        <v>111052.0</v>
      </c>
      <c r="K188" s="9" t="s">
        <v>14173</v>
      </c>
      <c r="L188" s="15" t="s">
        <v>14174</v>
      </c>
      <c r="M188" s="9" t="s">
        <v>883</v>
      </c>
      <c r="N188" s="9"/>
      <c r="O188" s="9" t="s">
        <v>884</v>
      </c>
      <c r="P188" s="9" t="s">
        <v>14175</v>
      </c>
      <c r="Q188" s="9" t="s">
        <v>13680</v>
      </c>
      <c r="R188" s="10">
        <v>3.2174501E7</v>
      </c>
      <c r="S188" s="9"/>
      <c r="T188">
        <f t="shared" si="2"/>
        <v>54</v>
      </c>
      <c r="U188" t="str">
        <f t="shared" si="3"/>
        <v>Excluded</v>
      </c>
      <c r="V188">
        <f t="shared" si="4"/>
        <v>29</v>
      </c>
      <c r="W188" t="str">
        <f t="shared" si="5"/>
        <v>Excluded</v>
      </c>
      <c r="X188" t="str">
        <f t="shared" ref="X188:Z188" si="196">IFERROR(IF(SEARCH(X$1,$Q188),"sim","não"),)</f>
        <v>sim</v>
      </c>
      <c r="Y188" t="str">
        <f t="shared" si="196"/>
        <v/>
      </c>
      <c r="Z188" t="str">
        <f t="shared" si="196"/>
        <v/>
      </c>
      <c r="AA188">
        <f t="shared" si="7"/>
        <v>1</v>
      </c>
      <c r="AB188" t="str">
        <f t="shared" si="8"/>
        <v/>
      </c>
      <c r="AF188" t="str">
        <f t="shared" si="9"/>
        <v>1 - Type of study</v>
      </c>
      <c r="AG188" t="str">
        <f t="shared" si="10"/>
        <v>1 - Type of study</v>
      </c>
      <c r="AH188" t="str">
        <f t="shared" si="11"/>
        <v/>
      </c>
    </row>
    <row r="189">
      <c r="A189" s="9" t="s">
        <v>14176</v>
      </c>
      <c r="B189" s="9" t="s">
        <v>14177</v>
      </c>
      <c r="C189" s="10">
        <v>2019.0</v>
      </c>
      <c r="D189" s="10">
        <v>12.0</v>
      </c>
      <c r="E189" s="10">
        <v>1.0</v>
      </c>
      <c r="F189" s="9" t="s">
        <v>14178</v>
      </c>
      <c r="G189" s="9" t="s">
        <v>14179</v>
      </c>
      <c r="H189" s="10">
        <v>5.0</v>
      </c>
      <c r="I189" s="10">
        <v>12.0</v>
      </c>
      <c r="J189" s="9" t="s">
        <v>14180</v>
      </c>
      <c r="K189" s="9" t="s">
        <v>14181</v>
      </c>
      <c r="L189" s="15" t="s">
        <v>14182</v>
      </c>
      <c r="M189" s="9" t="s">
        <v>883</v>
      </c>
      <c r="N189" s="9"/>
      <c r="O189" s="9"/>
      <c r="P189" s="9" t="s">
        <v>14183</v>
      </c>
      <c r="Q189" s="9" t="s">
        <v>14184</v>
      </c>
      <c r="R189" s="10">
        <v>3.2083206E7</v>
      </c>
      <c r="S189" s="9" t="s">
        <v>14185</v>
      </c>
      <c r="T189">
        <f t="shared" si="2"/>
        <v>51</v>
      </c>
      <c r="U189" t="str">
        <f t="shared" si="3"/>
        <v>Maybe</v>
      </c>
      <c r="V189">
        <f t="shared" si="4"/>
        <v>29</v>
      </c>
      <c r="W189" t="str">
        <f t="shared" si="5"/>
        <v>Maybe</v>
      </c>
      <c r="X189" t="str">
        <f t="shared" ref="X189:Z189" si="197">IFERROR(IF(SEARCH(X$1,$Q189),"sim","não"),)</f>
        <v/>
      </c>
      <c r="Y189" t="str">
        <f t="shared" si="197"/>
        <v/>
      </c>
      <c r="Z189" t="str">
        <f t="shared" si="197"/>
        <v/>
      </c>
      <c r="AA189">
        <f t="shared" si="7"/>
        <v>0</v>
      </c>
      <c r="AB189" t="str">
        <f t="shared" si="8"/>
        <v>sim</v>
      </c>
      <c r="AF189" t="str">
        <f t="shared" si="9"/>
        <v/>
      </c>
      <c r="AG189" t="str">
        <f t="shared" si="10"/>
        <v/>
      </c>
      <c r="AH189" t="str">
        <f t="shared" si="11"/>
        <v/>
      </c>
    </row>
    <row r="190">
      <c r="A190" s="9" t="s">
        <v>14186</v>
      </c>
      <c r="B190" s="9" t="s">
        <v>14187</v>
      </c>
      <c r="C190" s="10">
        <v>2020.0</v>
      </c>
      <c r="D190" s="10">
        <v>2.0</v>
      </c>
      <c r="E190" s="10">
        <v>1.0</v>
      </c>
      <c r="F190" s="9" t="s">
        <v>879</v>
      </c>
      <c r="G190" s="9" t="s">
        <v>880</v>
      </c>
      <c r="H190" s="10">
        <v>151.0</v>
      </c>
      <c r="I190" s="9"/>
      <c r="J190" s="10">
        <v>110827.0</v>
      </c>
      <c r="K190" s="9" t="s">
        <v>14188</v>
      </c>
      <c r="L190" s="15" t="s">
        <v>14189</v>
      </c>
      <c r="M190" s="9" t="s">
        <v>883</v>
      </c>
      <c r="N190" s="9"/>
      <c r="O190" s="9" t="s">
        <v>884</v>
      </c>
      <c r="P190" s="9" t="s">
        <v>14190</v>
      </c>
      <c r="Q190" s="9" t="s">
        <v>13680</v>
      </c>
      <c r="R190" s="10">
        <v>3.2056619E7</v>
      </c>
      <c r="S190" s="9"/>
      <c r="T190">
        <f t="shared" si="2"/>
        <v>54</v>
      </c>
      <c r="U190" t="str">
        <f t="shared" si="3"/>
        <v>Excluded</v>
      </c>
      <c r="V190">
        <f t="shared" si="4"/>
        <v>29</v>
      </c>
      <c r="W190" t="str">
        <f t="shared" si="5"/>
        <v>Excluded</v>
      </c>
      <c r="X190" t="str">
        <f t="shared" ref="X190:Z190" si="198">IFERROR(IF(SEARCH(X$1,$Q190),"sim","não"),)</f>
        <v>sim</v>
      </c>
      <c r="Y190" t="str">
        <f t="shared" si="198"/>
        <v/>
      </c>
      <c r="Z190" t="str">
        <f t="shared" si="198"/>
        <v/>
      </c>
      <c r="AA190">
        <f t="shared" si="7"/>
        <v>1</v>
      </c>
      <c r="AB190" t="str">
        <f t="shared" si="8"/>
        <v/>
      </c>
      <c r="AF190" t="str">
        <f t="shared" si="9"/>
        <v>1 - Type of study</v>
      </c>
      <c r="AG190" t="str">
        <f t="shared" si="10"/>
        <v>1 - Type of study</v>
      </c>
      <c r="AH190" t="str">
        <f t="shared" si="11"/>
        <v/>
      </c>
    </row>
    <row r="191">
      <c r="A191" s="9" t="s">
        <v>14191</v>
      </c>
      <c r="B191" s="9" t="s">
        <v>14192</v>
      </c>
      <c r="C191" s="10">
        <v>2020.0</v>
      </c>
      <c r="D191" s="10">
        <v>2.0</v>
      </c>
      <c r="E191" s="10">
        <v>1.0</v>
      </c>
      <c r="F191" s="9" t="s">
        <v>879</v>
      </c>
      <c r="G191" s="9" t="s">
        <v>880</v>
      </c>
      <c r="H191" s="10">
        <v>151.0</v>
      </c>
      <c r="I191" s="9"/>
      <c r="J191" s="10">
        <v>110797.0</v>
      </c>
      <c r="K191" s="9" t="s">
        <v>14193</v>
      </c>
      <c r="L191" s="15" t="s">
        <v>14194</v>
      </c>
      <c r="M191" s="9" t="s">
        <v>883</v>
      </c>
      <c r="N191" s="9"/>
      <c r="O191" s="9" t="s">
        <v>884</v>
      </c>
      <c r="P191" s="9" t="s">
        <v>14195</v>
      </c>
      <c r="Q191" s="9" t="s">
        <v>13688</v>
      </c>
      <c r="R191" s="10">
        <v>3.2056592E7</v>
      </c>
      <c r="S191" s="9"/>
      <c r="T191">
        <f t="shared" si="2"/>
        <v>54</v>
      </c>
      <c r="U191" t="str">
        <f t="shared" si="3"/>
        <v>Excluded</v>
      </c>
      <c r="V191">
        <f t="shared" si="4"/>
        <v>29</v>
      </c>
      <c r="W191" t="str">
        <f t="shared" si="5"/>
        <v>Excluded</v>
      </c>
      <c r="X191" t="str">
        <f t="shared" ref="X191:Z191" si="199">IFERROR(IF(SEARCH(X$1,$Q191),"sim","não"),)</f>
        <v>sim</v>
      </c>
      <c r="Y191" t="str">
        <f t="shared" si="199"/>
        <v/>
      </c>
      <c r="Z191" t="str">
        <f t="shared" si="199"/>
        <v/>
      </c>
      <c r="AA191">
        <f t="shared" si="7"/>
        <v>1</v>
      </c>
      <c r="AB191" t="str">
        <f t="shared" si="8"/>
        <v/>
      </c>
      <c r="AF191" t="str">
        <f t="shared" si="9"/>
        <v>1 - Type of study</v>
      </c>
      <c r="AG191" t="str">
        <f t="shared" si="10"/>
        <v>1 - Type of study</v>
      </c>
      <c r="AH191" t="str">
        <f t="shared" si="11"/>
        <v/>
      </c>
    </row>
    <row r="192">
      <c r="A192" s="9" t="s">
        <v>14196</v>
      </c>
      <c r="B192" s="9" t="s">
        <v>14197</v>
      </c>
      <c r="C192" s="10">
        <v>2020.0</v>
      </c>
      <c r="D192" s="10">
        <v>2.0</v>
      </c>
      <c r="E192" s="10">
        <v>1.0</v>
      </c>
      <c r="F192" s="9" t="s">
        <v>879</v>
      </c>
      <c r="G192" s="9" t="s">
        <v>880</v>
      </c>
      <c r="H192" s="10">
        <v>151.0</v>
      </c>
      <c r="I192" s="9"/>
      <c r="J192" s="10">
        <v>110791.0</v>
      </c>
      <c r="K192" s="9" t="s">
        <v>14198</v>
      </c>
      <c r="L192" s="15" t="s">
        <v>14199</v>
      </c>
      <c r="M192" s="9" t="s">
        <v>883</v>
      </c>
      <c r="N192" s="9"/>
      <c r="O192" s="9" t="s">
        <v>884</v>
      </c>
      <c r="P192" s="9" t="s">
        <v>14200</v>
      </c>
      <c r="Q192" s="9" t="s">
        <v>13688</v>
      </c>
      <c r="R192" s="10">
        <v>3.2056587E7</v>
      </c>
      <c r="S192" s="9"/>
      <c r="T192">
        <f t="shared" si="2"/>
        <v>54</v>
      </c>
      <c r="U192" t="str">
        <f t="shared" si="3"/>
        <v>Excluded</v>
      </c>
      <c r="V192">
        <f t="shared" si="4"/>
        <v>29</v>
      </c>
      <c r="W192" t="str">
        <f t="shared" si="5"/>
        <v>Excluded</v>
      </c>
      <c r="X192" t="str">
        <f t="shared" ref="X192:Z192" si="200">IFERROR(IF(SEARCH(X$1,$Q192),"sim","não"),)</f>
        <v>sim</v>
      </c>
      <c r="Y192" t="str">
        <f t="shared" si="200"/>
        <v/>
      </c>
      <c r="Z192" t="str">
        <f t="shared" si="200"/>
        <v/>
      </c>
      <c r="AA192">
        <f t="shared" si="7"/>
        <v>1</v>
      </c>
      <c r="AB192" t="str">
        <f t="shared" si="8"/>
        <v/>
      </c>
      <c r="AF192" t="str">
        <f t="shared" si="9"/>
        <v>1 - Type of study</v>
      </c>
      <c r="AG192" t="str">
        <f t="shared" si="10"/>
        <v>1 - Type of study</v>
      </c>
      <c r="AH192" t="str">
        <f t="shared" si="11"/>
        <v/>
      </c>
    </row>
    <row r="193">
      <c r="A193" s="9" t="s">
        <v>14201</v>
      </c>
      <c r="B193" s="9" t="s">
        <v>14202</v>
      </c>
      <c r="C193" s="10">
        <v>2020.0</v>
      </c>
      <c r="D193" s="10">
        <v>2.0</v>
      </c>
      <c r="E193" s="10">
        <v>3.0</v>
      </c>
      <c r="F193" s="9" t="s">
        <v>14203</v>
      </c>
      <c r="G193" s="9" t="s">
        <v>14204</v>
      </c>
      <c r="H193" s="10">
        <v>30.0</v>
      </c>
      <c r="I193" s="10">
        <v>3.0</v>
      </c>
      <c r="J193" s="9" t="s">
        <v>14205</v>
      </c>
      <c r="K193" s="9" t="s">
        <v>14206</v>
      </c>
      <c r="L193" s="15" t="s">
        <v>14207</v>
      </c>
      <c r="M193" s="9" t="s">
        <v>883</v>
      </c>
      <c r="N193" s="9"/>
      <c r="O193" s="9" t="s">
        <v>884</v>
      </c>
      <c r="P193" s="9" t="s">
        <v>14208</v>
      </c>
      <c r="Q193" s="9" t="s">
        <v>13680</v>
      </c>
      <c r="R193" s="10">
        <v>3.2017885E7</v>
      </c>
      <c r="S193" s="9"/>
      <c r="T193">
        <f t="shared" si="2"/>
        <v>54</v>
      </c>
      <c r="U193" t="str">
        <f t="shared" si="3"/>
        <v>Excluded</v>
      </c>
      <c r="V193">
        <f t="shared" si="4"/>
        <v>29</v>
      </c>
      <c r="W193" t="str">
        <f t="shared" si="5"/>
        <v>Excluded</v>
      </c>
      <c r="X193" t="str">
        <f t="shared" ref="X193:Z193" si="201">IFERROR(IF(SEARCH(X$1,$Q193),"sim","não"),)</f>
        <v>sim</v>
      </c>
      <c r="Y193" t="str">
        <f t="shared" si="201"/>
        <v/>
      </c>
      <c r="Z193" t="str">
        <f t="shared" si="201"/>
        <v/>
      </c>
      <c r="AA193">
        <f t="shared" si="7"/>
        <v>1</v>
      </c>
      <c r="AB193" t="str">
        <f t="shared" si="8"/>
        <v/>
      </c>
      <c r="AF193" t="str">
        <f t="shared" si="9"/>
        <v>1 - Type of study</v>
      </c>
      <c r="AG193" t="str">
        <f t="shared" si="10"/>
        <v>1 - Type of study</v>
      </c>
      <c r="AH193" t="str">
        <f t="shared" si="11"/>
        <v/>
      </c>
    </row>
    <row r="194">
      <c r="A194" s="9" t="s">
        <v>14209</v>
      </c>
      <c r="B194" s="9" t="s">
        <v>14210</v>
      </c>
      <c r="C194" s="10">
        <v>2020.0</v>
      </c>
      <c r="D194" s="10">
        <v>4.0</v>
      </c>
      <c r="E194" s="10">
        <v>1.0</v>
      </c>
      <c r="F194" s="9" t="s">
        <v>14211</v>
      </c>
      <c r="G194" s="9" t="s">
        <v>14212</v>
      </c>
      <c r="H194" s="10">
        <v>242.0</v>
      </c>
      <c r="I194" s="9"/>
      <c r="J194" s="10">
        <v>110659.0</v>
      </c>
      <c r="K194" s="9" t="s">
        <v>14213</v>
      </c>
      <c r="L194" s="15" t="s">
        <v>14214</v>
      </c>
      <c r="M194" s="9" t="s">
        <v>883</v>
      </c>
      <c r="N194" s="9"/>
      <c r="O194" s="9" t="s">
        <v>1022</v>
      </c>
      <c r="P194" s="9" t="s">
        <v>14215</v>
      </c>
      <c r="Q194" s="9" t="s">
        <v>13705</v>
      </c>
      <c r="R194" s="10">
        <v>3.196214E7</v>
      </c>
      <c r="S194" s="9"/>
      <c r="T194">
        <f t="shared" si="2"/>
        <v>51</v>
      </c>
      <c r="U194" t="str">
        <f t="shared" si="3"/>
        <v>Maybe</v>
      </c>
      <c r="V194">
        <f t="shared" si="4"/>
        <v>29</v>
      </c>
      <c r="W194" t="str">
        <f t="shared" si="5"/>
        <v>Maybe</v>
      </c>
      <c r="X194" t="str">
        <f t="shared" ref="X194:Z194" si="202">IFERROR(IF(SEARCH(X$1,$Q194),"sim","não"),)</f>
        <v/>
      </c>
      <c r="Y194" t="str">
        <f t="shared" si="202"/>
        <v/>
      </c>
      <c r="Z194" t="str">
        <f t="shared" si="202"/>
        <v/>
      </c>
      <c r="AA194">
        <f t="shared" si="7"/>
        <v>0</v>
      </c>
      <c r="AB194" t="str">
        <f t="shared" si="8"/>
        <v>sim</v>
      </c>
      <c r="AF194" t="str">
        <f t="shared" si="9"/>
        <v/>
      </c>
      <c r="AG194" t="str">
        <f t="shared" si="10"/>
        <v/>
      </c>
      <c r="AH194" t="str">
        <f t="shared" si="11"/>
        <v/>
      </c>
    </row>
    <row r="195">
      <c r="A195" s="9" t="s">
        <v>14216</v>
      </c>
      <c r="B195" s="9" t="s">
        <v>14217</v>
      </c>
      <c r="C195" s="10">
        <v>2020.0</v>
      </c>
      <c r="D195" s="10">
        <v>2.0</v>
      </c>
      <c r="E195" s="10">
        <v>20.0</v>
      </c>
      <c r="F195" s="9" t="s">
        <v>948</v>
      </c>
      <c r="G195" s="9" t="s">
        <v>949</v>
      </c>
      <c r="H195" s="10">
        <v>704.0</v>
      </c>
      <c r="I195" s="9"/>
      <c r="J195" s="10">
        <v>135433.0</v>
      </c>
      <c r="K195" s="9" t="s">
        <v>14218</v>
      </c>
      <c r="L195" s="15" t="s">
        <v>14219</v>
      </c>
      <c r="M195" s="9" t="s">
        <v>883</v>
      </c>
      <c r="N195" s="9"/>
      <c r="O195" s="9" t="s">
        <v>913</v>
      </c>
      <c r="P195" s="9" t="s">
        <v>14220</v>
      </c>
      <c r="Q195" s="9" t="s">
        <v>13705</v>
      </c>
      <c r="R195" s="10">
        <v>3.1896224E7</v>
      </c>
      <c r="S195" s="9"/>
      <c r="T195">
        <f t="shared" si="2"/>
        <v>51</v>
      </c>
      <c r="U195" t="str">
        <f t="shared" si="3"/>
        <v>Maybe</v>
      </c>
      <c r="V195">
        <f t="shared" si="4"/>
        <v>29</v>
      </c>
      <c r="W195" t="str">
        <f t="shared" si="5"/>
        <v>Maybe</v>
      </c>
      <c r="X195" t="str">
        <f t="shared" ref="X195:Z195" si="203">IFERROR(IF(SEARCH(X$1,$Q195),"sim","não"),)</f>
        <v/>
      </c>
      <c r="Y195" t="str">
        <f t="shared" si="203"/>
        <v/>
      </c>
      <c r="Z195" t="str">
        <f t="shared" si="203"/>
        <v/>
      </c>
      <c r="AA195">
        <f t="shared" si="7"/>
        <v>0</v>
      </c>
      <c r="AB195" t="str">
        <f t="shared" si="8"/>
        <v>sim</v>
      </c>
      <c r="AF195" t="str">
        <f t="shared" si="9"/>
        <v/>
      </c>
      <c r="AG195" t="str">
        <f t="shared" si="10"/>
        <v/>
      </c>
      <c r="AH195" t="str">
        <f t="shared" si="11"/>
        <v/>
      </c>
    </row>
    <row r="196">
      <c r="A196" s="9" t="s">
        <v>14221</v>
      </c>
      <c r="B196" s="9" t="s">
        <v>14222</v>
      </c>
      <c r="C196" s="10">
        <v>2019.0</v>
      </c>
      <c r="D196" s="10">
        <v>12.0</v>
      </c>
      <c r="E196" s="10">
        <v>16.0</v>
      </c>
      <c r="F196" s="9" t="s">
        <v>14223</v>
      </c>
      <c r="G196" s="9" t="s">
        <v>14224</v>
      </c>
      <c r="H196" s="10">
        <v>19.0</v>
      </c>
      <c r="I196" s="10">
        <v>24.0</v>
      </c>
      <c r="J196" s="9"/>
      <c r="K196" s="9" t="s">
        <v>14225</v>
      </c>
      <c r="L196" s="15" t="s">
        <v>14226</v>
      </c>
      <c r="M196" s="9" t="s">
        <v>883</v>
      </c>
      <c r="N196" s="9"/>
      <c r="O196" s="9"/>
      <c r="P196" s="9" t="s">
        <v>14227</v>
      </c>
      <c r="Q196" s="9" t="s">
        <v>13688</v>
      </c>
      <c r="R196" s="10">
        <v>3.1888205E7</v>
      </c>
      <c r="S196" s="9" t="s">
        <v>14228</v>
      </c>
      <c r="T196">
        <f t="shared" si="2"/>
        <v>54</v>
      </c>
      <c r="U196" t="str">
        <f t="shared" si="3"/>
        <v>Excluded</v>
      </c>
      <c r="V196">
        <f t="shared" si="4"/>
        <v>29</v>
      </c>
      <c r="W196" t="str">
        <f t="shared" si="5"/>
        <v>Excluded</v>
      </c>
      <c r="X196" t="str">
        <f t="shared" ref="X196:Z196" si="204">IFERROR(IF(SEARCH(X$1,$Q196),"sim","não"),)</f>
        <v>sim</v>
      </c>
      <c r="Y196" t="str">
        <f t="shared" si="204"/>
        <v/>
      </c>
      <c r="Z196" t="str">
        <f t="shared" si="204"/>
        <v/>
      </c>
      <c r="AA196">
        <f t="shared" si="7"/>
        <v>1</v>
      </c>
      <c r="AB196" t="str">
        <f t="shared" si="8"/>
        <v/>
      </c>
      <c r="AF196" t="str">
        <f t="shared" si="9"/>
        <v>1 - Type of study</v>
      </c>
      <c r="AG196" t="str">
        <f t="shared" si="10"/>
        <v>1 - Type of study</v>
      </c>
      <c r="AH196" t="str">
        <f t="shared" si="11"/>
        <v/>
      </c>
    </row>
    <row r="197">
      <c r="A197" s="9" t="s">
        <v>14229</v>
      </c>
      <c r="B197" s="9" t="s">
        <v>14230</v>
      </c>
      <c r="C197" s="10">
        <v>2019.0</v>
      </c>
      <c r="D197" s="10">
        <v>1.0</v>
      </c>
      <c r="E197" s="10">
        <v>1.0</v>
      </c>
      <c r="F197" s="9" t="s">
        <v>1155</v>
      </c>
      <c r="G197" s="9" t="s">
        <v>1156</v>
      </c>
      <c r="H197" s="10">
        <v>10.0</v>
      </c>
      <c r="I197" s="9"/>
      <c r="J197" s="10">
        <v>2714.0</v>
      </c>
      <c r="K197" s="9" t="s">
        <v>14231</v>
      </c>
      <c r="L197" s="15" t="s">
        <v>14232</v>
      </c>
      <c r="M197" s="9" t="s">
        <v>883</v>
      </c>
      <c r="N197" s="9"/>
      <c r="O197" s="9"/>
      <c r="P197" s="9" t="s">
        <v>14233</v>
      </c>
      <c r="Q197" s="9" t="s">
        <v>14234</v>
      </c>
      <c r="R197" s="10">
        <v>3.184994E7</v>
      </c>
      <c r="S197" s="9" t="s">
        <v>14235</v>
      </c>
      <c r="T197">
        <f t="shared" si="2"/>
        <v>54</v>
      </c>
      <c r="U197" t="str">
        <f t="shared" si="3"/>
        <v>Excluded</v>
      </c>
      <c r="V197">
        <f t="shared" si="4"/>
        <v>29</v>
      </c>
      <c r="W197" t="str">
        <f t="shared" si="5"/>
        <v>Excluded</v>
      </c>
      <c r="X197" t="str">
        <f t="shared" ref="X197:Z197" si="205">IFERROR(IF(SEARCH(X$1,$Q197),"sim","não"),)</f>
        <v/>
      </c>
      <c r="Y197" t="str">
        <f t="shared" si="205"/>
        <v>sim</v>
      </c>
      <c r="Z197" t="str">
        <f t="shared" si="205"/>
        <v>sim</v>
      </c>
      <c r="AA197">
        <f t="shared" si="7"/>
        <v>2</v>
      </c>
      <c r="AB197" t="str">
        <f t="shared" si="8"/>
        <v/>
      </c>
      <c r="AF197" t="str">
        <f t="shared" si="9"/>
        <v>2 - Population,3 - Intervention</v>
      </c>
      <c r="AG197" t="str">
        <f t="shared" si="10"/>
        <v>2 - Population</v>
      </c>
      <c r="AH197" t="str">
        <f t="shared" si="11"/>
        <v>3 - Intervention</v>
      </c>
    </row>
    <row r="198">
      <c r="A198" s="9" t="s">
        <v>14236</v>
      </c>
      <c r="B198" s="9" t="s">
        <v>14237</v>
      </c>
      <c r="C198" s="10">
        <v>2020.0</v>
      </c>
      <c r="D198" s="10">
        <v>3.0</v>
      </c>
      <c r="E198" s="10">
        <v>15.0</v>
      </c>
      <c r="F198" s="9" t="s">
        <v>948</v>
      </c>
      <c r="G198" s="9" t="s">
        <v>949</v>
      </c>
      <c r="H198" s="10">
        <v>708.0</v>
      </c>
      <c r="I198" s="9"/>
      <c r="J198" s="10">
        <v>134535.0</v>
      </c>
      <c r="K198" s="9" t="s">
        <v>14238</v>
      </c>
      <c r="L198" s="15" t="s">
        <v>14239</v>
      </c>
      <c r="M198" s="9" t="s">
        <v>883</v>
      </c>
      <c r="N198" s="9"/>
      <c r="O198" s="9" t="s">
        <v>913</v>
      </c>
      <c r="P198" s="9" t="s">
        <v>14240</v>
      </c>
      <c r="Q198" s="9" t="s">
        <v>13688</v>
      </c>
      <c r="R198" s="10">
        <v>3.1806294E7</v>
      </c>
      <c r="S198" s="9"/>
      <c r="T198">
        <f t="shared" si="2"/>
        <v>54</v>
      </c>
      <c r="U198" t="str">
        <f t="shared" si="3"/>
        <v>Excluded</v>
      </c>
      <c r="V198">
        <f t="shared" si="4"/>
        <v>29</v>
      </c>
      <c r="W198" t="str">
        <f t="shared" si="5"/>
        <v>Excluded</v>
      </c>
      <c r="X198" t="str">
        <f t="shared" ref="X198:Z198" si="206">IFERROR(IF(SEARCH(X$1,$Q198),"sim","não"),)</f>
        <v>sim</v>
      </c>
      <c r="Y198" t="str">
        <f t="shared" si="206"/>
        <v/>
      </c>
      <c r="Z198" t="str">
        <f t="shared" si="206"/>
        <v/>
      </c>
      <c r="AA198">
        <f t="shared" si="7"/>
        <v>1</v>
      </c>
      <c r="AB198" t="str">
        <f t="shared" si="8"/>
        <v/>
      </c>
      <c r="AF198" t="str">
        <f t="shared" si="9"/>
        <v>1 - Type of study</v>
      </c>
      <c r="AG198" t="str">
        <f t="shared" si="10"/>
        <v>1 - Type of study</v>
      </c>
      <c r="AH198" t="str">
        <f t="shared" si="11"/>
        <v/>
      </c>
    </row>
    <row r="199">
      <c r="A199" s="9" t="s">
        <v>14241</v>
      </c>
      <c r="B199" s="9" t="s">
        <v>14242</v>
      </c>
      <c r="C199" s="10">
        <v>2020.0</v>
      </c>
      <c r="D199" s="10">
        <v>2.0</v>
      </c>
      <c r="E199" s="10">
        <v>10.0</v>
      </c>
      <c r="F199" s="9" t="s">
        <v>948</v>
      </c>
      <c r="G199" s="9" t="s">
        <v>949</v>
      </c>
      <c r="H199" s="10">
        <v>703.0</v>
      </c>
      <c r="I199" s="9"/>
      <c r="J199" s="10">
        <v>134768.0</v>
      </c>
      <c r="K199" s="9" t="s">
        <v>14243</v>
      </c>
      <c r="L199" s="15" t="s">
        <v>14244</v>
      </c>
      <c r="M199" s="9" t="s">
        <v>883</v>
      </c>
      <c r="N199" s="9"/>
      <c r="O199" s="9" t="s">
        <v>913</v>
      </c>
      <c r="P199" s="9" t="s">
        <v>14245</v>
      </c>
      <c r="Q199" s="9" t="s">
        <v>13688</v>
      </c>
      <c r="R199" s="10">
        <v>3.1726304E7</v>
      </c>
      <c r="S199" s="9"/>
      <c r="T199">
        <f t="shared" si="2"/>
        <v>54</v>
      </c>
      <c r="U199" t="str">
        <f t="shared" si="3"/>
        <v>Excluded</v>
      </c>
      <c r="V199">
        <f t="shared" si="4"/>
        <v>29</v>
      </c>
      <c r="W199" t="str">
        <f t="shared" si="5"/>
        <v>Excluded</v>
      </c>
      <c r="X199" t="str">
        <f t="shared" ref="X199:Z199" si="207">IFERROR(IF(SEARCH(X$1,$Q199),"sim","não"),)</f>
        <v>sim</v>
      </c>
      <c r="Y199" t="str">
        <f t="shared" si="207"/>
        <v/>
      </c>
      <c r="Z199" t="str">
        <f t="shared" si="207"/>
        <v/>
      </c>
      <c r="AA199">
        <f t="shared" si="7"/>
        <v>1</v>
      </c>
      <c r="AB199" t="str">
        <f t="shared" si="8"/>
        <v/>
      </c>
      <c r="AF199" t="str">
        <f t="shared" si="9"/>
        <v>1 - Type of study</v>
      </c>
      <c r="AG199" t="str">
        <f t="shared" si="10"/>
        <v>1 - Type of study</v>
      </c>
      <c r="AH199" t="str">
        <f t="shared" si="11"/>
        <v/>
      </c>
    </row>
    <row r="200">
      <c r="A200" s="9" t="s">
        <v>14246</v>
      </c>
      <c r="B200" s="9" t="s">
        <v>14247</v>
      </c>
      <c r="C200" s="10">
        <v>2020.0</v>
      </c>
      <c r="D200" s="10">
        <v>1.0</v>
      </c>
      <c r="E200" s="10">
        <v>1.0</v>
      </c>
      <c r="F200" s="9" t="s">
        <v>879</v>
      </c>
      <c r="G200" s="9" t="s">
        <v>880</v>
      </c>
      <c r="H200" s="10">
        <v>150.0</v>
      </c>
      <c r="I200" s="9"/>
      <c r="J200" s="10">
        <v>110685.0</v>
      </c>
      <c r="K200" s="9" t="s">
        <v>14248</v>
      </c>
      <c r="L200" s="15" t="s">
        <v>14249</v>
      </c>
      <c r="M200" s="9" t="s">
        <v>883</v>
      </c>
      <c r="N200" s="9"/>
      <c r="O200" s="9" t="s">
        <v>884</v>
      </c>
      <c r="P200" s="9" t="s">
        <v>14250</v>
      </c>
      <c r="Q200" s="9" t="s">
        <v>13688</v>
      </c>
      <c r="R200" s="10">
        <v>3.1706727E7</v>
      </c>
      <c r="S200" s="9"/>
      <c r="T200">
        <f t="shared" si="2"/>
        <v>54</v>
      </c>
      <c r="U200" t="str">
        <f t="shared" si="3"/>
        <v>Excluded</v>
      </c>
      <c r="V200">
        <f t="shared" si="4"/>
        <v>29</v>
      </c>
      <c r="W200" t="str">
        <f t="shared" si="5"/>
        <v>Excluded</v>
      </c>
      <c r="X200" t="str">
        <f t="shared" ref="X200:Z200" si="208">IFERROR(IF(SEARCH(X$1,$Q200),"sim","não"),)</f>
        <v>sim</v>
      </c>
      <c r="Y200" t="str">
        <f t="shared" si="208"/>
        <v/>
      </c>
      <c r="Z200" t="str">
        <f t="shared" si="208"/>
        <v/>
      </c>
      <c r="AA200">
        <f t="shared" si="7"/>
        <v>1</v>
      </c>
      <c r="AB200" t="str">
        <f t="shared" si="8"/>
        <v/>
      </c>
      <c r="AF200" t="str">
        <f t="shared" si="9"/>
        <v>1 - Type of study</v>
      </c>
      <c r="AG200" t="str">
        <f t="shared" si="10"/>
        <v>1 - Type of study</v>
      </c>
      <c r="AH200" t="str">
        <f t="shared" si="11"/>
        <v/>
      </c>
    </row>
    <row r="201">
      <c r="A201" s="9" t="s">
        <v>14251</v>
      </c>
      <c r="B201" s="9" t="s">
        <v>14252</v>
      </c>
      <c r="C201" s="10">
        <v>2020.0</v>
      </c>
      <c r="D201" s="10">
        <v>1.0</v>
      </c>
      <c r="E201" s="10">
        <v>15.0</v>
      </c>
      <c r="F201" s="9" t="s">
        <v>948</v>
      </c>
      <c r="G201" s="9" t="s">
        <v>949</v>
      </c>
      <c r="H201" s="10">
        <v>700.0</v>
      </c>
      <c r="I201" s="9"/>
      <c r="J201" s="10">
        <v>134867.0</v>
      </c>
      <c r="K201" s="9" t="s">
        <v>14253</v>
      </c>
      <c r="L201" s="15" t="s">
        <v>14254</v>
      </c>
      <c r="M201" s="9" t="s">
        <v>883</v>
      </c>
      <c r="N201" s="9"/>
      <c r="O201" s="9" t="s">
        <v>913</v>
      </c>
      <c r="P201" s="9" t="s">
        <v>14255</v>
      </c>
      <c r="Q201" s="9" t="s">
        <v>13705</v>
      </c>
      <c r="R201" s="10">
        <v>3.1706091E7</v>
      </c>
      <c r="S201" s="9"/>
      <c r="T201">
        <f t="shared" si="2"/>
        <v>51</v>
      </c>
      <c r="U201" t="str">
        <f t="shared" si="3"/>
        <v>Maybe</v>
      </c>
      <c r="V201">
        <f t="shared" si="4"/>
        <v>29</v>
      </c>
      <c r="W201" t="str">
        <f t="shared" si="5"/>
        <v>Maybe</v>
      </c>
      <c r="X201" t="str">
        <f t="shared" ref="X201:Z201" si="209">IFERROR(IF(SEARCH(X$1,$Q201),"sim","não"),)</f>
        <v/>
      </c>
      <c r="Y201" t="str">
        <f t="shared" si="209"/>
        <v/>
      </c>
      <c r="Z201" t="str">
        <f t="shared" si="209"/>
        <v/>
      </c>
      <c r="AA201">
        <f t="shared" si="7"/>
        <v>0</v>
      </c>
      <c r="AB201" t="str">
        <f t="shared" si="8"/>
        <v>sim</v>
      </c>
      <c r="AF201" t="str">
        <f t="shared" si="9"/>
        <v/>
      </c>
      <c r="AG201" t="str">
        <f t="shared" si="10"/>
        <v/>
      </c>
      <c r="AH201" t="str">
        <f t="shared" si="11"/>
        <v/>
      </c>
    </row>
    <row r="202">
      <c r="A202" s="9" t="s">
        <v>14256</v>
      </c>
      <c r="B202" s="9" t="s">
        <v>14257</v>
      </c>
      <c r="C202" s="10">
        <v>2020.0</v>
      </c>
      <c r="D202" s="10">
        <v>1.0</v>
      </c>
      <c r="E202" s="10">
        <v>1.0</v>
      </c>
      <c r="F202" s="9" t="s">
        <v>879</v>
      </c>
      <c r="G202" s="9" t="s">
        <v>880</v>
      </c>
      <c r="H202" s="10">
        <v>150.0</v>
      </c>
      <c r="I202" s="9"/>
      <c r="J202" s="10">
        <v>110687.0</v>
      </c>
      <c r="K202" s="9" t="s">
        <v>14258</v>
      </c>
      <c r="L202" s="15" t="s">
        <v>14259</v>
      </c>
      <c r="M202" s="9" t="s">
        <v>883</v>
      </c>
      <c r="N202" s="9"/>
      <c r="O202" s="9" t="s">
        <v>884</v>
      </c>
      <c r="P202" s="9" t="s">
        <v>14260</v>
      </c>
      <c r="Q202" s="9" t="s">
        <v>13688</v>
      </c>
      <c r="R202" s="10">
        <v>3.16995E7</v>
      </c>
      <c r="S202" s="9"/>
      <c r="T202">
        <f t="shared" si="2"/>
        <v>54</v>
      </c>
      <c r="U202" t="str">
        <f t="shared" si="3"/>
        <v>Excluded</v>
      </c>
      <c r="V202">
        <f t="shared" si="4"/>
        <v>29</v>
      </c>
      <c r="W202" t="str">
        <f t="shared" si="5"/>
        <v>Excluded</v>
      </c>
      <c r="X202" t="str">
        <f t="shared" ref="X202:Z202" si="210">IFERROR(IF(SEARCH(X$1,$Q202),"sim","não"),)</f>
        <v>sim</v>
      </c>
      <c r="Y202" t="str">
        <f t="shared" si="210"/>
        <v/>
      </c>
      <c r="Z202" t="str">
        <f t="shared" si="210"/>
        <v/>
      </c>
      <c r="AA202">
        <f t="shared" si="7"/>
        <v>1</v>
      </c>
      <c r="AB202" t="str">
        <f t="shared" si="8"/>
        <v/>
      </c>
      <c r="AF202" t="str">
        <f t="shared" si="9"/>
        <v>1 - Type of study</v>
      </c>
      <c r="AG202" t="str">
        <f t="shared" si="10"/>
        <v>1 - Type of study</v>
      </c>
      <c r="AH202" t="str">
        <f t="shared" si="11"/>
        <v/>
      </c>
    </row>
    <row r="203">
      <c r="A203" s="9" t="s">
        <v>14261</v>
      </c>
      <c r="B203" s="9" t="s">
        <v>14262</v>
      </c>
      <c r="C203" s="10">
        <v>2019.0</v>
      </c>
      <c r="D203" s="10">
        <v>12.0</v>
      </c>
      <c r="E203" s="10">
        <v>4.0</v>
      </c>
      <c r="F203" s="9" t="s">
        <v>1682</v>
      </c>
      <c r="G203" s="9" t="s">
        <v>1683</v>
      </c>
      <c r="H203" s="10">
        <v>11.0</v>
      </c>
      <c r="I203" s="10">
        <v>48.0</v>
      </c>
      <c r="J203" s="9" t="s">
        <v>14263</v>
      </c>
      <c r="K203" s="9" t="s">
        <v>14264</v>
      </c>
      <c r="L203" s="15" t="s">
        <v>14265</v>
      </c>
      <c r="M203" s="9" t="s">
        <v>883</v>
      </c>
      <c r="N203" s="9"/>
      <c r="O203" s="9" t="s">
        <v>1022</v>
      </c>
      <c r="P203" s="9" t="s">
        <v>14266</v>
      </c>
      <c r="Q203" s="9" t="s">
        <v>13705</v>
      </c>
      <c r="R203" s="10">
        <v>3.1638771E7</v>
      </c>
      <c r="S203" s="9"/>
      <c r="T203">
        <f t="shared" si="2"/>
        <v>51</v>
      </c>
      <c r="U203" t="str">
        <f t="shared" si="3"/>
        <v>Maybe</v>
      </c>
      <c r="V203">
        <f t="shared" si="4"/>
        <v>29</v>
      </c>
      <c r="W203" t="str">
        <f t="shared" si="5"/>
        <v>Maybe</v>
      </c>
      <c r="X203" t="str">
        <f t="shared" ref="X203:Z203" si="211">IFERROR(IF(SEARCH(X$1,$Q203),"sim","não"),)</f>
        <v/>
      </c>
      <c r="Y203" t="str">
        <f t="shared" si="211"/>
        <v/>
      </c>
      <c r="Z203" t="str">
        <f t="shared" si="211"/>
        <v/>
      </c>
      <c r="AA203">
        <f t="shared" si="7"/>
        <v>0</v>
      </c>
      <c r="AB203" t="str">
        <f t="shared" si="8"/>
        <v>sim</v>
      </c>
      <c r="AF203" t="str">
        <f t="shared" si="9"/>
        <v/>
      </c>
      <c r="AG203" t="str">
        <f t="shared" si="10"/>
        <v/>
      </c>
      <c r="AH203" t="str">
        <f t="shared" si="11"/>
        <v/>
      </c>
    </row>
    <row r="204">
      <c r="A204" s="9" t="s">
        <v>14267</v>
      </c>
      <c r="B204" s="9" t="s">
        <v>14268</v>
      </c>
      <c r="C204" s="10">
        <v>2020.0</v>
      </c>
      <c r="D204" s="10">
        <v>1.0</v>
      </c>
      <c r="E204" s="10">
        <v>15.0</v>
      </c>
      <c r="F204" s="9" t="s">
        <v>948</v>
      </c>
      <c r="G204" s="9" t="s">
        <v>949</v>
      </c>
      <c r="H204" s="10">
        <v>700.0</v>
      </c>
      <c r="I204" s="9"/>
      <c r="J204" s="10">
        <v>134522.0</v>
      </c>
      <c r="K204" s="9" t="s">
        <v>14269</v>
      </c>
      <c r="L204" s="15" t="s">
        <v>14270</v>
      </c>
      <c r="M204" s="9" t="s">
        <v>883</v>
      </c>
      <c r="N204" s="9"/>
      <c r="O204" s="9" t="s">
        <v>913</v>
      </c>
      <c r="P204" s="9" t="s">
        <v>14271</v>
      </c>
      <c r="Q204" s="9" t="s">
        <v>13705</v>
      </c>
      <c r="R204" s="10">
        <v>3.1627047E7</v>
      </c>
      <c r="S204" s="9"/>
      <c r="T204">
        <f t="shared" si="2"/>
        <v>51</v>
      </c>
      <c r="U204" t="str">
        <f t="shared" si="3"/>
        <v>Maybe</v>
      </c>
      <c r="V204">
        <f t="shared" si="4"/>
        <v>29</v>
      </c>
      <c r="W204" t="str">
        <f t="shared" si="5"/>
        <v>Maybe</v>
      </c>
      <c r="X204" t="str">
        <f t="shared" ref="X204:Z204" si="212">IFERROR(IF(SEARCH(X$1,$Q204),"sim","não"),)</f>
        <v/>
      </c>
      <c r="Y204" t="str">
        <f t="shared" si="212"/>
        <v/>
      </c>
      <c r="Z204" t="str">
        <f t="shared" si="212"/>
        <v/>
      </c>
      <c r="AA204">
        <f t="shared" si="7"/>
        <v>0</v>
      </c>
      <c r="AB204" t="str">
        <f t="shared" si="8"/>
        <v>sim</v>
      </c>
      <c r="AF204" t="str">
        <f t="shared" si="9"/>
        <v/>
      </c>
      <c r="AG204" t="str">
        <f t="shared" si="10"/>
        <v/>
      </c>
      <c r="AH204" t="str">
        <f t="shared" si="11"/>
        <v/>
      </c>
    </row>
    <row r="205">
      <c r="A205" s="9" t="s">
        <v>14272</v>
      </c>
      <c r="B205" s="9" t="s">
        <v>14273</v>
      </c>
      <c r="C205" s="10">
        <v>2019.0</v>
      </c>
      <c r="D205" s="10">
        <v>12.0</v>
      </c>
      <c r="E205" s="10">
        <v>1.0</v>
      </c>
      <c r="F205" s="9" t="s">
        <v>927</v>
      </c>
      <c r="G205" s="9" t="s">
        <v>928</v>
      </c>
      <c r="H205" s="10">
        <v>255.0</v>
      </c>
      <c r="I205" s="9"/>
      <c r="J205" s="10">
        <v>113348.0</v>
      </c>
      <c r="K205" s="9" t="s">
        <v>14274</v>
      </c>
      <c r="L205" s="15" t="s">
        <v>14275</v>
      </c>
      <c r="M205" s="9" t="s">
        <v>883</v>
      </c>
      <c r="N205" s="9"/>
      <c r="O205" s="9" t="s">
        <v>884</v>
      </c>
      <c r="P205" s="9" t="s">
        <v>14276</v>
      </c>
      <c r="Q205" s="9" t="s">
        <v>13680</v>
      </c>
      <c r="R205" s="10">
        <v>3.1610388E7</v>
      </c>
      <c r="S205" s="9"/>
      <c r="T205">
        <f t="shared" si="2"/>
        <v>54</v>
      </c>
      <c r="U205" t="str">
        <f t="shared" si="3"/>
        <v>Excluded</v>
      </c>
      <c r="V205">
        <f t="shared" si="4"/>
        <v>29</v>
      </c>
      <c r="W205" t="str">
        <f t="shared" si="5"/>
        <v>Excluded</v>
      </c>
      <c r="X205" t="str">
        <f t="shared" ref="X205:Z205" si="213">IFERROR(IF(SEARCH(X$1,$Q205),"sim","não"),)</f>
        <v>sim</v>
      </c>
      <c r="Y205" t="str">
        <f t="shared" si="213"/>
        <v/>
      </c>
      <c r="Z205" t="str">
        <f t="shared" si="213"/>
        <v/>
      </c>
      <c r="AA205">
        <f t="shared" si="7"/>
        <v>1</v>
      </c>
      <c r="AB205" t="str">
        <f t="shared" si="8"/>
        <v/>
      </c>
      <c r="AF205" t="str">
        <f t="shared" si="9"/>
        <v>1 - Type of study</v>
      </c>
      <c r="AG205" t="str">
        <f t="shared" si="10"/>
        <v>1 - Type of study</v>
      </c>
      <c r="AH205" t="str">
        <f t="shared" si="11"/>
        <v/>
      </c>
    </row>
    <row r="206">
      <c r="A206" s="9" t="s">
        <v>14277</v>
      </c>
      <c r="B206" s="9" t="s">
        <v>14278</v>
      </c>
      <c r="C206" s="10">
        <v>2019.0</v>
      </c>
      <c r="D206" s="10">
        <v>11.0</v>
      </c>
      <c r="E206" s="10">
        <v>1.0</v>
      </c>
      <c r="F206" s="9" t="s">
        <v>909</v>
      </c>
      <c r="G206" s="9" t="s">
        <v>910</v>
      </c>
      <c r="H206" s="10">
        <v>216.0</v>
      </c>
      <c r="I206" s="9"/>
      <c r="J206" s="10">
        <v>105319.0</v>
      </c>
      <c r="K206" s="9" t="s">
        <v>14279</v>
      </c>
      <c r="L206" s="15" t="s">
        <v>14280</v>
      </c>
      <c r="M206" s="9" t="s">
        <v>883</v>
      </c>
      <c r="N206" s="9"/>
      <c r="O206" s="9" t="s">
        <v>913</v>
      </c>
      <c r="P206" s="9" t="s">
        <v>14281</v>
      </c>
      <c r="Q206" s="9" t="s">
        <v>14077</v>
      </c>
      <c r="R206" s="10">
        <v>3.1586885E7</v>
      </c>
      <c r="S206" s="9"/>
      <c r="T206">
        <f t="shared" si="2"/>
        <v>54</v>
      </c>
      <c r="U206" t="str">
        <f t="shared" si="3"/>
        <v>Excluded</v>
      </c>
      <c r="V206">
        <f t="shared" si="4"/>
        <v>29</v>
      </c>
      <c r="W206" t="str">
        <f t="shared" si="5"/>
        <v>Excluded</v>
      </c>
      <c r="X206" t="str">
        <f t="shared" ref="X206:Z206" si="214">IFERROR(IF(SEARCH(X$1,$Q206),"sim","não"),)</f>
        <v/>
      </c>
      <c r="Y206" t="str">
        <f t="shared" si="214"/>
        <v>sim</v>
      </c>
      <c r="Z206" t="str">
        <f t="shared" si="214"/>
        <v/>
      </c>
      <c r="AA206">
        <f t="shared" si="7"/>
        <v>1</v>
      </c>
      <c r="AB206" t="str">
        <f t="shared" si="8"/>
        <v/>
      </c>
      <c r="AF206" t="str">
        <f t="shared" si="9"/>
        <v>2 - Population</v>
      </c>
      <c r="AG206" t="str">
        <f t="shared" si="10"/>
        <v>2 - Population</v>
      </c>
      <c r="AH206" t="str">
        <f t="shared" si="11"/>
        <v/>
      </c>
    </row>
    <row r="207">
      <c r="A207" s="9" t="s">
        <v>14282</v>
      </c>
      <c r="B207" s="9" t="s">
        <v>14283</v>
      </c>
      <c r="C207" s="10">
        <v>2019.0</v>
      </c>
      <c r="D207" s="10">
        <v>12.0</v>
      </c>
      <c r="E207" s="10">
        <v>15.0</v>
      </c>
      <c r="F207" s="9" t="s">
        <v>948</v>
      </c>
      <c r="G207" s="9" t="s">
        <v>949</v>
      </c>
      <c r="H207" s="10">
        <v>696.0</v>
      </c>
      <c r="I207" s="9"/>
      <c r="J207" s="10">
        <v>134022.0</v>
      </c>
      <c r="K207" s="9" t="s">
        <v>14284</v>
      </c>
      <c r="L207" s="15" t="s">
        <v>14285</v>
      </c>
      <c r="M207" s="9" t="s">
        <v>883</v>
      </c>
      <c r="N207" s="9"/>
      <c r="O207" s="9" t="s">
        <v>913</v>
      </c>
      <c r="P207" s="9" t="s">
        <v>14286</v>
      </c>
      <c r="Q207" s="9" t="s">
        <v>13688</v>
      </c>
      <c r="R207" s="10">
        <v>3.1470325E7</v>
      </c>
      <c r="S207" s="9"/>
      <c r="T207">
        <f t="shared" si="2"/>
        <v>54</v>
      </c>
      <c r="U207" t="str">
        <f t="shared" si="3"/>
        <v>Excluded</v>
      </c>
      <c r="V207">
        <f t="shared" si="4"/>
        <v>29</v>
      </c>
      <c r="W207" t="str">
        <f t="shared" si="5"/>
        <v>Excluded</v>
      </c>
      <c r="X207" t="str">
        <f t="shared" ref="X207:Z207" si="215">IFERROR(IF(SEARCH(X$1,$Q207),"sim","não"),)</f>
        <v>sim</v>
      </c>
      <c r="Y207" t="str">
        <f t="shared" si="215"/>
        <v/>
      </c>
      <c r="Z207" t="str">
        <f t="shared" si="215"/>
        <v/>
      </c>
      <c r="AA207">
        <f t="shared" si="7"/>
        <v>1</v>
      </c>
      <c r="AB207" t="str">
        <f t="shared" si="8"/>
        <v/>
      </c>
      <c r="AF207" t="str">
        <f t="shared" si="9"/>
        <v>1 - Type of study</v>
      </c>
      <c r="AG207" t="str">
        <f t="shared" si="10"/>
        <v>1 - Type of study</v>
      </c>
      <c r="AH207" t="str">
        <f t="shared" si="11"/>
        <v/>
      </c>
    </row>
    <row r="208">
      <c r="A208" s="9" t="s">
        <v>14287</v>
      </c>
      <c r="B208" s="9" t="s">
        <v>14288</v>
      </c>
      <c r="C208" s="10">
        <v>2019.0</v>
      </c>
      <c r="D208" s="10">
        <v>12.0</v>
      </c>
      <c r="E208" s="10">
        <v>1.0</v>
      </c>
      <c r="F208" s="9" t="s">
        <v>879</v>
      </c>
      <c r="G208" s="9" t="s">
        <v>880</v>
      </c>
      <c r="H208" s="10">
        <v>149.0</v>
      </c>
      <c r="I208" s="9"/>
      <c r="J208" s="10">
        <v>110505.0</v>
      </c>
      <c r="K208" s="9" t="s">
        <v>14289</v>
      </c>
      <c r="L208" s="15" t="s">
        <v>14290</v>
      </c>
      <c r="M208" s="9" t="s">
        <v>883</v>
      </c>
      <c r="N208" s="9"/>
      <c r="O208" s="9" t="s">
        <v>884</v>
      </c>
      <c r="P208" s="9" t="s">
        <v>14291</v>
      </c>
      <c r="Q208" s="9" t="s">
        <v>13680</v>
      </c>
      <c r="R208" s="10">
        <v>3.1442864E7</v>
      </c>
      <c r="S208" s="9"/>
      <c r="T208">
        <f t="shared" si="2"/>
        <v>54</v>
      </c>
      <c r="U208" t="str">
        <f t="shared" si="3"/>
        <v>Excluded</v>
      </c>
      <c r="V208">
        <f t="shared" si="4"/>
        <v>29</v>
      </c>
      <c r="W208" t="str">
        <f t="shared" si="5"/>
        <v>Excluded</v>
      </c>
      <c r="X208" t="str">
        <f t="shared" ref="X208:Z208" si="216">IFERROR(IF(SEARCH(X$1,$Q208),"sim","não"),)</f>
        <v>sim</v>
      </c>
      <c r="Y208" t="str">
        <f t="shared" si="216"/>
        <v/>
      </c>
      <c r="Z208" t="str">
        <f t="shared" si="216"/>
        <v/>
      </c>
      <c r="AA208">
        <f t="shared" si="7"/>
        <v>1</v>
      </c>
      <c r="AB208" t="str">
        <f t="shared" si="8"/>
        <v/>
      </c>
      <c r="AF208" t="str">
        <f t="shared" si="9"/>
        <v>1 - Type of study</v>
      </c>
      <c r="AG208" t="str">
        <f t="shared" si="10"/>
        <v>1 - Type of study</v>
      </c>
      <c r="AH208" t="str">
        <f t="shared" si="11"/>
        <v/>
      </c>
    </row>
    <row r="209">
      <c r="A209" s="9" t="s">
        <v>14292</v>
      </c>
      <c r="B209" s="9" t="s">
        <v>14293</v>
      </c>
      <c r="C209" s="10">
        <v>2019.0</v>
      </c>
      <c r="D209" s="10">
        <v>12.0</v>
      </c>
      <c r="E209" s="10">
        <v>15.0</v>
      </c>
      <c r="F209" s="9" t="s">
        <v>948</v>
      </c>
      <c r="G209" s="9" t="s">
        <v>949</v>
      </c>
      <c r="H209" s="10">
        <v>696.0</v>
      </c>
      <c r="I209" s="9"/>
      <c r="J209" s="10">
        <v>133933.0</v>
      </c>
      <c r="K209" s="9" t="s">
        <v>14294</v>
      </c>
      <c r="L209" s="15" t="s">
        <v>14295</v>
      </c>
      <c r="M209" s="9" t="s">
        <v>883</v>
      </c>
      <c r="N209" s="9"/>
      <c r="O209" s="9" t="s">
        <v>913</v>
      </c>
      <c r="P209" s="9" t="s">
        <v>14296</v>
      </c>
      <c r="Q209" s="9" t="s">
        <v>13688</v>
      </c>
      <c r="R209" s="10">
        <v>3.1442726E7</v>
      </c>
      <c r="S209" s="9"/>
      <c r="T209">
        <f t="shared" si="2"/>
        <v>54</v>
      </c>
      <c r="U209" t="str">
        <f t="shared" si="3"/>
        <v>Excluded</v>
      </c>
      <c r="V209">
        <f t="shared" si="4"/>
        <v>29</v>
      </c>
      <c r="W209" t="str">
        <f t="shared" si="5"/>
        <v>Excluded</v>
      </c>
      <c r="X209" t="str">
        <f t="shared" ref="X209:Z209" si="217">IFERROR(IF(SEARCH(X$1,$Q209),"sim","não"),)</f>
        <v>sim</v>
      </c>
      <c r="Y209" t="str">
        <f t="shared" si="217"/>
        <v/>
      </c>
      <c r="Z209" t="str">
        <f t="shared" si="217"/>
        <v/>
      </c>
      <c r="AA209">
        <f t="shared" si="7"/>
        <v>1</v>
      </c>
      <c r="AB209" t="str">
        <f t="shared" si="8"/>
        <v/>
      </c>
      <c r="AF209" t="str">
        <f t="shared" si="9"/>
        <v>1 - Type of study</v>
      </c>
      <c r="AG209" t="str">
        <f t="shared" si="10"/>
        <v>1 - Type of study</v>
      </c>
      <c r="AH209" t="str">
        <f t="shared" si="11"/>
        <v/>
      </c>
    </row>
    <row r="210">
      <c r="A210" s="9" t="s">
        <v>14297</v>
      </c>
      <c r="B210" s="9" t="s">
        <v>14298</v>
      </c>
      <c r="C210" s="10">
        <v>2019.0</v>
      </c>
      <c r="D210" s="10">
        <v>9.0</v>
      </c>
      <c r="E210" s="10">
        <v>1.0</v>
      </c>
      <c r="F210" s="9" t="s">
        <v>879</v>
      </c>
      <c r="G210" s="9" t="s">
        <v>880</v>
      </c>
      <c r="H210" s="10">
        <v>146.0</v>
      </c>
      <c r="I210" s="9"/>
      <c r="J210" s="9" t="s">
        <v>14299</v>
      </c>
      <c r="K210" s="9" t="s">
        <v>14300</v>
      </c>
      <c r="L210" s="15" t="s">
        <v>14301</v>
      </c>
      <c r="M210" s="9" t="s">
        <v>883</v>
      </c>
      <c r="N210" s="9"/>
      <c r="O210" s="9" t="s">
        <v>884</v>
      </c>
      <c r="P210" s="9" t="s">
        <v>14302</v>
      </c>
      <c r="Q210" s="9" t="s">
        <v>13680</v>
      </c>
      <c r="R210" s="10">
        <v>3.142624E7</v>
      </c>
      <c r="S210" s="9"/>
      <c r="T210">
        <f t="shared" si="2"/>
        <v>54</v>
      </c>
      <c r="U210" t="str">
        <f t="shared" si="3"/>
        <v>Excluded</v>
      </c>
      <c r="V210">
        <f t="shared" si="4"/>
        <v>29</v>
      </c>
      <c r="W210" t="str">
        <f t="shared" si="5"/>
        <v>Excluded</v>
      </c>
      <c r="X210" t="str">
        <f t="shared" ref="X210:Z210" si="218">IFERROR(IF(SEARCH(X$1,$Q210),"sim","não"),)</f>
        <v>sim</v>
      </c>
      <c r="Y210" t="str">
        <f t="shared" si="218"/>
        <v/>
      </c>
      <c r="Z210" t="str">
        <f t="shared" si="218"/>
        <v/>
      </c>
      <c r="AA210">
        <f t="shared" si="7"/>
        <v>1</v>
      </c>
      <c r="AB210" t="str">
        <f t="shared" si="8"/>
        <v/>
      </c>
      <c r="AF210" t="str">
        <f t="shared" si="9"/>
        <v>1 - Type of study</v>
      </c>
      <c r="AG210" t="str">
        <f t="shared" si="10"/>
        <v>1 - Type of study</v>
      </c>
      <c r="AH210" t="str">
        <f t="shared" si="11"/>
        <v/>
      </c>
    </row>
    <row r="211">
      <c r="A211" s="9" t="s">
        <v>14303</v>
      </c>
      <c r="B211" s="9" t="s">
        <v>14304</v>
      </c>
      <c r="C211" s="10">
        <v>2019.0</v>
      </c>
      <c r="D211" s="10">
        <v>12.0</v>
      </c>
      <c r="E211" s="10">
        <v>1.0</v>
      </c>
      <c r="F211" s="9" t="s">
        <v>2436</v>
      </c>
      <c r="G211" s="9" t="s">
        <v>2437</v>
      </c>
      <c r="H211" s="10">
        <v>13.0</v>
      </c>
      <c r="I211" s="10">
        <v>10.0</v>
      </c>
      <c r="J211" s="9" t="s">
        <v>14305</v>
      </c>
      <c r="K211" s="9" t="s">
        <v>14306</v>
      </c>
      <c r="L211" s="15" t="s">
        <v>14307</v>
      </c>
      <c r="M211" s="9" t="s">
        <v>883</v>
      </c>
      <c r="N211" s="9"/>
      <c r="O211" s="9" t="s">
        <v>884</v>
      </c>
      <c r="P211" s="9" t="s">
        <v>14308</v>
      </c>
      <c r="Q211" s="9" t="s">
        <v>14309</v>
      </c>
      <c r="R211" s="10">
        <v>3.1418618E7</v>
      </c>
      <c r="S211" s="9"/>
      <c r="T211">
        <f t="shared" si="2"/>
        <v>54</v>
      </c>
      <c r="U211" t="str">
        <f t="shared" si="3"/>
        <v>Excluded</v>
      </c>
      <c r="V211">
        <f t="shared" si="4"/>
        <v>29</v>
      </c>
      <c r="W211" t="str">
        <f t="shared" si="5"/>
        <v>Excluded</v>
      </c>
      <c r="X211" t="str">
        <f t="shared" ref="X211:Z211" si="219">IFERROR(IF(SEARCH(X$1,$Q211),"sim","não"),)</f>
        <v/>
      </c>
      <c r="Y211" t="str">
        <f t="shared" si="219"/>
        <v>sim</v>
      </c>
      <c r="Z211" t="str">
        <f t="shared" si="219"/>
        <v>sim</v>
      </c>
      <c r="AA211">
        <f t="shared" si="7"/>
        <v>2</v>
      </c>
      <c r="AB211" t="str">
        <f t="shared" si="8"/>
        <v/>
      </c>
      <c r="AF211" t="str">
        <f t="shared" si="9"/>
        <v>2 - Population,3 - Intervention</v>
      </c>
      <c r="AG211" t="str">
        <f t="shared" si="10"/>
        <v>2 - Population</v>
      </c>
      <c r="AH211" t="str">
        <f t="shared" si="11"/>
        <v>3 - Intervention</v>
      </c>
    </row>
    <row r="212">
      <c r="A212" s="9" t="s">
        <v>14310</v>
      </c>
      <c r="B212" s="9" t="s">
        <v>14311</v>
      </c>
      <c r="C212" s="10">
        <v>2019.0</v>
      </c>
      <c r="D212" s="10">
        <v>8.0</v>
      </c>
      <c r="E212" s="10">
        <v>10.0</v>
      </c>
      <c r="F212" s="9" t="s">
        <v>1081</v>
      </c>
      <c r="G212" s="9" t="s">
        <v>1082</v>
      </c>
      <c r="H212" s="10">
        <v>16.0</v>
      </c>
      <c r="I212" s="10">
        <v>16.0</v>
      </c>
      <c r="J212" s="9"/>
      <c r="K212" s="9" t="s">
        <v>14312</v>
      </c>
      <c r="L212" s="15" t="s">
        <v>14313</v>
      </c>
      <c r="M212" s="9" t="s">
        <v>883</v>
      </c>
      <c r="N212" s="9"/>
      <c r="O212" s="9"/>
      <c r="P212" s="9" t="s">
        <v>14314</v>
      </c>
      <c r="Q212" s="9" t="s">
        <v>13705</v>
      </c>
      <c r="R212" s="10">
        <v>3.1405089E7</v>
      </c>
      <c r="S212" s="9" t="s">
        <v>14315</v>
      </c>
      <c r="T212">
        <f t="shared" si="2"/>
        <v>51</v>
      </c>
      <c r="U212" t="str">
        <f t="shared" si="3"/>
        <v>Maybe</v>
      </c>
      <c r="V212">
        <f t="shared" si="4"/>
        <v>29</v>
      </c>
      <c r="W212" t="str">
        <f t="shared" si="5"/>
        <v>Maybe</v>
      </c>
      <c r="X212" t="str">
        <f t="shared" ref="X212:Z212" si="220">IFERROR(IF(SEARCH(X$1,$Q212),"sim","não"),)</f>
        <v/>
      </c>
      <c r="Y212" t="str">
        <f t="shared" si="220"/>
        <v/>
      </c>
      <c r="Z212" t="str">
        <f t="shared" si="220"/>
        <v/>
      </c>
      <c r="AA212">
        <f t="shared" si="7"/>
        <v>0</v>
      </c>
      <c r="AB212" t="str">
        <f t="shared" si="8"/>
        <v>sim</v>
      </c>
      <c r="AF212" t="str">
        <f t="shared" si="9"/>
        <v/>
      </c>
      <c r="AG212" t="str">
        <f t="shared" si="10"/>
        <v/>
      </c>
      <c r="AH212" t="str">
        <f t="shared" si="11"/>
        <v/>
      </c>
    </row>
    <row r="213">
      <c r="A213" s="9" t="s">
        <v>14316</v>
      </c>
      <c r="B213" s="9" t="s">
        <v>14317</v>
      </c>
      <c r="C213" s="10">
        <v>2019.0</v>
      </c>
      <c r="D213" s="10">
        <v>9.0</v>
      </c>
      <c r="E213" s="10">
        <v>1.0</v>
      </c>
      <c r="F213" s="9" t="s">
        <v>14318</v>
      </c>
      <c r="G213" s="9" t="s">
        <v>14319</v>
      </c>
      <c r="H213" s="10">
        <v>22.0</v>
      </c>
      <c r="I213" s="10">
        <v>3.0</v>
      </c>
      <c r="J213" s="9" t="s">
        <v>14320</v>
      </c>
      <c r="K213" s="9" t="s">
        <v>14321</v>
      </c>
      <c r="L213" s="15" t="s">
        <v>14322</v>
      </c>
      <c r="M213" s="9" t="s">
        <v>883</v>
      </c>
      <c r="N213" s="9"/>
      <c r="O213" s="9" t="s">
        <v>1022</v>
      </c>
      <c r="P213" s="9" t="s">
        <v>14323</v>
      </c>
      <c r="Q213" s="9" t="s">
        <v>13680</v>
      </c>
      <c r="R213" s="10">
        <v>3.1395328E7</v>
      </c>
      <c r="S213" s="9"/>
      <c r="T213">
        <f t="shared" si="2"/>
        <v>54</v>
      </c>
      <c r="U213" t="str">
        <f t="shared" si="3"/>
        <v>Excluded</v>
      </c>
      <c r="V213">
        <f t="shared" si="4"/>
        <v>29</v>
      </c>
      <c r="W213" t="str">
        <f t="shared" si="5"/>
        <v>Excluded</v>
      </c>
      <c r="X213" t="str">
        <f t="shared" ref="X213:Z213" si="221">IFERROR(IF(SEARCH(X$1,$Q213),"sim","não"),)</f>
        <v>sim</v>
      </c>
      <c r="Y213" t="str">
        <f t="shared" si="221"/>
        <v/>
      </c>
      <c r="Z213" t="str">
        <f t="shared" si="221"/>
        <v/>
      </c>
      <c r="AA213">
        <f t="shared" si="7"/>
        <v>1</v>
      </c>
      <c r="AB213" t="str">
        <f t="shared" si="8"/>
        <v/>
      </c>
      <c r="AF213" t="str">
        <f t="shared" si="9"/>
        <v>1 - Type of study</v>
      </c>
      <c r="AG213" t="str">
        <f t="shared" si="10"/>
        <v>1 - Type of study</v>
      </c>
      <c r="AH213" t="str">
        <f t="shared" si="11"/>
        <v/>
      </c>
    </row>
    <row r="214">
      <c r="A214" s="9" t="s">
        <v>14324</v>
      </c>
      <c r="B214" s="9" t="s">
        <v>14325</v>
      </c>
      <c r="C214" s="10">
        <v>2019.0</v>
      </c>
      <c r="D214" s="10">
        <v>10.0</v>
      </c>
      <c r="E214" s="10">
        <v>1.0</v>
      </c>
      <c r="F214" s="9" t="s">
        <v>927</v>
      </c>
      <c r="G214" s="9" t="s">
        <v>928</v>
      </c>
      <c r="H214" s="10">
        <v>253.0</v>
      </c>
      <c r="I214" s="9"/>
      <c r="J214" s="9" t="s">
        <v>14326</v>
      </c>
      <c r="K214" s="9" t="s">
        <v>14327</v>
      </c>
      <c r="L214" s="15" t="s">
        <v>14328</v>
      </c>
      <c r="M214" s="9" t="s">
        <v>883</v>
      </c>
      <c r="N214" s="9"/>
      <c r="O214" s="9" t="s">
        <v>884</v>
      </c>
      <c r="P214" s="9" t="s">
        <v>14329</v>
      </c>
      <c r="Q214" s="9" t="s">
        <v>13688</v>
      </c>
      <c r="R214" s="10">
        <v>3.1325878E7</v>
      </c>
      <c r="S214" s="9"/>
      <c r="T214">
        <f t="shared" si="2"/>
        <v>54</v>
      </c>
      <c r="U214" t="str">
        <f t="shared" si="3"/>
        <v>Excluded</v>
      </c>
      <c r="V214">
        <f t="shared" si="4"/>
        <v>29</v>
      </c>
      <c r="W214" t="str">
        <f t="shared" si="5"/>
        <v>Excluded</v>
      </c>
      <c r="X214" t="str">
        <f t="shared" ref="X214:Z214" si="222">IFERROR(IF(SEARCH(X$1,$Q214),"sim","não"),)</f>
        <v>sim</v>
      </c>
      <c r="Y214" t="str">
        <f t="shared" si="222"/>
        <v/>
      </c>
      <c r="Z214" t="str">
        <f t="shared" si="222"/>
        <v/>
      </c>
      <c r="AA214">
        <f t="shared" si="7"/>
        <v>1</v>
      </c>
      <c r="AB214" t="str">
        <f t="shared" si="8"/>
        <v/>
      </c>
      <c r="AF214" t="str">
        <f t="shared" si="9"/>
        <v>1 - Type of study</v>
      </c>
      <c r="AG214" t="str">
        <f t="shared" si="10"/>
        <v>1 - Type of study</v>
      </c>
      <c r="AH214" t="str">
        <f t="shared" si="11"/>
        <v/>
      </c>
    </row>
    <row r="215">
      <c r="A215" s="9" t="s">
        <v>14330</v>
      </c>
      <c r="B215" s="9" t="s">
        <v>14331</v>
      </c>
      <c r="C215" s="10">
        <v>2019.0</v>
      </c>
      <c r="D215" s="10">
        <v>11.0</v>
      </c>
      <c r="E215" s="10">
        <v>15.0</v>
      </c>
      <c r="F215" s="9" t="s">
        <v>948</v>
      </c>
      <c r="G215" s="9" t="s">
        <v>949</v>
      </c>
      <c r="H215" s="10">
        <v>691.0</v>
      </c>
      <c r="I215" s="9"/>
      <c r="J215" s="9" t="s">
        <v>14332</v>
      </c>
      <c r="K215" s="9" t="s">
        <v>14333</v>
      </c>
      <c r="L215" s="15" t="s">
        <v>14334</v>
      </c>
      <c r="M215" s="9" t="s">
        <v>883</v>
      </c>
      <c r="N215" s="9"/>
      <c r="O215" s="9" t="s">
        <v>913</v>
      </c>
      <c r="P215" s="9" t="s">
        <v>14335</v>
      </c>
      <c r="Q215" s="9" t="s">
        <v>13680</v>
      </c>
      <c r="R215" s="10">
        <v>3.1325868E7</v>
      </c>
      <c r="S215" s="9"/>
      <c r="T215">
        <f t="shared" si="2"/>
        <v>54</v>
      </c>
      <c r="U215" t="str">
        <f t="shared" si="3"/>
        <v>Excluded</v>
      </c>
      <c r="V215">
        <f t="shared" si="4"/>
        <v>29</v>
      </c>
      <c r="W215" t="str">
        <f t="shared" si="5"/>
        <v>Excluded</v>
      </c>
      <c r="X215" t="str">
        <f t="shared" ref="X215:Z215" si="223">IFERROR(IF(SEARCH(X$1,$Q215),"sim","não"),)</f>
        <v>sim</v>
      </c>
      <c r="Y215" t="str">
        <f t="shared" si="223"/>
        <v/>
      </c>
      <c r="Z215" t="str">
        <f t="shared" si="223"/>
        <v/>
      </c>
      <c r="AA215">
        <f t="shared" si="7"/>
        <v>1</v>
      </c>
      <c r="AB215" t="str">
        <f t="shared" si="8"/>
        <v/>
      </c>
      <c r="AF215" t="str">
        <f t="shared" si="9"/>
        <v>1 - Type of study</v>
      </c>
      <c r="AG215" t="str">
        <f t="shared" si="10"/>
        <v>1 - Type of study</v>
      </c>
      <c r="AH215" t="str">
        <f t="shared" si="11"/>
        <v/>
      </c>
    </row>
    <row r="216">
      <c r="A216" s="9" t="s">
        <v>14336</v>
      </c>
      <c r="B216" s="9" t="s">
        <v>14337</v>
      </c>
      <c r="C216" s="10">
        <v>2019.0</v>
      </c>
      <c r="D216" s="10">
        <v>7.0</v>
      </c>
      <c r="E216" s="10">
        <v>11.0</v>
      </c>
      <c r="F216" s="9" t="s">
        <v>1956</v>
      </c>
      <c r="G216" s="9" t="s">
        <v>1957</v>
      </c>
      <c r="H216" s="10">
        <v>36.0</v>
      </c>
      <c r="I216" s="10">
        <v>9.0</v>
      </c>
      <c r="J216" s="10">
        <v>134.0</v>
      </c>
      <c r="K216" s="9" t="s">
        <v>14338</v>
      </c>
      <c r="L216" s="15" t="s">
        <v>14339</v>
      </c>
      <c r="M216" s="9" t="s">
        <v>883</v>
      </c>
      <c r="N216" s="9"/>
      <c r="O216" s="9" t="s">
        <v>1022</v>
      </c>
      <c r="P216" s="9" t="s">
        <v>14340</v>
      </c>
      <c r="Q216" s="9" t="s">
        <v>14077</v>
      </c>
      <c r="R216" s="10">
        <v>3.1297653E7</v>
      </c>
      <c r="S216" s="9"/>
      <c r="T216">
        <f t="shared" si="2"/>
        <v>54</v>
      </c>
      <c r="U216" t="str">
        <f t="shared" si="3"/>
        <v>Excluded</v>
      </c>
      <c r="V216">
        <f t="shared" si="4"/>
        <v>29</v>
      </c>
      <c r="W216" t="str">
        <f t="shared" si="5"/>
        <v>Excluded</v>
      </c>
      <c r="X216" t="str">
        <f t="shared" ref="X216:Z216" si="224">IFERROR(IF(SEARCH(X$1,$Q216),"sim","não"),)</f>
        <v/>
      </c>
      <c r="Y216" t="str">
        <f t="shared" si="224"/>
        <v>sim</v>
      </c>
      <c r="Z216" t="str">
        <f t="shared" si="224"/>
        <v/>
      </c>
      <c r="AA216">
        <f t="shared" si="7"/>
        <v>1</v>
      </c>
      <c r="AB216" t="str">
        <f t="shared" si="8"/>
        <v/>
      </c>
      <c r="AF216" t="str">
        <f t="shared" si="9"/>
        <v>2 - Population</v>
      </c>
      <c r="AG216" t="str">
        <f t="shared" si="10"/>
        <v>2 - Population</v>
      </c>
      <c r="AH216" t="str">
        <f t="shared" si="11"/>
        <v/>
      </c>
    </row>
    <row r="217">
      <c r="A217" s="9" t="s">
        <v>14341</v>
      </c>
      <c r="B217" s="9" t="s">
        <v>14342</v>
      </c>
      <c r="C217" s="10">
        <v>2019.0</v>
      </c>
      <c r="D217" s="10">
        <v>11.0</v>
      </c>
      <c r="E217" s="10">
        <v>1.0</v>
      </c>
      <c r="F217" s="9" t="s">
        <v>948</v>
      </c>
      <c r="G217" s="9" t="s">
        <v>949</v>
      </c>
      <c r="H217" s="10">
        <v>689.0</v>
      </c>
      <c r="I217" s="9"/>
      <c r="J217" s="9" t="s">
        <v>14343</v>
      </c>
      <c r="K217" s="9" t="s">
        <v>14344</v>
      </c>
      <c r="L217" s="15" t="s">
        <v>14345</v>
      </c>
      <c r="M217" s="9" t="s">
        <v>883</v>
      </c>
      <c r="N217" s="9"/>
      <c r="O217" s="9" t="s">
        <v>913</v>
      </c>
      <c r="P217" s="9" t="s">
        <v>14346</v>
      </c>
      <c r="Q217" s="9" t="s">
        <v>13688</v>
      </c>
      <c r="R217" s="10">
        <v>3.1280146E7</v>
      </c>
      <c r="S217" s="9"/>
      <c r="T217">
        <f t="shared" si="2"/>
        <v>54</v>
      </c>
      <c r="U217" t="str">
        <f t="shared" si="3"/>
        <v>Excluded</v>
      </c>
      <c r="V217">
        <f t="shared" si="4"/>
        <v>29</v>
      </c>
      <c r="W217" t="str">
        <f t="shared" si="5"/>
        <v>Excluded</v>
      </c>
      <c r="X217" t="str">
        <f t="shared" ref="X217:Z217" si="225">IFERROR(IF(SEARCH(X$1,$Q217),"sim","não"),)</f>
        <v>sim</v>
      </c>
      <c r="Y217" t="str">
        <f t="shared" si="225"/>
        <v/>
      </c>
      <c r="Z217" t="str">
        <f t="shared" si="225"/>
        <v/>
      </c>
      <c r="AA217">
        <f t="shared" si="7"/>
        <v>1</v>
      </c>
      <c r="AB217" t="str">
        <f t="shared" si="8"/>
        <v/>
      </c>
      <c r="AF217" t="str">
        <f t="shared" si="9"/>
        <v>1 - Type of study</v>
      </c>
      <c r="AG217" t="str">
        <f t="shared" si="10"/>
        <v>1 - Type of study</v>
      </c>
      <c r="AH217" t="str">
        <f t="shared" si="11"/>
        <v/>
      </c>
    </row>
    <row r="218">
      <c r="A218" s="9" t="s">
        <v>14347</v>
      </c>
      <c r="B218" s="9" t="s">
        <v>14348</v>
      </c>
      <c r="C218" s="10">
        <v>2019.0</v>
      </c>
      <c r="D218" s="10">
        <v>7.0</v>
      </c>
      <c r="E218" s="10">
        <v>16.0</v>
      </c>
      <c r="F218" s="9" t="s">
        <v>1017</v>
      </c>
      <c r="G218" s="9" t="s">
        <v>1018</v>
      </c>
      <c r="H218" s="10">
        <v>53.0</v>
      </c>
      <c r="I218" s="10">
        <v>14.0</v>
      </c>
      <c r="J218" s="9" t="s">
        <v>14349</v>
      </c>
      <c r="K218" s="9" t="s">
        <v>14350</v>
      </c>
      <c r="L218" s="15" t="s">
        <v>14351</v>
      </c>
      <c r="M218" s="9" t="s">
        <v>883</v>
      </c>
      <c r="N218" s="9"/>
      <c r="O218" s="9"/>
      <c r="P218" s="9" t="s">
        <v>14352</v>
      </c>
      <c r="Q218" s="9" t="s">
        <v>13914</v>
      </c>
      <c r="R218" s="10">
        <v>3.1259535E7</v>
      </c>
      <c r="S218" s="9" t="s">
        <v>14353</v>
      </c>
      <c r="T218">
        <f t="shared" si="2"/>
        <v>51</v>
      </c>
      <c r="U218" t="str">
        <f t="shared" si="3"/>
        <v>Maybe</v>
      </c>
      <c r="V218">
        <f t="shared" si="4"/>
        <v>29</v>
      </c>
      <c r="W218" t="str">
        <f t="shared" si="5"/>
        <v>Maybe</v>
      </c>
      <c r="X218" t="str">
        <f t="shared" ref="X218:Z218" si="226">IFERROR(IF(SEARCH(X$1,$Q218),"sim","não"),)</f>
        <v/>
      </c>
      <c r="Y218" t="str">
        <f t="shared" si="226"/>
        <v/>
      </c>
      <c r="Z218" t="str">
        <f t="shared" si="226"/>
        <v/>
      </c>
      <c r="AA218">
        <f t="shared" si="7"/>
        <v>0</v>
      </c>
      <c r="AB218" t="str">
        <f t="shared" si="8"/>
        <v>sim</v>
      </c>
      <c r="AF218" t="str">
        <f t="shared" si="9"/>
        <v/>
      </c>
      <c r="AG218" t="str">
        <f t="shared" si="10"/>
        <v/>
      </c>
      <c r="AH218" t="str">
        <f t="shared" si="11"/>
        <v/>
      </c>
    </row>
    <row r="219">
      <c r="A219" s="9" t="s">
        <v>14354</v>
      </c>
      <c r="B219" s="9" t="s">
        <v>14355</v>
      </c>
      <c r="C219" s="10">
        <v>2019.0</v>
      </c>
      <c r="D219" s="10">
        <v>5.0</v>
      </c>
      <c r="E219" s="10">
        <v>1.0</v>
      </c>
      <c r="F219" s="9" t="s">
        <v>879</v>
      </c>
      <c r="G219" s="9" t="s">
        <v>880</v>
      </c>
      <c r="H219" s="10">
        <v>142.0</v>
      </c>
      <c r="I219" s="9"/>
      <c r="J219" s="9" t="s">
        <v>14356</v>
      </c>
      <c r="K219" s="9" t="s">
        <v>14357</v>
      </c>
      <c r="L219" s="15" t="s">
        <v>14358</v>
      </c>
      <c r="M219" s="9" t="s">
        <v>883</v>
      </c>
      <c r="N219" s="9"/>
      <c r="O219" s="9" t="s">
        <v>884</v>
      </c>
      <c r="P219" s="9" t="s">
        <v>14359</v>
      </c>
      <c r="Q219" s="9" t="s">
        <v>13688</v>
      </c>
      <c r="R219" s="10">
        <v>3.1232331E7</v>
      </c>
      <c r="S219" s="9"/>
      <c r="T219">
        <f t="shared" si="2"/>
        <v>54</v>
      </c>
      <c r="U219" t="str">
        <f t="shared" si="3"/>
        <v>Excluded</v>
      </c>
      <c r="V219">
        <f t="shared" si="4"/>
        <v>29</v>
      </c>
      <c r="W219" t="str">
        <f t="shared" si="5"/>
        <v>Excluded</v>
      </c>
      <c r="X219" t="str">
        <f t="shared" ref="X219:Z219" si="227">IFERROR(IF(SEARCH(X$1,$Q219),"sim","não"),)</f>
        <v>sim</v>
      </c>
      <c r="Y219" t="str">
        <f t="shared" si="227"/>
        <v/>
      </c>
      <c r="Z219" t="str">
        <f t="shared" si="227"/>
        <v/>
      </c>
      <c r="AA219">
        <f t="shared" si="7"/>
        <v>1</v>
      </c>
      <c r="AB219" t="str">
        <f t="shared" si="8"/>
        <v/>
      </c>
      <c r="AF219" t="str">
        <f t="shared" si="9"/>
        <v>1 - Type of study</v>
      </c>
      <c r="AG219" t="str">
        <f t="shared" si="10"/>
        <v>1 - Type of study</v>
      </c>
      <c r="AH219" t="str">
        <f t="shared" si="11"/>
        <v/>
      </c>
    </row>
    <row r="220">
      <c r="A220" s="9" t="s">
        <v>14360</v>
      </c>
      <c r="B220" s="9" t="s">
        <v>14361</v>
      </c>
      <c r="C220" s="10">
        <v>2019.0</v>
      </c>
      <c r="D220" s="10">
        <v>5.0</v>
      </c>
      <c r="E220" s="10">
        <v>1.0</v>
      </c>
      <c r="F220" s="9" t="s">
        <v>879</v>
      </c>
      <c r="G220" s="9" t="s">
        <v>880</v>
      </c>
      <c r="H220" s="10">
        <v>142.0</v>
      </c>
      <c r="I220" s="9"/>
      <c r="J220" s="9" t="s">
        <v>14362</v>
      </c>
      <c r="K220" s="9" t="s">
        <v>14363</v>
      </c>
      <c r="L220" s="15" t="s">
        <v>14364</v>
      </c>
      <c r="M220" s="9" t="s">
        <v>883</v>
      </c>
      <c r="N220" s="9"/>
      <c r="O220" s="9" t="s">
        <v>884</v>
      </c>
      <c r="P220" s="9" t="s">
        <v>14365</v>
      </c>
      <c r="Q220" s="9" t="s">
        <v>13688</v>
      </c>
      <c r="R220" s="10">
        <v>3.1232283E7</v>
      </c>
      <c r="S220" s="9"/>
      <c r="T220">
        <f t="shared" si="2"/>
        <v>54</v>
      </c>
      <c r="U220" t="str">
        <f t="shared" si="3"/>
        <v>Excluded</v>
      </c>
      <c r="V220">
        <f t="shared" si="4"/>
        <v>29</v>
      </c>
      <c r="W220" t="str">
        <f t="shared" si="5"/>
        <v>Excluded</v>
      </c>
      <c r="X220" t="str">
        <f t="shared" ref="X220:Z220" si="228">IFERROR(IF(SEARCH(X$1,$Q220),"sim","não"),)</f>
        <v>sim</v>
      </c>
      <c r="Y220" t="str">
        <f t="shared" si="228"/>
        <v/>
      </c>
      <c r="Z220" t="str">
        <f t="shared" si="228"/>
        <v/>
      </c>
      <c r="AA220">
        <f t="shared" si="7"/>
        <v>1</v>
      </c>
      <c r="AB220" t="str">
        <f t="shared" si="8"/>
        <v/>
      </c>
      <c r="AF220" t="str">
        <f t="shared" si="9"/>
        <v>1 - Type of study</v>
      </c>
      <c r="AG220" t="str">
        <f t="shared" si="10"/>
        <v>1 - Type of study</v>
      </c>
      <c r="AH220" t="str">
        <f t="shared" si="11"/>
        <v/>
      </c>
    </row>
    <row r="221">
      <c r="A221" s="9" t="s">
        <v>14366</v>
      </c>
      <c r="B221" s="9" t="s">
        <v>14367</v>
      </c>
      <c r="C221" s="10">
        <v>2020.0</v>
      </c>
      <c r="D221" s="10">
        <v>4.0</v>
      </c>
      <c r="E221" s="10">
        <v>1.0</v>
      </c>
      <c r="F221" s="9" t="s">
        <v>14368</v>
      </c>
      <c r="G221" s="9" t="s">
        <v>14369</v>
      </c>
      <c r="H221" s="10">
        <v>22.0</v>
      </c>
      <c r="I221" s="10">
        <v>2.0</v>
      </c>
      <c r="J221" s="9" t="s">
        <v>14370</v>
      </c>
      <c r="K221" s="9" t="s">
        <v>14371</v>
      </c>
      <c r="L221" s="15" t="s">
        <v>14372</v>
      </c>
      <c r="M221" s="9" t="s">
        <v>883</v>
      </c>
      <c r="N221" s="9"/>
      <c r="O221" s="9" t="s">
        <v>1022</v>
      </c>
      <c r="P221" s="9" t="s">
        <v>14373</v>
      </c>
      <c r="Q221" s="9" t="s">
        <v>14077</v>
      </c>
      <c r="R221" s="10">
        <v>3.1209781E7</v>
      </c>
      <c r="S221" s="9"/>
      <c r="T221">
        <f t="shared" si="2"/>
        <v>54</v>
      </c>
      <c r="U221" t="str">
        <f t="shared" si="3"/>
        <v>Excluded</v>
      </c>
      <c r="V221">
        <f t="shared" si="4"/>
        <v>29</v>
      </c>
      <c r="W221" t="str">
        <f t="shared" si="5"/>
        <v>Excluded</v>
      </c>
      <c r="X221" t="str">
        <f t="shared" ref="X221:Z221" si="229">IFERROR(IF(SEARCH(X$1,$Q221),"sim","não"),)</f>
        <v/>
      </c>
      <c r="Y221" t="str">
        <f t="shared" si="229"/>
        <v>sim</v>
      </c>
      <c r="Z221" t="str">
        <f t="shared" si="229"/>
        <v/>
      </c>
      <c r="AA221">
        <f t="shared" si="7"/>
        <v>1</v>
      </c>
      <c r="AB221" t="str">
        <f t="shared" si="8"/>
        <v/>
      </c>
      <c r="AF221" t="str">
        <f t="shared" si="9"/>
        <v>2 - Population</v>
      </c>
      <c r="AG221" t="str">
        <f t="shared" si="10"/>
        <v>2 - Population</v>
      </c>
      <c r="AH221" t="str">
        <f t="shared" si="11"/>
        <v/>
      </c>
    </row>
    <row r="222">
      <c r="A222" s="9" t="s">
        <v>14374</v>
      </c>
      <c r="B222" s="9" t="s">
        <v>14375</v>
      </c>
      <c r="C222" s="10">
        <v>2019.0</v>
      </c>
      <c r="D222" s="10">
        <v>5.0</v>
      </c>
      <c r="E222" s="10">
        <v>24.0</v>
      </c>
      <c r="F222" s="9" t="s">
        <v>5206</v>
      </c>
      <c r="G222" s="9" t="s">
        <v>5207</v>
      </c>
      <c r="H222" s="10">
        <v>30.0</v>
      </c>
      <c r="I222" s="10">
        <v>6.0</v>
      </c>
      <c r="J222" s="10">
        <v>59.0</v>
      </c>
      <c r="K222" s="9" t="s">
        <v>14376</v>
      </c>
      <c r="L222" s="15" t="s">
        <v>14377</v>
      </c>
      <c r="M222" s="9" t="s">
        <v>883</v>
      </c>
      <c r="N222" s="9"/>
      <c r="O222" s="9" t="s">
        <v>1022</v>
      </c>
      <c r="P222" s="9" t="s">
        <v>14378</v>
      </c>
      <c r="Q222" s="9" t="s">
        <v>14018</v>
      </c>
      <c r="R222" s="10">
        <v>3.1127361E7</v>
      </c>
      <c r="S222" s="9"/>
      <c r="T222">
        <f t="shared" si="2"/>
        <v>54</v>
      </c>
      <c r="U222" t="str">
        <f t="shared" si="3"/>
        <v>Excluded</v>
      </c>
      <c r="V222">
        <f t="shared" si="4"/>
        <v>29</v>
      </c>
      <c r="W222" t="str">
        <f t="shared" si="5"/>
        <v>Excluded</v>
      </c>
      <c r="X222" t="str">
        <f t="shared" ref="X222:Z222" si="230">IFERROR(IF(SEARCH(X$1,$Q222),"sim","não"),)</f>
        <v/>
      </c>
      <c r="Y222" t="str">
        <f t="shared" si="230"/>
        <v>sim</v>
      </c>
      <c r="Z222" t="str">
        <f t="shared" si="230"/>
        <v/>
      </c>
      <c r="AA222">
        <f t="shared" si="7"/>
        <v>1</v>
      </c>
      <c r="AB222" t="str">
        <f t="shared" si="8"/>
        <v/>
      </c>
      <c r="AF222" t="str">
        <f t="shared" si="9"/>
        <v>2 - Population</v>
      </c>
      <c r="AG222" t="str">
        <f t="shared" si="10"/>
        <v>2 - Population</v>
      </c>
      <c r="AH222" t="str">
        <f t="shared" si="11"/>
        <v/>
      </c>
    </row>
    <row r="223">
      <c r="A223" s="9" t="s">
        <v>14379</v>
      </c>
      <c r="B223" s="9" t="s">
        <v>14380</v>
      </c>
      <c r="C223" s="10">
        <v>2019.0</v>
      </c>
      <c r="D223" s="10">
        <v>10.0</v>
      </c>
      <c r="E223" s="10">
        <v>1.0</v>
      </c>
      <c r="F223" s="9" t="s">
        <v>14381</v>
      </c>
      <c r="G223" s="9" t="s">
        <v>14382</v>
      </c>
      <c r="H223" s="10">
        <v>99.0</v>
      </c>
      <c r="I223" s="9"/>
      <c r="J223" s="10">
        <v>103397.0</v>
      </c>
      <c r="K223" s="9" t="s">
        <v>14383</v>
      </c>
      <c r="L223" s="15" t="s">
        <v>14384</v>
      </c>
      <c r="M223" s="9" t="s">
        <v>883</v>
      </c>
      <c r="N223" s="9"/>
      <c r="O223" s="9" t="s">
        <v>1022</v>
      </c>
      <c r="P223" s="9" t="s">
        <v>14385</v>
      </c>
      <c r="Q223" s="9" t="s">
        <v>14386</v>
      </c>
      <c r="R223" s="10">
        <v>3.110815E7</v>
      </c>
      <c r="S223" s="9"/>
      <c r="T223">
        <f t="shared" si="2"/>
        <v>54</v>
      </c>
      <c r="U223" t="str">
        <f t="shared" si="3"/>
        <v>Excluded</v>
      </c>
      <c r="V223">
        <f t="shared" si="4"/>
        <v>29</v>
      </c>
      <c r="W223" t="str">
        <f t="shared" si="5"/>
        <v>Excluded</v>
      </c>
      <c r="X223" t="str">
        <f t="shared" ref="X223:Z223" si="231">IFERROR(IF(SEARCH(X$1,$Q223),"sim","não"),)</f>
        <v>sim</v>
      </c>
      <c r="Y223" t="str">
        <f t="shared" si="231"/>
        <v/>
      </c>
      <c r="Z223" t="str">
        <f t="shared" si="231"/>
        <v>sim</v>
      </c>
      <c r="AA223">
        <f t="shared" si="7"/>
        <v>2</v>
      </c>
      <c r="AB223" t="str">
        <f t="shared" si="8"/>
        <v/>
      </c>
      <c r="AF223" t="str">
        <f t="shared" si="9"/>
        <v>3 - Intervention,1 - Type of study</v>
      </c>
      <c r="AG223" t="str">
        <f t="shared" si="10"/>
        <v>3 - Intervention</v>
      </c>
      <c r="AH223" t="str">
        <f t="shared" si="11"/>
        <v>1 - Type of study</v>
      </c>
    </row>
    <row r="224">
      <c r="A224" s="9" t="s">
        <v>14387</v>
      </c>
      <c r="B224" s="9" t="s">
        <v>14388</v>
      </c>
      <c r="C224" s="10">
        <v>2019.0</v>
      </c>
      <c r="D224" s="10">
        <v>5.0</v>
      </c>
      <c r="E224" s="10">
        <v>1.0</v>
      </c>
      <c r="F224" s="9" t="s">
        <v>927</v>
      </c>
      <c r="G224" s="9" t="s">
        <v>928</v>
      </c>
      <c r="H224" s="10">
        <v>248.0</v>
      </c>
      <c r="I224" s="9"/>
      <c r="J224" s="9" t="s">
        <v>14389</v>
      </c>
      <c r="K224" s="9" t="s">
        <v>14390</v>
      </c>
      <c r="L224" s="15" t="s">
        <v>14391</v>
      </c>
      <c r="M224" s="9" t="s">
        <v>883</v>
      </c>
      <c r="N224" s="9"/>
      <c r="O224" s="9" t="s">
        <v>884</v>
      </c>
      <c r="P224" s="9" t="s">
        <v>14392</v>
      </c>
      <c r="Q224" s="9" t="s">
        <v>13688</v>
      </c>
      <c r="R224" s="10">
        <v>3.1091632E7</v>
      </c>
      <c r="S224" s="9"/>
      <c r="T224">
        <f t="shared" si="2"/>
        <v>54</v>
      </c>
      <c r="U224" t="str">
        <f t="shared" si="3"/>
        <v>Excluded</v>
      </c>
      <c r="V224">
        <f t="shared" si="4"/>
        <v>29</v>
      </c>
      <c r="W224" t="str">
        <f t="shared" si="5"/>
        <v>Excluded</v>
      </c>
      <c r="X224" t="str">
        <f t="shared" ref="X224:Z224" si="232">IFERROR(IF(SEARCH(X$1,$Q224),"sim","não"),)</f>
        <v>sim</v>
      </c>
      <c r="Y224" t="str">
        <f t="shared" si="232"/>
        <v/>
      </c>
      <c r="Z224" t="str">
        <f t="shared" si="232"/>
        <v/>
      </c>
      <c r="AA224">
        <f t="shared" si="7"/>
        <v>1</v>
      </c>
      <c r="AB224" t="str">
        <f t="shared" si="8"/>
        <v/>
      </c>
      <c r="AF224" t="str">
        <f t="shared" si="9"/>
        <v>1 - Type of study</v>
      </c>
      <c r="AG224" t="str">
        <f t="shared" si="10"/>
        <v>1 - Type of study</v>
      </c>
      <c r="AH224" t="str">
        <f t="shared" si="11"/>
        <v/>
      </c>
    </row>
    <row r="225">
      <c r="A225" s="9" t="s">
        <v>14393</v>
      </c>
      <c r="B225" s="9" t="s">
        <v>14394</v>
      </c>
      <c r="C225" s="10">
        <v>2019.0</v>
      </c>
      <c r="D225" s="10">
        <v>8.0</v>
      </c>
      <c r="E225" s="10">
        <v>10.0</v>
      </c>
      <c r="F225" s="9" t="s">
        <v>948</v>
      </c>
      <c r="G225" s="9" t="s">
        <v>949</v>
      </c>
      <c r="H225" s="10">
        <v>677.0</v>
      </c>
      <c r="I225" s="9"/>
      <c r="J225" s="9" t="s">
        <v>14395</v>
      </c>
      <c r="K225" s="9" t="s">
        <v>14396</v>
      </c>
      <c r="L225" s="15" t="s">
        <v>14397</v>
      </c>
      <c r="M225" s="9" t="s">
        <v>883</v>
      </c>
      <c r="N225" s="9"/>
      <c r="O225" s="9" t="s">
        <v>913</v>
      </c>
      <c r="P225" s="9" t="s">
        <v>14398</v>
      </c>
      <c r="Q225" s="9" t="s">
        <v>13688</v>
      </c>
      <c r="R225" s="10">
        <v>3.1063892E7</v>
      </c>
      <c r="S225" s="9"/>
      <c r="T225">
        <f t="shared" si="2"/>
        <v>54</v>
      </c>
      <c r="U225" t="str">
        <f t="shared" si="3"/>
        <v>Excluded</v>
      </c>
      <c r="V225">
        <f t="shared" si="4"/>
        <v>29</v>
      </c>
      <c r="W225" t="str">
        <f t="shared" si="5"/>
        <v>Excluded</v>
      </c>
      <c r="X225" t="str">
        <f t="shared" ref="X225:Z225" si="233">IFERROR(IF(SEARCH(X$1,$Q225),"sim","não"),)</f>
        <v>sim</v>
      </c>
      <c r="Y225" t="str">
        <f t="shared" si="233"/>
        <v/>
      </c>
      <c r="Z225" t="str">
        <f t="shared" si="233"/>
        <v/>
      </c>
      <c r="AA225">
        <f t="shared" si="7"/>
        <v>1</v>
      </c>
      <c r="AB225" t="str">
        <f t="shared" si="8"/>
        <v/>
      </c>
      <c r="AF225" t="str">
        <f t="shared" si="9"/>
        <v>1 - Type of study</v>
      </c>
      <c r="AG225" t="str">
        <f t="shared" si="10"/>
        <v>1 - Type of study</v>
      </c>
      <c r="AH225" t="str">
        <f t="shared" si="11"/>
        <v/>
      </c>
    </row>
    <row r="226">
      <c r="A226" s="9" t="s">
        <v>14399</v>
      </c>
      <c r="B226" s="9" t="s">
        <v>14400</v>
      </c>
      <c r="C226" s="10">
        <v>2019.0</v>
      </c>
      <c r="D226" s="10">
        <v>6.0</v>
      </c>
      <c r="E226" s="10">
        <v>1.0</v>
      </c>
      <c r="F226" s="9" t="s">
        <v>5655</v>
      </c>
      <c r="G226" s="9" t="s">
        <v>5656</v>
      </c>
      <c r="H226" s="10">
        <v>118.0</v>
      </c>
      <c r="I226" s="10">
        <v>6.0</v>
      </c>
      <c r="J226" s="9" t="s">
        <v>14401</v>
      </c>
      <c r="K226" s="9" t="s">
        <v>14402</v>
      </c>
      <c r="L226" s="15" t="s">
        <v>14403</v>
      </c>
      <c r="M226" s="9" t="s">
        <v>883</v>
      </c>
      <c r="N226" s="9"/>
      <c r="O226" s="9" t="s">
        <v>1051</v>
      </c>
      <c r="P226" s="9" t="s">
        <v>14404</v>
      </c>
      <c r="Q226" s="9" t="s">
        <v>14077</v>
      </c>
      <c r="R226" s="10">
        <v>3.1049694E7</v>
      </c>
      <c r="S226" s="9"/>
      <c r="T226">
        <f t="shared" si="2"/>
        <v>54</v>
      </c>
      <c r="U226" t="str">
        <f t="shared" si="3"/>
        <v>Excluded</v>
      </c>
      <c r="V226">
        <f t="shared" si="4"/>
        <v>29</v>
      </c>
      <c r="W226" t="str">
        <f t="shared" si="5"/>
        <v>Excluded</v>
      </c>
      <c r="X226" t="str">
        <f t="shared" ref="X226:Z226" si="234">IFERROR(IF(SEARCH(X$1,$Q226),"sim","não"),)</f>
        <v/>
      </c>
      <c r="Y226" t="str">
        <f t="shared" si="234"/>
        <v>sim</v>
      </c>
      <c r="Z226" t="str">
        <f t="shared" si="234"/>
        <v/>
      </c>
      <c r="AA226">
        <f t="shared" si="7"/>
        <v>1</v>
      </c>
      <c r="AB226" t="str">
        <f t="shared" si="8"/>
        <v/>
      </c>
      <c r="AF226" t="str">
        <f t="shared" si="9"/>
        <v>2 - Population</v>
      </c>
      <c r="AG226" t="str">
        <f t="shared" si="10"/>
        <v>2 - Population</v>
      </c>
      <c r="AH226" t="str">
        <f t="shared" si="11"/>
        <v/>
      </c>
    </row>
    <row r="227">
      <c r="A227" s="9" t="s">
        <v>14405</v>
      </c>
      <c r="B227" s="9" t="s">
        <v>14406</v>
      </c>
      <c r="C227" s="10">
        <v>2019.0</v>
      </c>
      <c r="D227" s="10">
        <v>8.0</v>
      </c>
      <c r="E227" s="10">
        <v>1.0</v>
      </c>
      <c r="F227" s="9" t="s">
        <v>948</v>
      </c>
      <c r="G227" s="9" t="s">
        <v>949</v>
      </c>
      <c r="H227" s="10">
        <v>676.0</v>
      </c>
      <c r="I227" s="9"/>
      <c r="J227" s="9" t="s">
        <v>14407</v>
      </c>
      <c r="K227" s="9" t="s">
        <v>14408</v>
      </c>
      <c r="L227" s="15" t="s">
        <v>14409</v>
      </c>
      <c r="M227" s="9" t="s">
        <v>883</v>
      </c>
      <c r="N227" s="9"/>
      <c r="O227" s="9" t="s">
        <v>913</v>
      </c>
      <c r="P227" s="9" t="s">
        <v>14410</v>
      </c>
      <c r="Q227" s="9" t="s">
        <v>13688</v>
      </c>
      <c r="R227" s="10">
        <v>3.1048159E7</v>
      </c>
      <c r="S227" s="9"/>
      <c r="T227">
        <f t="shared" si="2"/>
        <v>54</v>
      </c>
      <c r="U227" t="str">
        <f t="shared" si="3"/>
        <v>Excluded</v>
      </c>
      <c r="V227">
        <f t="shared" si="4"/>
        <v>29</v>
      </c>
      <c r="W227" t="str">
        <f t="shared" si="5"/>
        <v>Excluded</v>
      </c>
      <c r="X227" t="str">
        <f t="shared" ref="X227:Z227" si="235">IFERROR(IF(SEARCH(X$1,$Q227),"sim","não"),)</f>
        <v>sim</v>
      </c>
      <c r="Y227" t="str">
        <f t="shared" si="235"/>
        <v/>
      </c>
      <c r="Z227" t="str">
        <f t="shared" si="235"/>
        <v/>
      </c>
      <c r="AA227">
        <f t="shared" si="7"/>
        <v>1</v>
      </c>
      <c r="AB227" t="str">
        <f t="shared" si="8"/>
        <v/>
      </c>
      <c r="AF227" t="str">
        <f t="shared" si="9"/>
        <v>1 - Type of study</v>
      </c>
      <c r="AG227" t="str">
        <f t="shared" si="10"/>
        <v>1 - Type of study</v>
      </c>
      <c r="AH227" t="str">
        <f t="shared" si="11"/>
        <v/>
      </c>
    </row>
    <row r="228">
      <c r="A228" s="9" t="s">
        <v>14411</v>
      </c>
      <c r="B228" s="9" t="s">
        <v>14412</v>
      </c>
      <c r="C228" s="10">
        <v>2019.0</v>
      </c>
      <c r="D228" s="10">
        <v>8.0</v>
      </c>
      <c r="E228" s="10">
        <v>1.0</v>
      </c>
      <c r="F228" s="9" t="s">
        <v>1121</v>
      </c>
      <c r="G228" s="9" t="s">
        <v>1122</v>
      </c>
      <c r="H228" s="10">
        <v>228.0</v>
      </c>
      <c r="I228" s="9"/>
      <c r="J228" s="9" t="s">
        <v>14413</v>
      </c>
      <c r="K228" s="9" t="s">
        <v>7853</v>
      </c>
      <c r="L228" s="15" t="s">
        <v>14414</v>
      </c>
      <c r="M228" s="9" t="s">
        <v>883</v>
      </c>
      <c r="N228" s="9"/>
      <c r="O228" s="9" t="s">
        <v>884</v>
      </c>
      <c r="P228" s="9" t="s">
        <v>14415</v>
      </c>
      <c r="Q228" s="9" t="s">
        <v>13914</v>
      </c>
      <c r="R228" s="10">
        <v>3.1039541E7</v>
      </c>
      <c r="S228" s="9"/>
      <c r="T228">
        <f t="shared" si="2"/>
        <v>51</v>
      </c>
      <c r="U228" t="str">
        <f t="shared" si="3"/>
        <v>Maybe</v>
      </c>
      <c r="V228">
        <f t="shared" si="4"/>
        <v>29</v>
      </c>
      <c r="W228" t="str">
        <f t="shared" si="5"/>
        <v>Maybe</v>
      </c>
      <c r="X228" t="str">
        <f t="shared" ref="X228:Z228" si="236">IFERROR(IF(SEARCH(X$1,$Q228),"sim","não"),)</f>
        <v/>
      </c>
      <c r="Y228" t="str">
        <f t="shared" si="236"/>
        <v/>
      </c>
      <c r="Z228" t="str">
        <f t="shared" si="236"/>
        <v/>
      </c>
      <c r="AA228">
        <f t="shared" si="7"/>
        <v>0</v>
      </c>
      <c r="AB228" t="str">
        <f t="shared" si="8"/>
        <v>sim</v>
      </c>
      <c r="AF228" t="str">
        <f t="shared" si="9"/>
        <v/>
      </c>
      <c r="AG228" t="str">
        <f t="shared" si="10"/>
        <v/>
      </c>
      <c r="AH228" t="str">
        <f t="shared" si="11"/>
        <v/>
      </c>
    </row>
    <row r="229">
      <c r="A229" s="9" t="s">
        <v>14416</v>
      </c>
      <c r="B229" s="9" t="s">
        <v>14417</v>
      </c>
      <c r="C229" s="10">
        <v>2019.0</v>
      </c>
      <c r="D229" s="10">
        <v>5.0</v>
      </c>
      <c r="E229" s="10">
        <v>1.0</v>
      </c>
      <c r="F229" s="9" t="s">
        <v>1583</v>
      </c>
      <c r="G229" s="9" t="s">
        <v>1584</v>
      </c>
      <c r="H229" s="10">
        <v>36.0</v>
      </c>
      <c r="I229" s="10">
        <v>5.0</v>
      </c>
      <c r="J229" s="9" t="s">
        <v>14418</v>
      </c>
      <c r="K229" s="9" t="s">
        <v>14419</v>
      </c>
      <c r="L229" s="15" t="s">
        <v>14420</v>
      </c>
      <c r="M229" s="9" t="s">
        <v>883</v>
      </c>
      <c r="N229" s="9"/>
      <c r="O229" s="9" t="s">
        <v>884</v>
      </c>
      <c r="P229" s="9" t="s">
        <v>14421</v>
      </c>
      <c r="Q229" s="9" t="s">
        <v>13680</v>
      </c>
      <c r="R229" s="10">
        <v>3.0973067E7</v>
      </c>
      <c r="S229" s="9"/>
      <c r="T229">
        <f t="shared" si="2"/>
        <v>54</v>
      </c>
      <c r="U229" t="str">
        <f t="shared" si="3"/>
        <v>Excluded</v>
      </c>
      <c r="V229">
        <f t="shared" si="4"/>
        <v>29</v>
      </c>
      <c r="W229" t="str">
        <f t="shared" si="5"/>
        <v>Excluded</v>
      </c>
      <c r="X229" t="str">
        <f t="shared" ref="X229:Z229" si="237">IFERROR(IF(SEARCH(X$1,$Q229),"sim","não"),)</f>
        <v>sim</v>
      </c>
      <c r="Y229" t="str">
        <f t="shared" si="237"/>
        <v/>
      </c>
      <c r="Z229" t="str">
        <f t="shared" si="237"/>
        <v/>
      </c>
      <c r="AA229">
        <f t="shared" si="7"/>
        <v>1</v>
      </c>
      <c r="AB229" t="str">
        <f t="shared" si="8"/>
        <v/>
      </c>
      <c r="AF229" t="str">
        <f t="shared" si="9"/>
        <v>1 - Type of study</v>
      </c>
      <c r="AG229" t="str">
        <f t="shared" si="10"/>
        <v>1 - Type of study</v>
      </c>
      <c r="AH229" t="str">
        <f t="shared" si="11"/>
        <v/>
      </c>
    </row>
    <row r="230">
      <c r="A230" s="9" t="s">
        <v>14422</v>
      </c>
      <c r="B230" s="9" t="s">
        <v>14423</v>
      </c>
      <c r="C230" s="10">
        <v>2019.0</v>
      </c>
      <c r="D230" s="10">
        <v>7.0</v>
      </c>
      <c r="E230" s="10">
        <v>1.0</v>
      </c>
      <c r="F230" s="9" t="s">
        <v>14424</v>
      </c>
      <c r="G230" s="9" t="s">
        <v>14425</v>
      </c>
      <c r="H230" s="10">
        <v>82.0</v>
      </c>
      <c r="I230" s="10">
        <v>7.0</v>
      </c>
      <c r="J230" s="9" t="s">
        <v>14426</v>
      </c>
      <c r="K230" s="9" t="s">
        <v>14427</v>
      </c>
      <c r="L230" s="15" t="s">
        <v>14428</v>
      </c>
      <c r="M230" s="9" t="s">
        <v>883</v>
      </c>
      <c r="N230" s="9"/>
      <c r="O230" s="9" t="s">
        <v>1022</v>
      </c>
      <c r="P230" s="9" t="s">
        <v>14429</v>
      </c>
      <c r="Q230" s="9" t="s">
        <v>14430</v>
      </c>
      <c r="R230" s="10">
        <v>3.0946515E7</v>
      </c>
      <c r="S230" s="9"/>
      <c r="T230">
        <f t="shared" si="2"/>
        <v>54</v>
      </c>
      <c r="U230" t="str">
        <f t="shared" si="3"/>
        <v>Excluded</v>
      </c>
      <c r="V230">
        <f t="shared" si="4"/>
        <v>29</v>
      </c>
      <c r="W230" t="str">
        <f t="shared" si="5"/>
        <v>Excluded</v>
      </c>
      <c r="X230" t="str">
        <f t="shared" ref="X230:Z230" si="238">IFERROR(IF(SEARCH(X$1,$Q230),"sim","não"),)</f>
        <v/>
      </c>
      <c r="Y230" t="str">
        <f t="shared" si="238"/>
        <v/>
      </c>
      <c r="Z230" t="str">
        <f t="shared" si="238"/>
        <v>sim</v>
      </c>
      <c r="AA230">
        <f t="shared" si="7"/>
        <v>1</v>
      </c>
      <c r="AB230" t="str">
        <f t="shared" si="8"/>
        <v/>
      </c>
      <c r="AF230" t="str">
        <f t="shared" si="9"/>
        <v>3 - Intervention</v>
      </c>
      <c r="AG230" t="str">
        <f t="shared" si="10"/>
        <v>3 - Intervention</v>
      </c>
      <c r="AH230" t="str">
        <f t="shared" si="11"/>
        <v/>
      </c>
    </row>
    <row r="231">
      <c r="A231" s="9" t="s">
        <v>14431</v>
      </c>
      <c r="B231" s="9" t="s">
        <v>14432</v>
      </c>
      <c r="C231" s="10">
        <v>2019.0</v>
      </c>
      <c r="D231" s="10">
        <v>6.0</v>
      </c>
      <c r="E231" s="10">
        <v>20.0</v>
      </c>
      <c r="F231" s="9" t="s">
        <v>948</v>
      </c>
      <c r="G231" s="9" t="s">
        <v>949</v>
      </c>
      <c r="H231" s="10">
        <v>670.0</v>
      </c>
      <c r="I231" s="9"/>
      <c r="J231" s="9" t="s">
        <v>14433</v>
      </c>
      <c r="K231" s="9" t="s">
        <v>14434</v>
      </c>
      <c r="L231" s="15" t="s">
        <v>14435</v>
      </c>
      <c r="M231" s="9" t="s">
        <v>883</v>
      </c>
      <c r="N231" s="9"/>
      <c r="O231" s="9" t="s">
        <v>913</v>
      </c>
      <c r="P231" s="9" t="s">
        <v>14436</v>
      </c>
      <c r="Q231" s="9" t="s">
        <v>13914</v>
      </c>
      <c r="R231" s="10">
        <v>3.0921723E7</v>
      </c>
      <c r="S231" s="9"/>
      <c r="T231">
        <f t="shared" si="2"/>
        <v>51</v>
      </c>
      <c r="U231" t="str">
        <f t="shared" si="3"/>
        <v>Maybe</v>
      </c>
      <c r="V231">
        <f t="shared" si="4"/>
        <v>29</v>
      </c>
      <c r="W231" t="str">
        <f t="shared" si="5"/>
        <v>Maybe</v>
      </c>
      <c r="X231" t="str">
        <f t="shared" ref="X231:Z231" si="239">IFERROR(IF(SEARCH(X$1,$Q231),"sim","não"),)</f>
        <v/>
      </c>
      <c r="Y231" t="str">
        <f t="shared" si="239"/>
        <v/>
      </c>
      <c r="Z231" t="str">
        <f t="shared" si="239"/>
        <v/>
      </c>
      <c r="AA231">
        <f t="shared" si="7"/>
        <v>0</v>
      </c>
      <c r="AB231" t="str">
        <f t="shared" si="8"/>
        <v>sim</v>
      </c>
      <c r="AF231" t="str">
        <f t="shared" si="9"/>
        <v/>
      </c>
      <c r="AG231" t="str">
        <f t="shared" si="10"/>
        <v/>
      </c>
      <c r="AH231" t="str">
        <f t="shared" si="11"/>
        <v/>
      </c>
    </row>
    <row r="232">
      <c r="A232" s="9" t="s">
        <v>14437</v>
      </c>
      <c r="B232" s="9" t="s">
        <v>14438</v>
      </c>
      <c r="C232" s="10">
        <v>2019.0</v>
      </c>
      <c r="D232" s="10">
        <v>6.0</v>
      </c>
      <c r="E232" s="10">
        <v>20.0</v>
      </c>
      <c r="F232" s="9" t="s">
        <v>948</v>
      </c>
      <c r="G232" s="9" t="s">
        <v>949</v>
      </c>
      <c r="H232" s="10">
        <v>670.0</v>
      </c>
      <c r="I232" s="9"/>
      <c r="J232" s="9" t="s">
        <v>1715</v>
      </c>
      <c r="K232" s="9" t="s">
        <v>14439</v>
      </c>
      <c r="L232" s="15" t="s">
        <v>14440</v>
      </c>
      <c r="M232" s="9" t="s">
        <v>883</v>
      </c>
      <c r="N232" s="9"/>
      <c r="O232" s="9" t="s">
        <v>913</v>
      </c>
      <c r="P232" s="9" t="s">
        <v>14441</v>
      </c>
      <c r="Q232" s="9" t="s">
        <v>14018</v>
      </c>
      <c r="R232" s="10">
        <v>3.0903888E7</v>
      </c>
      <c r="S232" s="9"/>
      <c r="T232">
        <f t="shared" si="2"/>
        <v>54</v>
      </c>
      <c r="U232" t="str">
        <f t="shared" si="3"/>
        <v>Excluded</v>
      </c>
      <c r="V232">
        <f t="shared" si="4"/>
        <v>29</v>
      </c>
      <c r="W232" t="str">
        <f t="shared" si="5"/>
        <v>Excluded</v>
      </c>
      <c r="X232" t="str">
        <f t="shared" ref="X232:Z232" si="240">IFERROR(IF(SEARCH(X$1,$Q232),"sim","não"),)</f>
        <v/>
      </c>
      <c r="Y232" t="str">
        <f t="shared" si="240"/>
        <v>sim</v>
      </c>
      <c r="Z232" t="str">
        <f t="shared" si="240"/>
        <v/>
      </c>
      <c r="AA232">
        <f t="shared" si="7"/>
        <v>1</v>
      </c>
      <c r="AB232" t="str">
        <f t="shared" si="8"/>
        <v/>
      </c>
      <c r="AF232" t="str">
        <f t="shared" si="9"/>
        <v>2 - Population</v>
      </c>
      <c r="AG232" t="str">
        <f t="shared" si="10"/>
        <v>2 - Population</v>
      </c>
      <c r="AH232" t="str">
        <f t="shared" si="11"/>
        <v/>
      </c>
    </row>
    <row r="233">
      <c r="A233" s="9" t="s">
        <v>14442</v>
      </c>
      <c r="B233" s="9" t="s">
        <v>14443</v>
      </c>
      <c r="C233" s="10">
        <v>2019.0</v>
      </c>
      <c r="D233" s="10">
        <v>6.0</v>
      </c>
      <c r="E233" s="10">
        <v>1.0</v>
      </c>
      <c r="F233" s="9" t="s">
        <v>14444</v>
      </c>
      <c r="G233" s="9" t="s">
        <v>14445</v>
      </c>
      <c r="H233" s="10">
        <v>24.0</v>
      </c>
      <c r="I233" s="10">
        <v>5.0</v>
      </c>
      <c r="J233" s="9" t="s">
        <v>14446</v>
      </c>
      <c r="K233" s="9" t="s">
        <v>14447</v>
      </c>
      <c r="L233" s="15" t="s">
        <v>14448</v>
      </c>
      <c r="M233" s="9" t="s">
        <v>883</v>
      </c>
      <c r="N233" s="9"/>
      <c r="O233" s="9" t="s">
        <v>913</v>
      </c>
      <c r="P233" s="9" t="s">
        <v>14449</v>
      </c>
      <c r="Q233" s="9" t="s">
        <v>14077</v>
      </c>
      <c r="R233" s="10">
        <v>3.0879165E7</v>
      </c>
      <c r="S233" s="9"/>
      <c r="T233">
        <f t="shared" si="2"/>
        <v>54</v>
      </c>
      <c r="U233" t="str">
        <f t="shared" si="3"/>
        <v>Excluded</v>
      </c>
      <c r="V233">
        <f t="shared" si="4"/>
        <v>29</v>
      </c>
      <c r="W233" t="str">
        <f t="shared" si="5"/>
        <v>Excluded</v>
      </c>
      <c r="X233" t="str">
        <f t="shared" ref="X233:Z233" si="241">IFERROR(IF(SEARCH(X$1,$Q233),"sim","não"),)</f>
        <v/>
      </c>
      <c r="Y233" t="str">
        <f t="shared" si="241"/>
        <v>sim</v>
      </c>
      <c r="Z233" t="str">
        <f t="shared" si="241"/>
        <v/>
      </c>
      <c r="AA233">
        <f t="shared" si="7"/>
        <v>1</v>
      </c>
      <c r="AB233" t="str">
        <f t="shared" si="8"/>
        <v/>
      </c>
      <c r="AF233" t="str">
        <f t="shared" si="9"/>
        <v>2 - Population</v>
      </c>
      <c r="AG233" t="str">
        <f t="shared" si="10"/>
        <v>2 - Population</v>
      </c>
      <c r="AH233" t="str">
        <f t="shared" si="11"/>
        <v/>
      </c>
    </row>
    <row r="234">
      <c r="A234" s="9" t="s">
        <v>14450</v>
      </c>
      <c r="B234" s="9" t="s">
        <v>14451</v>
      </c>
      <c r="C234" s="10">
        <v>2019.0</v>
      </c>
      <c r="D234" s="10">
        <v>5.0</v>
      </c>
      <c r="E234" s="10">
        <v>1.0</v>
      </c>
      <c r="F234" s="9" t="s">
        <v>1089</v>
      </c>
      <c r="G234" s="9" t="s">
        <v>1090</v>
      </c>
      <c r="H234" s="10">
        <v>68.0</v>
      </c>
      <c r="I234" s="9"/>
      <c r="J234" s="9" t="s">
        <v>14452</v>
      </c>
      <c r="K234" s="9" t="s">
        <v>14453</v>
      </c>
      <c r="L234" s="15" t="s">
        <v>14454</v>
      </c>
      <c r="M234" s="9" t="s">
        <v>883</v>
      </c>
      <c r="N234" s="9"/>
      <c r="O234" s="9" t="s">
        <v>913</v>
      </c>
      <c r="P234" s="9" t="s">
        <v>14455</v>
      </c>
      <c r="Q234" s="9" t="s">
        <v>14430</v>
      </c>
      <c r="R234" s="10">
        <v>3.0870693E7</v>
      </c>
      <c r="S234" s="9"/>
      <c r="T234">
        <f t="shared" si="2"/>
        <v>54</v>
      </c>
      <c r="U234" t="str">
        <f t="shared" si="3"/>
        <v>Excluded</v>
      </c>
      <c r="V234">
        <f t="shared" si="4"/>
        <v>29</v>
      </c>
      <c r="W234" t="str">
        <f t="shared" si="5"/>
        <v>Excluded</v>
      </c>
      <c r="X234" t="str">
        <f t="shared" ref="X234:Z234" si="242">IFERROR(IF(SEARCH(X$1,$Q234),"sim","não"),)</f>
        <v/>
      </c>
      <c r="Y234" t="str">
        <f t="shared" si="242"/>
        <v/>
      </c>
      <c r="Z234" t="str">
        <f t="shared" si="242"/>
        <v>sim</v>
      </c>
      <c r="AA234">
        <f t="shared" si="7"/>
        <v>1</v>
      </c>
      <c r="AB234" t="str">
        <f t="shared" si="8"/>
        <v/>
      </c>
      <c r="AF234" t="str">
        <f t="shared" si="9"/>
        <v>3 - Intervention</v>
      </c>
      <c r="AG234" t="str">
        <f t="shared" si="10"/>
        <v>3 - Intervention</v>
      </c>
      <c r="AH234" t="str">
        <f t="shared" si="11"/>
        <v/>
      </c>
    </row>
    <row r="235">
      <c r="A235" s="9" t="s">
        <v>14456</v>
      </c>
      <c r="B235" s="9" t="s">
        <v>14457</v>
      </c>
      <c r="C235" s="10">
        <v>2019.0</v>
      </c>
      <c r="D235" s="10">
        <v>4.0</v>
      </c>
      <c r="E235" s="10">
        <v>1.0</v>
      </c>
      <c r="F235" s="9" t="s">
        <v>1660</v>
      </c>
      <c r="G235" s="9" t="s">
        <v>1661</v>
      </c>
      <c r="H235" s="10">
        <v>102.0</v>
      </c>
      <c r="I235" s="10">
        <v>4.0</v>
      </c>
      <c r="J235" s="9" t="s">
        <v>14458</v>
      </c>
      <c r="K235" s="9" t="s">
        <v>14459</v>
      </c>
      <c r="L235" s="15" t="s">
        <v>14460</v>
      </c>
      <c r="M235" s="9" t="s">
        <v>883</v>
      </c>
      <c r="N235" s="9"/>
      <c r="O235" s="9" t="s">
        <v>1022</v>
      </c>
      <c r="P235" s="9" t="s">
        <v>14461</v>
      </c>
      <c r="Q235" s="9" t="s">
        <v>13705</v>
      </c>
      <c r="R235" s="10">
        <v>3.086397E7</v>
      </c>
      <c r="S235" s="9"/>
      <c r="T235">
        <f t="shared" si="2"/>
        <v>51</v>
      </c>
      <c r="U235" t="str">
        <f t="shared" si="3"/>
        <v>Maybe</v>
      </c>
      <c r="V235">
        <f t="shared" si="4"/>
        <v>29</v>
      </c>
      <c r="W235" t="str">
        <f t="shared" si="5"/>
        <v>Maybe</v>
      </c>
      <c r="X235" t="str">
        <f t="shared" ref="X235:Z235" si="243">IFERROR(IF(SEARCH(X$1,$Q235),"sim","não"),)</f>
        <v/>
      </c>
      <c r="Y235" t="str">
        <f t="shared" si="243"/>
        <v/>
      </c>
      <c r="Z235" t="str">
        <f t="shared" si="243"/>
        <v/>
      </c>
      <c r="AA235">
        <f t="shared" si="7"/>
        <v>0</v>
      </c>
      <c r="AB235" t="str">
        <f t="shared" si="8"/>
        <v>sim</v>
      </c>
      <c r="AF235" t="str">
        <f t="shared" si="9"/>
        <v/>
      </c>
      <c r="AG235" t="str">
        <f t="shared" si="10"/>
        <v/>
      </c>
      <c r="AH235" t="str">
        <f t="shared" si="11"/>
        <v/>
      </c>
    </row>
    <row r="236">
      <c r="A236" s="9" t="s">
        <v>14462</v>
      </c>
      <c r="B236" s="9" t="s">
        <v>14463</v>
      </c>
      <c r="C236" s="10">
        <v>2019.0</v>
      </c>
      <c r="D236" s="10">
        <v>3.0</v>
      </c>
      <c r="E236" s="10">
        <v>26.0</v>
      </c>
      <c r="F236" s="9" t="s">
        <v>2444</v>
      </c>
      <c r="G236" s="9" t="s">
        <v>2445</v>
      </c>
      <c r="H236" s="10">
        <v>13.0</v>
      </c>
      <c r="I236" s="10">
        <v>3.0</v>
      </c>
      <c r="J236" s="9" t="s">
        <v>14464</v>
      </c>
      <c r="K236" s="9" t="s">
        <v>14465</v>
      </c>
      <c r="L236" s="15" t="s">
        <v>14466</v>
      </c>
      <c r="M236" s="9" t="s">
        <v>883</v>
      </c>
      <c r="N236" s="9"/>
      <c r="O236" s="9"/>
      <c r="P236" s="9" t="s">
        <v>14467</v>
      </c>
      <c r="Q236" s="9" t="s">
        <v>14309</v>
      </c>
      <c r="R236" s="10">
        <v>3.0860808E7</v>
      </c>
      <c r="S236" s="9" t="s">
        <v>14468</v>
      </c>
      <c r="T236">
        <f t="shared" si="2"/>
        <v>54</v>
      </c>
      <c r="U236" t="str">
        <f t="shared" si="3"/>
        <v>Excluded</v>
      </c>
      <c r="V236">
        <f t="shared" si="4"/>
        <v>29</v>
      </c>
      <c r="W236" t="str">
        <f t="shared" si="5"/>
        <v>Excluded</v>
      </c>
      <c r="X236" t="str">
        <f t="shared" ref="X236:Z236" si="244">IFERROR(IF(SEARCH(X$1,$Q236),"sim","não"),)</f>
        <v/>
      </c>
      <c r="Y236" t="str">
        <f t="shared" si="244"/>
        <v>sim</v>
      </c>
      <c r="Z236" t="str">
        <f t="shared" si="244"/>
        <v>sim</v>
      </c>
      <c r="AA236">
        <f t="shared" si="7"/>
        <v>2</v>
      </c>
      <c r="AB236" t="str">
        <f t="shared" si="8"/>
        <v/>
      </c>
      <c r="AF236" t="str">
        <f t="shared" si="9"/>
        <v>2 - Population,3 - Intervention</v>
      </c>
      <c r="AG236" t="str">
        <f t="shared" si="10"/>
        <v>2 - Population</v>
      </c>
      <c r="AH236" t="str">
        <f t="shared" si="11"/>
        <v>3 - Intervention</v>
      </c>
    </row>
    <row r="237">
      <c r="A237" s="9" t="s">
        <v>14469</v>
      </c>
      <c r="B237" s="9" t="s">
        <v>14470</v>
      </c>
      <c r="C237" s="10">
        <v>2019.0</v>
      </c>
      <c r="D237" s="10">
        <v>4.0</v>
      </c>
      <c r="E237" s="10">
        <v>8.0</v>
      </c>
      <c r="F237" s="9" t="s">
        <v>827</v>
      </c>
      <c r="G237" s="9" t="s">
        <v>2186</v>
      </c>
      <c r="H237" s="10">
        <v>20.0</v>
      </c>
      <c r="I237" s="10">
        <v>4.0</v>
      </c>
      <c r="J237" s="9" t="s">
        <v>14471</v>
      </c>
      <c r="K237" s="9" t="s">
        <v>14472</v>
      </c>
      <c r="L237" s="15" t="s">
        <v>14473</v>
      </c>
      <c r="M237" s="9" t="s">
        <v>883</v>
      </c>
      <c r="N237" s="9"/>
      <c r="O237" s="9" t="s">
        <v>1022</v>
      </c>
      <c r="P237" s="9" t="s">
        <v>14474</v>
      </c>
      <c r="Q237" s="9" t="s">
        <v>13914</v>
      </c>
      <c r="R237" s="10">
        <v>3.0785284E7</v>
      </c>
      <c r="S237" s="9"/>
      <c r="T237">
        <f t="shared" si="2"/>
        <v>51</v>
      </c>
      <c r="U237" t="str">
        <f t="shared" si="3"/>
        <v>Maybe</v>
      </c>
      <c r="V237">
        <f t="shared" si="4"/>
        <v>29</v>
      </c>
      <c r="W237" t="str">
        <f t="shared" si="5"/>
        <v>Maybe</v>
      </c>
      <c r="X237" t="str">
        <f t="shared" ref="X237:Z237" si="245">IFERROR(IF(SEARCH(X$1,$Q237),"sim","não"),)</f>
        <v/>
      </c>
      <c r="Y237" t="str">
        <f t="shared" si="245"/>
        <v/>
      </c>
      <c r="Z237" t="str">
        <f t="shared" si="245"/>
        <v/>
      </c>
      <c r="AA237">
        <f t="shared" si="7"/>
        <v>0</v>
      </c>
      <c r="AB237" t="str">
        <f t="shared" si="8"/>
        <v>sim</v>
      </c>
      <c r="AF237" t="str">
        <f t="shared" si="9"/>
        <v/>
      </c>
      <c r="AG237" t="str">
        <f t="shared" si="10"/>
        <v/>
      </c>
      <c r="AH237" t="str">
        <f t="shared" si="11"/>
        <v/>
      </c>
    </row>
    <row r="238">
      <c r="A238" s="9" t="s">
        <v>14475</v>
      </c>
      <c r="B238" s="9" t="s">
        <v>14476</v>
      </c>
      <c r="C238" s="10">
        <v>2019.0</v>
      </c>
      <c r="D238" s="10">
        <v>1.0</v>
      </c>
      <c r="E238" s="10">
        <v>22.0</v>
      </c>
      <c r="F238" s="9" t="s">
        <v>5206</v>
      </c>
      <c r="G238" s="9" t="s">
        <v>5207</v>
      </c>
      <c r="H238" s="10">
        <v>30.0</v>
      </c>
      <c r="I238" s="10">
        <v>2.0</v>
      </c>
      <c r="J238" s="10">
        <v>15.0</v>
      </c>
      <c r="K238" s="9" t="s">
        <v>14477</v>
      </c>
      <c r="L238" s="15" t="s">
        <v>14478</v>
      </c>
      <c r="M238" s="9" t="s">
        <v>883</v>
      </c>
      <c r="N238" s="9"/>
      <c r="O238" s="9" t="s">
        <v>1022</v>
      </c>
      <c r="P238" s="9" t="s">
        <v>14479</v>
      </c>
      <c r="Q238" s="9" t="s">
        <v>14077</v>
      </c>
      <c r="R238" s="10">
        <v>3.0671652E7</v>
      </c>
      <c r="S238" s="9"/>
      <c r="T238">
        <f t="shared" si="2"/>
        <v>54</v>
      </c>
      <c r="U238" t="str">
        <f t="shared" si="3"/>
        <v>Excluded</v>
      </c>
      <c r="V238">
        <f t="shared" si="4"/>
        <v>29</v>
      </c>
      <c r="W238" t="str">
        <f t="shared" si="5"/>
        <v>Excluded</v>
      </c>
      <c r="X238" t="str">
        <f t="shared" ref="X238:Z238" si="246">IFERROR(IF(SEARCH(X$1,$Q238),"sim","não"),)</f>
        <v/>
      </c>
      <c r="Y238" t="str">
        <f t="shared" si="246"/>
        <v>sim</v>
      </c>
      <c r="Z238" t="str">
        <f t="shared" si="246"/>
        <v/>
      </c>
      <c r="AA238">
        <f t="shared" si="7"/>
        <v>1</v>
      </c>
      <c r="AB238" t="str">
        <f t="shared" si="8"/>
        <v/>
      </c>
      <c r="AF238" t="str">
        <f t="shared" si="9"/>
        <v>2 - Population</v>
      </c>
      <c r="AG238" t="str">
        <f t="shared" si="10"/>
        <v>2 - Population</v>
      </c>
      <c r="AH238" t="str">
        <f t="shared" si="11"/>
        <v/>
      </c>
    </row>
    <row r="239">
      <c r="A239" s="9" t="s">
        <v>14480</v>
      </c>
      <c r="B239" s="9" t="s">
        <v>14481</v>
      </c>
      <c r="C239" s="10">
        <v>2019.0</v>
      </c>
      <c r="D239" s="10">
        <v>3.0</v>
      </c>
      <c r="E239" s="10">
        <v>25.0</v>
      </c>
      <c r="F239" s="9" t="s">
        <v>948</v>
      </c>
      <c r="G239" s="9" t="s">
        <v>949</v>
      </c>
      <c r="H239" s="10">
        <v>658.0</v>
      </c>
      <c r="I239" s="9"/>
      <c r="J239" s="9" t="s">
        <v>9218</v>
      </c>
      <c r="K239" s="9" t="s">
        <v>14482</v>
      </c>
      <c r="L239" s="15" t="s">
        <v>14483</v>
      </c>
      <c r="M239" s="9" t="s">
        <v>883</v>
      </c>
      <c r="N239" s="9"/>
      <c r="O239" s="9" t="s">
        <v>913</v>
      </c>
      <c r="P239" s="9" t="s">
        <v>14484</v>
      </c>
      <c r="Q239" s="9" t="s">
        <v>13688</v>
      </c>
      <c r="R239" s="10">
        <v>3.0577027E7</v>
      </c>
      <c r="S239" s="9"/>
      <c r="T239">
        <f t="shared" si="2"/>
        <v>54</v>
      </c>
      <c r="U239" t="str">
        <f t="shared" si="3"/>
        <v>Excluded</v>
      </c>
      <c r="V239">
        <f t="shared" si="4"/>
        <v>29</v>
      </c>
      <c r="W239" t="str">
        <f t="shared" si="5"/>
        <v>Excluded</v>
      </c>
      <c r="X239" t="str">
        <f t="shared" ref="X239:Z239" si="247">IFERROR(IF(SEARCH(X$1,$Q239),"sim","não"),)</f>
        <v>sim</v>
      </c>
      <c r="Y239" t="str">
        <f t="shared" si="247"/>
        <v/>
      </c>
      <c r="Z239" t="str">
        <f t="shared" si="247"/>
        <v/>
      </c>
      <c r="AA239">
        <f t="shared" si="7"/>
        <v>1</v>
      </c>
      <c r="AB239" t="str">
        <f t="shared" si="8"/>
        <v/>
      </c>
      <c r="AF239" t="str">
        <f t="shared" si="9"/>
        <v>1 - Type of study</v>
      </c>
      <c r="AG239" t="str">
        <f t="shared" si="10"/>
        <v>1 - Type of study</v>
      </c>
      <c r="AH239" t="str">
        <f t="shared" si="11"/>
        <v/>
      </c>
    </row>
    <row r="240">
      <c r="A240" s="9" t="s">
        <v>14485</v>
      </c>
      <c r="B240" s="9" t="s">
        <v>14486</v>
      </c>
      <c r="C240" s="10">
        <v>2019.0</v>
      </c>
      <c r="D240" s="10">
        <v>1.0</v>
      </c>
      <c r="E240" s="10">
        <v>1.0</v>
      </c>
      <c r="F240" s="9" t="s">
        <v>1046</v>
      </c>
      <c r="G240" s="9" t="s">
        <v>1047</v>
      </c>
      <c r="H240" s="10">
        <v>26.0</v>
      </c>
      <c r="I240" s="10">
        <v>3.0</v>
      </c>
      <c r="J240" s="9" t="s">
        <v>14487</v>
      </c>
      <c r="K240" s="9" t="s">
        <v>14488</v>
      </c>
      <c r="L240" s="15" t="s">
        <v>14489</v>
      </c>
      <c r="M240" s="9" t="s">
        <v>883</v>
      </c>
      <c r="N240" s="9"/>
      <c r="O240" s="9" t="s">
        <v>1051</v>
      </c>
      <c r="P240" s="9" t="s">
        <v>14490</v>
      </c>
      <c r="Q240" s="9" t="s">
        <v>13688</v>
      </c>
      <c r="R240" s="10">
        <v>3.0484055E7</v>
      </c>
      <c r="S240" s="9"/>
      <c r="T240">
        <f t="shared" si="2"/>
        <v>54</v>
      </c>
      <c r="U240" t="str">
        <f t="shared" si="3"/>
        <v>Excluded</v>
      </c>
      <c r="V240">
        <f t="shared" si="4"/>
        <v>29</v>
      </c>
      <c r="W240" t="str">
        <f t="shared" si="5"/>
        <v>Excluded</v>
      </c>
      <c r="X240" t="str">
        <f t="shared" ref="X240:Z240" si="248">IFERROR(IF(SEARCH(X$1,$Q240),"sim","não"),)</f>
        <v>sim</v>
      </c>
      <c r="Y240" t="str">
        <f t="shared" si="248"/>
        <v/>
      </c>
      <c r="Z240" t="str">
        <f t="shared" si="248"/>
        <v/>
      </c>
      <c r="AA240">
        <f t="shared" si="7"/>
        <v>1</v>
      </c>
      <c r="AB240" t="str">
        <f t="shared" si="8"/>
        <v/>
      </c>
      <c r="AF240" t="str">
        <f t="shared" si="9"/>
        <v>1 - Type of study</v>
      </c>
      <c r="AG240" t="str">
        <f t="shared" si="10"/>
        <v>1 - Type of study</v>
      </c>
      <c r="AH240" t="str">
        <f t="shared" si="11"/>
        <v/>
      </c>
    </row>
    <row r="241">
      <c r="A241" s="9" t="s">
        <v>14491</v>
      </c>
      <c r="B241" s="9" t="s">
        <v>14492</v>
      </c>
      <c r="C241" s="10">
        <v>2018.0</v>
      </c>
      <c r="D241" s="10">
        <v>1.0</v>
      </c>
      <c r="E241" s="10">
        <v>1.0</v>
      </c>
      <c r="F241" s="9" t="s">
        <v>1528</v>
      </c>
      <c r="G241" s="9" t="s">
        <v>1529</v>
      </c>
      <c r="H241" s="10">
        <v>13.0</v>
      </c>
      <c r="I241" s="9"/>
      <c r="J241" s="9" t="s">
        <v>14493</v>
      </c>
      <c r="K241" s="9" t="s">
        <v>14494</v>
      </c>
      <c r="L241" s="15" t="s">
        <v>14495</v>
      </c>
      <c r="M241" s="9" t="s">
        <v>883</v>
      </c>
      <c r="N241" s="9"/>
      <c r="O241" s="9"/>
      <c r="P241" s="9" t="s">
        <v>14496</v>
      </c>
      <c r="Q241" s="9" t="s">
        <v>14077</v>
      </c>
      <c r="R241" s="10">
        <v>3.0425478E7</v>
      </c>
      <c r="S241" s="9" t="s">
        <v>14497</v>
      </c>
      <c r="T241">
        <f t="shared" si="2"/>
        <v>54</v>
      </c>
      <c r="U241" t="str">
        <f t="shared" si="3"/>
        <v>Excluded</v>
      </c>
      <c r="V241">
        <f t="shared" si="4"/>
        <v>29</v>
      </c>
      <c r="W241" t="str">
        <f t="shared" si="5"/>
        <v>Excluded</v>
      </c>
      <c r="X241" t="str">
        <f t="shared" ref="X241:Z241" si="249">IFERROR(IF(SEARCH(X$1,$Q241),"sim","não"),)</f>
        <v/>
      </c>
      <c r="Y241" t="str">
        <f t="shared" si="249"/>
        <v>sim</v>
      </c>
      <c r="Z241" t="str">
        <f t="shared" si="249"/>
        <v/>
      </c>
      <c r="AA241">
        <f t="shared" si="7"/>
        <v>1</v>
      </c>
      <c r="AB241" t="str">
        <f t="shared" si="8"/>
        <v/>
      </c>
      <c r="AF241" t="str">
        <f t="shared" si="9"/>
        <v>2 - Population</v>
      </c>
      <c r="AG241" t="str">
        <f t="shared" si="10"/>
        <v>2 - Population</v>
      </c>
      <c r="AH241" t="str">
        <f t="shared" si="11"/>
        <v/>
      </c>
    </row>
    <row r="242">
      <c r="A242" s="9" t="s">
        <v>14498</v>
      </c>
      <c r="B242" s="9" t="s">
        <v>14499</v>
      </c>
      <c r="C242" s="10">
        <v>2018.0</v>
      </c>
      <c r="D242" s="10">
        <v>11.0</v>
      </c>
      <c r="E242" s="10">
        <v>28.0</v>
      </c>
      <c r="F242" s="9" t="s">
        <v>1682</v>
      </c>
      <c r="G242" s="9" t="s">
        <v>1683</v>
      </c>
      <c r="H242" s="10">
        <v>10.0</v>
      </c>
      <c r="I242" s="10">
        <v>47.0</v>
      </c>
      <c r="J242" s="9" t="s">
        <v>14500</v>
      </c>
      <c r="K242" s="9" t="s">
        <v>14501</v>
      </c>
      <c r="L242" s="15" t="s">
        <v>14502</v>
      </c>
      <c r="M242" s="9" t="s">
        <v>883</v>
      </c>
      <c r="N242" s="9"/>
      <c r="O242" s="9" t="s">
        <v>1022</v>
      </c>
      <c r="P242" s="9" t="s">
        <v>14503</v>
      </c>
      <c r="Q242" s="9" t="s">
        <v>13688</v>
      </c>
      <c r="R242" s="10">
        <v>3.0371056E7</v>
      </c>
      <c r="S242" s="9"/>
      <c r="T242">
        <f t="shared" si="2"/>
        <v>54</v>
      </c>
      <c r="U242" t="str">
        <f t="shared" si="3"/>
        <v>Excluded</v>
      </c>
      <c r="V242">
        <f t="shared" si="4"/>
        <v>29</v>
      </c>
      <c r="W242" t="str">
        <f t="shared" si="5"/>
        <v>Excluded</v>
      </c>
      <c r="X242" t="str">
        <f t="shared" ref="X242:Z242" si="250">IFERROR(IF(SEARCH(X$1,$Q242),"sim","não"),)</f>
        <v>sim</v>
      </c>
      <c r="Y242" t="str">
        <f t="shared" si="250"/>
        <v/>
      </c>
      <c r="Z242" t="str">
        <f t="shared" si="250"/>
        <v/>
      </c>
      <c r="AA242">
        <f t="shared" si="7"/>
        <v>1</v>
      </c>
      <c r="AB242" t="str">
        <f t="shared" si="8"/>
        <v/>
      </c>
      <c r="AF242" t="str">
        <f t="shared" si="9"/>
        <v>1 - Type of study</v>
      </c>
      <c r="AG242" t="str">
        <f t="shared" si="10"/>
        <v>1 - Type of study</v>
      </c>
      <c r="AH242" t="str">
        <f t="shared" si="11"/>
        <v/>
      </c>
    </row>
    <row r="243">
      <c r="A243" s="9" t="s">
        <v>14504</v>
      </c>
      <c r="B243" s="9" t="s">
        <v>14505</v>
      </c>
      <c r="C243" s="10">
        <v>2019.0</v>
      </c>
      <c r="D243" s="10">
        <v>1.0</v>
      </c>
      <c r="E243" s="10">
        <v>15.0</v>
      </c>
      <c r="F243" s="9" t="s">
        <v>948</v>
      </c>
      <c r="G243" s="9" t="s">
        <v>949</v>
      </c>
      <c r="H243" s="10">
        <v>648.0</v>
      </c>
      <c r="I243" s="9"/>
      <c r="J243" s="9" t="s">
        <v>14506</v>
      </c>
      <c r="K243" s="9" t="s">
        <v>14507</v>
      </c>
      <c r="L243" s="15" t="s">
        <v>14508</v>
      </c>
      <c r="M243" s="9" t="s">
        <v>883</v>
      </c>
      <c r="N243" s="9"/>
      <c r="O243" s="9" t="s">
        <v>913</v>
      </c>
      <c r="P243" s="9" t="s">
        <v>14509</v>
      </c>
      <c r="Q243" s="9" t="s">
        <v>13914</v>
      </c>
      <c r="R243" s="10">
        <v>3.0340288E7</v>
      </c>
      <c r="S243" s="9"/>
      <c r="T243">
        <f t="shared" si="2"/>
        <v>51</v>
      </c>
      <c r="U243" t="str">
        <f t="shared" si="3"/>
        <v>Maybe</v>
      </c>
      <c r="V243">
        <f t="shared" si="4"/>
        <v>29</v>
      </c>
      <c r="W243" t="str">
        <f t="shared" si="5"/>
        <v>Maybe</v>
      </c>
      <c r="X243" t="str">
        <f t="shared" ref="X243:Z243" si="251">IFERROR(IF(SEARCH(X$1,$Q243),"sim","não"),)</f>
        <v/>
      </c>
      <c r="Y243" t="str">
        <f t="shared" si="251"/>
        <v/>
      </c>
      <c r="Z243" t="str">
        <f t="shared" si="251"/>
        <v/>
      </c>
      <c r="AA243">
        <f t="shared" si="7"/>
        <v>0</v>
      </c>
      <c r="AB243" t="str">
        <f t="shared" si="8"/>
        <v>sim</v>
      </c>
      <c r="AF243" t="str">
        <f t="shared" si="9"/>
        <v/>
      </c>
      <c r="AG243" t="str">
        <f t="shared" si="10"/>
        <v/>
      </c>
      <c r="AH243" t="str">
        <f t="shared" si="11"/>
        <v/>
      </c>
    </row>
    <row r="244">
      <c r="A244" s="9" t="s">
        <v>14510</v>
      </c>
      <c r="B244" s="9" t="s">
        <v>14511</v>
      </c>
      <c r="C244" s="10">
        <v>2019.0</v>
      </c>
      <c r="D244" s="10">
        <v>1.0</v>
      </c>
      <c r="E244" s="10">
        <v>1.0</v>
      </c>
      <c r="F244" s="9" t="s">
        <v>927</v>
      </c>
      <c r="G244" s="9" t="s">
        <v>928</v>
      </c>
      <c r="H244" s="10">
        <v>244.0</v>
      </c>
      <c r="I244" s="9"/>
      <c r="J244" s="9" t="s">
        <v>14512</v>
      </c>
      <c r="K244" s="9" t="s">
        <v>14513</v>
      </c>
      <c r="L244" s="15" t="s">
        <v>14514</v>
      </c>
      <c r="M244" s="9" t="s">
        <v>883</v>
      </c>
      <c r="N244" s="9"/>
      <c r="O244" s="9" t="s">
        <v>884</v>
      </c>
      <c r="P244" s="9" t="s">
        <v>14515</v>
      </c>
      <c r="Q244" s="9" t="s">
        <v>13688</v>
      </c>
      <c r="R244" s="10">
        <v>3.0321708E7</v>
      </c>
      <c r="S244" s="9"/>
      <c r="T244">
        <f t="shared" si="2"/>
        <v>54</v>
      </c>
      <c r="U244" t="str">
        <f t="shared" si="3"/>
        <v>Excluded</v>
      </c>
      <c r="V244">
        <f t="shared" si="4"/>
        <v>29</v>
      </c>
      <c r="W244" t="str">
        <f t="shared" si="5"/>
        <v>Excluded</v>
      </c>
      <c r="X244" t="str">
        <f t="shared" ref="X244:Z244" si="252">IFERROR(IF(SEARCH(X$1,$Q244),"sim","não"),)</f>
        <v>sim</v>
      </c>
      <c r="Y244" t="str">
        <f t="shared" si="252"/>
        <v/>
      </c>
      <c r="Z244" t="str">
        <f t="shared" si="252"/>
        <v/>
      </c>
      <c r="AA244">
        <f t="shared" si="7"/>
        <v>1</v>
      </c>
      <c r="AB244" t="str">
        <f t="shared" si="8"/>
        <v/>
      </c>
      <c r="AF244" t="str">
        <f t="shared" si="9"/>
        <v>1 - Type of study</v>
      </c>
      <c r="AG244" t="str">
        <f t="shared" si="10"/>
        <v>1 - Type of study</v>
      </c>
      <c r="AH244" t="str">
        <f t="shared" si="11"/>
        <v/>
      </c>
    </row>
    <row r="245">
      <c r="A245" s="9" t="s">
        <v>14516</v>
      </c>
      <c r="B245" s="9" t="s">
        <v>14517</v>
      </c>
      <c r="C245" s="10">
        <v>2018.0</v>
      </c>
      <c r="D245" s="10">
        <v>11.0</v>
      </c>
      <c r="E245" s="10">
        <v>1.0</v>
      </c>
      <c r="F245" s="9" t="s">
        <v>14518</v>
      </c>
      <c r="G245" s="9" t="s">
        <v>14519</v>
      </c>
      <c r="H245" s="10">
        <v>110.0</v>
      </c>
      <c r="I245" s="10">
        <v>6.0</v>
      </c>
      <c r="J245" s="9" t="s">
        <v>14520</v>
      </c>
      <c r="K245" s="9" t="s">
        <v>14521</v>
      </c>
      <c r="L245" s="15" t="s">
        <v>14522</v>
      </c>
      <c r="M245" s="9" t="s">
        <v>883</v>
      </c>
      <c r="N245" s="9"/>
      <c r="O245" s="9" t="s">
        <v>1022</v>
      </c>
      <c r="P245" s="9" t="s">
        <v>14523</v>
      </c>
      <c r="Q245" s="9" t="s">
        <v>13914</v>
      </c>
      <c r="R245" s="10">
        <v>3.0316739E7</v>
      </c>
      <c r="S245" s="9"/>
      <c r="T245">
        <f t="shared" si="2"/>
        <v>51</v>
      </c>
      <c r="U245" t="str">
        <f t="shared" si="3"/>
        <v>Maybe</v>
      </c>
      <c r="V245">
        <f t="shared" si="4"/>
        <v>29</v>
      </c>
      <c r="W245" t="str">
        <f t="shared" si="5"/>
        <v>Maybe</v>
      </c>
      <c r="X245" t="str">
        <f t="shared" ref="X245:Z245" si="253">IFERROR(IF(SEARCH(X$1,$Q245),"sim","não"),)</f>
        <v/>
      </c>
      <c r="Y245" t="str">
        <f t="shared" si="253"/>
        <v/>
      </c>
      <c r="Z245" t="str">
        <f t="shared" si="253"/>
        <v/>
      </c>
      <c r="AA245">
        <f t="shared" si="7"/>
        <v>0</v>
      </c>
      <c r="AB245" t="str">
        <f t="shared" si="8"/>
        <v>sim</v>
      </c>
      <c r="AF245" t="str">
        <f t="shared" si="9"/>
        <v/>
      </c>
      <c r="AG245" t="str">
        <f t="shared" si="10"/>
        <v/>
      </c>
      <c r="AH245" t="str">
        <f t="shared" si="11"/>
        <v/>
      </c>
    </row>
    <row r="246">
      <c r="A246" s="9" t="s">
        <v>14524</v>
      </c>
      <c r="B246" s="9" t="s">
        <v>14525</v>
      </c>
      <c r="C246" s="10">
        <v>2018.0</v>
      </c>
      <c r="D246" s="10">
        <v>12.0</v>
      </c>
      <c r="E246" s="10">
        <v>1.0</v>
      </c>
      <c r="F246" s="9" t="s">
        <v>927</v>
      </c>
      <c r="G246" s="9" t="s">
        <v>928</v>
      </c>
      <c r="H246" s="10">
        <v>243.0</v>
      </c>
      <c r="I246" s="9"/>
      <c r="J246" s="9" t="s">
        <v>14526</v>
      </c>
      <c r="K246" s="9" t="s">
        <v>14527</v>
      </c>
      <c r="L246" s="15" t="s">
        <v>14528</v>
      </c>
      <c r="M246" s="9" t="s">
        <v>883</v>
      </c>
      <c r="N246" s="9"/>
      <c r="O246" s="9" t="s">
        <v>884</v>
      </c>
      <c r="P246" s="9" t="s">
        <v>14529</v>
      </c>
      <c r="Q246" s="9" t="s">
        <v>13688</v>
      </c>
      <c r="R246" s="10">
        <v>3.0267918E7</v>
      </c>
      <c r="S246" s="9"/>
      <c r="T246">
        <f t="shared" si="2"/>
        <v>54</v>
      </c>
      <c r="U246" t="str">
        <f t="shared" si="3"/>
        <v>Excluded</v>
      </c>
      <c r="V246">
        <f t="shared" si="4"/>
        <v>29</v>
      </c>
      <c r="W246" t="str">
        <f t="shared" si="5"/>
        <v>Excluded</v>
      </c>
      <c r="X246" t="str">
        <f t="shared" ref="X246:Z246" si="254">IFERROR(IF(SEARCH(X$1,$Q246),"sim","não"),)</f>
        <v>sim</v>
      </c>
      <c r="Y246" t="str">
        <f t="shared" si="254"/>
        <v/>
      </c>
      <c r="Z246" t="str">
        <f t="shared" si="254"/>
        <v/>
      </c>
      <c r="AA246">
        <f t="shared" si="7"/>
        <v>1</v>
      </c>
      <c r="AB246" t="str">
        <f t="shared" si="8"/>
        <v/>
      </c>
      <c r="AF246" t="str">
        <f t="shared" si="9"/>
        <v>1 - Type of study</v>
      </c>
      <c r="AG246" t="str">
        <f t="shared" si="10"/>
        <v>1 - Type of study</v>
      </c>
      <c r="AH246" t="str">
        <f t="shared" si="11"/>
        <v/>
      </c>
    </row>
    <row r="247">
      <c r="A247" s="9" t="s">
        <v>14530</v>
      </c>
      <c r="B247" s="9" t="s">
        <v>14531</v>
      </c>
      <c r="C247" s="10">
        <v>2018.0</v>
      </c>
      <c r="D247" s="10">
        <v>12.0</v>
      </c>
      <c r="E247" s="10">
        <v>15.0</v>
      </c>
      <c r="F247" s="9" t="s">
        <v>948</v>
      </c>
      <c r="G247" s="9" t="s">
        <v>949</v>
      </c>
      <c r="H247" s="10">
        <v>645.0</v>
      </c>
      <c r="I247" s="9"/>
      <c r="J247" s="9" t="s">
        <v>14532</v>
      </c>
      <c r="K247" s="9" t="s">
        <v>14533</v>
      </c>
      <c r="L247" s="15" t="s">
        <v>14534</v>
      </c>
      <c r="M247" s="9" t="s">
        <v>883</v>
      </c>
      <c r="N247" s="9"/>
      <c r="O247" s="9" t="s">
        <v>913</v>
      </c>
      <c r="P247" s="9" t="s">
        <v>14535</v>
      </c>
      <c r="Q247" s="9" t="s">
        <v>13688</v>
      </c>
      <c r="R247" s="10">
        <v>3.0248861E7</v>
      </c>
      <c r="S247" s="9"/>
      <c r="T247">
        <f t="shared" si="2"/>
        <v>54</v>
      </c>
      <c r="U247" t="str">
        <f t="shared" si="3"/>
        <v>Excluded</v>
      </c>
      <c r="V247">
        <f t="shared" si="4"/>
        <v>29</v>
      </c>
      <c r="W247" t="str">
        <f t="shared" si="5"/>
        <v>Excluded</v>
      </c>
      <c r="X247" t="str">
        <f t="shared" ref="X247:Z247" si="255">IFERROR(IF(SEARCH(X$1,$Q247),"sim","não"),)</f>
        <v>sim</v>
      </c>
      <c r="Y247" t="str">
        <f t="shared" si="255"/>
        <v/>
      </c>
      <c r="Z247" t="str">
        <f t="shared" si="255"/>
        <v/>
      </c>
      <c r="AA247">
        <f t="shared" si="7"/>
        <v>1</v>
      </c>
      <c r="AB247" t="str">
        <f t="shared" si="8"/>
        <v/>
      </c>
      <c r="AF247" t="str">
        <f t="shared" si="9"/>
        <v>1 - Type of study</v>
      </c>
      <c r="AG247" t="str">
        <f t="shared" si="10"/>
        <v>1 - Type of study</v>
      </c>
      <c r="AH247" t="str">
        <f t="shared" si="11"/>
        <v/>
      </c>
    </row>
    <row r="248">
      <c r="A248" s="9" t="s">
        <v>14536</v>
      </c>
      <c r="B248" s="9" t="s">
        <v>14537</v>
      </c>
      <c r="C248" s="10">
        <v>2018.0</v>
      </c>
      <c r="D248" s="10">
        <v>12.0</v>
      </c>
      <c r="E248" s="10">
        <v>1.0</v>
      </c>
      <c r="F248" s="9" t="s">
        <v>927</v>
      </c>
      <c r="G248" s="9" t="s">
        <v>928</v>
      </c>
      <c r="H248" s="10">
        <v>243.0</v>
      </c>
      <c r="I248" s="9"/>
      <c r="J248" s="9" t="s">
        <v>14538</v>
      </c>
      <c r="K248" s="9" t="s">
        <v>14539</v>
      </c>
      <c r="L248" s="15" t="s">
        <v>14540</v>
      </c>
      <c r="M248" s="9" t="s">
        <v>883</v>
      </c>
      <c r="N248" s="9"/>
      <c r="O248" s="9" t="s">
        <v>884</v>
      </c>
      <c r="P248" s="9" t="s">
        <v>14541</v>
      </c>
      <c r="Q248" s="9" t="s">
        <v>13914</v>
      </c>
      <c r="R248" s="10">
        <v>3.0216878E7</v>
      </c>
      <c r="S248" s="9"/>
      <c r="T248">
        <f t="shared" si="2"/>
        <v>51</v>
      </c>
      <c r="U248" t="str">
        <f t="shared" si="3"/>
        <v>Maybe</v>
      </c>
      <c r="V248">
        <f t="shared" si="4"/>
        <v>29</v>
      </c>
      <c r="W248" t="str">
        <f t="shared" si="5"/>
        <v>Maybe</v>
      </c>
      <c r="X248" t="str">
        <f t="shared" ref="X248:Z248" si="256">IFERROR(IF(SEARCH(X$1,$Q248),"sim","não"),)</f>
        <v/>
      </c>
      <c r="Y248" t="str">
        <f t="shared" si="256"/>
        <v/>
      </c>
      <c r="Z248" t="str">
        <f t="shared" si="256"/>
        <v/>
      </c>
      <c r="AA248">
        <f t="shared" si="7"/>
        <v>0</v>
      </c>
      <c r="AB248" t="str">
        <f t="shared" si="8"/>
        <v>sim</v>
      </c>
      <c r="AF248" t="str">
        <f t="shared" si="9"/>
        <v/>
      </c>
      <c r="AG248" t="str">
        <f t="shared" si="10"/>
        <v/>
      </c>
      <c r="AH248" t="str">
        <f t="shared" si="11"/>
        <v/>
      </c>
    </row>
    <row r="249">
      <c r="A249" s="9" t="s">
        <v>14542</v>
      </c>
      <c r="B249" s="9" t="s">
        <v>14543</v>
      </c>
      <c r="C249" s="10">
        <v>2018.0</v>
      </c>
      <c r="D249" s="10">
        <v>12.0</v>
      </c>
      <c r="E249" s="10">
        <v>1.0</v>
      </c>
      <c r="F249" s="9" t="s">
        <v>948</v>
      </c>
      <c r="G249" s="9" t="s">
        <v>949</v>
      </c>
      <c r="H249" s="10">
        <v>643.0</v>
      </c>
      <c r="I249" s="9"/>
      <c r="J249" s="9" t="s">
        <v>14544</v>
      </c>
      <c r="K249" s="9" t="s">
        <v>14545</v>
      </c>
      <c r="L249" s="15" t="s">
        <v>14546</v>
      </c>
      <c r="M249" s="9" t="s">
        <v>883</v>
      </c>
      <c r="N249" s="9"/>
      <c r="O249" s="9" t="s">
        <v>913</v>
      </c>
      <c r="P249" s="9" t="s">
        <v>14547</v>
      </c>
      <c r="Q249" s="9" t="s">
        <v>13688</v>
      </c>
      <c r="R249" s="10">
        <v>3.0189542E7</v>
      </c>
      <c r="S249" s="9"/>
      <c r="T249">
        <f t="shared" si="2"/>
        <v>54</v>
      </c>
      <c r="U249" t="str">
        <f t="shared" si="3"/>
        <v>Excluded</v>
      </c>
      <c r="V249">
        <f t="shared" si="4"/>
        <v>29</v>
      </c>
      <c r="W249" t="str">
        <f t="shared" si="5"/>
        <v>Excluded</v>
      </c>
      <c r="X249" t="str">
        <f t="shared" ref="X249:Z249" si="257">IFERROR(IF(SEARCH(X$1,$Q249),"sim","não"),)</f>
        <v>sim</v>
      </c>
      <c r="Y249" t="str">
        <f t="shared" si="257"/>
        <v/>
      </c>
      <c r="Z249" t="str">
        <f t="shared" si="257"/>
        <v/>
      </c>
      <c r="AA249">
        <f t="shared" si="7"/>
        <v>1</v>
      </c>
      <c r="AB249" t="str">
        <f t="shared" si="8"/>
        <v/>
      </c>
      <c r="AF249" t="str">
        <f t="shared" si="9"/>
        <v>1 - Type of study</v>
      </c>
      <c r="AG249" t="str">
        <f t="shared" si="10"/>
        <v>1 - Type of study</v>
      </c>
      <c r="AH249" t="str">
        <f t="shared" si="11"/>
        <v/>
      </c>
    </row>
    <row r="250">
      <c r="A250" s="9" t="s">
        <v>14548</v>
      </c>
      <c r="B250" s="9" t="s">
        <v>14549</v>
      </c>
      <c r="C250" s="10">
        <v>2018.0</v>
      </c>
      <c r="D250" s="10">
        <v>12.0</v>
      </c>
      <c r="E250" s="10">
        <v>1.0</v>
      </c>
      <c r="F250" s="9" t="s">
        <v>1138</v>
      </c>
      <c r="G250" s="9" t="s">
        <v>1139</v>
      </c>
      <c r="H250" s="10">
        <v>120.0</v>
      </c>
      <c r="I250" s="9"/>
      <c r="J250" s="9" t="s">
        <v>14550</v>
      </c>
      <c r="K250" s="9" t="s">
        <v>14551</v>
      </c>
      <c r="L250" s="15" t="s">
        <v>14552</v>
      </c>
      <c r="M250" s="9" t="s">
        <v>883</v>
      </c>
      <c r="N250" s="9"/>
      <c r="O250" s="9" t="s">
        <v>913</v>
      </c>
      <c r="P250" s="9" t="s">
        <v>14553</v>
      </c>
      <c r="Q250" s="9" t="s">
        <v>13680</v>
      </c>
      <c r="R250" s="10">
        <v>3.0170057E7</v>
      </c>
      <c r="S250" s="9"/>
      <c r="T250">
        <f t="shared" si="2"/>
        <v>54</v>
      </c>
      <c r="U250" t="str">
        <f t="shared" si="3"/>
        <v>Excluded</v>
      </c>
      <c r="V250">
        <f t="shared" si="4"/>
        <v>29</v>
      </c>
      <c r="W250" t="str">
        <f t="shared" si="5"/>
        <v>Excluded</v>
      </c>
      <c r="X250" t="str">
        <f t="shared" ref="X250:Z250" si="258">IFERROR(IF(SEARCH(X$1,$Q250),"sim","não"),)</f>
        <v>sim</v>
      </c>
      <c r="Y250" t="str">
        <f t="shared" si="258"/>
        <v/>
      </c>
      <c r="Z250" t="str">
        <f t="shared" si="258"/>
        <v/>
      </c>
      <c r="AA250">
        <f t="shared" si="7"/>
        <v>1</v>
      </c>
      <c r="AB250" t="str">
        <f t="shared" si="8"/>
        <v/>
      </c>
      <c r="AF250" t="str">
        <f t="shared" si="9"/>
        <v>1 - Type of study</v>
      </c>
      <c r="AG250" t="str">
        <f t="shared" si="10"/>
        <v>1 - Type of study</v>
      </c>
      <c r="AH250" t="str">
        <f t="shared" si="11"/>
        <v/>
      </c>
    </row>
    <row r="251">
      <c r="A251" s="9" t="s">
        <v>14554</v>
      </c>
      <c r="B251" s="9" t="s">
        <v>14555</v>
      </c>
      <c r="C251" s="10">
        <v>2018.0</v>
      </c>
      <c r="D251" s="10">
        <v>11.0</v>
      </c>
      <c r="E251" s="10">
        <v>1.0</v>
      </c>
      <c r="F251" s="9" t="s">
        <v>2315</v>
      </c>
      <c r="G251" s="9" t="s">
        <v>2316</v>
      </c>
      <c r="H251" s="10">
        <v>14.0</v>
      </c>
      <c r="I251" s="10">
        <v>11.0</v>
      </c>
      <c r="J251" s="9" t="s">
        <v>14556</v>
      </c>
      <c r="K251" s="9" t="s">
        <v>14557</v>
      </c>
      <c r="L251" s="15" t="s">
        <v>14558</v>
      </c>
      <c r="M251" s="9" t="s">
        <v>883</v>
      </c>
      <c r="N251" s="9"/>
      <c r="O251" s="9" t="s">
        <v>1022</v>
      </c>
      <c r="P251" s="9" t="s">
        <v>14559</v>
      </c>
      <c r="Q251" s="9" t="s">
        <v>13914</v>
      </c>
      <c r="R251" s="10">
        <v>3.0165924E7</v>
      </c>
      <c r="S251" s="9"/>
      <c r="T251">
        <f t="shared" si="2"/>
        <v>51</v>
      </c>
      <c r="U251" t="str">
        <f t="shared" si="3"/>
        <v>Maybe</v>
      </c>
      <c r="V251">
        <f t="shared" si="4"/>
        <v>29</v>
      </c>
      <c r="W251" t="str">
        <f t="shared" si="5"/>
        <v>Maybe</v>
      </c>
      <c r="X251" t="str">
        <f t="shared" ref="X251:Z251" si="259">IFERROR(IF(SEARCH(X$1,$Q251),"sim","não"),)</f>
        <v/>
      </c>
      <c r="Y251" t="str">
        <f t="shared" si="259"/>
        <v/>
      </c>
      <c r="Z251" t="str">
        <f t="shared" si="259"/>
        <v/>
      </c>
      <c r="AA251">
        <f t="shared" si="7"/>
        <v>0</v>
      </c>
      <c r="AB251" t="str">
        <f t="shared" si="8"/>
        <v>sim</v>
      </c>
      <c r="AF251" t="str">
        <f t="shared" si="9"/>
        <v/>
      </c>
      <c r="AG251" t="str">
        <f t="shared" si="10"/>
        <v/>
      </c>
      <c r="AH251" t="str">
        <f t="shared" si="11"/>
        <v/>
      </c>
    </row>
    <row r="252">
      <c r="A252" s="9" t="s">
        <v>14560</v>
      </c>
      <c r="B252" s="9" t="s">
        <v>14561</v>
      </c>
      <c r="C252" s="10">
        <v>2018.0</v>
      </c>
      <c r="D252" s="10">
        <v>11.0</v>
      </c>
      <c r="E252" s="10">
        <v>1.0</v>
      </c>
      <c r="F252" s="9" t="s">
        <v>2125</v>
      </c>
      <c r="G252" s="9" t="s">
        <v>2126</v>
      </c>
      <c r="H252" s="10">
        <v>37.0</v>
      </c>
      <c r="I252" s="10">
        <v>11.0</v>
      </c>
      <c r="J252" s="9" t="s">
        <v>14562</v>
      </c>
      <c r="K252" s="9" t="s">
        <v>14563</v>
      </c>
      <c r="L252" s="15" t="s">
        <v>14564</v>
      </c>
      <c r="M252" s="9" t="s">
        <v>883</v>
      </c>
      <c r="N252" s="9"/>
      <c r="O252" s="9" t="s">
        <v>1022</v>
      </c>
      <c r="P252" s="9" t="s">
        <v>14565</v>
      </c>
      <c r="Q252" s="9" t="s">
        <v>13914</v>
      </c>
      <c r="R252" s="10">
        <v>3.0125981E7</v>
      </c>
      <c r="S252" s="9"/>
      <c r="T252">
        <f t="shared" si="2"/>
        <v>51</v>
      </c>
      <c r="U252" t="str">
        <f t="shared" si="3"/>
        <v>Maybe</v>
      </c>
      <c r="V252">
        <f t="shared" si="4"/>
        <v>29</v>
      </c>
      <c r="W252" t="str">
        <f t="shared" si="5"/>
        <v>Maybe</v>
      </c>
      <c r="X252" t="str">
        <f t="shared" ref="X252:Z252" si="260">IFERROR(IF(SEARCH(X$1,$Q252),"sim","não"),)</f>
        <v/>
      </c>
      <c r="Y252" t="str">
        <f t="shared" si="260"/>
        <v/>
      </c>
      <c r="Z252" t="str">
        <f t="shared" si="260"/>
        <v/>
      </c>
      <c r="AA252">
        <f t="shared" si="7"/>
        <v>0</v>
      </c>
      <c r="AB252" t="str">
        <f t="shared" si="8"/>
        <v>sim</v>
      </c>
      <c r="AF252" t="str">
        <f t="shared" si="9"/>
        <v/>
      </c>
      <c r="AG252" t="str">
        <f t="shared" si="10"/>
        <v/>
      </c>
      <c r="AH252" t="str">
        <f t="shared" si="11"/>
        <v/>
      </c>
    </row>
    <row r="253">
      <c r="A253" s="9" t="s">
        <v>14566</v>
      </c>
      <c r="B253" s="9" t="s">
        <v>14567</v>
      </c>
      <c r="C253" s="10">
        <v>2018.0</v>
      </c>
      <c r="D253" s="10">
        <v>9.0</v>
      </c>
      <c r="E253" s="10">
        <v>1.0</v>
      </c>
      <c r="F253" s="9" t="s">
        <v>7980</v>
      </c>
      <c r="G253" s="9" t="s">
        <v>7981</v>
      </c>
      <c r="H253" s="10">
        <v>14.0</v>
      </c>
      <c r="I253" s="10">
        <v>36.0</v>
      </c>
      <c r="J253" s="9" t="s">
        <v>14568</v>
      </c>
      <c r="K253" s="9" t="s">
        <v>14569</v>
      </c>
      <c r="L253" s="15" t="s">
        <v>14570</v>
      </c>
      <c r="M253" s="9" t="s">
        <v>883</v>
      </c>
      <c r="N253" s="9"/>
      <c r="O253" s="9" t="s">
        <v>1051</v>
      </c>
      <c r="P253" s="9" t="s">
        <v>14571</v>
      </c>
      <c r="Q253" s="9" t="s">
        <v>14138</v>
      </c>
      <c r="R253" s="10">
        <v>3.0079605E7</v>
      </c>
      <c r="S253" s="9"/>
      <c r="T253">
        <f t="shared" si="2"/>
        <v>51</v>
      </c>
      <c r="U253" t="str">
        <f t="shared" si="3"/>
        <v>Maybe</v>
      </c>
      <c r="V253">
        <f t="shared" si="4"/>
        <v>29</v>
      </c>
      <c r="W253" t="str">
        <f t="shared" si="5"/>
        <v>Maybe</v>
      </c>
      <c r="X253" t="str">
        <f t="shared" ref="X253:Z253" si="261">IFERROR(IF(SEARCH(X$1,$Q253),"sim","não"),)</f>
        <v/>
      </c>
      <c r="Y253" t="str">
        <f t="shared" si="261"/>
        <v/>
      </c>
      <c r="Z253" t="str">
        <f t="shared" si="261"/>
        <v/>
      </c>
      <c r="AA253">
        <f t="shared" si="7"/>
        <v>0</v>
      </c>
      <c r="AB253" t="str">
        <f t="shared" si="8"/>
        <v>sim</v>
      </c>
      <c r="AF253" t="str">
        <f t="shared" si="9"/>
        <v/>
      </c>
      <c r="AG253" t="str">
        <f t="shared" si="10"/>
        <v/>
      </c>
      <c r="AH253" t="str">
        <f t="shared" si="11"/>
        <v/>
      </c>
    </row>
    <row r="254">
      <c r="A254" s="9" t="s">
        <v>14572</v>
      </c>
      <c r="B254" s="9" t="s">
        <v>14573</v>
      </c>
      <c r="C254" s="10">
        <v>2018.0</v>
      </c>
      <c r="D254" s="10">
        <v>8.0</v>
      </c>
      <c r="E254" s="10">
        <v>1.0</v>
      </c>
      <c r="F254" s="9" t="s">
        <v>14574</v>
      </c>
      <c r="G254" s="9" t="s">
        <v>14575</v>
      </c>
      <c r="H254" s="10">
        <v>9.0</v>
      </c>
      <c r="I254" s="10">
        <v>8.0</v>
      </c>
      <c r="J254" s="9" t="s">
        <v>14576</v>
      </c>
      <c r="K254" s="9" t="s">
        <v>14577</v>
      </c>
      <c r="L254" s="15" t="s">
        <v>14578</v>
      </c>
      <c r="M254" s="9" t="s">
        <v>883</v>
      </c>
      <c r="N254" s="9"/>
      <c r="O254" s="9" t="s">
        <v>884</v>
      </c>
      <c r="P254" s="9" t="s">
        <v>14579</v>
      </c>
      <c r="Q254" s="9" t="s">
        <v>13688</v>
      </c>
      <c r="R254" s="10">
        <v>3.0071805E7</v>
      </c>
      <c r="S254" s="9"/>
      <c r="T254">
        <f t="shared" si="2"/>
        <v>54</v>
      </c>
      <c r="U254" t="str">
        <f t="shared" si="3"/>
        <v>Excluded</v>
      </c>
      <c r="V254">
        <f t="shared" si="4"/>
        <v>29</v>
      </c>
      <c r="W254" t="str">
        <f t="shared" si="5"/>
        <v>Excluded</v>
      </c>
      <c r="X254" t="str">
        <f t="shared" ref="X254:Z254" si="262">IFERROR(IF(SEARCH(X$1,$Q254),"sim","não"),)</f>
        <v>sim</v>
      </c>
      <c r="Y254" t="str">
        <f t="shared" si="262"/>
        <v/>
      </c>
      <c r="Z254" t="str">
        <f t="shared" si="262"/>
        <v/>
      </c>
      <c r="AA254">
        <f t="shared" si="7"/>
        <v>1</v>
      </c>
      <c r="AB254" t="str">
        <f t="shared" si="8"/>
        <v/>
      </c>
      <c r="AF254" t="str">
        <f t="shared" si="9"/>
        <v>1 - Type of study</v>
      </c>
      <c r="AG254" t="str">
        <f t="shared" si="10"/>
        <v>1 - Type of study</v>
      </c>
      <c r="AH254" t="str">
        <f t="shared" si="11"/>
        <v/>
      </c>
    </row>
    <row r="255">
      <c r="A255" s="9" t="s">
        <v>14580</v>
      </c>
      <c r="B255" s="9" t="s">
        <v>14581</v>
      </c>
      <c r="C255" s="10">
        <v>2018.0</v>
      </c>
      <c r="D255" s="10">
        <v>8.0</v>
      </c>
      <c r="E255" s="10">
        <v>1.0</v>
      </c>
      <c r="F255" s="9" t="s">
        <v>879</v>
      </c>
      <c r="G255" s="9" t="s">
        <v>880</v>
      </c>
      <c r="H255" s="10">
        <v>133.0</v>
      </c>
      <c r="I255" s="9"/>
      <c r="J255" s="9" t="s">
        <v>14582</v>
      </c>
      <c r="K255" s="9" t="s">
        <v>14583</v>
      </c>
      <c r="L255" s="15" t="s">
        <v>14584</v>
      </c>
      <c r="M255" s="9" t="s">
        <v>883</v>
      </c>
      <c r="N255" s="9"/>
      <c r="O255" s="9" t="s">
        <v>884</v>
      </c>
      <c r="P255" s="9" t="s">
        <v>14585</v>
      </c>
      <c r="Q255" s="9" t="s">
        <v>13680</v>
      </c>
      <c r="R255" s="10">
        <v>3.0041323E7</v>
      </c>
      <c r="S255" s="9"/>
      <c r="T255">
        <f t="shared" si="2"/>
        <v>54</v>
      </c>
      <c r="U255" t="str">
        <f t="shared" si="3"/>
        <v>Excluded</v>
      </c>
      <c r="V255">
        <f t="shared" si="4"/>
        <v>29</v>
      </c>
      <c r="W255" t="str">
        <f t="shared" si="5"/>
        <v>Excluded</v>
      </c>
      <c r="X255" t="str">
        <f t="shared" ref="X255:Z255" si="263">IFERROR(IF(SEARCH(X$1,$Q255),"sim","não"),)</f>
        <v>sim</v>
      </c>
      <c r="Y255" t="str">
        <f t="shared" si="263"/>
        <v/>
      </c>
      <c r="Z255" t="str">
        <f t="shared" si="263"/>
        <v/>
      </c>
      <c r="AA255">
        <f t="shared" si="7"/>
        <v>1</v>
      </c>
      <c r="AB255" t="str">
        <f t="shared" si="8"/>
        <v/>
      </c>
      <c r="AF255" t="str">
        <f t="shared" si="9"/>
        <v>1 - Type of study</v>
      </c>
      <c r="AG255" t="str">
        <f t="shared" si="10"/>
        <v>1 - Type of study</v>
      </c>
      <c r="AH255" t="str">
        <f t="shared" si="11"/>
        <v/>
      </c>
    </row>
    <row r="256">
      <c r="A256" s="9" t="s">
        <v>14586</v>
      </c>
      <c r="B256" s="9" t="s">
        <v>14587</v>
      </c>
      <c r="C256" s="10">
        <v>2018.0</v>
      </c>
      <c r="D256" s="10">
        <v>9.0</v>
      </c>
      <c r="E256" s="10">
        <v>1.0</v>
      </c>
      <c r="F256" s="9" t="s">
        <v>14588</v>
      </c>
      <c r="G256" s="9" t="s">
        <v>14589</v>
      </c>
      <c r="H256" s="10">
        <v>101.0</v>
      </c>
      <c r="I256" s="10">
        <v>3.0</v>
      </c>
      <c r="J256" s="9" t="s">
        <v>14590</v>
      </c>
      <c r="K256" s="9" t="s">
        <v>14591</v>
      </c>
      <c r="L256" s="15" t="s">
        <v>14592</v>
      </c>
      <c r="M256" s="9" t="s">
        <v>883</v>
      </c>
      <c r="N256" s="9"/>
      <c r="O256" s="9" t="s">
        <v>884</v>
      </c>
      <c r="P256" s="9" t="s">
        <v>14593</v>
      </c>
      <c r="Q256" s="9" t="s">
        <v>13680</v>
      </c>
      <c r="R256" s="10">
        <v>3.0025551E7</v>
      </c>
      <c r="S256" s="9"/>
      <c r="T256">
        <f t="shared" si="2"/>
        <v>54</v>
      </c>
      <c r="U256" t="str">
        <f t="shared" si="3"/>
        <v>Excluded</v>
      </c>
      <c r="V256">
        <f t="shared" si="4"/>
        <v>29</v>
      </c>
      <c r="W256" t="str">
        <f t="shared" si="5"/>
        <v>Excluded</v>
      </c>
      <c r="X256" t="str">
        <f t="shared" ref="X256:Z256" si="264">IFERROR(IF(SEARCH(X$1,$Q256),"sim","não"),)</f>
        <v>sim</v>
      </c>
      <c r="Y256" t="str">
        <f t="shared" si="264"/>
        <v/>
      </c>
      <c r="Z256" t="str">
        <f t="shared" si="264"/>
        <v/>
      </c>
      <c r="AA256">
        <f t="shared" si="7"/>
        <v>1</v>
      </c>
      <c r="AB256" t="str">
        <f t="shared" si="8"/>
        <v/>
      </c>
      <c r="AF256" t="str">
        <f t="shared" si="9"/>
        <v>1 - Type of study</v>
      </c>
      <c r="AG256" t="str">
        <f t="shared" si="10"/>
        <v>1 - Type of study</v>
      </c>
      <c r="AH256" t="str">
        <f t="shared" si="11"/>
        <v/>
      </c>
    </row>
    <row r="257">
      <c r="A257" s="9" t="s">
        <v>14594</v>
      </c>
      <c r="B257" s="9" t="s">
        <v>14595</v>
      </c>
      <c r="C257" s="10">
        <v>2018.0</v>
      </c>
      <c r="D257" s="10">
        <v>6.0</v>
      </c>
      <c r="E257" s="10">
        <v>26.0</v>
      </c>
      <c r="F257" s="9" t="s">
        <v>5206</v>
      </c>
      <c r="G257" s="9" t="s">
        <v>5207</v>
      </c>
      <c r="H257" s="10">
        <v>29.0</v>
      </c>
      <c r="I257" s="10">
        <v>7.0</v>
      </c>
      <c r="J257" s="10">
        <v>96.0</v>
      </c>
      <c r="K257" s="9" t="s">
        <v>14596</v>
      </c>
      <c r="L257" s="15" t="s">
        <v>14597</v>
      </c>
      <c r="M257" s="9" t="s">
        <v>883</v>
      </c>
      <c r="N257" s="9"/>
      <c r="O257" s="9" t="s">
        <v>1022</v>
      </c>
      <c r="P257" s="9" t="s">
        <v>14598</v>
      </c>
      <c r="Q257" s="9" t="s">
        <v>14018</v>
      </c>
      <c r="R257" s="10">
        <v>2.9946975E7</v>
      </c>
      <c r="S257" s="9"/>
      <c r="T257">
        <f t="shared" si="2"/>
        <v>54</v>
      </c>
      <c r="U257" t="str">
        <f t="shared" si="3"/>
        <v>Excluded</v>
      </c>
      <c r="V257">
        <f t="shared" si="4"/>
        <v>29</v>
      </c>
      <c r="W257" t="str">
        <f t="shared" si="5"/>
        <v>Excluded</v>
      </c>
      <c r="X257" t="str">
        <f t="shared" ref="X257:Z257" si="265">IFERROR(IF(SEARCH(X$1,$Q257),"sim","não"),)</f>
        <v/>
      </c>
      <c r="Y257" t="str">
        <f t="shared" si="265"/>
        <v>sim</v>
      </c>
      <c r="Z257" t="str">
        <f t="shared" si="265"/>
        <v/>
      </c>
      <c r="AA257">
        <f t="shared" si="7"/>
        <v>1</v>
      </c>
      <c r="AB257" t="str">
        <f t="shared" si="8"/>
        <v/>
      </c>
      <c r="AF257" t="str">
        <f t="shared" si="9"/>
        <v>2 - Population</v>
      </c>
      <c r="AG257" t="str">
        <f t="shared" si="10"/>
        <v>2 - Population</v>
      </c>
      <c r="AH257" t="str">
        <f t="shared" si="11"/>
        <v/>
      </c>
    </row>
    <row r="258">
      <c r="A258" s="9" t="s">
        <v>14599</v>
      </c>
      <c r="B258" s="9" t="s">
        <v>14600</v>
      </c>
      <c r="C258" s="10">
        <v>2018.0</v>
      </c>
      <c r="D258" s="10">
        <v>6.0</v>
      </c>
      <c r="E258" s="10">
        <v>1.0</v>
      </c>
      <c r="F258" s="9" t="s">
        <v>879</v>
      </c>
      <c r="G258" s="9" t="s">
        <v>880</v>
      </c>
      <c r="H258" s="10">
        <v>131.0</v>
      </c>
      <c r="I258" s="9"/>
      <c r="J258" s="9" t="s">
        <v>14601</v>
      </c>
      <c r="K258" s="9" t="s">
        <v>14602</v>
      </c>
      <c r="L258" s="15" t="s">
        <v>14603</v>
      </c>
      <c r="M258" s="9" t="s">
        <v>883</v>
      </c>
      <c r="N258" s="9"/>
      <c r="O258" s="9" t="s">
        <v>884</v>
      </c>
      <c r="P258" s="9" t="s">
        <v>14604</v>
      </c>
      <c r="Q258" s="9" t="s">
        <v>13688</v>
      </c>
      <c r="R258" s="10">
        <v>2.988695E7</v>
      </c>
      <c r="S258" s="9"/>
      <c r="T258">
        <f t="shared" si="2"/>
        <v>54</v>
      </c>
      <c r="U258" t="str">
        <f t="shared" si="3"/>
        <v>Excluded</v>
      </c>
      <c r="V258">
        <f t="shared" si="4"/>
        <v>29</v>
      </c>
      <c r="W258" t="str">
        <f t="shared" si="5"/>
        <v>Excluded</v>
      </c>
      <c r="X258" t="str">
        <f t="shared" ref="X258:Z258" si="266">IFERROR(IF(SEARCH(X$1,$Q258),"sim","não"),)</f>
        <v>sim</v>
      </c>
      <c r="Y258" t="str">
        <f t="shared" si="266"/>
        <v/>
      </c>
      <c r="Z258" t="str">
        <f t="shared" si="266"/>
        <v/>
      </c>
      <c r="AA258">
        <f t="shared" si="7"/>
        <v>1</v>
      </c>
      <c r="AB258" t="str">
        <f t="shared" si="8"/>
        <v/>
      </c>
      <c r="AF258" t="str">
        <f t="shared" si="9"/>
        <v>1 - Type of study</v>
      </c>
      <c r="AG258" t="str">
        <f t="shared" si="10"/>
        <v>1 - Type of study</v>
      </c>
      <c r="AH258" t="str">
        <f t="shared" si="11"/>
        <v/>
      </c>
    </row>
    <row r="259">
      <c r="A259" s="9" t="s">
        <v>14605</v>
      </c>
      <c r="B259" s="9" t="s">
        <v>14606</v>
      </c>
      <c r="C259" s="10">
        <v>2018.0</v>
      </c>
      <c r="D259" s="10">
        <v>5.0</v>
      </c>
      <c r="E259" s="10">
        <v>1.0</v>
      </c>
      <c r="F259" s="9" t="s">
        <v>879</v>
      </c>
      <c r="G259" s="9" t="s">
        <v>880</v>
      </c>
      <c r="H259" s="10">
        <v>130.0</v>
      </c>
      <c r="I259" s="9"/>
      <c r="J259" s="9" t="s">
        <v>3792</v>
      </c>
      <c r="K259" s="9" t="s">
        <v>14607</v>
      </c>
      <c r="L259" s="15" t="s">
        <v>14608</v>
      </c>
      <c r="M259" s="9" t="s">
        <v>883</v>
      </c>
      <c r="N259" s="9"/>
      <c r="O259" s="9" t="s">
        <v>884</v>
      </c>
      <c r="P259" s="9" t="s">
        <v>14609</v>
      </c>
      <c r="Q259" s="9" t="s">
        <v>13914</v>
      </c>
      <c r="R259" s="10">
        <v>2.9866538E7</v>
      </c>
      <c r="S259" s="9"/>
      <c r="T259">
        <f t="shared" si="2"/>
        <v>51</v>
      </c>
      <c r="U259" t="str">
        <f t="shared" si="3"/>
        <v>Maybe</v>
      </c>
      <c r="V259">
        <f t="shared" si="4"/>
        <v>29</v>
      </c>
      <c r="W259" t="str">
        <f t="shared" si="5"/>
        <v>Maybe</v>
      </c>
      <c r="X259" t="str">
        <f t="shared" ref="X259:Z259" si="267">IFERROR(IF(SEARCH(X$1,$Q259),"sim","não"),)</f>
        <v/>
      </c>
      <c r="Y259" t="str">
        <f t="shared" si="267"/>
        <v/>
      </c>
      <c r="Z259" t="str">
        <f t="shared" si="267"/>
        <v/>
      </c>
      <c r="AA259">
        <f t="shared" si="7"/>
        <v>0</v>
      </c>
      <c r="AB259" t="str">
        <f t="shared" si="8"/>
        <v>sim</v>
      </c>
      <c r="AF259" t="str">
        <f t="shared" si="9"/>
        <v/>
      </c>
      <c r="AG259" t="str">
        <f t="shared" si="10"/>
        <v/>
      </c>
      <c r="AH259" t="str">
        <f t="shared" si="11"/>
        <v/>
      </c>
    </row>
    <row r="260">
      <c r="A260" s="9" t="s">
        <v>14610</v>
      </c>
      <c r="B260" s="9" t="s">
        <v>14611</v>
      </c>
      <c r="C260" s="10">
        <v>2018.0</v>
      </c>
      <c r="D260" s="10">
        <v>8.0</v>
      </c>
      <c r="E260" s="10">
        <v>1.0</v>
      </c>
      <c r="F260" s="9" t="s">
        <v>1046</v>
      </c>
      <c r="G260" s="9" t="s">
        <v>1047</v>
      </c>
      <c r="H260" s="10">
        <v>25.0</v>
      </c>
      <c r="I260" s="10">
        <v>23.0</v>
      </c>
      <c r="J260" s="9" t="s">
        <v>14612</v>
      </c>
      <c r="K260" s="9" t="s">
        <v>14613</v>
      </c>
      <c r="L260" s="15" t="s">
        <v>14614</v>
      </c>
      <c r="M260" s="9" t="s">
        <v>883</v>
      </c>
      <c r="N260" s="9"/>
      <c r="O260" s="9" t="s">
        <v>1051</v>
      </c>
      <c r="P260" s="9" t="s">
        <v>14615</v>
      </c>
      <c r="Q260" s="9" t="s">
        <v>14430</v>
      </c>
      <c r="R260" s="10">
        <v>2.9858996E7</v>
      </c>
      <c r="S260" s="9"/>
      <c r="T260">
        <f t="shared" si="2"/>
        <v>54</v>
      </c>
      <c r="U260" t="str">
        <f t="shared" si="3"/>
        <v>Excluded</v>
      </c>
      <c r="V260">
        <f t="shared" si="4"/>
        <v>29</v>
      </c>
      <c r="W260" t="str">
        <f t="shared" si="5"/>
        <v>Excluded</v>
      </c>
      <c r="X260" t="str">
        <f t="shared" ref="X260:Z260" si="268">IFERROR(IF(SEARCH(X$1,$Q260),"sim","não"),)</f>
        <v/>
      </c>
      <c r="Y260" t="str">
        <f t="shared" si="268"/>
        <v/>
      </c>
      <c r="Z260" t="str">
        <f t="shared" si="268"/>
        <v>sim</v>
      </c>
      <c r="AA260">
        <f t="shared" si="7"/>
        <v>1</v>
      </c>
      <c r="AB260" t="str">
        <f t="shared" si="8"/>
        <v/>
      </c>
      <c r="AF260" t="str">
        <f t="shared" si="9"/>
        <v>3 - Intervention</v>
      </c>
      <c r="AG260" t="str">
        <f t="shared" si="10"/>
        <v>3 - Intervention</v>
      </c>
      <c r="AH260" t="str">
        <f t="shared" si="11"/>
        <v/>
      </c>
    </row>
    <row r="261">
      <c r="A261" s="9" t="s">
        <v>14616</v>
      </c>
      <c r="B261" s="9" t="s">
        <v>14617</v>
      </c>
      <c r="C261" s="10">
        <v>2018.0</v>
      </c>
      <c r="D261" s="10">
        <v>4.0</v>
      </c>
      <c r="E261" s="10">
        <v>1.0</v>
      </c>
      <c r="F261" s="9" t="s">
        <v>927</v>
      </c>
      <c r="G261" s="9" t="s">
        <v>928</v>
      </c>
      <c r="H261" s="10">
        <v>235.0</v>
      </c>
      <c r="I261" s="9"/>
      <c r="J261" s="9" t="s">
        <v>6714</v>
      </c>
      <c r="K261" s="9" t="s">
        <v>14618</v>
      </c>
      <c r="L261" s="15" t="s">
        <v>14619</v>
      </c>
      <c r="M261" s="9" t="s">
        <v>883</v>
      </c>
      <c r="N261" s="9"/>
      <c r="O261" s="9" t="s">
        <v>884</v>
      </c>
      <c r="P261" s="9" t="s">
        <v>14620</v>
      </c>
      <c r="Q261" s="9" t="s">
        <v>13914</v>
      </c>
      <c r="R261" s="10">
        <v>2.9751397E7</v>
      </c>
      <c r="S261" s="9"/>
      <c r="T261">
        <f t="shared" si="2"/>
        <v>51</v>
      </c>
      <c r="U261" t="str">
        <f t="shared" si="3"/>
        <v>Maybe</v>
      </c>
      <c r="V261">
        <f t="shared" si="4"/>
        <v>29</v>
      </c>
      <c r="W261" t="str">
        <f t="shared" si="5"/>
        <v>Maybe</v>
      </c>
      <c r="X261" t="str">
        <f t="shared" ref="X261:Z261" si="269">IFERROR(IF(SEARCH(X$1,$Q261),"sim","não"),)</f>
        <v/>
      </c>
      <c r="Y261" t="str">
        <f t="shared" si="269"/>
        <v/>
      </c>
      <c r="Z261" t="str">
        <f t="shared" si="269"/>
        <v/>
      </c>
      <c r="AA261">
        <f t="shared" si="7"/>
        <v>0</v>
      </c>
      <c r="AB261" t="str">
        <f t="shared" si="8"/>
        <v>sim</v>
      </c>
      <c r="AF261" t="str">
        <f t="shared" si="9"/>
        <v/>
      </c>
      <c r="AG261" t="str">
        <f t="shared" si="10"/>
        <v/>
      </c>
      <c r="AH261" t="str">
        <f t="shared" si="11"/>
        <v/>
      </c>
    </row>
    <row r="262">
      <c r="A262" s="9" t="s">
        <v>14621</v>
      </c>
      <c r="B262" s="9" t="s">
        <v>14622</v>
      </c>
      <c r="C262" s="10">
        <v>2018.0</v>
      </c>
      <c r="D262" s="10">
        <v>6.0</v>
      </c>
      <c r="E262" s="10">
        <v>5.0</v>
      </c>
      <c r="F262" s="9" t="s">
        <v>4514</v>
      </c>
      <c r="G262" s="9" t="s">
        <v>4515</v>
      </c>
      <c r="H262" s="10">
        <v>90.0</v>
      </c>
      <c r="I262" s="10">
        <v>11.0</v>
      </c>
      <c r="J262" s="9" t="s">
        <v>14623</v>
      </c>
      <c r="K262" s="9" t="s">
        <v>14624</v>
      </c>
      <c r="L262" s="15" t="s">
        <v>14625</v>
      </c>
      <c r="M262" s="9" t="s">
        <v>883</v>
      </c>
      <c r="N262" s="9"/>
      <c r="O262" s="9" t="s">
        <v>1022</v>
      </c>
      <c r="P262" s="9" t="s">
        <v>14626</v>
      </c>
      <c r="Q262" s="9" t="s">
        <v>13688</v>
      </c>
      <c r="R262" s="10">
        <v>2.9722265E7</v>
      </c>
      <c r="S262" s="9"/>
      <c r="T262">
        <f t="shared" si="2"/>
        <v>54</v>
      </c>
      <c r="U262" t="str">
        <f t="shared" si="3"/>
        <v>Excluded</v>
      </c>
      <c r="V262">
        <f t="shared" si="4"/>
        <v>29</v>
      </c>
      <c r="W262" t="str">
        <f t="shared" si="5"/>
        <v>Excluded</v>
      </c>
      <c r="X262" t="str">
        <f t="shared" ref="X262:Z262" si="270">IFERROR(IF(SEARCH(X$1,$Q262),"sim","não"),)</f>
        <v>sim</v>
      </c>
      <c r="Y262" t="str">
        <f t="shared" si="270"/>
        <v/>
      </c>
      <c r="Z262" t="str">
        <f t="shared" si="270"/>
        <v/>
      </c>
      <c r="AA262">
        <f t="shared" si="7"/>
        <v>1</v>
      </c>
      <c r="AB262" t="str">
        <f t="shared" si="8"/>
        <v/>
      </c>
      <c r="AF262" t="str">
        <f t="shared" si="9"/>
        <v>1 - Type of study</v>
      </c>
      <c r="AG262" t="str">
        <f t="shared" si="10"/>
        <v>1 - Type of study</v>
      </c>
      <c r="AH262" t="str">
        <f t="shared" si="11"/>
        <v/>
      </c>
    </row>
    <row r="263">
      <c r="A263" s="9" t="s">
        <v>14627</v>
      </c>
      <c r="B263" s="9" t="s">
        <v>14628</v>
      </c>
      <c r="C263" s="10">
        <v>2018.0</v>
      </c>
      <c r="D263" s="10">
        <v>4.0</v>
      </c>
      <c r="E263" s="10">
        <v>19.0</v>
      </c>
      <c r="F263" s="9" t="s">
        <v>1004</v>
      </c>
      <c r="G263" s="9" t="s">
        <v>1005</v>
      </c>
      <c r="H263" s="10">
        <v>8.0</v>
      </c>
      <c r="I263" s="10">
        <v>1.0</v>
      </c>
      <c r="J263" s="10">
        <v>6278.0</v>
      </c>
      <c r="K263" s="9" t="s">
        <v>14629</v>
      </c>
      <c r="L263" s="15" t="s">
        <v>14630</v>
      </c>
      <c r="M263" s="9" t="s">
        <v>883</v>
      </c>
      <c r="N263" s="9"/>
      <c r="O263" s="9"/>
      <c r="P263" s="9" t="s">
        <v>14631</v>
      </c>
      <c r="Q263" s="9" t="s">
        <v>14018</v>
      </c>
      <c r="R263" s="10">
        <v>2.9674731E7</v>
      </c>
      <c r="S263" s="9" t="s">
        <v>14632</v>
      </c>
      <c r="T263">
        <f t="shared" si="2"/>
        <v>54</v>
      </c>
      <c r="U263" t="str">
        <f t="shared" si="3"/>
        <v>Excluded</v>
      </c>
      <c r="V263">
        <f t="shared" si="4"/>
        <v>29</v>
      </c>
      <c r="W263" t="str">
        <f t="shared" si="5"/>
        <v>Excluded</v>
      </c>
      <c r="X263" t="str">
        <f t="shared" ref="X263:Z263" si="271">IFERROR(IF(SEARCH(X$1,$Q263),"sim","não"),)</f>
        <v/>
      </c>
      <c r="Y263" t="str">
        <f t="shared" si="271"/>
        <v>sim</v>
      </c>
      <c r="Z263" t="str">
        <f t="shared" si="271"/>
        <v/>
      </c>
      <c r="AA263">
        <f t="shared" si="7"/>
        <v>1</v>
      </c>
      <c r="AB263" t="str">
        <f t="shared" si="8"/>
        <v/>
      </c>
      <c r="AF263" t="str">
        <f t="shared" si="9"/>
        <v>2 - Population</v>
      </c>
      <c r="AG263" t="str">
        <f t="shared" si="10"/>
        <v>2 - Population</v>
      </c>
      <c r="AH263" t="str">
        <f t="shared" si="11"/>
        <v/>
      </c>
    </row>
    <row r="264">
      <c r="A264" s="9" t="s">
        <v>14633</v>
      </c>
      <c r="B264" s="9" t="s">
        <v>14634</v>
      </c>
      <c r="C264" s="10">
        <v>2018.0</v>
      </c>
      <c r="D264" s="10">
        <v>7.0</v>
      </c>
      <c r="E264" s="10">
        <v>1.0</v>
      </c>
      <c r="F264" s="9" t="s">
        <v>14424</v>
      </c>
      <c r="G264" s="9" t="s">
        <v>14425</v>
      </c>
      <c r="H264" s="10">
        <v>81.0</v>
      </c>
      <c r="I264" s="10">
        <v>7.0</v>
      </c>
      <c r="J264" s="9" t="s">
        <v>14635</v>
      </c>
      <c r="K264" s="9" t="s">
        <v>14636</v>
      </c>
      <c r="L264" s="15" t="s">
        <v>14637</v>
      </c>
      <c r="M264" s="9" t="s">
        <v>883</v>
      </c>
      <c r="N264" s="9"/>
      <c r="O264" s="9" t="s">
        <v>1022</v>
      </c>
      <c r="P264" s="9" t="s">
        <v>14638</v>
      </c>
      <c r="Q264" s="9" t="s">
        <v>13738</v>
      </c>
      <c r="R264" s="10">
        <v>2.9637649E7</v>
      </c>
      <c r="S264" s="9"/>
      <c r="T264">
        <f t="shared" si="2"/>
        <v>54</v>
      </c>
      <c r="U264" t="str">
        <f t="shared" si="3"/>
        <v>Excluded</v>
      </c>
      <c r="V264">
        <f t="shared" si="4"/>
        <v>29</v>
      </c>
      <c r="W264" t="str">
        <f t="shared" si="5"/>
        <v>Excluded</v>
      </c>
      <c r="X264" t="str">
        <f t="shared" ref="X264:Z264" si="272">IFERROR(IF(SEARCH(X$1,$Q264),"sim","não"),)</f>
        <v/>
      </c>
      <c r="Y264" t="str">
        <f t="shared" si="272"/>
        <v/>
      </c>
      <c r="Z264" t="str">
        <f t="shared" si="272"/>
        <v>sim</v>
      </c>
      <c r="AA264">
        <f t="shared" si="7"/>
        <v>1</v>
      </c>
      <c r="AB264" t="str">
        <f t="shared" si="8"/>
        <v/>
      </c>
      <c r="AF264" t="str">
        <f t="shared" si="9"/>
        <v>3 - Intervention</v>
      </c>
      <c r="AG264" t="str">
        <f t="shared" si="10"/>
        <v>3 - Intervention</v>
      </c>
      <c r="AH264" t="str">
        <f t="shared" si="11"/>
        <v/>
      </c>
    </row>
    <row r="265">
      <c r="A265" s="9" t="s">
        <v>14639</v>
      </c>
      <c r="B265" s="9" t="s">
        <v>14640</v>
      </c>
      <c r="C265" s="10">
        <v>2018.0</v>
      </c>
      <c r="D265" s="10">
        <v>3.0</v>
      </c>
      <c r="E265" s="10">
        <v>26.0</v>
      </c>
      <c r="F265" s="9" t="s">
        <v>1081</v>
      </c>
      <c r="G265" s="9" t="s">
        <v>1082</v>
      </c>
      <c r="H265" s="10">
        <v>15.0</v>
      </c>
      <c r="I265" s="10">
        <v>4.0</v>
      </c>
      <c r="J265" s="9"/>
      <c r="K265" s="9" t="s">
        <v>14641</v>
      </c>
      <c r="L265" s="15" t="s">
        <v>14642</v>
      </c>
      <c r="M265" s="9" t="s">
        <v>883</v>
      </c>
      <c r="N265" s="9"/>
      <c r="O265" s="9"/>
      <c r="P265" s="9" t="s">
        <v>14643</v>
      </c>
      <c r="Q265" s="9" t="s">
        <v>13680</v>
      </c>
      <c r="R265" s="10">
        <v>2.9587444E7</v>
      </c>
      <c r="S265" s="9" t="s">
        <v>14644</v>
      </c>
      <c r="T265">
        <f t="shared" si="2"/>
        <v>54</v>
      </c>
      <c r="U265" t="str">
        <f t="shared" si="3"/>
        <v>Excluded</v>
      </c>
      <c r="V265">
        <f t="shared" si="4"/>
        <v>29</v>
      </c>
      <c r="W265" t="str">
        <f t="shared" si="5"/>
        <v>Excluded</v>
      </c>
      <c r="X265" t="str">
        <f t="shared" ref="X265:Z265" si="273">IFERROR(IF(SEARCH(X$1,$Q265),"sim","não"),)</f>
        <v>sim</v>
      </c>
      <c r="Y265" t="str">
        <f t="shared" si="273"/>
        <v/>
      </c>
      <c r="Z265" t="str">
        <f t="shared" si="273"/>
        <v/>
      </c>
      <c r="AA265">
        <f t="shared" si="7"/>
        <v>1</v>
      </c>
      <c r="AB265" t="str">
        <f t="shared" si="8"/>
        <v/>
      </c>
      <c r="AF265" t="str">
        <f t="shared" si="9"/>
        <v>1 - Type of study</v>
      </c>
      <c r="AG265" t="str">
        <f t="shared" si="10"/>
        <v>1 - Type of study</v>
      </c>
      <c r="AH265" t="str">
        <f t="shared" si="11"/>
        <v/>
      </c>
    </row>
    <row r="266">
      <c r="A266" s="9" t="s">
        <v>14645</v>
      </c>
      <c r="B266" s="9" t="s">
        <v>14646</v>
      </c>
      <c r="C266" s="10">
        <v>2018.0</v>
      </c>
      <c r="D266" s="10">
        <v>6.0</v>
      </c>
      <c r="E266" s="10">
        <v>1.0</v>
      </c>
      <c r="F266" s="9" t="s">
        <v>2524</v>
      </c>
      <c r="G266" s="9" t="s">
        <v>2525</v>
      </c>
      <c r="H266" s="10">
        <v>167.0</v>
      </c>
      <c r="I266" s="9"/>
      <c r="J266" s="9" t="s">
        <v>14647</v>
      </c>
      <c r="K266" s="9" t="s">
        <v>14648</v>
      </c>
      <c r="L266" s="15" t="s">
        <v>14649</v>
      </c>
      <c r="M266" s="9" t="s">
        <v>883</v>
      </c>
      <c r="N266" s="9"/>
      <c r="O266" s="9" t="s">
        <v>913</v>
      </c>
      <c r="P266" s="9" t="s">
        <v>14650</v>
      </c>
      <c r="Q266" s="9" t="s">
        <v>14651</v>
      </c>
      <c r="R266" s="10">
        <v>2.9571055E7</v>
      </c>
      <c r="S266" s="9"/>
      <c r="T266">
        <f t="shared" si="2"/>
        <v>54</v>
      </c>
      <c r="U266" t="str">
        <f t="shared" si="3"/>
        <v>Excluded</v>
      </c>
      <c r="V266">
        <f t="shared" si="4"/>
        <v>29</v>
      </c>
      <c r="W266" t="str">
        <f t="shared" si="5"/>
        <v>Excluded</v>
      </c>
      <c r="X266" t="str">
        <f t="shared" ref="X266:Z266" si="274">IFERROR(IF(SEARCH(X$1,$Q266),"sim","não"),)</f>
        <v>sim</v>
      </c>
      <c r="Y266" t="str">
        <f t="shared" si="274"/>
        <v>sim</v>
      </c>
      <c r="Z266" t="str">
        <f t="shared" si="274"/>
        <v/>
      </c>
      <c r="AA266">
        <f t="shared" si="7"/>
        <v>2</v>
      </c>
      <c r="AB266" t="str">
        <f t="shared" si="8"/>
        <v/>
      </c>
      <c r="AF266" t="str">
        <f t="shared" si="9"/>
        <v>2 - Population,1 - Type of study</v>
      </c>
      <c r="AG266" t="str">
        <f t="shared" si="10"/>
        <v>2 - Population</v>
      </c>
      <c r="AH266" t="str">
        <f t="shared" si="11"/>
        <v>1 - Type of study</v>
      </c>
    </row>
    <row r="267">
      <c r="A267" s="9" t="s">
        <v>14652</v>
      </c>
      <c r="B267" s="9" t="s">
        <v>14653</v>
      </c>
      <c r="C267" s="10">
        <v>2018.0</v>
      </c>
      <c r="D267" s="10">
        <v>4.0</v>
      </c>
      <c r="E267" s="10">
        <v>1.0</v>
      </c>
      <c r="F267" s="9" t="s">
        <v>1089</v>
      </c>
      <c r="G267" s="9" t="s">
        <v>1090</v>
      </c>
      <c r="H267" s="10">
        <v>59.0</v>
      </c>
      <c r="I267" s="9"/>
      <c r="J267" s="9" t="s">
        <v>11708</v>
      </c>
      <c r="K267" s="9" t="s">
        <v>14654</v>
      </c>
      <c r="L267" s="15" t="s">
        <v>14655</v>
      </c>
      <c r="M267" s="9" t="s">
        <v>883</v>
      </c>
      <c r="N267" s="9"/>
      <c r="O267" s="9" t="s">
        <v>913</v>
      </c>
      <c r="P267" s="9" t="s">
        <v>14656</v>
      </c>
      <c r="Q267" s="9" t="s">
        <v>14430</v>
      </c>
      <c r="R267" s="10">
        <v>2.9544187E7</v>
      </c>
      <c r="S267" s="9"/>
      <c r="T267">
        <f t="shared" si="2"/>
        <v>54</v>
      </c>
      <c r="U267" t="str">
        <f t="shared" si="3"/>
        <v>Excluded</v>
      </c>
      <c r="V267">
        <f t="shared" si="4"/>
        <v>29</v>
      </c>
      <c r="W267" t="str">
        <f t="shared" si="5"/>
        <v>Excluded</v>
      </c>
      <c r="X267" t="str">
        <f t="shared" ref="X267:Z267" si="275">IFERROR(IF(SEARCH(X$1,$Q267),"sim","não"),)</f>
        <v/>
      </c>
      <c r="Y267" t="str">
        <f t="shared" si="275"/>
        <v/>
      </c>
      <c r="Z267" t="str">
        <f t="shared" si="275"/>
        <v>sim</v>
      </c>
      <c r="AA267">
        <f t="shared" si="7"/>
        <v>1</v>
      </c>
      <c r="AB267" t="str">
        <f t="shared" si="8"/>
        <v/>
      </c>
      <c r="AF267" t="str">
        <f t="shared" si="9"/>
        <v>3 - Intervention</v>
      </c>
      <c r="AG267" t="str">
        <f t="shared" si="10"/>
        <v>3 - Intervention</v>
      </c>
      <c r="AH267" t="str">
        <f t="shared" si="11"/>
        <v/>
      </c>
    </row>
    <row r="268">
      <c r="A268" s="9" t="s">
        <v>14657</v>
      </c>
      <c r="B268" s="9" t="s">
        <v>14658</v>
      </c>
      <c r="C268" s="10">
        <v>2018.0</v>
      </c>
      <c r="D268" s="10">
        <v>5.0</v>
      </c>
      <c r="E268" s="10">
        <v>1.0</v>
      </c>
      <c r="F268" s="9" t="s">
        <v>909</v>
      </c>
      <c r="G268" s="9" t="s">
        <v>910</v>
      </c>
      <c r="H268" s="10">
        <v>198.0</v>
      </c>
      <c r="I268" s="9"/>
      <c r="J268" s="9" t="s">
        <v>14659</v>
      </c>
      <c r="K268" s="9" t="s">
        <v>14660</v>
      </c>
      <c r="L268" s="15" t="s">
        <v>14661</v>
      </c>
      <c r="M268" s="9" t="s">
        <v>883</v>
      </c>
      <c r="N268" s="9"/>
      <c r="O268" s="9" t="s">
        <v>913</v>
      </c>
      <c r="P268" s="9" t="s">
        <v>14662</v>
      </c>
      <c r="Q268" s="9" t="s">
        <v>14430</v>
      </c>
      <c r="R268" s="10">
        <v>2.9522951E7</v>
      </c>
      <c r="S268" s="9"/>
      <c r="T268">
        <f t="shared" si="2"/>
        <v>54</v>
      </c>
      <c r="U268" t="str">
        <f t="shared" si="3"/>
        <v>Excluded</v>
      </c>
      <c r="V268">
        <f t="shared" si="4"/>
        <v>29</v>
      </c>
      <c r="W268" t="str">
        <f t="shared" si="5"/>
        <v>Excluded</v>
      </c>
      <c r="X268" t="str">
        <f t="shared" ref="X268:Z268" si="276">IFERROR(IF(SEARCH(X$1,$Q268),"sim","não"),)</f>
        <v/>
      </c>
      <c r="Y268" t="str">
        <f t="shared" si="276"/>
        <v/>
      </c>
      <c r="Z268" t="str">
        <f t="shared" si="276"/>
        <v>sim</v>
      </c>
      <c r="AA268">
        <f t="shared" si="7"/>
        <v>1</v>
      </c>
      <c r="AB268" t="str">
        <f t="shared" si="8"/>
        <v/>
      </c>
      <c r="AF268" t="str">
        <f t="shared" si="9"/>
        <v>3 - Intervention</v>
      </c>
      <c r="AG268" t="str">
        <f t="shared" si="10"/>
        <v>3 - Intervention</v>
      </c>
      <c r="AH268" t="str">
        <f t="shared" si="11"/>
        <v/>
      </c>
    </row>
    <row r="269">
      <c r="A269" s="9" t="s">
        <v>14663</v>
      </c>
      <c r="B269" s="9" t="s">
        <v>14664</v>
      </c>
      <c r="C269" s="10">
        <v>2018.0</v>
      </c>
      <c r="D269" s="10">
        <v>1.0</v>
      </c>
      <c r="E269" s="10">
        <v>1.0</v>
      </c>
      <c r="F269" s="9" t="s">
        <v>1374</v>
      </c>
      <c r="G269" s="9" t="s">
        <v>1375</v>
      </c>
      <c r="H269" s="10">
        <v>13.0</v>
      </c>
      <c r="I269" s="10">
        <v>3.0</v>
      </c>
      <c r="J269" s="9" t="s">
        <v>14665</v>
      </c>
      <c r="K269" s="9" t="s">
        <v>14666</v>
      </c>
      <c r="L269" s="15" t="s">
        <v>14667</v>
      </c>
      <c r="M269" s="9" t="s">
        <v>883</v>
      </c>
      <c r="N269" s="9"/>
      <c r="O269" s="9"/>
      <c r="P269" s="9" t="s">
        <v>14668</v>
      </c>
      <c r="Q269" s="9" t="s">
        <v>13705</v>
      </c>
      <c r="R269" s="10">
        <v>2.9494635E7</v>
      </c>
      <c r="S269" s="9" t="s">
        <v>14669</v>
      </c>
      <c r="T269">
        <f t="shared" si="2"/>
        <v>51</v>
      </c>
      <c r="U269" t="str">
        <f t="shared" si="3"/>
        <v>Maybe</v>
      </c>
      <c r="V269">
        <f t="shared" si="4"/>
        <v>29</v>
      </c>
      <c r="W269" t="str">
        <f t="shared" si="5"/>
        <v>Maybe</v>
      </c>
      <c r="X269" t="str">
        <f t="shared" ref="X269:Z269" si="277">IFERROR(IF(SEARCH(X$1,$Q269),"sim","não"),)</f>
        <v/>
      </c>
      <c r="Y269" t="str">
        <f t="shared" si="277"/>
        <v/>
      </c>
      <c r="Z269" t="str">
        <f t="shared" si="277"/>
        <v/>
      </c>
      <c r="AA269">
        <f t="shared" si="7"/>
        <v>0</v>
      </c>
      <c r="AB269" t="str">
        <f t="shared" si="8"/>
        <v>sim</v>
      </c>
      <c r="AF269" t="str">
        <f t="shared" si="9"/>
        <v/>
      </c>
      <c r="AG269" t="str">
        <f t="shared" si="10"/>
        <v/>
      </c>
      <c r="AH269" t="str">
        <f t="shared" si="11"/>
        <v/>
      </c>
    </row>
    <row r="270">
      <c r="A270" s="9" t="s">
        <v>14670</v>
      </c>
      <c r="B270" s="9" t="s">
        <v>14671</v>
      </c>
      <c r="C270" s="10">
        <v>2018.0</v>
      </c>
      <c r="D270" s="10">
        <v>2.0</v>
      </c>
      <c r="E270" s="10">
        <v>1.0</v>
      </c>
      <c r="F270" s="9" t="s">
        <v>879</v>
      </c>
      <c r="G270" s="9" t="s">
        <v>880</v>
      </c>
      <c r="H270" s="10">
        <v>127.0</v>
      </c>
      <c r="I270" s="9"/>
      <c r="J270" s="9" t="s">
        <v>14672</v>
      </c>
      <c r="K270" s="9" t="s">
        <v>14673</v>
      </c>
      <c r="L270" s="15" t="s">
        <v>14674</v>
      </c>
      <c r="M270" s="9" t="s">
        <v>883</v>
      </c>
      <c r="N270" s="9"/>
      <c r="O270" s="9" t="s">
        <v>884</v>
      </c>
      <c r="P270" s="9" t="s">
        <v>14675</v>
      </c>
      <c r="Q270" s="9" t="s">
        <v>13688</v>
      </c>
      <c r="R270" s="10">
        <v>2.9475712E7</v>
      </c>
      <c r="S270" s="9"/>
      <c r="T270">
        <f t="shared" si="2"/>
        <v>54</v>
      </c>
      <c r="U270" t="str">
        <f t="shared" si="3"/>
        <v>Excluded</v>
      </c>
      <c r="V270">
        <f t="shared" si="4"/>
        <v>29</v>
      </c>
      <c r="W270" t="str">
        <f t="shared" si="5"/>
        <v>Excluded</v>
      </c>
      <c r="X270" t="str">
        <f t="shared" ref="X270:Z270" si="278">IFERROR(IF(SEARCH(X$1,$Q270),"sim","não"),)</f>
        <v>sim</v>
      </c>
      <c r="Y270" t="str">
        <f t="shared" si="278"/>
        <v/>
      </c>
      <c r="Z270" t="str">
        <f t="shared" si="278"/>
        <v/>
      </c>
      <c r="AA270">
        <f t="shared" si="7"/>
        <v>1</v>
      </c>
      <c r="AB270" t="str">
        <f t="shared" si="8"/>
        <v/>
      </c>
      <c r="AF270" t="str">
        <f t="shared" si="9"/>
        <v>1 - Type of study</v>
      </c>
      <c r="AG270" t="str">
        <f t="shared" si="10"/>
        <v>1 - Type of study</v>
      </c>
      <c r="AH270" t="str">
        <f t="shared" si="11"/>
        <v/>
      </c>
    </row>
    <row r="271">
      <c r="A271" s="9" t="s">
        <v>14676</v>
      </c>
      <c r="B271" s="9" t="s">
        <v>14677</v>
      </c>
      <c r="C271" s="10">
        <v>2018.0</v>
      </c>
      <c r="D271" s="10">
        <v>5.0</v>
      </c>
      <c r="E271" s="10">
        <v>1.0</v>
      </c>
      <c r="F271" s="9" t="s">
        <v>927</v>
      </c>
      <c r="G271" s="9" t="s">
        <v>928</v>
      </c>
      <c r="H271" s="10">
        <v>236.0</v>
      </c>
      <c r="I271" s="9"/>
      <c r="J271" s="9" t="s">
        <v>14678</v>
      </c>
      <c r="K271" s="9" t="s">
        <v>14679</v>
      </c>
      <c r="L271" s="15" t="s">
        <v>14680</v>
      </c>
      <c r="M271" s="9" t="s">
        <v>883</v>
      </c>
      <c r="N271" s="9"/>
      <c r="O271" s="9" t="s">
        <v>884</v>
      </c>
      <c r="P271" s="9" t="s">
        <v>14681</v>
      </c>
      <c r="Q271" s="9" t="s">
        <v>13705</v>
      </c>
      <c r="R271" s="10">
        <v>2.9449115E7</v>
      </c>
      <c r="S271" s="9"/>
      <c r="T271">
        <f t="shared" si="2"/>
        <v>51</v>
      </c>
      <c r="U271" t="str">
        <f t="shared" si="3"/>
        <v>Maybe</v>
      </c>
      <c r="V271">
        <f t="shared" si="4"/>
        <v>29</v>
      </c>
      <c r="W271" t="str">
        <f t="shared" si="5"/>
        <v>Maybe</v>
      </c>
      <c r="X271" t="str">
        <f t="shared" ref="X271:Z271" si="279">IFERROR(IF(SEARCH(X$1,$Q271),"sim","não"),)</f>
        <v/>
      </c>
      <c r="Y271" t="str">
        <f t="shared" si="279"/>
        <v/>
      </c>
      <c r="Z271" t="str">
        <f t="shared" si="279"/>
        <v/>
      </c>
      <c r="AA271">
        <f t="shared" si="7"/>
        <v>0</v>
      </c>
      <c r="AB271" t="str">
        <f t="shared" si="8"/>
        <v>sim</v>
      </c>
      <c r="AF271" t="str">
        <f t="shared" si="9"/>
        <v/>
      </c>
      <c r="AG271" t="str">
        <f t="shared" si="10"/>
        <v/>
      </c>
      <c r="AH271" t="str">
        <f t="shared" si="11"/>
        <v/>
      </c>
    </row>
    <row r="272">
      <c r="A272" s="9" t="s">
        <v>14682</v>
      </c>
      <c r="B272" s="9" t="s">
        <v>14683</v>
      </c>
      <c r="C272" s="10">
        <v>2018.0</v>
      </c>
      <c r="D272" s="10">
        <v>9.0</v>
      </c>
      <c r="E272" s="10">
        <v>1.0</v>
      </c>
      <c r="F272" s="9" t="s">
        <v>11738</v>
      </c>
      <c r="G272" s="9" t="s">
        <v>11739</v>
      </c>
      <c r="H272" s="10">
        <v>410.0</v>
      </c>
      <c r="I272" s="10">
        <v>22.0</v>
      </c>
      <c r="J272" s="9" t="s">
        <v>14684</v>
      </c>
      <c r="K272" s="9" t="s">
        <v>14685</v>
      </c>
      <c r="L272" s="15" t="s">
        <v>14686</v>
      </c>
      <c r="M272" s="9" t="s">
        <v>883</v>
      </c>
      <c r="N272" s="9"/>
      <c r="O272" s="9" t="s">
        <v>1051</v>
      </c>
      <c r="P272" s="9" t="s">
        <v>14687</v>
      </c>
      <c r="Q272" s="9" t="s">
        <v>13688</v>
      </c>
      <c r="R272" s="10">
        <v>2.9411085E7</v>
      </c>
      <c r="S272" s="9"/>
      <c r="T272">
        <f t="shared" si="2"/>
        <v>54</v>
      </c>
      <c r="U272" t="str">
        <f t="shared" si="3"/>
        <v>Excluded</v>
      </c>
      <c r="V272">
        <f t="shared" si="4"/>
        <v>29</v>
      </c>
      <c r="W272" t="str">
        <f t="shared" si="5"/>
        <v>Excluded</v>
      </c>
      <c r="X272" t="str">
        <f t="shared" ref="X272:Z272" si="280">IFERROR(IF(SEARCH(X$1,$Q272),"sim","não"),)</f>
        <v>sim</v>
      </c>
      <c r="Y272" t="str">
        <f t="shared" si="280"/>
        <v/>
      </c>
      <c r="Z272" t="str">
        <f t="shared" si="280"/>
        <v/>
      </c>
      <c r="AA272">
        <f t="shared" si="7"/>
        <v>1</v>
      </c>
      <c r="AB272" t="str">
        <f t="shared" si="8"/>
        <v/>
      </c>
      <c r="AF272" t="str">
        <f t="shared" si="9"/>
        <v>1 - Type of study</v>
      </c>
      <c r="AG272" t="str">
        <f t="shared" si="10"/>
        <v>1 - Type of study</v>
      </c>
      <c r="AH272" t="str">
        <f t="shared" si="11"/>
        <v/>
      </c>
    </row>
    <row r="273">
      <c r="A273" s="9" t="s">
        <v>14688</v>
      </c>
      <c r="B273" s="9" t="s">
        <v>14689</v>
      </c>
      <c r="C273" s="10">
        <v>2018.0</v>
      </c>
      <c r="D273" s="10">
        <v>4.0</v>
      </c>
      <c r="E273" s="10">
        <v>1.0</v>
      </c>
      <c r="F273" s="9" t="s">
        <v>927</v>
      </c>
      <c r="G273" s="9" t="s">
        <v>928</v>
      </c>
      <c r="H273" s="10">
        <v>235.0</v>
      </c>
      <c r="I273" s="9"/>
      <c r="J273" s="9" t="s">
        <v>14690</v>
      </c>
      <c r="K273" s="9" t="s">
        <v>14691</v>
      </c>
      <c r="L273" s="15" t="s">
        <v>14692</v>
      </c>
      <c r="M273" s="9" t="s">
        <v>883</v>
      </c>
      <c r="N273" s="9"/>
      <c r="O273" s="9" t="s">
        <v>884</v>
      </c>
      <c r="P273" s="9" t="s">
        <v>14693</v>
      </c>
      <c r="Q273" s="9" t="s">
        <v>13914</v>
      </c>
      <c r="R273" s="10">
        <v>2.9304465E7</v>
      </c>
      <c r="S273" s="9"/>
      <c r="T273">
        <f t="shared" si="2"/>
        <v>51</v>
      </c>
      <c r="U273" t="str">
        <f t="shared" si="3"/>
        <v>Maybe</v>
      </c>
      <c r="V273">
        <f t="shared" si="4"/>
        <v>29</v>
      </c>
      <c r="W273" t="str">
        <f t="shared" si="5"/>
        <v>Maybe</v>
      </c>
      <c r="X273" t="str">
        <f t="shared" ref="X273:Z273" si="281">IFERROR(IF(SEARCH(X$1,$Q273),"sim","não"),)</f>
        <v/>
      </c>
      <c r="Y273" t="str">
        <f t="shared" si="281"/>
        <v/>
      </c>
      <c r="Z273" t="str">
        <f t="shared" si="281"/>
        <v/>
      </c>
      <c r="AA273">
        <f t="shared" si="7"/>
        <v>0</v>
      </c>
      <c r="AB273" t="str">
        <f t="shared" si="8"/>
        <v>sim</v>
      </c>
      <c r="AF273" t="str">
        <f t="shared" si="9"/>
        <v/>
      </c>
      <c r="AG273" t="str">
        <f t="shared" si="10"/>
        <v/>
      </c>
      <c r="AH273" t="str">
        <f t="shared" si="11"/>
        <v/>
      </c>
    </row>
    <row r="274">
      <c r="A274" s="9" t="s">
        <v>14694</v>
      </c>
      <c r="B274" s="9" t="s">
        <v>14695</v>
      </c>
      <c r="C274" s="10">
        <v>2017.0</v>
      </c>
      <c r="D274" s="10">
        <v>12.0</v>
      </c>
      <c r="E274" s="10">
        <v>22.0</v>
      </c>
      <c r="F274" s="9" t="s">
        <v>8305</v>
      </c>
      <c r="G274" s="9" t="s">
        <v>8306</v>
      </c>
      <c r="H274" s="10">
        <v>358.0</v>
      </c>
      <c r="I274" s="10">
        <v>6370.0</v>
      </c>
      <c r="J274" s="10">
        <v>1549.0</v>
      </c>
      <c r="K274" s="9" t="s">
        <v>14696</v>
      </c>
      <c r="L274" s="15" t="s">
        <v>14697</v>
      </c>
      <c r="M274" s="9" t="s">
        <v>883</v>
      </c>
      <c r="N274" s="9"/>
      <c r="O274" s="9" t="s">
        <v>1022</v>
      </c>
      <c r="P274" s="9"/>
      <c r="Q274" s="9" t="s">
        <v>14698</v>
      </c>
      <c r="R274" s="10">
        <v>2.9269469E7</v>
      </c>
      <c r="S274" s="9"/>
      <c r="T274">
        <f t="shared" si="2"/>
        <v>54</v>
      </c>
      <c r="U274" t="str">
        <f t="shared" si="3"/>
        <v>Excluded</v>
      </c>
      <c r="V274">
        <f t="shared" si="4"/>
        <v>29</v>
      </c>
      <c r="W274" t="str">
        <f t="shared" si="5"/>
        <v>Excluded</v>
      </c>
      <c r="X274" t="str">
        <f t="shared" ref="X274:Z274" si="282">IFERROR(IF(SEARCH(X$1,$Q274),"sim","não"),)</f>
        <v>sim</v>
      </c>
      <c r="Y274" t="str">
        <f t="shared" si="282"/>
        <v/>
      </c>
      <c r="Z274" t="str">
        <f t="shared" si="282"/>
        <v/>
      </c>
      <c r="AA274">
        <f t="shared" si="7"/>
        <v>1</v>
      </c>
      <c r="AB274" t="str">
        <f t="shared" si="8"/>
        <v/>
      </c>
      <c r="AF274" t="str">
        <f t="shared" si="9"/>
        <v>1 - Type of study</v>
      </c>
      <c r="AG274" t="str">
        <f t="shared" si="10"/>
        <v>1 - Type of study</v>
      </c>
      <c r="AH274" t="str">
        <f t="shared" si="11"/>
        <v/>
      </c>
    </row>
    <row r="275">
      <c r="A275" s="9" t="s">
        <v>14699</v>
      </c>
      <c r="B275" s="9" t="s">
        <v>14700</v>
      </c>
      <c r="C275" s="10">
        <v>2017.0</v>
      </c>
      <c r="D275" s="10">
        <v>1.0</v>
      </c>
      <c r="E275" s="10">
        <v>1.0</v>
      </c>
      <c r="F275" s="9" t="s">
        <v>1901</v>
      </c>
      <c r="G275" s="9" t="s">
        <v>1902</v>
      </c>
      <c r="H275" s="10">
        <v>7.0</v>
      </c>
      <c r="I275" s="10">
        <v>19.0</v>
      </c>
      <c r="J275" s="9" t="s">
        <v>14701</v>
      </c>
      <c r="K275" s="9" t="s">
        <v>14702</v>
      </c>
      <c r="L275" s="15" t="s">
        <v>14703</v>
      </c>
      <c r="M275" s="9" t="s">
        <v>883</v>
      </c>
      <c r="N275" s="9"/>
      <c r="O275" s="9"/>
      <c r="P275" s="9" t="s">
        <v>14704</v>
      </c>
      <c r="Q275" s="9" t="s">
        <v>14077</v>
      </c>
      <c r="R275" s="10">
        <v>2.9187904E7</v>
      </c>
      <c r="S275" s="9" t="s">
        <v>14705</v>
      </c>
      <c r="T275">
        <f t="shared" si="2"/>
        <v>54</v>
      </c>
      <c r="U275" t="str">
        <f t="shared" si="3"/>
        <v>Excluded</v>
      </c>
      <c r="V275">
        <f t="shared" si="4"/>
        <v>29</v>
      </c>
      <c r="W275" t="str">
        <f t="shared" si="5"/>
        <v>Excluded</v>
      </c>
      <c r="X275" t="str">
        <f t="shared" ref="X275:Z275" si="283">IFERROR(IF(SEARCH(X$1,$Q275),"sim","não"),)</f>
        <v/>
      </c>
      <c r="Y275" t="str">
        <f t="shared" si="283"/>
        <v>sim</v>
      </c>
      <c r="Z275" t="str">
        <f t="shared" si="283"/>
        <v/>
      </c>
      <c r="AA275">
        <f t="shared" si="7"/>
        <v>1</v>
      </c>
      <c r="AB275" t="str">
        <f t="shared" si="8"/>
        <v/>
      </c>
      <c r="AF275" t="str">
        <f t="shared" si="9"/>
        <v>2 - Population</v>
      </c>
      <c r="AG275" t="str">
        <f t="shared" si="10"/>
        <v>2 - Population</v>
      </c>
      <c r="AH275" t="str">
        <f t="shared" si="11"/>
        <v/>
      </c>
    </row>
    <row r="276">
      <c r="A276" s="9" t="s">
        <v>14706</v>
      </c>
      <c r="B276" s="9" t="s">
        <v>14707</v>
      </c>
      <c r="C276" s="10">
        <v>2018.0</v>
      </c>
      <c r="D276" s="10">
        <v>1.0</v>
      </c>
      <c r="E276" s="10">
        <v>1.0</v>
      </c>
      <c r="F276" s="9" t="s">
        <v>1046</v>
      </c>
      <c r="G276" s="9" t="s">
        <v>1047</v>
      </c>
      <c r="H276" s="10">
        <v>25.0</v>
      </c>
      <c r="I276" s="10">
        <v>1.0</v>
      </c>
      <c r="J276" s="9" t="s">
        <v>14708</v>
      </c>
      <c r="K276" s="9" t="s">
        <v>14709</v>
      </c>
      <c r="L276" s="15" t="s">
        <v>14710</v>
      </c>
      <c r="M276" s="9" t="s">
        <v>883</v>
      </c>
      <c r="N276" s="9"/>
      <c r="O276" s="9"/>
      <c r="P276" s="9" t="s">
        <v>14711</v>
      </c>
      <c r="Q276" s="9" t="s">
        <v>13738</v>
      </c>
      <c r="R276" s="10">
        <v>2.9071536E7</v>
      </c>
      <c r="S276" s="9" t="s">
        <v>14712</v>
      </c>
      <c r="T276">
        <f t="shared" si="2"/>
        <v>54</v>
      </c>
      <c r="U276" t="str">
        <f t="shared" si="3"/>
        <v>Excluded</v>
      </c>
      <c r="V276">
        <f t="shared" si="4"/>
        <v>29</v>
      </c>
      <c r="W276" t="str">
        <f t="shared" si="5"/>
        <v>Excluded</v>
      </c>
      <c r="X276" t="str">
        <f t="shared" ref="X276:Z276" si="284">IFERROR(IF(SEARCH(X$1,$Q276),"sim","não"),)</f>
        <v/>
      </c>
      <c r="Y276" t="str">
        <f t="shared" si="284"/>
        <v/>
      </c>
      <c r="Z276" t="str">
        <f t="shared" si="284"/>
        <v>sim</v>
      </c>
      <c r="AA276">
        <f t="shared" si="7"/>
        <v>1</v>
      </c>
      <c r="AB276" t="str">
        <f t="shared" si="8"/>
        <v/>
      </c>
      <c r="AF276" t="str">
        <f t="shared" si="9"/>
        <v>3 - Intervention</v>
      </c>
      <c r="AG276" t="str">
        <f t="shared" si="10"/>
        <v>3 - Intervention</v>
      </c>
      <c r="AH276" t="str">
        <f t="shared" si="11"/>
        <v/>
      </c>
    </row>
    <row r="277">
      <c r="A277" s="9" t="s">
        <v>14713</v>
      </c>
      <c r="B277" s="9" t="s">
        <v>14714</v>
      </c>
      <c r="C277" s="10">
        <v>2018.0</v>
      </c>
      <c r="D277" s="10">
        <v>4.0</v>
      </c>
      <c r="E277" s="10">
        <v>15.0</v>
      </c>
      <c r="F277" s="9" t="s">
        <v>948</v>
      </c>
      <c r="G277" s="9" t="s">
        <v>949</v>
      </c>
      <c r="H277" s="10">
        <v>621.0</v>
      </c>
      <c r="I277" s="9"/>
      <c r="J277" s="9" t="s">
        <v>14715</v>
      </c>
      <c r="K277" s="9" t="s">
        <v>14716</v>
      </c>
      <c r="L277" s="15" t="s">
        <v>14717</v>
      </c>
      <c r="M277" s="9" t="s">
        <v>883</v>
      </c>
      <c r="N277" s="9"/>
      <c r="O277" s="9" t="s">
        <v>913</v>
      </c>
      <c r="P277" s="9" t="s">
        <v>14718</v>
      </c>
      <c r="Q277" s="9" t="s">
        <v>13688</v>
      </c>
      <c r="R277" s="10">
        <v>2.9055586E7</v>
      </c>
      <c r="S277" s="9"/>
      <c r="T277">
        <f t="shared" si="2"/>
        <v>54</v>
      </c>
      <c r="U277" t="str">
        <f t="shared" si="3"/>
        <v>Excluded</v>
      </c>
      <c r="V277">
        <f t="shared" si="4"/>
        <v>29</v>
      </c>
      <c r="W277" t="str">
        <f t="shared" si="5"/>
        <v>Excluded</v>
      </c>
      <c r="X277" t="str">
        <f t="shared" ref="X277:Z277" si="285">IFERROR(IF(SEARCH(X$1,$Q277),"sim","não"),)</f>
        <v>sim</v>
      </c>
      <c r="Y277" t="str">
        <f t="shared" si="285"/>
        <v/>
      </c>
      <c r="Z277" t="str">
        <f t="shared" si="285"/>
        <v/>
      </c>
      <c r="AA277">
        <f t="shared" si="7"/>
        <v>1</v>
      </c>
      <c r="AB277" t="str">
        <f t="shared" si="8"/>
        <v/>
      </c>
      <c r="AF277" t="str">
        <f t="shared" si="9"/>
        <v>1 - Type of study</v>
      </c>
      <c r="AG277" t="str">
        <f t="shared" si="10"/>
        <v>1 - Type of study</v>
      </c>
      <c r="AH277" t="str">
        <f t="shared" si="11"/>
        <v/>
      </c>
    </row>
    <row r="278">
      <c r="A278" s="9" t="s">
        <v>14719</v>
      </c>
      <c r="B278" s="9" t="s">
        <v>14720</v>
      </c>
      <c r="C278" s="10">
        <v>2018.0</v>
      </c>
      <c r="D278" s="10">
        <v>2.0</v>
      </c>
      <c r="E278" s="10">
        <v>1.0</v>
      </c>
      <c r="F278" s="9" t="s">
        <v>927</v>
      </c>
      <c r="G278" s="9" t="s">
        <v>928</v>
      </c>
      <c r="H278" s="10">
        <v>233.0</v>
      </c>
      <c r="I278" s="9"/>
      <c r="J278" s="9" t="s">
        <v>14721</v>
      </c>
      <c r="K278" s="9" t="s">
        <v>14722</v>
      </c>
      <c r="L278" s="15" t="s">
        <v>14723</v>
      </c>
      <c r="M278" s="9" t="s">
        <v>883</v>
      </c>
      <c r="N278" s="9"/>
      <c r="O278" s="9" t="s">
        <v>884</v>
      </c>
      <c r="P278" s="9" t="s">
        <v>14724</v>
      </c>
      <c r="Q278" s="9" t="s">
        <v>13688</v>
      </c>
      <c r="R278" s="10">
        <v>2.9037491E7</v>
      </c>
      <c r="S278" s="9"/>
      <c r="T278">
        <f t="shared" si="2"/>
        <v>54</v>
      </c>
      <c r="U278" t="str">
        <f t="shared" si="3"/>
        <v>Excluded</v>
      </c>
      <c r="V278">
        <f t="shared" si="4"/>
        <v>29</v>
      </c>
      <c r="W278" t="str">
        <f t="shared" si="5"/>
        <v>Excluded</v>
      </c>
      <c r="X278" t="str">
        <f t="shared" ref="X278:Z278" si="286">IFERROR(IF(SEARCH(X$1,$Q278),"sim","não"),)</f>
        <v>sim</v>
      </c>
      <c r="Y278" t="str">
        <f t="shared" si="286"/>
        <v/>
      </c>
      <c r="Z278" t="str">
        <f t="shared" si="286"/>
        <v/>
      </c>
      <c r="AA278">
        <f t="shared" si="7"/>
        <v>1</v>
      </c>
      <c r="AB278" t="str">
        <f t="shared" si="8"/>
        <v/>
      </c>
      <c r="AF278" t="str">
        <f t="shared" si="9"/>
        <v>1 - Type of study</v>
      </c>
      <c r="AG278" t="str">
        <f t="shared" si="10"/>
        <v>1 - Type of study</v>
      </c>
      <c r="AH278" t="str">
        <f t="shared" si="11"/>
        <v/>
      </c>
    </row>
    <row r="279">
      <c r="A279" s="9" t="s">
        <v>14725</v>
      </c>
      <c r="B279" s="9" t="s">
        <v>14726</v>
      </c>
      <c r="C279" s="10">
        <v>2018.0</v>
      </c>
      <c r="D279" s="10">
        <v>1.0</v>
      </c>
      <c r="E279" s="10">
        <v>1.0</v>
      </c>
      <c r="F279" s="9" t="s">
        <v>927</v>
      </c>
      <c r="G279" s="9" t="s">
        <v>928</v>
      </c>
      <c r="H279" s="10">
        <v>232.0</v>
      </c>
      <c r="I279" s="9"/>
      <c r="J279" s="9" t="s">
        <v>14727</v>
      </c>
      <c r="K279" s="9" t="s">
        <v>14728</v>
      </c>
      <c r="L279" s="15" t="s">
        <v>14729</v>
      </c>
      <c r="M279" s="9" t="s">
        <v>883</v>
      </c>
      <c r="N279" s="9"/>
      <c r="O279" s="9" t="s">
        <v>884</v>
      </c>
      <c r="P279" s="9" t="s">
        <v>14730</v>
      </c>
      <c r="Q279" s="9" t="s">
        <v>14430</v>
      </c>
      <c r="R279" s="10">
        <v>2.8941714E7</v>
      </c>
      <c r="S279" s="9"/>
      <c r="T279">
        <f t="shared" si="2"/>
        <v>54</v>
      </c>
      <c r="U279" t="str">
        <f t="shared" si="3"/>
        <v>Excluded</v>
      </c>
      <c r="V279">
        <f t="shared" si="4"/>
        <v>29</v>
      </c>
      <c r="W279" t="str">
        <f t="shared" si="5"/>
        <v>Excluded</v>
      </c>
      <c r="X279" t="str">
        <f t="shared" ref="X279:Z279" si="287">IFERROR(IF(SEARCH(X$1,$Q279),"sim","não"),)</f>
        <v/>
      </c>
      <c r="Y279" t="str">
        <f t="shared" si="287"/>
        <v/>
      </c>
      <c r="Z279" t="str">
        <f t="shared" si="287"/>
        <v>sim</v>
      </c>
      <c r="AA279">
        <f t="shared" si="7"/>
        <v>1</v>
      </c>
      <c r="AB279" t="str">
        <f t="shared" si="8"/>
        <v/>
      </c>
      <c r="AF279" t="str">
        <f t="shared" si="9"/>
        <v>3 - Intervention</v>
      </c>
      <c r="AG279" t="str">
        <f t="shared" si="10"/>
        <v>3 - Intervention</v>
      </c>
      <c r="AH279" t="str">
        <f t="shared" si="11"/>
        <v/>
      </c>
    </row>
    <row r="280">
      <c r="A280" s="9" t="s">
        <v>14731</v>
      </c>
      <c r="B280" s="9" t="s">
        <v>14732</v>
      </c>
      <c r="C280" s="10">
        <v>2017.0</v>
      </c>
      <c r="D280" s="10">
        <v>11.0</v>
      </c>
      <c r="E280" s="10">
        <v>1.0</v>
      </c>
      <c r="F280" s="9" t="s">
        <v>1147</v>
      </c>
      <c r="G280" s="9" t="s">
        <v>1148</v>
      </c>
      <c r="H280" s="10">
        <v>159.0</v>
      </c>
      <c r="I280" s="9"/>
      <c r="J280" s="9" t="s">
        <v>14512</v>
      </c>
      <c r="K280" s="9" t="s">
        <v>14733</v>
      </c>
      <c r="L280" s="15" t="s">
        <v>14734</v>
      </c>
      <c r="M280" s="9" t="s">
        <v>883</v>
      </c>
      <c r="N280" s="9"/>
      <c r="O280" s="9" t="s">
        <v>913</v>
      </c>
      <c r="P280" s="9" t="s">
        <v>14735</v>
      </c>
      <c r="Q280" s="9" t="s">
        <v>13680</v>
      </c>
      <c r="R280" s="10">
        <v>2.8800471E7</v>
      </c>
      <c r="S280" s="9"/>
      <c r="T280">
        <f t="shared" si="2"/>
        <v>54</v>
      </c>
      <c r="U280" t="str">
        <f t="shared" si="3"/>
        <v>Excluded</v>
      </c>
      <c r="V280">
        <f t="shared" si="4"/>
        <v>29</v>
      </c>
      <c r="W280" t="str">
        <f t="shared" si="5"/>
        <v>Excluded</v>
      </c>
      <c r="X280" t="str">
        <f t="shared" ref="X280:Z280" si="288">IFERROR(IF(SEARCH(X$1,$Q280),"sim","não"),)</f>
        <v>sim</v>
      </c>
      <c r="Y280" t="str">
        <f t="shared" si="288"/>
        <v/>
      </c>
      <c r="Z280" t="str">
        <f t="shared" si="288"/>
        <v/>
      </c>
      <c r="AA280">
        <f t="shared" si="7"/>
        <v>1</v>
      </c>
      <c r="AB280" t="str">
        <f t="shared" si="8"/>
        <v/>
      </c>
      <c r="AF280" t="str">
        <f t="shared" si="9"/>
        <v>1 - Type of study</v>
      </c>
      <c r="AG280" t="str">
        <f t="shared" si="10"/>
        <v>1 - Type of study</v>
      </c>
      <c r="AH280" t="str">
        <f t="shared" si="11"/>
        <v/>
      </c>
    </row>
    <row r="281">
      <c r="A281" s="9" t="s">
        <v>14736</v>
      </c>
      <c r="B281" s="9" t="s">
        <v>14737</v>
      </c>
      <c r="C281" s="10">
        <v>2017.0</v>
      </c>
      <c r="D281" s="10">
        <v>7.0</v>
      </c>
      <c r="E281" s="10">
        <v>14.0</v>
      </c>
      <c r="F281" s="9" t="s">
        <v>1004</v>
      </c>
      <c r="G281" s="9" t="s">
        <v>1005</v>
      </c>
      <c r="H281" s="10">
        <v>7.0</v>
      </c>
      <c r="I281" s="10">
        <v>1.0</v>
      </c>
      <c r="J281" s="10">
        <v>5473.0</v>
      </c>
      <c r="K281" s="9" t="s">
        <v>14738</v>
      </c>
      <c r="L281" s="15" t="s">
        <v>14739</v>
      </c>
      <c r="M281" s="9" t="s">
        <v>883</v>
      </c>
      <c r="N281" s="9"/>
      <c r="O281" s="9"/>
      <c r="P281" s="9" t="s">
        <v>14740</v>
      </c>
      <c r="Q281" s="9" t="s">
        <v>13688</v>
      </c>
      <c r="R281" s="10">
        <v>2.8710445E7</v>
      </c>
      <c r="S281" s="9" t="s">
        <v>14741</v>
      </c>
      <c r="T281">
        <f t="shared" si="2"/>
        <v>54</v>
      </c>
      <c r="U281" t="str">
        <f t="shared" si="3"/>
        <v>Excluded</v>
      </c>
      <c r="V281">
        <f t="shared" si="4"/>
        <v>29</v>
      </c>
      <c r="W281" t="str">
        <f t="shared" si="5"/>
        <v>Excluded</v>
      </c>
      <c r="X281" t="str">
        <f t="shared" ref="X281:Z281" si="289">IFERROR(IF(SEARCH(X$1,$Q281),"sim","não"),)</f>
        <v>sim</v>
      </c>
      <c r="Y281" t="str">
        <f t="shared" si="289"/>
        <v/>
      </c>
      <c r="Z281" t="str">
        <f t="shared" si="289"/>
        <v/>
      </c>
      <c r="AA281">
        <f t="shared" si="7"/>
        <v>1</v>
      </c>
      <c r="AB281" t="str">
        <f t="shared" si="8"/>
        <v/>
      </c>
      <c r="AF281" t="str">
        <f t="shared" si="9"/>
        <v>1 - Type of study</v>
      </c>
      <c r="AG281" t="str">
        <f t="shared" si="10"/>
        <v>1 - Type of study</v>
      </c>
      <c r="AH281" t="str">
        <f t="shared" si="11"/>
        <v/>
      </c>
    </row>
    <row r="282">
      <c r="A282" s="9" t="s">
        <v>14742</v>
      </c>
      <c r="B282" s="9" t="s">
        <v>14743</v>
      </c>
      <c r="C282" s="10">
        <v>2017.0</v>
      </c>
      <c r="D282" s="10">
        <v>7.0</v>
      </c>
      <c r="E282" s="10">
        <v>14.0</v>
      </c>
      <c r="F282" s="9" t="s">
        <v>1004</v>
      </c>
      <c r="G282" s="9" t="s">
        <v>1005</v>
      </c>
      <c r="H282" s="10">
        <v>7.0</v>
      </c>
      <c r="I282" s="10">
        <v>1.0</v>
      </c>
      <c r="J282" s="10">
        <v>5424.0</v>
      </c>
      <c r="K282" s="9" t="s">
        <v>14744</v>
      </c>
      <c r="L282" s="15" t="s">
        <v>14745</v>
      </c>
      <c r="M282" s="9" t="s">
        <v>883</v>
      </c>
      <c r="N282" s="9"/>
      <c r="O282" s="9"/>
      <c r="P282" s="9" t="s">
        <v>14746</v>
      </c>
      <c r="Q282" s="9" t="s">
        <v>13688</v>
      </c>
      <c r="R282" s="10">
        <v>2.8710404E7</v>
      </c>
      <c r="S282" s="9" t="s">
        <v>14747</v>
      </c>
      <c r="T282">
        <f t="shared" si="2"/>
        <v>54</v>
      </c>
      <c r="U282" t="str">
        <f t="shared" si="3"/>
        <v>Excluded</v>
      </c>
      <c r="V282">
        <f t="shared" si="4"/>
        <v>29</v>
      </c>
      <c r="W282" t="str">
        <f t="shared" si="5"/>
        <v>Excluded</v>
      </c>
      <c r="X282" t="str">
        <f t="shared" ref="X282:Z282" si="290">IFERROR(IF(SEARCH(X$1,$Q282),"sim","não"),)</f>
        <v>sim</v>
      </c>
      <c r="Y282" t="str">
        <f t="shared" si="290"/>
        <v/>
      </c>
      <c r="Z282" t="str">
        <f t="shared" si="290"/>
        <v/>
      </c>
      <c r="AA282">
        <f t="shared" si="7"/>
        <v>1</v>
      </c>
      <c r="AB282" t="str">
        <f t="shared" si="8"/>
        <v/>
      </c>
      <c r="AF282" t="str">
        <f t="shared" si="9"/>
        <v>1 - Type of study</v>
      </c>
      <c r="AG282" t="str">
        <f t="shared" si="10"/>
        <v>1 - Type of study</v>
      </c>
      <c r="AH282" t="str">
        <f t="shared" si="11"/>
        <v/>
      </c>
    </row>
    <row r="283">
      <c r="A283" s="9" t="s">
        <v>14748</v>
      </c>
      <c r="B283" s="9" t="s">
        <v>14749</v>
      </c>
      <c r="C283" s="10">
        <v>2017.0</v>
      </c>
      <c r="D283" s="10">
        <v>10.0</v>
      </c>
      <c r="E283" s="10">
        <v>30.0</v>
      </c>
      <c r="F283" s="9" t="s">
        <v>14750</v>
      </c>
      <c r="G283" s="9" t="s">
        <v>14751</v>
      </c>
      <c r="H283" s="10">
        <v>46.0</v>
      </c>
      <c r="I283" s="10">
        <v>21.0</v>
      </c>
      <c r="J283" s="9" t="s">
        <v>14752</v>
      </c>
      <c r="K283" s="9" t="s">
        <v>14753</v>
      </c>
      <c r="L283" s="15" t="s">
        <v>14754</v>
      </c>
      <c r="M283" s="9" t="s">
        <v>883</v>
      </c>
      <c r="N283" s="9"/>
      <c r="O283" s="9"/>
      <c r="P283" s="9" t="s">
        <v>14755</v>
      </c>
      <c r="Q283" s="9" t="s">
        <v>13680</v>
      </c>
      <c r="R283" s="10">
        <v>2.8702523E7</v>
      </c>
      <c r="S283" s="9" t="s">
        <v>14756</v>
      </c>
      <c r="T283">
        <f t="shared" si="2"/>
        <v>54</v>
      </c>
      <c r="U283" t="str">
        <f t="shared" si="3"/>
        <v>Excluded</v>
      </c>
      <c r="V283">
        <f t="shared" si="4"/>
        <v>29</v>
      </c>
      <c r="W283" t="str">
        <f t="shared" si="5"/>
        <v>Excluded</v>
      </c>
      <c r="X283" t="str">
        <f t="shared" ref="X283:Z283" si="291">IFERROR(IF(SEARCH(X$1,$Q283),"sim","não"),)</f>
        <v>sim</v>
      </c>
      <c r="Y283" t="str">
        <f t="shared" si="291"/>
        <v/>
      </c>
      <c r="Z283" t="str">
        <f t="shared" si="291"/>
        <v/>
      </c>
      <c r="AA283">
        <f t="shared" si="7"/>
        <v>1</v>
      </c>
      <c r="AB283" t="str">
        <f t="shared" si="8"/>
        <v/>
      </c>
      <c r="AF283" t="str">
        <f t="shared" si="9"/>
        <v>1 - Type of study</v>
      </c>
      <c r="AG283" t="str">
        <f t="shared" si="10"/>
        <v>1 - Type of study</v>
      </c>
      <c r="AH283" t="str">
        <f t="shared" si="11"/>
        <v/>
      </c>
    </row>
    <row r="284">
      <c r="A284" s="9" t="s">
        <v>14757</v>
      </c>
      <c r="B284" s="9" t="s">
        <v>14758</v>
      </c>
      <c r="C284" s="10">
        <v>2017.0</v>
      </c>
      <c r="D284" s="10">
        <v>7.0</v>
      </c>
      <c r="E284" s="10">
        <v>6.0</v>
      </c>
      <c r="F284" s="9" t="s">
        <v>1004</v>
      </c>
      <c r="G284" s="9" t="s">
        <v>1005</v>
      </c>
      <c r="H284" s="10">
        <v>7.0</v>
      </c>
      <c r="I284" s="10">
        <v>1.0</v>
      </c>
      <c r="J284" s="10">
        <v>4784.0</v>
      </c>
      <c r="K284" s="9" t="s">
        <v>14759</v>
      </c>
      <c r="L284" s="15" t="s">
        <v>14760</v>
      </c>
      <c r="M284" s="9" t="s">
        <v>883</v>
      </c>
      <c r="N284" s="9"/>
      <c r="O284" s="9"/>
      <c r="P284" s="9" t="s">
        <v>14761</v>
      </c>
      <c r="Q284" s="9" t="s">
        <v>14018</v>
      </c>
      <c r="R284" s="10">
        <v>2.8684756E7</v>
      </c>
      <c r="S284" s="9" t="s">
        <v>14762</v>
      </c>
      <c r="T284">
        <f t="shared" si="2"/>
        <v>54</v>
      </c>
      <c r="U284" t="str">
        <f t="shared" si="3"/>
        <v>Excluded</v>
      </c>
      <c r="V284">
        <f t="shared" si="4"/>
        <v>29</v>
      </c>
      <c r="W284" t="str">
        <f t="shared" si="5"/>
        <v>Excluded</v>
      </c>
      <c r="X284" t="str">
        <f t="shared" ref="X284:Z284" si="292">IFERROR(IF(SEARCH(X$1,$Q284),"sim","não"),)</f>
        <v/>
      </c>
      <c r="Y284" t="str">
        <f t="shared" si="292"/>
        <v>sim</v>
      </c>
      <c r="Z284" t="str">
        <f t="shared" si="292"/>
        <v/>
      </c>
      <c r="AA284">
        <f t="shared" si="7"/>
        <v>1</v>
      </c>
      <c r="AB284" t="str">
        <f t="shared" si="8"/>
        <v/>
      </c>
      <c r="AF284" t="str">
        <f t="shared" si="9"/>
        <v>2 - Population</v>
      </c>
      <c r="AG284" t="str">
        <f t="shared" si="10"/>
        <v>2 - Population</v>
      </c>
      <c r="AH284" t="str">
        <f t="shared" si="11"/>
        <v/>
      </c>
    </row>
    <row r="285">
      <c r="A285" s="9" t="s">
        <v>14763</v>
      </c>
      <c r="B285" s="9" t="s">
        <v>14764</v>
      </c>
      <c r="C285" s="10">
        <v>2017.0</v>
      </c>
      <c r="D285" s="10">
        <v>9.0</v>
      </c>
      <c r="E285" s="10">
        <v>15.0</v>
      </c>
      <c r="F285" s="9" t="s">
        <v>879</v>
      </c>
      <c r="G285" s="9" t="s">
        <v>880</v>
      </c>
      <c r="H285" s="10">
        <v>122.0</v>
      </c>
      <c r="I285" s="10">
        <v>1.0</v>
      </c>
      <c r="J285" s="9" t="s">
        <v>14765</v>
      </c>
      <c r="K285" s="9" t="s">
        <v>14766</v>
      </c>
      <c r="L285" s="15" t="s">
        <v>14767</v>
      </c>
      <c r="M285" s="9" t="s">
        <v>883</v>
      </c>
      <c r="N285" s="9"/>
      <c r="O285" s="9" t="s">
        <v>884</v>
      </c>
      <c r="P285" s="9" t="s">
        <v>14768</v>
      </c>
      <c r="Q285" s="9" t="s">
        <v>13688</v>
      </c>
      <c r="R285" s="10">
        <v>2.8655459E7</v>
      </c>
      <c r="S285" s="9"/>
      <c r="T285">
        <f t="shared" si="2"/>
        <v>54</v>
      </c>
      <c r="U285" t="str">
        <f t="shared" si="3"/>
        <v>Excluded</v>
      </c>
      <c r="V285">
        <f t="shared" si="4"/>
        <v>29</v>
      </c>
      <c r="W285" t="str">
        <f t="shared" si="5"/>
        <v>Excluded</v>
      </c>
      <c r="X285" t="str">
        <f t="shared" ref="X285:Z285" si="293">IFERROR(IF(SEARCH(X$1,$Q285),"sim","não"),)</f>
        <v>sim</v>
      </c>
      <c r="Y285" t="str">
        <f t="shared" si="293"/>
        <v/>
      </c>
      <c r="Z285" t="str">
        <f t="shared" si="293"/>
        <v/>
      </c>
      <c r="AA285">
        <f t="shared" si="7"/>
        <v>1</v>
      </c>
      <c r="AB285" t="str">
        <f t="shared" si="8"/>
        <v/>
      </c>
      <c r="AF285" t="str">
        <f t="shared" si="9"/>
        <v>1 - Type of study</v>
      </c>
      <c r="AG285" t="str">
        <f t="shared" si="10"/>
        <v>1 - Type of study</v>
      </c>
      <c r="AH285" t="str">
        <f t="shared" si="11"/>
        <v/>
      </c>
    </row>
    <row r="286">
      <c r="A286" s="9" t="s">
        <v>14769</v>
      </c>
      <c r="B286" s="9" t="s">
        <v>14770</v>
      </c>
      <c r="C286" s="10">
        <v>2017.0</v>
      </c>
      <c r="D286" s="10">
        <v>7.0</v>
      </c>
      <c r="E286" s="10">
        <v>1.0</v>
      </c>
      <c r="F286" s="9" t="s">
        <v>5795</v>
      </c>
      <c r="G286" s="9" t="s">
        <v>5796</v>
      </c>
      <c r="H286" s="10">
        <v>29.0</v>
      </c>
      <c r="I286" s="10">
        <v>26.0</v>
      </c>
      <c r="J286" s="9"/>
      <c r="K286" s="9" t="s">
        <v>14771</v>
      </c>
      <c r="L286" s="15" t="s">
        <v>14772</v>
      </c>
      <c r="M286" s="9" t="s">
        <v>883</v>
      </c>
      <c r="N286" s="9"/>
      <c r="O286" s="9" t="s">
        <v>1051</v>
      </c>
      <c r="P286" s="9" t="s">
        <v>14773</v>
      </c>
      <c r="Q286" s="9" t="s">
        <v>13688</v>
      </c>
      <c r="R286" s="10">
        <v>2.8474747E7</v>
      </c>
      <c r="S286" s="9"/>
      <c r="T286">
        <f t="shared" si="2"/>
        <v>54</v>
      </c>
      <c r="U286" t="str">
        <f t="shared" si="3"/>
        <v>Excluded</v>
      </c>
      <c r="V286">
        <f t="shared" si="4"/>
        <v>29</v>
      </c>
      <c r="W286" t="str">
        <f t="shared" si="5"/>
        <v>Excluded</v>
      </c>
      <c r="X286" t="str">
        <f t="shared" ref="X286:Z286" si="294">IFERROR(IF(SEARCH(X$1,$Q286),"sim","não"),)</f>
        <v>sim</v>
      </c>
      <c r="Y286" t="str">
        <f t="shared" si="294"/>
        <v/>
      </c>
      <c r="Z286" t="str">
        <f t="shared" si="294"/>
        <v/>
      </c>
      <c r="AA286">
        <f t="shared" si="7"/>
        <v>1</v>
      </c>
      <c r="AB286" t="str">
        <f t="shared" si="8"/>
        <v/>
      </c>
      <c r="AF286" t="str">
        <f t="shared" si="9"/>
        <v>1 - Type of study</v>
      </c>
      <c r="AG286" t="str">
        <f t="shared" si="10"/>
        <v>1 - Type of study</v>
      </c>
      <c r="AH286" t="str">
        <f t="shared" si="11"/>
        <v/>
      </c>
    </row>
    <row r="287">
      <c r="A287" s="9" t="s">
        <v>14774</v>
      </c>
      <c r="B287" s="9" t="s">
        <v>14775</v>
      </c>
      <c r="C287" s="10">
        <v>2017.0</v>
      </c>
      <c r="D287" s="10">
        <v>5.0</v>
      </c>
      <c r="E287" s="10">
        <v>1.0</v>
      </c>
      <c r="F287" s="9" t="s">
        <v>2141</v>
      </c>
      <c r="G287" s="9" t="s">
        <v>2142</v>
      </c>
      <c r="H287" s="10">
        <v>13.0</v>
      </c>
      <c r="I287" s="10">
        <v>3.0</v>
      </c>
      <c r="J287" s="9" t="s">
        <v>14776</v>
      </c>
      <c r="K287" s="9" t="s">
        <v>14777</v>
      </c>
      <c r="L287" s="15" t="s">
        <v>14778</v>
      </c>
      <c r="M287" s="9" t="s">
        <v>883</v>
      </c>
      <c r="N287" s="9"/>
      <c r="O287" s="9" t="s">
        <v>1022</v>
      </c>
      <c r="P287" s="9" t="s">
        <v>14779</v>
      </c>
      <c r="Q287" s="9" t="s">
        <v>13688</v>
      </c>
      <c r="R287" s="10">
        <v>2.8440941E7</v>
      </c>
      <c r="S287" s="9"/>
      <c r="T287">
        <f t="shared" si="2"/>
        <v>54</v>
      </c>
      <c r="U287" t="str">
        <f t="shared" si="3"/>
        <v>Excluded</v>
      </c>
      <c r="V287">
        <f t="shared" si="4"/>
        <v>29</v>
      </c>
      <c r="W287" t="str">
        <f t="shared" si="5"/>
        <v>Excluded</v>
      </c>
      <c r="X287" t="str">
        <f t="shared" ref="X287:Z287" si="295">IFERROR(IF(SEARCH(X$1,$Q287),"sim","não"),)</f>
        <v>sim</v>
      </c>
      <c r="Y287" t="str">
        <f t="shared" si="295"/>
        <v/>
      </c>
      <c r="Z287" t="str">
        <f t="shared" si="295"/>
        <v/>
      </c>
      <c r="AA287">
        <f t="shared" si="7"/>
        <v>1</v>
      </c>
      <c r="AB287" t="str">
        <f t="shared" si="8"/>
        <v/>
      </c>
      <c r="AF287" t="str">
        <f t="shared" si="9"/>
        <v>1 - Type of study</v>
      </c>
      <c r="AG287" t="str">
        <f t="shared" si="10"/>
        <v>1 - Type of study</v>
      </c>
      <c r="AH287" t="str">
        <f t="shared" si="11"/>
        <v/>
      </c>
    </row>
    <row r="288">
      <c r="A288" s="9" t="s">
        <v>14780</v>
      </c>
      <c r="B288" s="9" t="s">
        <v>14781</v>
      </c>
      <c r="C288" s="10">
        <v>2017.0</v>
      </c>
      <c r="D288" s="10">
        <v>5.0</v>
      </c>
      <c r="E288" s="10">
        <v>2.0</v>
      </c>
      <c r="F288" s="9" t="s">
        <v>1017</v>
      </c>
      <c r="G288" s="9" t="s">
        <v>1018</v>
      </c>
      <c r="H288" s="10">
        <v>51.0</v>
      </c>
      <c r="I288" s="10">
        <v>9.0</v>
      </c>
      <c r="J288" s="9" t="s">
        <v>14782</v>
      </c>
      <c r="K288" s="9" t="s">
        <v>14783</v>
      </c>
      <c r="L288" s="15" t="s">
        <v>14784</v>
      </c>
      <c r="M288" s="9" t="s">
        <v>883</v>
      </c>
      <c r="N288" s="9"/>
      <c r="O288" s="9" t="s">
        <v>1022</v>
      </c>
      <c r="P288" s="9" t="s">
        <v>14785</v>
      </c>
      <c r="Q288" s="9" t="s">
        <v>13688</v>
      </c>
      <c r="R288" s="10">
        <v>2.839169E7</v>
      </c>
      <c r="S288" s="9"/>
      <c r="T288">
        <f t="shared" si="2"/>
        <v>54</v>
      </c>
      <c r="U288" t="str">
        <f t="shared" si="3"/>
        <v>Excluded</v>
      </c>
      <c r="V288">
        <f t="shared" si="4"/>
        <v>29</v>
      </c>
      <c r="W288" t="str">
        <f t="shared" si="5"/>
        <v>Excluded</v>
      </c>
      <c r="X288" t="str">
        <f t="shared" ref="X288:Z288" si="296">IFERROR(IF(SEARCH(X$1,$Q288),"sim","não"),)</f>
        <v>sim</v>
      </c>
      <c r="Y288" t="str">
        <f t="shared" si="296"/>
        <v/>
      </c>
      <c r="Z288" t="str">
        <f t="shared" si="296"/>
        <v/>
      </c>
      <c r="AA288">
        <f t="shared" si="7"/>
        <v>1</v>
      </c>
      <c r="AB288" t="str">
        <f t="shared" si="8"/>
        <v/>
      </c>
      <c r="AF288" t="str">
        <f t="shared" si="9"/>
        <v>1 - Type of study</v>
      </c>
      <c r="AG288" t="str">
        <f t="shared" si="10"/>
        <v>1 - Type of study</v>
      </c>
      <c r="AH288" t="str">
        <f t="shared" si="11"/>
        <v/>
      </c>
    </row>
    <row r="289">
      <c r="A289" s="9" t="s">
        <v>14786</v>
      </c>
      <c r="B289" s="9" t="s">
        <v>14787</v>
      </c>
      <c r="C289" s="10">
        <v>2017.0</v>
      </c>
      <c r="D289" s="10">
        <v>9.0</v>
      </c>
      <c r="E289" s="10">
        <v>1.0</v>
      </c>
      <c r="F289" s="9" t="s">
        <v>1226</v>
      </c>
      <c r="G289" s="9" t="s">
        <v>1227</v>
      </c>
      <c r="H289" s="10">
        <v>199.0</v>
      </c>
      <c r="I289" s="9"/>
      <c r="J289" s="9" t="s">
        <v>14788</v>
      </c>
      <c r="K289" s="9" t="s">
        <v>14789</v>
      </c>
      <c r="L289" s="15" t="s">
        <v>14790</v>
      </c>
      <c r="M289" s="9" t="s">
        <v>883</v>
      </c>
      <c r="N289" s="9"/>
      <c r="O289" s="9" t="s">
        <v>1022</v>
      </c>
      <c r="P289" s="9" t="s">
        <v>14791</v>
      </c>
      <c r="Q289" s="9" t="s">
        <v>13914</v>
      </c>
      <c r="R289" s="10">
        <v>2.8323199E7</v>
      </c>
      <c r="S289" s="9"/>
      <c r="T289">
        <f t="shared" si="2"/>
        <v>51</v>
      </c>
      <c r="U289" t="str">
        <f t="shared" si="3"/>
        <v>Maybe</v>
      </c>
      <c r="V289">
        <f t="shared" si="4"/>
        <v>29</v>
      </c>
      <c r="W289" t="str">
        <f t="shared" si="5"/>
        <v>Maybe</v>
      </c>
      <c r="X289" t="str">
        <f t="shared" ref="X289:Z289" si="297">IFERROR(IF(SEARCH(X$1,$Q289),"sim","não"),)</f>
        <v/>
      </c>
      <c r="Y289" t="str">
        <f t="shared" si="297"/>
        <v/>
      </c>
      <c r="Z289" t="str">
        <f t="shared" si="297"/>
        <v/>
      </c>
      <c r="AA289">
        <f t="shared" si="7"/>
        <v>0</v>
      </c>
      <c r="AB289" t="str">
        <f t="shared" si="8"/>
        <v>sim</v>
      </c>
      <c r="AF289" t="str">
        <f t="shared" si="9"/>
        <v/>
      </c>
      <c r="AG289" t="str">
        <f t="shared" si="10"/>
        <v/>
      </c>
      <c r="AH289" t="str">
        <f t="shared" si="11"/>
        <v/>
      </c>
    </row>
    <row r="290">
      <c r="A290" s="9" t="s">
        <v>14792</v>
      </c>
      <c r="B290" s="9" t="s">
        <v>14793</v>
      </c>
      <c r="C290" s="10">
        <v>2017.0</v>
      </c>
      <c r="D290" s="10">
        <v>4.0</v>
      </c>
      <c r="E290" s="10">
        <v>1.0</v>
      </c>
      <c r="F290" s="9" t="s">
        <v>2436</v>
      </c>
      <c r="G290" s="9" t="s">
        <v>2437</v>
      </c>
      <c r="H290" s="10">
        <v>11.0</v>
      </c>
      <c r="I290" s="10">
        <v>3.0</v>
      </c>
      <c r="J290" s="9" t="s">
        <v>14794</v>
      </c>
      <c r="K290" s="9" t="s">
        <v>14795</v>
      </c>
      <c r="L290" s="15" t="s">
        <v>14796</v>
      </c>
      <c r="M290" s="9" t="s">
        <v>883</v>
      </c>
      <c r="N290" s="9"/>
      <c r="O290" s="9" t="s">
        <v>884</v>
      </c>
      <c r="P290" s="9" t="s">
        <v>14797</v>
      </c>
      <c r="Q290" s="9" t="s">
        <v>13914</v>
      </c>
      <c r="R290" s="10">
        <v>2.8286999E7</v>
      </c>
      <c r="S290" s="9"/>
      <c r="T290">
        <f t="shared" si="2"/>
        <v>51</v>
      </c>
      <c r="U290" t="str">
        <f t="shared" si="3"/>
        <v>Maybe</v>
      </c>
      <c r="V290">
        <f t="shared" si="4"/>
        <v>29</v>
      </c>
      <c r="W290" t="str">
        <f t="shared" si="5"/>
        <v>Maybe</v>
      </c>
      <c r="X290" t="str">
        <f t="shared" ref="X290:Z290" si="298">IFERROR(IF(SEARCH(X$1,$Q290),"sim","não"),)</f>
        <v/>
      </c>
      <c r="Y290" t="str">
        <f t="shared" si="298"/>
        <v/>
      </c>
      <c r="Z290" t="str">
        <f t="shared" si="298"/>
        <v/>
      </c>
      <c r="AA290">
        <f t="shared" si="7"/>
        <v>0</v>
      </c>
      <c r="AB290" t="str">
        <f t="shared" si="8"/>
        <v>sim</v>
      </c>
      <c r="AF290" t="str">
        <f t="shared" si="9"/>
        <v/>
      </c>
      <c r="AG290" t="str">
        <f t="shared" si="10"/>
        <v/>
      </c>
      <c r="AH290" t="str">
        <f t="shared" si="11"/>
        <v/>
      </c>
    </row>
    <row r="291">
      <c r="A291" s="9" t="s">
        <v>14798</v>
      </c>
      <c r="B291" s="9" t="s">
        <v>14799</v>
      </c>
      <c r="C291" s="10">
        <v>2017.0</v>
      </c>
      <c r="D291" s="10">
        <v>3.0</v>
      </c>
      <c r="E291" s="10">
        <v>1.0</v>
      </c>
      <c r="F291" s="9" t="s">
        <v>14800</v>
      </c>
      <c r="G291" s="9" t="s">
        <v>14801</v>
      </c>
      <c r="H291" s="10">
        <v>43.0</v>
      </c>
      <c r="I291" s="10">
        <v>3.0</v>
      </c>
      <c r="J291" s="9" t="s">
        <v>14802</v>
      </c>
      <c r="K291" s="9" t="s">
        <v>14803</v>
      </c>
      <c r="L291" s="15" t="s">
        <v>14804</v>
      </c>
      <c r="M291" s="9" t="s">
        <v>883</v>
      </c>
      <c r="N291" s="9"/>
      <c r="O291" s="9" t="s">
        <v>1022</v>
      </c>
      <c r="P291" s="9" t="s">
        <v>14805</v>
      </c>
      <c r="Q291" s="9" t="s">
        <v>14018</v>
      </c>
      <c r="R291" s="10">
        <v>2.8231981E7</v>
      </c>
      <c r="S291" s="9"/>
      <c r="T291">
        <f t="shared" si="2"/>
        <v>54</v>
      </c>
      <c r="U291" t="str">
        <f t="shared" si="3"/>
        <v>Excluded</v>
      </c>
      <c r="V291">
        <f t="shared" si="4"/>
        <v>29</v>
      </c>
      <c r="W291" t="str">
        <f t="shared" si="5"/>
        <v>Excluded</v>
      </c>
      <c r="X291" t="str">
        <f t="shared" ref="X291:Z291" si="299">IFERROR(IF(SEARCH(X$1,$Q291),"sim","não"),)</f>
        <v/>
      </c>
      <c r="Y291" t="str">
        <f t="shared" si="299"/>
        <v>sim</v>
      </c>
      <c r="Z291" t="str">
        <f t="shared" si="299"/>
        <v/>
      </c>
      <c r="AA291">
        <f t="shared" si="7"/>
        <v>1</v>
      </c>
      <c r="AB291" t="str">
        <f t="shared" si="8"/>
        <v/>
      </c>
      <c r="AF291" t="str">
        <f t="shared" si="9"/>
        <v>2 - Population</v>
      </c>
      <c r="AG291" t="str">
        <f t="shared" si="10"/>
        <v>2 - Population</v>
      </c>
      <c r="AH291" t="str">
        <f t="shared" si="11"/>
        <v/>
      </c>
    </row>
    <row r="292">
      <c r="A292" s="9" t="s">
        <v>14806</v>
      </c>
      <c r="B292" s="9" t="s">
        <v>14807</v>
      </c>
      <c r="C292" s="10">
        <v>2017.0</v>
      </c>
      <c r="D292" s="10">
        <v>4.0</v>
      </c>
      <c r="E292" s="10">
        <v>15.0</v>
      </c>
      <c r="F292" s="9" t="s">
        <v>879</v>
      </c>
      <c r="G292" s="9" t="s">
        <v>880</v>
      </c>
      <c r="H292" s="10">
        <v>117.0</v>
      </c>
      <c r="I292" s="10">
        <v>1.0</v>
      </c>
      <c r="J292" s="9" t="s">
        <v>14808</v>
      </c>
      <c r="K292" s="9" t="s">
        <v>14809</v>
      </c>
      <c r="L292" s="15" t="s">
        <v>14810</v>
      </c>
      <c r="M292" s="9" t="s">
        <v>883</v>
      </c>
      <c r="N292" s="9"/>
      <c r="O292" s="9" t="s">
        <v>884</v>
      </c>
      <c r="P292" s="9" t="s">
        <v>14811</v>
      </c>
      <c r="Q292" s="9" t="s">
        <v>13688</v>
      </c>
      <c r="R292" s="10">
        <v>2.8214011E7</v>
      </c>
      <c r="S292" s="9"/>
      <c r="T292">
        <f t="shared" si="2"/>
        <v>54</v>
      </c>
      <c r="U292" t="str">
        <f t="shared" si="3"/>
        <v>Excluded</v>
      </c>
      <c r="V292">
        <f t="shared" si="4"/>
        <v>29</v>
      </c>
      <c r="W292" t="str">
        <f t="shared" si="5"/>
        <v>Excluded</v>
      </c>
      <c r="X292" t="str">
        <f t="shared" ref="X292:Z292" si="300">IFERROR(IF(SEARCH(X$1,$Q292),"sim","não"),)</f>
        <v>sim</v>
      </c>
      <c r="Y292" t="str">
        <f t="shared" si="300"/>
        <v/>
      </c>
      <c r="Z292" t="str">
        <f t="shared" si="300"/>
        <v/>
      </c>
      <c r="AA292">
        <f t="shared" si="7"/>
        <v>1</v>
      </c>
      <c r="AB292" t="str">
        <f t="shared" si="8"/>
        <v/>
      </c>
      <c r="AF292" t="str">
        <f t="shared" si="9"/>
        <v>1 - Type of study</v>
      </c>
      <c r="AG292" t="str">
        <f t="shared" si="10"/>
        <v>1 - Type of study</v>
      </c>
      <c r="AH292" t="str">
        <f t="shared" si="11"/>
        <v/>
      </c>
    </row>
    <row r="293">
      <c r="A293" s="9" t="s">
        <v>14812</v>
      </c>
      <c r="B293" s="9" t="s">
        <v>14813</v>
      </c>
      <c r="C293" s="10">
        <v>2017.0</v>
      </c>
      <c r="D293" s="10">
        <v>5.0</v>
      </c>
      <c r="E293" s="10">
        <v>15.0</v>
      </c>
      <c r="F293" s="9" t="s">
        <v>948</v>
      </c>
      <c r="G293" s="9" t="s">
        <v>949</v>
      </c>
      <c r="H293" s="10">
        <v>586.0</v>
      </c>
      <c r="I293" s="9"/>
      <c r="J293" s="9" t="s">
        <v>14814</v>
      </c>
      <c r="K293" s="9" t="s">
        <v>14815</v>
      </c>
      <c r="L293" s="15" t="s">
        <v>14816</v>
      </c>
      <c r="M293" s="9" t="s">
        <v>883</v>
      </c>
      <c r="N293" s="9"/>
      <c r="O293" s="9" t="s">
        <v>913</v>
      </c>
      <c r="P293" s="9" t="s">
        <v>14817</v>
      </c>
      <c r="Q293" s="9" t="s">
        <v>13964</v>
      </c>
      <c r="R293" s="10">
        <v>2.8196756E7</v>
      </c>
      <c r="S293" s="9"/>
      <c r="T293">
        <f t="shared" si="2"/>
        <v>54</v>
      </c>
      <c r="U293" t="str">
        <f t="shared" si="3"/>
        <v>Excluded</v>
      </c>
      <c r="V293">
        <f t="shared" si="4"/>
        <v>29</v>
      </c>
      <c r="W293" t="str">
        <f t="shared" si="5"/>
        <v>Excluded</v>
      </c>
      <c r="X293" t="str">
        <f t="shared" ref="X293:Z293" si="301">IFERROR(IF(SEARCH(X$1,$Q293),"sim","não"),)</f>
        <v>sim</v>
      </c>
      <c r="Y293" t="str">
        <f t="shared" si="301"/>
        <v/>
      </c>
      <c r="Z293" t="str">
        <f t="shared" si="301"/>
        <v/>
      </c>
      <c r="AA293">
        <f t="shared" si="7"/>
        <v>1</v>
      </c>
      <c r="AB293" t="str">
        <f t="shared" si="8"/>
        <v/>
      </c>
      <c r="AF293" t="str">
        <f t="shared" si="9"/>
        <v>1 - Type of study</v>
      </c>
      <c r="AG293" t="str">
        <f t="shared" si="10"/>
        <v>1 - Type of study</v>
      </c>
      <c r="AH293" t="str">
        <f t="shared" si="11"/>
        <v/>
      </c>
    </row>
    <row r="294">
      <c r="A294" s="9" t="s">
        <v>14818</v>
      </c>
      <c r="B294" s="9" t="s">
        <v>14819</v>
      </c>
      <c r="C294" s="10">
        <v>2017.0</v>
      </c>
      <c r="D294" s="10">
        <v>5.0</v>
      </c>
      <c r="E294" s="10">
        <v>1.0</v>
      </c>
      <c r="F294" s="9" t="s">
        <v>981</v>
      </c>
      <c r="G294" s="9" t="s">
        <v>982</v>
      </c>
      <c r="H294" s="10">
        <v>139.0</v>
      </c>
      <c r="I294" s="9"/>
      <c r="J294" s="9" t="s">
        <v>14820</v>
      </c>
      <c r="K294" s="9" t="s">
        <v>14821</v>
      </c>
      <c r="L294" s="15" t="s">
        <v>14822</v>
      </c>
      <c r="M294" s="9" t="s">
        <v>883</v>
      </c>
      <c r="N294" s="9"/>
      <c r="O294" s="9" t="s">
        <v>913</v>
      </c>
      <c r="P294" s="9" t="s">
        <v>14823</v>
      </c>
      <c r="Q294" s="9" t="s">
        <v>14824</v>
      </c>
      <c r="R294" s="10">
        <v>2.8110048E7</v>
      </c>
      <c r="S294" s="9"/>
      <c r="T294">
        <f t="shared" si="2"/>
        <v>54</v>
      </c>
      <c r="U294" t="str">
        <f t="shared" si="3"/>
        <v>Maybe</v>
      </c>
      <c r="V294">
        <f t="shared" si="4"/>
        <v>29</v>
      </c>
      <c r="W294" t="str">
        <f t="shared" si="5"/>
        <v>Excluded</v>
      </c>
      <c r="X294" t="str">
        <f t="shared" ref="X294:Z294" si="302">IFERROR(IF(SEARCH(X$1,$Q294),"sim","não"),)</f>
        <v>sim</v>
      </c>
      <c r="Y294" t="str">
        <f t="shared" si="302"/>
        <v/>
      </c>
      <c r="Z294" t="str">
        <f t="shared" si="302"/>
        <v/>
      </c>
      <c r="AA294">
        <f t="shared" si="7"/>
        <v>1</v>
      </c>
      <c r="AB294" t="str">
        <f t="shared" si="8"/>
        <v>sim</v>
      </c>
      <c r="AF294" t="str">
        <f t="shared" si="9"/>
        <v>1 - Type of study</v>
      </c>
      <c r="AG294" t="str">
        <f t="shared" si="10"/>
        <v/>
      </c>
      <c r="AH294" t="str">
        <f t="shared" si="11"/>
        <v/>
      </c>
    </row>
    <row r="295">
      <c r="A295" s="9" t="s">
        <v>14825</v>
      </c>
      <c r="B295" s="9" t="s">
        <v>14826</v>
      </c>
      <c r="C295" s="10">
        <v>2016.0</v>
      </c>
      <c r="D295" s="10">
        <v>12.0</v>
      </c>
      <c r="E295" s="10">
        <v>23.0</v>
      </c>
      <c r="F295" s="9" t="s">
        <v>1004</v>
      </c>
      <c r="G295" s="9" t="s">
        <v>1005</v>
      </c>
      <c r="H295" s="10">
        <v>6.0</v>
      </c>
      <c r="I295" s="9"/>
      <c r="J295" s="10">
        <v>39466.0</v>
      </c>
      <c r="K295" s="9" t="s">
        <v>14827</v>
      </c>
      <c r="L295" s="15" t="s">
        <v>14828</v>
      </c>
      <c r="M295" s="9" t="s">
        <v>883</v>
      </c>
      <c r="N295" s="9"/>
      <c r="O295" s="9"/>
      <c r="P295" s="9" t="s">
        <v>14829</v>
      </c>
      <c r="Q295" s="9" t="s">
        <v>14309</v>
      </c>
      <c r="R295" s="10">
        <v>2.8008938E7</v>
      </c>
      <c r="S295" s="9" t="s">
        <v>14830</v>
      </c>
      <c r="T295">
        <f t="shared" si="2"/>
        <v>54</v>
      </c>
      <c r="U295" t="str">
        <f t="shared" si="3"/>
        <v>Excluded</v>
      </c>
      <c r="V295">
        <f t="shared" si="4"/>
        <v>29</v>
      </c>
      <c r="W295" t="str">
        <f t="shared" si="5"/>
        <v>Excluded</v>
      </c>
      <c r="X295" t="str">
        <f t="shared" ref="X295:Z295" si="303">IFERROR(IF(SEARCH(X$1,$Q295),"sim","não"),)</f>
        <v/>
      </c>
      <c r="Y295" t="str">
        <f t="shared" si="303"/>
        <v>sim</v>
      </c>
      <c r="Z295" t="str">
        <f t="shared" si="303"/>
        <v>sim</v>
      </c>
      <c r="AA295">
        <f t="shared" si="7"/>
        <v>2</v>
      </c>
      <c r="AB295" t="str">
        <f t="shared" si="8"/>
        <v/>
      </c>
      <c r="AF295" t="str">
        <f t="shared" si="9"/>
        <v>2 - Population,3 - Intervention</v>
      </c>
      <c r="AG295" t="str">
        <f t="shared" si="10"/>
        <v>2 - Population</v>
      </c>
      <c r="AH295" t="str">
        <f t="shared" si="11"/>
        <v>3 - Intervention</v>
      </c>
    </row>
    <row r="296">
      <c r="A296" s="9" t="s">
        <v>14831</v>
      </c>
      <c r="B296" s="9" t="s">
        <v>14832</v>
      </c>
      <c r="C296" s="10">
        <v>2017.0</v>
      </c>
      <c r="D296" s="10">
        <v>4.0</v>
      </c>
      <c r="E296" s="10">
        <v>1.0</v>
      </c>
      <c r="F296" s="9" t="s">
        <v>4779</v>
      </c>
      <c r="G296" s="9" t="s">
        <v>4780</v>
      </c>
      <c r="H296" s="10">
        <v>13.0</v>
      </c>
      <c r="I296" s="10">
        <v>3.0</v>
      </c>
      <c r="J296" s="9" t="s">
        <v>14833</v>
      </c>
      <c r="K296" s="9" t="s">
        <v>14834</v>
      </c>
      <c r="L296" s="15" t="s">
        <v>14835</v>
      </c>
      <c r="M296" s="9" t="s">
        <v>883</v>
      </c>
      <c r="N296" s="9"/>
      <c r="O296" s="9" t="s">
        <v>1022</v>
      </c>
      <c r="P296" s="9" t="s">
        <v>14836</v>
      </c>
      <c r="Q296" s="9" t="s">
        <v>14430</v>
      </c>
      <c r="R296" s="10">
        <v>2.7993727E7</v>
      </c>
      <c r="S296" s="9"/>
      <c r="T296">
        <f t="shared" si="2"/>
        <v>54</v>
      </c>
      <c r="U296" t="str">
        <f t="shared" si="3"/>
        <v>Excluded</v>
      </c>
      <c r="V296">
        <f t="shared" si="4"/>
        <v>29</v>
      </c>
      <c r="W296" t="str">
        <f t="shared" si="5"/>
        <v>Excluded</v>
      </c>
      <c r="X296" t="str">
        <f t="shared" ref="X296:Z296" si="304">IFERROR(IF(SEARCH(X$1,$Q296),"sim","não"),)</f>
        <v/>
      </c>
      <c r="Y296" t="str">
        <f t="shared" si="304"/>
        <v/>
      </c>
      <c r="Z296" t="str">
        <f t="shared" si="304"/>
        <v>sim</v>
      </c>
      <c r="AA296">
        <f t="shared" si="7"/>
        <v>1</v>
      </c>
      <c r="AB296" t="str">
        <f t="shared" si="8"/>
        <v/>
      </c>
      <c r="AF296" t="str">
        <f t="shared" si="9"/>
        <v>3 - Intervention</v>
      </c>
      <c r="AG296" t="str">
        <f t="shared" si="10"/>
        <v>3 - Intervention</v>
      </c>
      <c r="AH296" t="str">
        <f t="shared" si="11"/>
        <v/>
      </c>
    </row>
    <row r="297">
      <c r="A297" s="9" t="s">
        <v>14837</v>
      </c>
      <c r="B297" s="9" t="s">
        <v>14838</v>
      </c>
      <c r="C297" s="10">
        <v>2017.0</v>
      </c>
      <c r="D297" s="10">
        <v>2.0</v>
      </c>
      <c r="E297" s="10">
        <v>1.0</v>
      </c>
      <c r="F297" s="9" t="s">
        <v>927</v>
      </c>
      <c r="G297" s="9" t="s">
        <v>928</v>
      </c>
      <c r="H297" s="10">
        <v>221.0</v>
      </c>
      <c r="I297" s="9"/>
      <c r="J297" s="9" t="s">
        <v>14839</v>
      </c>
      <c r="K297" s="9" t="s">
        <v>14840</v>
      </c>
      <c r="L297" s="15" t="s">
        <v>14841</v>
      </c>
      <c r="M297" s="9" t="s">
        <v>883</v>
      </c>
      <c r="N297" s="9"/>
      <c r="O297" s="9" t="s">
        <v>884</v>
      </c>
      <c r="P297" s="9" t="s">
        <v>14842</v>
      </c>
      <c r="Q297" s="9" t="s">
        <v>13688</v>
      </c>
      <c r="R297" s="10">
        <v>2.7939629E7</v>
      </c>
      <c r="S297" s="9"/>
      <c r="T297">
        <f t="shared" si="2"/>
        <v>54</v>
      </c>
      <c r="U297" t="str">
        <f t="shared" si="3"/>
        <v>Excluded</v>
      </c>
      <c r="V297">
        <f t="shared" si="4"/>
        <v>29</v>
      </c>
      <c r="W297" t="str">
        <f t="shared" si="5"/>
        <v>Excluded</v>
      </c>
      <c r="X297" t="str">
        <f t="shared" ref="X297:Z297" si="305">IFERROR(IF(SEARCH(X$1,$Q297),"sim","não"),)</f>
        <v>sim</v>
      </c>
      <c r="Y297" t="str">
        <f t="shared" si="305"/>
        <v/>
      </c>
      <c r="Z297" t="str">
        <f t="shared" si="305"/>
        <v/>
      </c>
      <c r="AA297">
        <f t="shared" si="7"/>
        <v>1</v>
      </c>
      <c r="AB297" t="str">
        <f t="shared" si="8"/>
        <v/>
      </c>
      <c r="AF297" t="str">
        <f t="shared" si="9"/>
        <v>1 - Type of study</v>
      </c>
      <c r="AG297" t="str">
        <f t="shared" si="10"/>
        <v>1 - Type of study</v>
      </c>
      <c r="AH297" t="str">
        <f t="shared" si="11"/>
        <v/>
      </c>
    </row>
    <row r="298">
      <c r="A298" s="9" t="s">
        <v>14843</v>
      </c>
      <c r="B298" s="9" t="s">
        <v>14844</v>
      </c>
      <c r="C298" s="10">
        <v>2017.0</v>
      </c>
      <c r="D298" s="10">
        <v>2.0</v>
      </c>
      <c r="E298" s="10">
        <v>1.0</v>
      </c>
      <c r="F298" s="9" t="s">
        <v>927</v>
      </c>
      <c r="G298" s="9" t="s">
        <v>928</v>
      </c>
      <c r="H298" s="10">
        <v>221.0</v>
      </c>
      <c r="I298" s="9"/>
      <c r="J298" s="9" t="s">
        <v>14845</v>
      </c>
      <c r="K298" s="9" t="s">
        <v>14846</v>
      </c>
      <c r="L298" s="15" t="s">
        <v>14847</v>
      </c>
      <c r="M298" s="9" t="s">
        <v>883</v>
      </c>
      <c r="N298" s="9"/>
      <c r="O298" s="9" t="s">
        <v>884</v>
      </c>
      <c r="P298" s="9" t="s">
        <v>14848</v>
      </c>
      <c r="Q298" s="9" t="s">
        <v>13688</v>
      </c>
      <c r="R298" s="10">
        <v>2.791486E7</v>
      </c>
      <c r="S298" s="9"/>
      <c r="T298">
        <f t="shared" si="2"/>
        <v>54</v>
      </c>
      <c r="U298" t="str">
        <f t="shared" si="3"/>
        <v>Excluded</v>
      </c>
      <c r="V298">
        <f t="shared" si="4"/>
        <v>29</v>
      </c>
      <c r="W298" t="str">
        <f t="shared" si="5"/>
        <v>Excluded</v>
      </c>
      <c r="X298" t="str">
        <f t="shared" ref="X298:Z298" si="306">IFERROR(IF(SEARCH(X$1,$Q298),"sim","não"),)</f>
        <v>sim</v>
      </c>
      <c r="Y298" t="str">
        <f t="shared" si="306"/>
        <v/>
      </c>
      <c r="Z298" t="str">
        <f t="shared" si="306"/>
        <v/>
      </c>
      <c r="AA298">
        <f t="shared" si="7"/>
        <v>1</v>
      </c>
      <c r="AB298" t="str">
        <f t="shared" si="8"/>
        <v/>
      </c>
      <c r="AF298" t="str">
        <f t="shared" si="9"/>
        <v>1 - Type of study</v>
      </c>
      <c r="AG298" t="str">
        <f t="shared" si="10"/>
        <v>1 - Type of study</v>
      </c>
      <c r="AH298" t="str">
        <f t="shared" si="11"/>
        <v/>
      </c>
    </row>
    <row r="299">
      <c r="A299" s="9" t="s">
        <v>14849</v>
      </c>
      <c r="B299" s="9" t="s">
        <v>14850</v>
      </c>
      <c r="C299" s="10">
        <v>2016.0</v>
      </c>
      <c r="D299" s="10">
        <v>12.0</v>
      </c>
      <c r="E299" s="10">
        <v>1.0</v>
      </c>
      <c r="F299" s="9" t="s">
        <v>2374</v>
      </c>
      <c r="G299" s="9" t="s">
        <v>2375</v>
      </c>
      <c r="H299" s="10">
        <v>95.0</v>
      </c>
      <c r="I299" s="9"/>
      <c r="J299" s="9" t="s">
        <v>3077</v>
      </c>
      <c r="K299" s="9" t="s">
        <v>14851</v>
      </c>
      <c r="L299" s="15" t="s">
        <v>14852</v>
      </c>
      <c r="M299" s="9" t="s">
        <v>883</v>
      </c>
      <c r="N299" s="9"/>
      <c r="O299" s="9" t="s">
        <v>1022</v>
      </c>
      <c r="P299" s="9" t="s">
        <v>14853</v>
      </c>
      <c r="Q299" s="9" t="s">
        <v>14430</v>
      </c>
      <c r="R299" s="10">
        <v>2.7866611E7</v>
      </c>
      <c r="S299" s="9"/>
      <c r="T299">
        <f t="shared" si="2"/>
        <v>54</v>
      </c>
      <c r="U299" t="str">
        <f t="shared" si="3"/>
        <v>Excluded</v>
      </c>
      <c r="V299">
        <f t="shared" si="4"/>
        <v>29</v>
      </c>
      <c r="W299" t="str">
        <f t="shared" si="5"/>
        <v>Excluded</v>
      </c>
      <c r="X299" t="str">
        <f t="shared" ref="X299:Z299" si="307">IFERROR(IF(SEARCH(X$1,$Q299),"sim","não"),)</f>
        <v/>
      </c>
      <c r="Y299" t="str">
        <f t="shared" si="307"/>
        <v/>
      </c>
      <c r="Z299" t="str">
        <f t="shared" si="307"/>
        <v>sim</v>
      </c>
      <c r="AA299">
        <f t="shared" si="7"/>
        <v>1</v>
      </c>
      <c r="AB299" t="str">
        <f t="shared" si="8"/>
        <v/>
      </c>
      <c r="AF299" t="str">
        <f t="shared" si="9"/>
        <v>3 - Intervention</v>
      </c>
      <c r="AG299" t="str">
        <f t="shared" si="10"/>
        <v>3 - Intervention</v>
      </c>
      <c r="AH299" t="str">
        <f t="shared" si="11"/>
        <v/>
      </c>
    </row>
    <row r="300">
      <c r="A300" s="9" t="s">
        <v>14854</v>
      </c>
      <c r="B300" s="9" t="s">
        <v>14855</v>
      </c>
      <c r="C300" s="10">
        <v>2017.0</v>
      </c>
      <c r="D300" s="10">
        <v>3.0</v>
      </c>
      <c r="E300" s="10">
        <v>1.0</v>
      </c>
      <c r="F300" s="9" t="s">
        <v>14856</v>
      </c>
      <c r="G300" s="9" t="s">
        <v>14857</v>
      </c>
      <c r="H300" s="10">
        <v>83.0</v>
      </c>
      <c r="I300" s="10">
        <v>5.0</v>
      </c>
      <c r="J300" s="9" t="s">
        <v>14858</v>
      </c>
      <c r="K300" s="9" t="s">
        <v>14859</v>
      </c>
      <c r="L300" s="15" t="s">
        <v>14860</v>
      </c>
      <c r="M300" s="9" t="s">
        <v>883</v>
      </c>
      <c r="N300" s="9"/>
      <c r="O300" s="9" t="s">
        <v>1051</v>
      </c>
      <c r="P300" s="9" t="s">
        <v>14861</v>
      </c>
      <c r="Q300" s="9" t="s">
        <v>13914</v>
      </c>
      <c r="R300" s="10">
        <v>2.7626946E7</v>
      </c>
      <c r="S300" s="9"/>
      <c r="T300">
        <f t="shared" si="2"/>
        <v>51</v>
      </c>
      <c r="U300" t="str">
        <f t="shared" si="3"/>
        <v>Maybe</v>
      </c>
      <c r="V300">
        <f t="shared" si="4"/>
        <v>29</v>
      </c>
      <c r="W300" t="str">
        <f t="shared" si="5"/>
        <v>Maybe</v>
      </c>
      <c r="X300" t="str">
        <f t="shared" ref="X300:Z300" si="308">IFERROR(IF(SEARCH(X$1,$Q300),"sim","não"),)</f>
        <v/>
      </c>
      <c r="Y300" t="str">
        <f t="shared" si="308"/>
        <v/>
      </c>
      <c r="Z300" t="str">
        <f t="shared" si="308"/>
        <v/>
      </c>
      <c r="AA300">
        <f t="shared" si="7"/>
        <v>0</v>
      </c>
      <c r="AB300" t="str">
        <f t="shared" si="8"/>
        <v>sim</v>
      </c>
      <c r="AF300" t="str">
        <f t="shared" si="9"/>
        <v/>
      </c>
      <c r="AG300" t="str">
        <f t="shared" si="10"/>
        <v/>
      </c>
      <c r="AH300" t="str">
        <f t="shared" si="11"/>
        <v/>
      </c>
    </row>
    <row r="301">
      <c r="A301" s="9" t="s">
        <v>14862</v>
      </c>
      <c r="B301" s="9" t="s">
        <v>14863</v>
      </c>
      <c r="C301" s="10">
        <v>2016.0</v>
      </c>
      <c r="D301" s="10">
        <v>8.0</v>
      </c>
      <c r="E301" s="10">
        <v>1.0</v>
      </c>
      <c r="F301" s="9" t="s">
        <v>14864</v>
      </c>
      <c r="G301" s="9" t="s">
        <v>14865</v>
      </c>
      <c r="H301" s="10">
        <v>7.0</v>
      </c>
      <c r="I301" s="10">
        <v>8.0</v>
      </c>
      <c r="J301" s="9" t="s">
        <v>14866</v>
      </c>
      <c r="K301" s="9" t="s">
        <v>14867</v>
      </c>
      <c r="L301" s="15" t="s">
        <v>14868</v>
      </c>
      <c r="M301" s="9" t="s">
        <v>883</v>
      </c>
      <c r="N301" s="9"/>
      <c r="O301" s="9"/>
      <c r="P301" s="9" t="s">
        <v>14869</v>
      </c>
      <c r="Q301" s="9" t="s">
        <v>13738</v>
      </c>
      <c r="R301" s="10">
        <v>3.0155162E7</v>
      </c>
      <c r="S301" s="9" t="s">
        <v>14870</v>
      </c>
      <c r="T301">
        <f t="shared" si="2"/>
        <v>54</v>
      </c>
      <c r="U301" t="str">
        <f t="shared" si="3"/>
        <v>Excluded</v>
      </c>
      <c r="V301">
        <f t="shared" si="4"/>
        <v>29</v>
      </c>
      <c r="W301" t="str">
        <f t="shared" si="5"/>
        <v>Excluded</v>
      </c>
      <c r="X301" t="str">
        <f t="shared" ref="X301:Z301" si="309">IFERROR(IF(SEARCH(X$1,$Q301),"sim","não"),)</f>
        <v/>
      </c>
      <c r="Y301" t="str">
        <f t="shared" si="309"/>
        <v/>
      </c>
      <c r="Z301" t="str">
        <f t="shared" si="309"/>
        <v>sim</v>
      </c>
      <c r="AA301">
        <f t="shared" si="7"/>
        <v>1</v>
      </c>
      <c r="AB301" t="str">
        <f t="shared" si="8"/>
        <v/>
      </c>
      <c r="AF301" t="str">
        <f t="shared" si="9"/>
        <v>3 - Intervention</v>
      </c>
      <c r="AG301" t="str">
        <f t="shared" si="10"/>
        <v>3 - Intervention</v>
      </c>
      <c r="AH301" t="str">
        <f t="shared" si="11"/>
        <v/>
      </c>
    </row>
    <row r="302">
      <c r="A302" s="9" t="s">
        <v>14871</v>
      </c>
      <c r="B302" s="9" t="s">
        <v>14872</v>
      </c>
      <c r="C302" s="10">
        <v>2016.0</v>
      </c>
      <c r="D302" s="10">
        <v>7.0</v>
      </c>
      <c r="E302" s="10">
        <v>1.0</v>
      </c>
      <c r="F302" s="9" t="s">
        <v>2315</v>
      </c>
      <c r="G302" s="9" t="s">
        <v>2316</v>
      </c>
      <c r="H302" s="10">
        <v>12.0</v>
      </c>
      <c r="I302" s="10">
        <v>7.0</v>
      </c>
      <c r="J302" s="9" t="s">
        <v>14873</v>
      </c>
      <c r="K302" s="9" t="s">
        <v>14874</v>
      </c>
      <c r="L302" s="15" t="s">
        <v>14875</v>
      </c>
      <c r="M302" s="9" t="s">
        <v>883</v>
      </c>
      <c r="N302" s="9"/>
      <c r="O302" s="9" t="s">
        <v>1022</v>
      </c>
      <c r="P302" s="9" t="s">
        <v>14876</v>
      </c>
      <c r="Q302" s="9" t="s">
        <v>14877</v>
      </c>
      <c r="R302" s="10">
        <v>2.9336534E7</v>
      </c>
      <c r="S302" s="9"/>
      <c r="T302">
        <f t="shared" si="2"/>
        <v>54</v>
      </c>
      <c r="U302" t="str">
        <f t="shared" si="3"/>
        <v>Excluded</v>
      </c>
      <c r="V302">
        <f t="shared" si="4"/>
        <v>29</v>
      </c>
      <c r="W302" t="str">
        <f t="shared" si="5"/>
        <v>Excluded</v>
      </c>
      <c r="X302" t="str">
        <f t="shared" ref="X302:Z302" si="310">IFERROR(IF(SEARCH(X$1,$Q302),"sim","não"),)</f>
        <v/>
      </c>
      <c r="Y302" t="str">
        <f t="shared" si="310"/>
        <v/>
      </c>
      <c r="Z302" t="str">
        <f t="shared" si="310"/>
        <v>sim</v>
      </c>
      <c r="AA302">
        <f t="shared" si="7"/>
        <v>1</v>
      </c>
      <c r="AB302" t="str">
        <f t="shared" si="8"/>
        <v/>
      </c>
      <c r="AF302" t="str">
        <f t="shared" si="9"/>
        <v>3 - Intervention</v>
      </c>
      <c r="AG302" t="str">
        <f t="shared" si="10"/>
        <v>3 - Intervention</v>
      </c>
      <c r="AH302" t="str">
        <f t="shared" si="11"/>
        <v/>
      </c>
    </row>
    <row r="303">
      <c r="A303" s="9" t="s">
        <v>14878</v>
      </c>
      <c r="B303" s="9" t="s">
        <v>14879</v>
      </c>
      <c r="C303" s="10">
        <v>2016.0</v>
      </c>
      <c r="D303" s="10">
        <v>10.0</v>
      </c>
      <c r="E303" s="10">
        <v>1.0</v>
      </c>
      <c r="F303" s="9" t="s">
        <v>981</v>
      </c>
      <c r="G303" s="9" t="s">
        <v>982</v>
      </c>
      <c r="H303" s="10">
        <v>132.0</v>
      </c>
      <c r="I303" s="9"/>
      <c r="J303" s="9" t="s">
        <v>14880</v>
      </c>
      <c r="K303" s="9" t="s">
        <v>14881</v>
      </c>
      <c r="L303" s="15" t="s">
        <v>14882</v>
      </c>
      <c r="M303" s="9" t="s">
        <v>883</v>
      </c>
      <c r="N303" s="9"/>
      <c r="O303" s="9" t="s">
        <v>913</v>
      </c>
      <c r="P303" s="9" t="s">
        <v>14883</v>
      </c>
      <c r="Q303" s="9" t="s">
        <v>13738</v>
      </c>
      <c r="R303" s="10">
        <v>2.73444E7</v>
      </c>
      <c r="S303" s="9"/>
      <c r="T303">
        <f t="shared" si="2"/>
        <v>54</v>
      </c>
      <c r="U303" t="str">
        <f t="shared" si="3"/>
        <v>Excluded</v>
      </c>
      <c r="V303">
        <f t="shared" si="4"/>
        <v>29</v>
      </c>
      <c r="W303" t="str">
        <f t="shared" si="5"/>
        <v>Excluded</v>
      </c>
      <c r="X303" t="str">
        <f t="shared" ref="X303:Z303" si="311">IFERROR(IF(SEARCH(X$1,$Q303),"sim","não"),)</f>
        <v/>
      </c>
      <c r="Y303" t="str">
        <f t="shared" si="311"/>
        <v/>
      </c>
      <c r="Z303" t="str">
        <f t="shared" si="311"/>
        <v>sim</v>
      </c>
      <c r="AA303">
        <f t="shared" si="7"/>
        <v>1</v>
      </c>
      <c r="AB303" t="str">
        <f t="shared" si="8"/>
        <v/>
      </c>
      <c r="AF303" t="str">
        <f t="shared" si="9"/>
        <v>3 - Intervention</v>
      </c>
      <c r="AG303" t="str">
        <f t="shared" si="10"/>
        <v>3 - Intervention</v>
      </c>
      <c r="AH303" t="str">
        <f t="shared" si="11"/>
        <v/>
      </c>
    </row>
    <row r="304">
      <c r="A304" s="9" t="s">
        <v>14884</v>
      </c>
      <c r="B304" s="9" t="s">
        <v>14885</v>
      </c>
      <c r="C304" s="10">
        <v>2016.0</v>
      </c>
      <c r="D304" s="10">
        <v>8.0</v>
      </c>
      <c r="E304" s="10">
        <v>1.0</v>
      </c>
      <c r="F304" s="9" t="s">
        <v>14886</v>
      </c>
      <c r="G304" s="9" t="s">
        <v>14887</v>
      </c>
      <c r="H304" s="10">
        <v>161.0</v>
      </c>
      <c r="I304" s="9"/>
      <c r="J304" s="9" t="s">
        <v>14888</v>
      </c>
      <c r="K304" s="9" t="s">
        <v>14889</v>
      </c>
      <c r="L304" s="15" t="s">
        <v>14890</v>
      </c>
      <c r="M304" s="9" t="s">
        <v>883</v>
      </c>
      <c r="N304" s="9"/>
      <c r="O304" s="9" t="s">
        <v>1991</v>
      </c>
      <c r="P304" s="9" t="s">
        <v>14891</v>
      </c>
      <c r="Q304" s="9" t="s">
        <v>13738</v>
      </c>
      <c r="R304" s="10">
        <v>2.7318605E7</v>
      </c>
      <c r="S304" s="9"/>
      <c r="T304">
        <f t="shared" si="2"/>
        <v>54</v>
      </c>
      <c r="U304" t="str">
        <f t="shared" si="3"/>
        <v>Excluded</v>
      </c>
      <c r="V304">
        <f t="shared" si="4"/>
        <v>29</v>
      </c>
      <c r="W304" t="str">
        <f t="shared" si="5"/>
        <v>Excluded</v>
      </c>
      <c r="X304" t="str">
        <f t="shared" ref="X304:Z304" si="312">IFERROR(IF(SEARCH(X$1,$Q304),"sim","não"),)</f>
        <v/>
      </c>
      <c r="Y304" t="str">
        <f t="shared" si="312"/>
        <v/>
      </c>
      <c r="Z304" t="str">
        <f t="shared" si="312"/>
        <v>sim</v>
      </c>
      <c r="AA304">
        <f t="shared" si="7"/>
        <v>1</v>
      </c>
      <c r="AB304" t="str">
        <f t="shared" si="8"/>
        <v/>
      </c>
      <c r="AF304" t="str">
        <f t="shared" si="9"/>
        <v>3 - Intervention</v>
      </c>
      <c r="AG304" t="str">
        <f t="shared" si="10"/>
        <v>3 - Intervention</v>
      </c>
      <c r="AH304" t="str">
        <f t="shared" si="11"/>
        <v/>
      </c>
    </row>
    <row r="305">
      <c r="A305" s="9" t="s">
        <v>14892</v>
      </c>
      <c r="B305" s="9" t="s">
        <v>14893</v>
      </c>
      <c r="C305" s="10">
        <v>2016.0</v>
      </c>
      <c r="D305" s="10">
        <v>12.0</v>
      </c>
      <c r="E305" s="10">
        <v>1.0</v>
      </c>
      <c r="F305" s="9" t="s">
        <v>2125</v>
      </c>
      <c r="G305" s="9" t="s">
        <v>2126</v>
      </c>
      <c r="H305" s="10">
        <v>35.0</v>
      </c>
      <c r="I305" s="10">
        <v>12.0</v>
      </c>
      <c r="J305" s="9" t="s">
        <v>14894</v>
      </c>
      <c r="K305" s="9" t="s">
        <v>14895</v>
      </c>
      <c r="L305" s="15" t="s">
        <v>14896</v>
      </c>
      <c r="M305" s="9" t="s">
        <v>883</v>
      </c>
      <c r="N305" s="9"/>
      <c r="O305" s="9" t="s">
        <v>1022</v>
      </c>
      <c r="P305" s="9" t="s">
        <v>14897</v>
      </c>
      <c r="Q305" s="9" t="s">
        <v>13914</v>
      </c>
      <c r="R305" s="10">
        <v>2.7207313E7</v>
      </c>
      <c r="S305" s="9"/>
      <c r="T305">
        <f t="shared" si="2"/>
        <v>51</v>
      </c>
      <c r="U305" t="str">
        <f t="shared" si="3"/>
        <v>Maybe</v>
      </c>
      <c r="V305">
        <f t="shared" si="4"/>
        <v>29</v>
      </c>
      <c r="W305" t="str">
        <f t="shared" si="5"/>
        <v>Maybe</v>
      </c>
      <c r="X305" t="str">
        <f t="shared" ref="X305:Z305" si="313">IFERROR(IF(SEARCH(X$1,$Q305),"sim","não"),)</f>
        <v/>
      </c>
      <c r="Y305" t="str">
        <f t="shared" si="313"/>
        <v/>
      </c>
      <c r="Z305" t="str">
        <f t="shared" si="313"/>
        <v/>
      </c>
      <c r="AA305">
        <f t="shared" si="7"/>
        <v>0</v>
      </c>
      <c r="AB305" t="str">
        <f t="shared" si="8"/>
        <v>sim</v>
      </c>
      <c r="AF305" t="str">
        <f t="shared" si="9"/>
        <v/>
      </c>
      <c r="AG305" t="str">
        <f t="shared" si="10"/>
        <v/>
      </c>
      <c r="AH305" t="str">
        <f t="shared" si="11"/>
        <v/>
      </c>
    </row>
    <row r="306">
      <c r="A306" s="9" t="s">
        <v>14898</v>
      </c>
      <c r="B306" s="9" t="s">
        <v>14899</v>
      </c>
      <c r="C306" s="10">
        <v>2016.0</v>
      </c>
      <c r="D306" s="10">
        <v>4.0</v>
      </c>
      <c r="E306" s="10">
        <v>26.0</v>
      </c>
      <c r="F306" s="9" t="s">
        <v>2444</v>
      </c>
      <c r="G306" s="9" t="s">
        <v>2445</v>
      </c>
      <c r="H306" s="10">
        <v>10.0</v>
      </c>
      <c r="I306" s="10">
        <v>4.0</v>
      </c>
      <c r="J306" s="9" t="s">
        <v>14900</v>
      </c>
      <c r="K306" s="9" t="s">
        <v>14901</v>
      </c>
      <c r="L306" s="15" t="s">
        <v>14902</v>
      </c>
      <c r="M306" s="9" t="s">
        <v>883</v>
      </c>
      <c r="N306" s="9"/>
      <c r="O306" s="9" t="s">
        <v>1022</v>
      </c>
      <c r="P306" s="9" t="s">
        <v>14903</v>
      </c>
      <c r="Q306" s="9" t="s">
        <v>13688</v>
      </c>
      <c r="R306" s="10">
        <v>2.6972678E7</v>
      </c>
      <c r="S306" s="9"/>
      <c r="T306">
        <f t="shared" si="2"/>
        <v>54</v>
      </c>
      <c r="U306" t="str">
        <f t="shared" si="3"/>
        <v>Excluded</v>
      </c>
      <c r="V306">
        <f t="shared" si="4"/>
        <v>29</v>
      </c>
      <c r="W306" t="str">
        <f t="shared" si="5"/>
        <v>Excluded</v>
      </c>
      <c r="X306" t="str">
        <f t="shared" ref="X306:Z306" si="314">IFERROR(IF(SEARCH(X$1,$Q306),"sim","não"),)</f>
        <v>sim</v>
      </c>
      <c r="Y306" t="str">
        <f t="shared" si="314"/>
        <v/>
      </c>
      <c r="Z306" t="str">
        <f t="shared" si="314"/>
        <v/>
      </c>
      <c r="AA306">
        <f t="shared" si="7"/>
        <v>1</v>
      </c>
      <c r="AB306" t="str">
        <f t="shared" si="8"/>
        <v/>
      </c>
      <c r="AF306" t="str">
        <f t="shared" si="9"/>
        <v>1 - Type of study</v>
      </c>
      <c r="AG306" t="str">
        <f t="shared" si="10"/>
        <v>1 - Type of study</v>
      </c>
      <c r="AH306" t="str">
        <f t="shared" si="11"/>
        <v/>
      </c>
    </row>
    <row r="307">
      <c r="A307" s="9" t="s">
        <v>14904</v>
      </c>
      <c r="B307" s="9" t="s">
        <v>14905</v>
      </c>
      <c r="C307" s="10">
        <v>2016.0</v>
      </c>
      <c r="D307" s="10">
        <v>4.0</v>
      </c>
      <c r="E307" s="10">
        <v>5.0</v>
      </c>
      <c r="F307" s="9" t="s">
        <v>1017</v>
      </c>
      <c r="G307" s="9" t="s">
        <v>1018</v>
      </c>
      <c r="H307" s="10">
        <v>50.0</v>
      </c>
      <c r="I307" s="10">
        <v>7.0</v>
      </c>
      <c r="J307" s="9" t="s">
        <v>14906</v>
      </c>
      <c r="K307" s="9" t="s">
        <v>2210</v>
      </c>
      <c r="L307" s="15" t="s">
        <v>14907</v>
      </c>
      <c r="M307" s="9" t="s">
        <v>883</v>
      </c>
      <c r="N307" s="9"/>
      <c r="O307" s="9" t="s">
        <v>1022</v>
      </c>
      <c r="P307" s="9" t="s">
        <v>14908</v>
      </c>
      <c r="Q307" s="9" t="s">
        <v>13914</v>
      </c>
      <c r="R307" s="10">
        <v>2.6950772E7</v>
      </c>
      <c r="S307" s="9"/>
      <c r="T307">
        <f t="shared" si="2"/>
        <v>51</v>
      </c>
      <c r="U307" t="str">
        <f t="shared" si="3"/>
        <v>Maybe</v>
      </c>
      <c r="V307">
        <f t="shared" si="4"/>
        <v>29</v>
      </c>
      <c r="W307" t="str">
        <f t="shared" si="5"/>
        <v>Maybe</v>
      </c>
      <c r="X307" t="str">
        <f t="shared" ref="X307:Z307" si="315">IFERROR(IF(SEARCH(X$1,$Q307),"sim","não"),)</f>
        <v/>
      </c>
      <c r="Y307" t="str">
        <f t="shared" si="315"/>
        <v/>
      </c>
      <c r="Z307" t="str">
        <f t="shared" si="315"/>
        <v/>
      </c>
      <c r="AA307">
        <f t="shared" si="7"/>
        <v>0</v>
      </c>
      <c r="AB307" t="str">
        <f t="shared" si="8"/>
        <v>sim</v>
      </c>
      <c r="AF307" t="str">
        <f t="shared" si="9"/>
        <v/>
      </c>
      <c r="AG307" t="str">
        <f t="shared" si="10"/>
        <v/>
      </c>
      <c r="AH307" t="str">
        <f t="shared" si="11"/>
        <v/>
      </c>
    </row>
    <row r="308">
      <c r="A308" s="9" t="s">
        <v>14909</v>
      </c>
      <c r="B308" s="9" t="s">
        <v>14910</v>
      </c>
      <c r="C308" s="10">
        <v>2016.0</v>
      </c>
      <c r="D308" s="10">
        <v>1.0</v>
      </c>
      <c r="E308" s="10">
        <v>1.0</v>
      </c>
      <c r="F308" s="9" t="s">
        <v>14911</v>
      </c>
      <c r="G308" s="9" t="s">
        <v>14912</v>
      </c>
      <c r="H308" s="10">
        <v>71.0</v>
      </c>
      <c r="I308" s="10">
        <v>1.0</v>
      </c>
      <c r="J308" s="9" t="s">
        <v>14913</v>
      </c>
      <c r="K308" s="9" t="s">
        <v>14914</v>
      </c>
      <c r="L308" s="15" t="s">
        <v>14915</v>
      </c>
      <c r="M308" s="9" t="s">
        <v>883</v>
      </c>
      <c r="N308" s="9"/>
      <c r="O308" s="9"/>
      <c r="P308" s="9" t="s">
        <v>14916</v>
      </c>
      <c r="Q308" s="9" t="s">
        <v>14018</v>
      </c>
      <c r="R308" s="10">
        <v>2.6872084E7</v>
      </c>
      <c r="S308" s="9" t="s">
        <v>14917</v>
      </c>
      <c r="T308">
        <f t="shared" si="2"/>
        <v>54</v>
      </c>
      <c r="U308" t="str">
        <f t="shared" si="3"/>
        <v>Excluded</v>
      </c>
      <c r="V308">
        <f t="shared" si="4"/>
        <v>29</v>
      </c>
      <c r="W308" t="str">
        <f t="shared" si="5"/>
        <v>Excluded</v>
      </c>
      <c r="X308" t="str">
        <f t="shared" ref="X308:Z308" si="316">IFERROR(IF(SEARCH(X$1,$Q308),"sim","não"),)</f>
        <v/>
      </c>
      <c r="Y308" t="str">
        <f t="shared" si="316"/>
        <v>sim</v>
      </c>
      <c r="Z308" t="str">
        <f t="shared" si="316"/>
        <v/>
      </c>
      <c r="AA308">
        <f t="shared" si="7"/>
        <v>1</v>
      </c>
      <c r="AB308" t="str">
        <f t="shared" si="8"/>
        <v/>
      </c>
      <c r="AF308" t="str">
        <f t="shared" si="9"/>
        <v>2 - Population</v>
      </c>
      <c r="AG308" t="str">
        <f t="shared" si="10"/>
        <v>2 - Population</v>
      </c>
      <c r="AH308" t="str">
        <f t="shared" si="11"/>
        <v/>
      </c>
    </row>
    <row r="309">
      <c r="A309" s="9" t="s">
        <v>14918</v>
      </c>
      <c r="B309" s="9" t="s">
        <v>14919</v>
      </c>
      <c r="C309" s="10">
        <v>2016.0</v>
      </c>
      <c r="D309" s="10">
        <v>5.0</v>
      </c>
      <c r="E309" s="10">
        <v>1.0</v>
      </c>
      <c r="F309" s="9" t="s">
        <v>927</v>
      </c>
      <c r="G309" s="9" t="s">
        <v>928</v>
      </c>
      <c r="H309" s="10">
        <v>212.0</v>
      </c>
      <c r="I309" s="9"/>
      <c r="J309" s="9" t="s">
        <v>14920</v>
      </c>
      <c r="K309" s="9" t="s">
        <v>14921</v>
      </c>
      <c r="L309" s="15" t="s">
        <v>14922</v>
      </c>
      <c r="M309" s="9" t="s">
        <v>883</v>
      </c>
      <c r="N309" s="9"/>
      <c r="O309" s="9" t="s">
        <v>884</v>
      </c>
      <c r="P309" s="9" t="s">
        <v>14923</v>
      </c>
      <c r="Q309" s="9" t="s">
        <v>13914</v>
      </c>
      <c r="R309" s="10">
        <v>2.6851981E7</v>
      </c>
      <c r="S309" s="9"/>
      <c r="T309">
        <f t="shared" si="2"/>
        <v>51</v>
      </c>
      <c r="U309" t="str">
        <f t="shared" si="3"/>
        <v>Maybe</v>
      </c>
      <c r="V309">
        <f t="shared" si="4"/>
        <v>29</v>
      </c>
      <c r="W309" t="str">
        <f t="shared" si="5"/>
        <v>Maybe</v>
      </c>
      <c r="X309" t="str">
        <f t="shared" ref="X309:Z309" si="317">IFERROR(IF(SEARCH(X$1,$Q309),"sim","não"),)</f>
        <v/>
      </c>
      <c r="Y309" t="str">
        <f t="shared" si="317"/>
        <v/>
      </c>
      <c r="Z309" t="str">
        <f t="shared" si="317"/>
        <v/>
      </c>
      <c r="AA309">
        <f t="shared" si="7"/>
        <v>0</v>
      </c>
      <c r="AB309" t="str">
        <f t="shared" si="8"/>
        <v>sim</v>
      </c>
      <c r="AF309" t="str">
        <f t="shared" si="9"/>
        <v/>
      </c>
      <c r="AG309" t="str">
        <f t="shared" si="10"/>
        <v/>
      </c>
      <c r="AH309" t="str">
        <f t="shared" si="11"/>
        <v/>
      </c>
    </row>
    <row r="310">
      <c r="A310" s="9" t="s">
        <v>14924</v>
      </c>
      <c r="B310" s="9" t="s">
        <v>14925</v>
      </c>
      <c r="C310" s="10">
        <v>2016.0</v>
      </c>
      <c r="D310" s="10">
        <v>7.0</v>
      </c>
      <c r="E310" s="10">
        <v>1.0</v>
      </c>
      <c r="F310" s="9" t="s">
        <v>2236</v>
      </c>
      <c r="G310" s="9" t="s">
        <v>2237</v>
      </c>
      <c r="H310" s="10">
        <v>89.0</v>
      </c>
      <c r="I310" s="10">
        <v>1.0</v>
      </c>
      <c r="J310" s="9" t="s">
        <v>14926</v>
      </c>
      <c r="K310" s="9" t="s">
        <v>14927</v>
      </c>
      <c r="L310" s="15" t="s">
        <v>14928</v>
      </c>
      <c r="M310" s="9" t="s">
        <v>883</v>
      </c>
      <c r="N310" s="9"/>
      <c r="O310" s="9" t="s">
        <v>884</v>
      </c>
      <c r="P310" s="9" t="s">
        <v>14929</v>
      </c>
      <c r="Q310" s="9" t="s">
        <v>13688</v>
      </c>
      <c r="R310" s="10">
        <v>2.6681492E7</v>
      </c>
      <c r="S310" s="9"/>
      <c r="T310">
        <f t="shared" si="2"/>
        <v>54</v>
      </c>
      <c r="U310" t="str">
        <f t="shared" si="3"/>
        <v>Excluded</v>
      </c>
      <c r="V310">
        <f t="shared" si="4"/>
        <v>29</v>
      </c>
      <c r="W310" t="str">
        <f t="shared" si="5"/>
        <v>Excluded</v>
      </c>
      <c r="X310" t="str">
        <f t="shared" ref="X310:Z310" si="318">IFERROR(IF(SEARCH(X$1,$Q310),"sim","não"),)</f>
        <v>sim</v>
      </c>
      <c r="Y310" t="str">
        <f t="shared" si="318"/>
        <v/>
      </c>
      <c r="Z310" t="str">
        <f t="shared" si="318"/>
        <v/>
      </c>
      <c r="AA310">
        <f t="shared" si="7"/>
        <v>1</v>
      </c>
      <c r="AB310" t="str">
        <f t="shared" si="8"/>
        <v/>
      </c>
      <c r="AF310" t="str">
        <f t="shared" si="9"/>
        <v>1 - Type of study</v>
      </c>
      <c r="AG310" t="str">
        <f t="shared" si="10"/>
        <v>1 - Type of study</v>
      </c>
      <c r="AH310" t="str">
        <f t="shared" si="11"/>
        <v/>
      </c>
    </row>
    <row r="311">
      <c r="A311" s="9" t="s">
        <v>14930</v>
      </c>
      <c r="B311" s="9" t="s">
        <v>14931</v>
      </c>
      <c r="C311" s="10">
        <v>2016.0</v>
      </c>
      <c r="D311" s="10">
        <v>4.0</v>
      </c>
      <c r="E311" s="10">
        <v>1.0</v>
      </c>
      <c r="F311" s="9" t="s">
        <v>4779</v>
      </c>
      <c r="G311" s="9" t="s">
        <v>4780</v>
      </c>
      <c r="H311" s="10">
        <v>12.0</v>
      </c>
      <c r="I311" s="10">
        <v>3.0</v>
      </c>
      <c r="J311" s="9" t="s">
        <v>5309</v>
      </c>
      <c r="K311" s="9" t="s">
        <v>14932</v>
      </c>
      <c r="L311" s="15" t="s">
        <v>14933</v>
      </c>
      <c r="M311" s="9" t="s">
        <v>883</v>
      </c>
      <c r="N311" s="9"/>
      <c r="O311" s="9" t="s">
        <v>1022</v>
      </c>
      <c r="P311" s="9" t="s">
        <v>14934</v>
      </c>
      <c r="Q311" s="9" t="s">
        <v>13688</v>
      </c>
      <c r="R311" s="10">
        <v>2.6656532E7</v>
      </c>
      <c r="S311" s="9"/>
      <c r="T311">
        <f t="shared" si="2"/>
        <v>54</v>
      </c>
      <c r="U311" t="str">
        <f t="shared" si="3"/>
        <v>Excluded</v>
      </c>
      <c r="V311">
        <f t="shared" si="4"/>
        <v>29</v>
      </c>
      <c r="W311" t="str">
        <f t="shared" si="5"/>
        <v>Excluded</v>
      </c>
      <c r="X311" t="str">
        <f t="shared" ref="X311:Z311" si="319">IFERROR(IF(SEARCH(X$1,$Q311),"sim","não"),)</f>
        <v>sim</v>
      </c>
      <c r="Y311" t="str">
        <f t="shared" si="319"/>
        <v/>
      </c>
      <c r="Z311" t="str">
        <f t="shared" si="319"/>
        <v/>
      </c>
      <c r="AA311">
        <f t="shared" si="7"/>
        <v>1</v>
      </c>
      <c r="AB311" t="str">
        <f t="shared" si="8"/>
        <v/>
      </c>
      <c r="AF311" t="str">
        <f t="shared" si="9"/>
        <v>1 - Type of study</v>
      </c>
      <c r="AG311" t="str">
        <f t="shared" si="10"/>
        <v>1 - Type of study</v>
      </c>
      <c r="AH311" t="str">
        <f t="shared" si="11"/>
        <v/>
      </c>
    </row>
    <row r="312">
      <c r="A312" s="9" t="s">
        <v>14935</v>
      </c>
      <c r="B312" s="9" t="s">
        <v>14936</v>
      </c>
      <c r="C312" s="10">
        <v>2016.0</v>
      </c>
      <c r="D312" s="10">
        <v>2.0</v>
      </c>
      <c r="E312" s="10">
        <v>1.0</v>
      </c>
      <c r="F312" s="9" t="s">
        <v>1121</v>
      </c>
      <c r="G312" s="9" t="s">
        <v>1122</v>
      </c>
      <c r="H312" s="10">
        <v>144.0</v>
      </c>
      <c r="I312" s="9"/>
      <c r="J312" s="9" t="s">
        <v>14937</v>
      </c>
      <c r="K312" s="9" t="s">
        <v>14938</v>
      </c>
      <c r="L312" s="15" t="s">
        <v>14939</v>
      </c>
      <c r="M312" s="9" t="s">
        <v>883</v>
      </c>
      <c r="N312" s="9"/>
      <c r="O312" s="9" t="s">
        <v>884</v>
      </c>
      <c r="P312" s="9" t="s">
        <v>14940</v>
      </c>
      <c r="Q312" s="9" t="s">
        <v>14430</v>
      </c>
      <c r="R312" s="10">
        <v>2.6398925E7</v>
      </c>
      <c r="S312" s="9"/>
      <c r="T312">
        <f t="shared" si="2"/>
        <v>54</v>
      </c>
      <c r="U312" t="str">
        <f t="shared" si="3"/>
        <v>Excluded</v>
      </c>
      <c r="V312">
        <f t="shared" si="4"/>
        <v>29</v>
      </c>
      <c r="W312" t="str">
        <f t="shared" si="5"/>
        <v>Excluded</v>
      </c>
      <c r="X312" t="str">
        <f t="shared" ref="X312:Z312" si="320">IFERROR(IF(SEARCH(X$1,$Q312),"sim","não"),)</f>
        <v/>
      </c>
      <c r="Y312" t="str">
        <f t="shared" si="320"/>
        <v/>
      </c>
      <c r="Z312" t="str">
        <f t="shared" si="320"/>
        <v>sim</v>
      </c>
      <c r="AA312">
        <f t="shared" si="7"/>
        <v>1</v>
      </c>
      <c r="AB312" t="str">
        <f t="shared" si="8"/>
        <v/>
      </c>
      <c r="AF312" t="str">
        <f t="shared" si="9"/>
        <v>3 - Intervention</v>
      </c>
      <c r="AG312" t="str">
        <f t="shared" si="10"/>
        <v>3 - Intervention</v>
      </c>
      <c r="AH312" t="str">
        <f t="shared" si="11"/>
        <v/>
      </c>
    </row>
    <row r="313">
      <c r="A313" s="9" t="s">
        <v>14941</v>
      </c>
      <c r="B313" s="9" t="s">
        <v>14942</v>
      </c>
      <c r="C313" s="10">
        <v>2015.0</v>
      </c>
      <c r="D313" s="10">
        <v>10.0</v>
      </c>
      <c r="E313" s="10">
        <v>1.0</v>
      </c>
      <c r="F313" s="9" t="s">
        <v>14943</v>
      </c>
      <c r="G313" s="9" t="s">
        <v>14944</v>
      </c>
      <c r="H313" s="10">
        <v>52.0</v>
      </c>
      <c r="I313" s="10">
        <v>10.0</v>
      </c>
      <c r="J313" s="9" t="s">
        <v>14945</v>
      </c>
      <c r="K313" s="9" t="s">
        <v>14946</v>
      </c>
      <c r="L313" s="15" t="s">
        <v>14947</v>
      </c>
      <c r="M313" s="9" t="s">
        <v>883</v>
      </c>
      <c r="N313" s="9"/>
      <c r="O313" s="9"/>
      <c r="P313" s="9" t="s">
        <v>14948</v>
      </c>
      <c r="Q313" s="9" t="s">
        <v>13688</v>
      </c>
      <c r="R313" s="10">
        <v>2.6396365E7</v>
      </c>
      <c r="S313" s="9" t="s">
        <v>14949</v>
      </c>
      <c r="T313">
        <f t="shared" si="2"/>
        <v>54</v>
      </c>
      <c r="U313" t="str">
        <f t="shared" si="3"/>
        <v>Excluded</v>
      </c>
      <c r="V313">
        <f t="shared" si="4"/>
        <v>29</v>
      </c>
      <c r="W313" t="str">
        <f t="shared" si="5"/>
        <v>Excluded</v>
      </c>
      <c r="X313" t="str">
        <f t="shared" ref="X313:Z313" si="321">IFERROR(IF(SEARCH(X$1,$Q313),"sim","não"),)</f>
        <v>sim</v>
      </c>
      <c r="Y313" t="str">
        <f t="shared" si="321"/>
        <v/>
      </c>
      <c r="Z313" t="str">
        <f t="shared" si="321"/>
        <v/>
      </c>
      <c r="AA313">
        <f t="shared" si="7"/>
        <v>1</v>
      </c>
      <c r="AB313" t="str">
        <f t="shared" si="8"/>
        <v/>
      </c>
      <c r="AF313" t="str">
        <f t="shared" si="9"/>
        <v>1 - Type of study</v>
      </c>
      <c r="AG313" t="str">
        <f t="shared" si="10"/>
        <v>1 - Type of study</v>
      </c>
      <c r="AH313" t="str">
        <f t="shared" si="11"/>
        <v/>
      </c>
    </row>
    <row r="314">
      <c r="A314" s="9" t="s">
        <v>14950</v>
      </c>
      <c r="B314" s="9" t="s">
        <v>14951</v>
      </c>
      <c r="C314" s="10">
        <v>2015.0</v>
      </c>
      <c r="D314" s="10">
        <v>12.0</v>
      </c>
      <c r="E314" s="10">
        <v>1.0</v>
      </c>
      <c r="F314" s="9" t="s">
        <v>1046</v>
      </c>
      <c r="G314" s="9" t="s">
        <v>1047</v>
      </c>
      <c r="H314" s="10">
        <v>22.0</v>
      </c>
      <c r="I314" s="10">
        <v>23.0</v>
      </c>
      <c r="J314" s="9" t="s">
        <v>14952</v>
      </c>
      <c r="K314" s="9" t="s">
        <v>14953</v>
      </c>
      <c r="L314" s="15" t="s">
        <v>14954</v>
      </c>
      <c r="M314" s="9" t="s">
        <v>883</v>
      </c>
      <c r="N314" s="9"/>
      <c r="O314" s="9" t="s">
        <v>1051</v>
      </c>
      <c r="P314" s="9" t="s">
        <v>14955</v>
      </c>
      <c r="Q314" s="9" t="s">
        <v>13738</v>
      </c>
      <c r="R314" s="10">
        <v>2.639601E7</v>
      </c>
      <c r="S314" s="9"/>
      <c r="T314">
        <f t="shared" si="2"/>
        <v>54</v>
      </c>
      <c r="U314" t="str">
        <f t="shared" si="3"/>
        <v>Excluded</v>
      </c>
      <c r="V314">
        <f t="shared" si="4"/>
        <v>29</v>
      </c>
      <c r="W314" t="str">
        <f t="shared" si="5"/>
        <v>Excluded</v>
      </c>
      <c r="X314" t="str">
        <f t="shared" ref="X314:Z314" si="322">IFERROR(IF(SEARCH(X$1,$Q314),"sim","não"),)</f>
        <v/>
      </c>
      <c r="Y314" t="str">
        <f t="shared" si="322"/>
        <v/>
      </c>
      <c r="Z314" t="str">
        <f t="shared" si="322"/>
        <v>sim</v>
      </c>
      <c r="AA314">
        <f t="shared" si="7"/>
        <v>1</v>
      </c>
      <c r="AB314" t="str">
        <f t="shared" si="8"/>
        <v/>
      </c>
      <c r="AF314" t="str">
        <f t="shared" si="9"/>
        <v>3 - Intervention</v>
      </c>
      <c r="AG314" t="str">
        <f t="shared" si="10"/>
        <v>3 - Intervention</v>
      </c>
      <c r="AH314" t="str">
        <f t="shared" si="11"/>
        <v/>
      </c>
    </row>
    <row r="315">
      <c r="A315" s="9" t="s">
        <v>14956</v>
      </c>
      <c r="B315" s="9" t="s">
        <v>14957</v>
      </c>
      <c r="C315" s="10">
        <v>2015.0</v>
      </c>
      <c r="D315" s="10">
        <v>11.0</v>
      </c>
      <c r="E315" s="10">
        <v>15.0</v>
      </c>
      <c r="F315" s="9" t="s">
        <v>879</v>
      </c>
      <c r="G315" s="9" t="s">
        <v>880</v>
      </c>
      <c r="H315" s="10">
        <v>100.0</v>
      </c>
      <c r="I315" s="10">
        <v>1.0</v>
      </c>
      <c r="J315" s="9" t="s">
        <v>14958</v>
      </c>
      <c r="K315" s="9" t="s">
        <v>14959</v>
      </c>
      <c r="L315" s="15" t="s">
        <v>14960</v>
      </c>
      <c r="M315" s="9" t="s">
        <v>883</v>
      </c>
      <c r="N315" s="9"/>
      <c r="O315" s="9" t="s">
        <v>884</v>
      </c>
      <c r="P315" s="9" t="s">
        <v>14961</v>
      </c>
      <c r="Q315" s="9" t="s">
        <v>13688</v>
      </c>
      <c r="R315" s="10">
        <v>2.6388444E7</v>
      </c>
      <c r="S315" s="9"/>
      <c r="T315">
        <f t="shared" si="2"/>
        <v>54</v>
      </c>
      <c r="U315" t="str">
        <f t="shared" si="3"/>
        <v>Excluded</v>
      </c>
      <c r="V315">
        <f t="shared" si="4"/>
        <v>29</v>
      </c>
      <c r="W315" t="str">
        <f t="shared" si="5"/>
        <v>Excluded</v>
      </c>
      <c r="X315" t="str">
        <f t="shared" ref="X315:Z315" si="323">IFERROR(IF(SEARCH(X$1,$Q315),"sim","não"),)</f>
        <v>sim</v>
      </c>
      <c r="Y315" t="str">
        <f t="shared" si="323"/>
        <v/>
      </c>
      <c r="Z315" t="str">
        <f t="shared" si="323"/>
        <v/>
      </c>
      <c r="AA315">
        <f t="shared" si="7"/>
        <v>1</v>
      </c>
      <c r="AB315" t="str">
        <f t="shared" si="8"/>
        <v/>
      </c>
      <c r="AF315" t="str">
        <f t="shared" si="9"/>
        <v>1 - Type of study</v>
      </c>
      <c r="AG315" t="str">
        <f t="shared" si="10"/>
        <v>1 - Type of study</v>
      </c>
      <c r="AH315" t="str">
        <f t="shared" si="11"/>
        <v/>
      </c>
    </row>
    <row r="316">
      <c r="A316" s="9" t="s">
        <v>14962</v>
      </c>
      <c r="B316" s="9" t="s">
        <v>14963</v>
      </c>
      <c r="C316" s="10">
        <v>2015.0</v>
      </c>
      <c r="D316" s="10">
        <v>4.0</v>
      </c>
      <c r="E316" s="10">
        <v>1.0</v>
      </c>
      <c r="F316" s="9" t="s">
        <v>14964</v>
      </c>
      <c r="G316" s="9" t="s">
        <v>14965</v>
      </c>
      <c r="H316" s="10">
        <v>33.0</v>
      </c>
      <c r="I316" s="10">
        <v>4.0</v>
      </c>
      <c r="J316" s="9" t="s">
        <v>14966</v>
      </c>
      <c r="K316" s="9" t="s">
        <v>14967</v>
      </c>
      <c r="L316" s="15" t="s">
        <v>14968</v>
      </c>
      <c r="M316" s="9" t="s">
        <v>2475</v>
      </c>
      <c r="N316" s="9"/>
      <c r="O316" s="9" t="s">
        <v>2476</v>
      </c>
      <c r="P316" s="9" t="s">
        <v>14969</v>
      </c>
      <c r="Q316" s="9" t="s">
        <v>13688</v>
      </c>
      <c r="R316" s="10">
        <v>2.6292402E7</v>
      </c>
      <c r="S316" s="9"/>
      <c r="T316">
        <f t="shared" si="2"/>
        <v>54</v>
      </c>
      <c r="U316" t="str">
        <f t="shared" si="3"/>
        <v>Excluded</v>
      </c>
      <c r="V316">
        <f t="shared" si="4"/>
        <v>29</v>
      </c>
      <c r="W316" t="str">
        <f t="shared" si="5"/>
        <v>Excluded</v>
      </c>
      <c r="X316" t="str">
        <f t="shared" ref="X316:Z316" si="324">IFERROR(IF(SEARCH(X$1,$Q316),"sim","não"),)</f>
        <v>sim</v>
      </c>
      <c r="Y316" t="str">
        <f t="shared" si="324"/>
        <v/>
      </c>
      <c r="Z316" t="str">
        <f t="shared" si="324"/>
        <v/>
      </c>
      <c r="AA316">
        <f t="shared" si="7"/>
        <v>1</v>
      </c>
      <c r="AB316" t="str">
        <f t="shared" si="8"/>
        <v/>
      </c>
      <c r="AF316" t="str">
        <f t="shared" si="9"/>
        <v>1 - Type of study</v>
      </c>
      <c r="AG316" t="str">
        <f t="shared" si="10"/>
        <v>1 - Type of study</v>
      </c>
      <c r="AH316" t="str">
        <f t="shared" si="11"/>
        <v/>
      </c>
    </row>
    <row r="317">
      <c r="A317" s="9" t="s">
        <v>14970</v>
      </c>
      <c r="B317" s="9" t="s">
        <v>14971</v>
      </c>
      <c r="C317" s="10">
        <v>2015.0</v>
      </c>
      <c r="D317" s="10">
        <v>12.0</v>
      </c>
      <c r="E317" s="10">
        <v>1.0</v>
      </c>
      <c r="F317" s="9" t="s">
        <v>981</v>
      </c>
      <c r="G317" s="9" t="s">
        <v>982</v>
      </c>
      <c r="H317" s="10">
        <v>122.0</v>
      </c>
      <c r="I317" s="9"/>
      <c r="J317" s="9" t="s">
        <v>14972</v>
      </c>
      <c r="K317" s="9" t="s">
        <v>14973</v>
      </c>
      <c r="L317" s="15" t="s">
        <v>14974</v>
      </c>
      <c r="M317" s="9" t="s">
        <v>883</v>
      </c>
      <c r="N317" s="9"/>
      <c r="O317" s="9" t="s">
        <v>913</v>
      </c>
      <c r="P317" s="9" t="s">
        <v>14975</v>
      </c>
      <c r="Q317" s="9" t="s">
        <v>14430</v>
      </c>
      <c r="R317" s="10">
        <v>2.6283286E7</v>
      </c>
      <c r="S317" s="9"/>
      <c r="T317">
        <f t="shared" si="2"/>
        <v>54</v>
      </c>
      <c r="U317" t="str">
        <f t="shared" si="3"/>
        <v>Excluded</v>
      </c>
      <c r="V317">
        <f t="shared" si="4"/>
        <v>29</v>
      </c>
      <c r="W317" t="str">
        <f t="shared" si="5"/>
        <v>Excluded</v>
      </c>
      <c r="X317" t="str">
        <f t="shared" ref="X317:Z317" si="325">IFERROR(IF(SEARCH(X$1,$Q317),"sim","não"),)</f>
        <v/>
      </c>
      <c r="Y317" t="str">
        <f t="shared" si="325"/>
        <v/>
      </c>
      <c r="Z317" t="str">
        <f t="shared" si="325"/>
        <v>sim</v>
      </c>
      <c r="AA317">
        <f t="shared" si="7"/>
        <v>1</v>
      </c>
      <c r="AB317" t="str">
        <f t="shared" si="8"/>
        <v/>
      </c>
      <c r="AF317" t="str">
        <f t="shared" si="9"/>
        <v>3 - Intervention</v>
      </c>
      <c r="AG317" t="str">
        <f t="shared" si="10"/>
        <v>3 - Intervention</v>
      </c>
      <c r="AH317" t="str">
        <f t="shared" si="11"/>
        <v/>
      </c>
    </row>
    <row r="318">
      <c r="A318" s="9" t="s">
        <v>14976</v>
      </c>
      <c r="B318" s="9" t="s">
        <v>14977</v>
      </c>
      <c r="C318" s="10">
        <v>2015.0</v>
      </c>
      <c r="D318" s="10">
        <v>10.0</v>
      </c>
      <c r="E318" s="10">
        <v>1.0</v>
      </c>
      <c r="F318" s="9" t="s">
        <v>2416</v>
      </c>
      <c r="G318" s="9" t="s">
        <v>2417</v>
      </c>
      <c r="H318" s="10">
        <v>26.0</v>
      </c>
      <c r="I318" s="9"/>
      <c r="J318" s="9" t="s">
        <v>14978</v>
      </c>
      <c r="K318" s="9" t="s">
        <v>14979</v>
      </c>
      <c r="L318" s="15" t="s">
        <v>14980</v>
      </c>
      <c r="M318" s="9" t="s">
        <v>883</v>
      </c>
      <c r="N318" s="9"/>
      <c r="O318" s="9"/>
      <c r="P318" s="9" t="s">
        <v>14981</v>
      </c>
      <c r="Q318" s="9" t="s">
        <v>14018</v>
      </c>
      <c r="R318" s="10">
        <v>2.6248165E7</v>
      </c>
      <c r="S318" s="9" t="s">
        <v>14982</v>
      </c>
      <c r="T318">
        <f t="shared" si="2"/>
        <v>54</v>
      </c>
      <c r="U318" t="str">
        <f t="shared" si="3"/>
        <v>Excluded</v>
      </c>
      <c r="V318">
        <f t="shared" si="4"/>
        <v>29</v>
      </c>
      <c r="W318" t="str">
        <f t="shared" si="5"/>
        <v>Excluded</v>
      </c>
      <c r="X318" t="str">
        <f t="shared" ref="X318:Z318" si="326">IFERROR(IF(SEARCH(X$1,$Q318),"sim","não"),)</f>
        <v/>
      </c>
      <c r="Y318" t="str">
        <f t="shared" si="326"/>
        <v>sim</v>
      </c>
      <c r="Z318" t="str">
        <f t="shared" si="326"/>
        <v/>
      </c>
      <c r="AA318">
        <f t="shared" si="7"/>
        <v>1</v>
      </c>
      <c r="AB318" t="str">
        <f t="shared" si="8"/>
        <v/>
      </c>
      <c r="AF318" t="str">
        <f t="shared" si="9"/>
        <v>2 - Population</v>
      </c>
      <c r="AG318" t="str">
        <f t="shared" si="10"/>
        <v>2 - Population</v>
      </c>
      <c r="AH318" t="str">
        <f t="shared" si="11"/>
        <v/>
      </c>
    </row>
    <row r="319">
      <c r="A319" s="9" t="s">
        <v>14983</v>
      </c>
      <c r="B319" s="9" t="s">
        <v>14984</v>
      </c>
      <c r="C319" s="10">
        <v>2015.0</v>
      </c>
      <c r="D319" s="10">
        <v>10.0</v>
      </c>
      <c r="E319" s="10">
        <v>15.0</v>
      </c>
      <c r="F319" s="9" t="s">
        <v>879</v>
      </c>
      <c r="G319" s="9" t="s">
        <v>880</v>
      </c>
      <c r="H319" s="10">
        <v>99.0</v>
      </c>
      <c r="I319" s="10">
        <v>1.0</v>
      </c>
      <c r="J319" s="9" t="s">
        <v>14985</v>
      </c>
      <c r="K319" s="9" t="s">
        <v>14986</v>
      </c>
      <c r="L319" s="15" t="s">
        <v>14987</v>
      </c>
      <c r="M319" s="9" t="s">
        <v>883</v>
      </c>
      <c r="N319" s="9"/>
      <c r="O319" s="9" t="s">
        <v>884</v>
      </c>
      <c r="P319" s="9" t="s">
        <v>14988</v>
      </c>
      <c r="Q319" s="9" t="s">
        <v>13688</v>
      </c>
      <c r="R319" s="10">
        <v>2.6198261E7</v>
      </c>
      <c r="S319" s="9"/>
      <c r="T319">
        <f t="shared" si="2"/>
        <v>54</v>
      </c>
      <c r="U319" t="str">
        <f t="shared" si="3"/>
        <v>Excluded</v>
      </c>
      <c r="V319">
        <f t="shared" si="4"/>
        <v>29</v>
      </c>
      <c r="W319" t="str">
        <f t="shared" si="5"/>
        <v>Excluded</v>
      </c>
      <c r="X319" t="str">
        <f t="shared" ref="X319:Z319" si="327">IFERROR(IF(SEARCH(X$1,$Q319),"sim","não"),)</f>
        <v>sim</v>
      </c>
      <c r="Y319" t="str">
        <f t="shared" si="327"/>
        <v/>
      </c>
      <c r="Z319" t="str">
        <f t="shared" si="327"/>
        <v/>
      </c>
      <c r="AA319">
        <f t="shared" si="7"/>
        <v>1</v>
      </c>
      <c r="AB319" t="str">
        <f t="shared" si="8"/>
        <v/>
      </c>
      <c r="AF319" t="str">
        <f t="shared" si="9"/>
        <v>1 - Type of study</v>
      </c>
      <c r="AG319" t="str">
        <f t="shared" si="10"/>
        <v>1 - Type of study</v>
      </c>
      <c r="AH319" t="str">
        <f t="shared" si="11"/>
        <v/>
      </c>
    </row>
    <row r="320">
      <c r="A320" s="9" t="s">
        <v>14989</v>
      </c>
      <c r="B320" s="9" t="s">
        <v>14990</v>
      </c>
      <c r="C320" s="10">
        <v>2015.0</v>
      </c>
      <c r="D320" s="10">
        <v>11.0</v>
      </c>
      <c r="E320" s="10">
        <v>1.0</v>
      </c>
      <c r="F320" s="9" t="s">
        <v>1121</v>
      </c>
      <c r="G320" s="9" t="s">
        <v>1122</v>
      </c>
      <c r="H320" s="10">
        <v>139.0</v>
      </c>
      <c r="I320" s="9"/>
      <c r="J320" s="9" t="s">
        <v>14991</v>
      </c>
      <c r="K320" s="9" t="s">
        <v>14992</v>
      </c>
      <c r="L320" s="15" t="s">
        <v>14993</v>
      </c>
      <c r="M320" s="9" t="s">
        <v>883</v>
      </c>
      <c r="N320" s="9"/>
      <c r="O320" s="9" t="s">
        <v>884</v>
      </c>
      <c r="P320" s="9" t="s">
        <v>14994</v>
      </c>
      <c r="Q320" s="9" t="s">
        <v>14995</v>
      </c>
      <c r="R320" s="10">
        <v>2.6121603E7</v>
      </c>
      <c r="S320" s="9"/>
      <c r="T320">
        <f t="shared" si="2"/>
        <v>54</v>
      </c>
      <c r="U320" t="str">
        <f t="shared" si="3"/>
        <v>Maybe</v>
      </c>
      <c r="V320">
        <f t="shared" si="4"/>
        <v>29</v>
      </c>
      <c r="W320" t="str">
        <f t="shared" si="5"/>
        <v>Excluded</v>
      </c>
      <c r="X320" t="str">
        <f t="shared" ref="X320:Z320" si="328">IFERROR(IF(SEARCH(X$1,$Q320),"sim","não"),)</f>
        <v/>
      </c>
      <c r="Y320" t="str">
        <f t="shared" si="328"/>
        <v/>
      </c>
      <c r="Z320" t="str">
        <f t="shared" si="328"/>
        <v>sim</v>
      </c>
      <c r="AA320">
        <f t="shared" si="7"/>
        <v>1</v>
      </c>
      <c r="AB320" t="str">
        <f t="shared" si="8"/>
        <v>sim</v>
      </c>
      <c r="AF320" t="str">
        <f t="shared" si="9"/>
        <v>3 - Intervention</v>
      </c>
      <c r="AG320" t="str">
        <f t="shared" si="10"/>
        <v/>
      </c>
      <c r="AH320" t="str">
        <f t="shared" si="11"/>
        <v/>
      </c>
    </row>
    <row r="321">
      <c r="A321" s="9" t="s">
        <v>14996</v>
      </c>
      <c r="B321" s="9" t="s">
        <v>14997</v>
      </c>
      <c r="C321" s="10">
        <v>2015.0</v>
      </c>
      <c r="D321" s="10">
        <v>2.0</v>
      </c>
      <c r="E321" s="10">
        <v>1.0</v>
      </c>
      <c r="F321" s="9" t="s">
        <v>4388</v>
      </c>
      <c r="G321" s="9" t="s">
        <v>4389</v>
      </c>
      <c r="H321" s="10">
        <v>36.0</v>
      </c>
      <c r="I321" s="10">
        <v>2.0</v>
      </c>
      <c r="J321" s="9" t="s">
        <v>14998</v>
      </c>
      <c r="K321" s="9" t="s">
        <v>14999</v>
      </c>
      <c r="L321" s="15" t="s">
        <v>15000</v>
      </c>
      <c r="M321" s="9" t="s">
        <v>2475</v>
      </c>
      <c r="N321" s="9"/>
      <c r="O321" s="9" t="s">
        <v>2476</v>
      </c>
      <c r="P321" s="9" t="s">
        <v>15001</v>
      </c>
      <c r="Q321" s="9" t="s">
        <v>14430</v>
      </c>
      <c r="R321" s="10">
        <v>2.6031104E7</v>
      </c>
      <c r="S321" s="9"/>
      <c r="T321">
        <f t="shared" si="2"/>
        <v>54</v>
      </c>
      <c r="U321" t="str">
        <f t="shared" si="3"/>
        <v>Excluded</v>
      </c>
      <c r="V321">
        <f t="shared" si="4"/>
        <v>29</v>
      </c>
      <c r="W321" t="str">
        <f t="shared" si="5"/>
        <v>Excluded</v>
      </c>
      <c r="X321" t="str">
        <f t="shared" ref="X321:Z321" si="329">IFERROR(IF(SEARCH(X$1,$Q321),"sim","não"),)</f>
        <v/>
      </c>
      <c r="Y321" t="str">
        <f t="shared" si="329"/>
        <v/>
      </c>
      <c r="Z321" t="str">
        <f t="shared" si="329"/>
        <v>sim</v>
      </c>
      <c r="AA321">
        <f t="shared" si="7"/>
        <v>1</v>
      </c>
      <c r="AB321" t="str">
        <f t="shared" si="8"/>
        <v/>
      </c>
      <c r="AF321" t="str">
        <f t="shared" si="9"/>
        <v>3 - Intervention</v>
      </c>
      <c r="AG321" t="str">
        <f t="shared" si="10"/>
        <v>3 - Intervention</v>
      </c>
      <c r="AH321" t="str">
        <f t="shared" si="11"/>
        <v/>
      </c>
    </row>
    <row r="322">
      <c r="A322" s="9" t="s">
        <v>15002</v>
      </c>
      <c r="B322" s="9" t="s">
        <v>15003</v>
      </c>
      <c r="C322" s="10">
        <v>2014.0</v>
      </c>
      <c r="D322" s="10">
        <v>7.0</v>
      </c>
      <c r="E322" s="10">
        <v>1.0</v>
      </c>
      <c r="F322" s="9" t="s">
        <v>2640</v>
      </c>
      <c r="G322" s="9" t="s">
        <v>2641</v>
      </c>
      <c r="H322" s="10">
        <v>34.0</v>
      </c>
      <c r="I322" s="10">
        <v>7.0</v>
      </c>
      <c r="J322" s="9" t="s">
        <v>15004</v>
      </c>
      <c r="K322" s="9" t="s">
        <v>15005</v>
      </c>
      <c r="L322" s="15" t="s">
        <v>15006</v>
      </c>
      <c r="M322" s="9" t="s">
        <v>2475</v>
      </c>
      <c r="N322" s="9"/>
      <c r="O322" s="9" t="s">
        <v>2476</v>
      </c>
      <c r="P322" s="9" t="s">
        <v>15007</v>
      </c>
      <c r="Q322" s="9" t="s">
        <v>13680</v>
      </c>
      <c r="R322" s="10">
        <v>2.5269296E7</v>
      </c>
      <c r="S322" s="9"/>
      <c r="T322">
        <f t="shared" si="2"/>
        <v>54</v>
      </c>
      <c r="U322" t="str">
        <f t="shared" si="3"/>
        <v>Excluded</v>
      </c>
      <c r="V322">
        <f t="shared" si="4"/>
        <v>29</v>
      </c>
      <c r="W322" t="str">
        <f t="shared" si="5"/>
        <v>Excluded</v>
      </c>
      <c r="X322" t="str">
        <f t="shared" ref="X322:Z322" si="330">IFERROR(IF(SEARCH(X$1,$Q322),"sim","não"),)</f>
        <v>sim</v>
      </c>
      <c r="Y322" t="str">
        <f t="shared" si="330"/>
        <v/>
      </c>
      <c r="Z322" t="str">
        <f t="shared" si="330"/>
        <v/>
      </c>
      <c r="AA322">
        <f t="shared" si="7"/>
        <v>1</v>
      </c>
      <c r="AB322" t="str">
        <f t="shared" si="8"/>
        <v/>
      </c>
      <c r="AF322" t="str">
        <f t="shared" si="9"/>
        <v>1 - Type of study</v>
      </c>
      <c r="AG322" t="str">
        <f t="shared" si="10"/>
        <v>1 - Type of study</v>
      </c>
      <c r="AH322" t="str">
        <f t="shared" si="11"/>
        <v/>
      </c>
    </row>
    <row r="323">
      <c r="A323" s="9" t="s">
        <v>15008</v>
      </c>
      <c r="B323" s="9" t="s">
        <v>15009</v>
      </c>
      <c r="C323" s="10">
        <v>2016.0</v>
      </c>
      <c r="D323" s="10">
        <v>1.0</v>
      </c>
      <c r="E323" s="10">
        <v>1.0</v>
      </c>
      <c r="F323" s="9" t="s">
        <v>15010</v>
      </c>
      <c r="G323" s="9" t="s">
        <v>15011</v>
      </c>
      <c r="H323" s="10">
        <v>21.0</v>
      </c>
      <c r="I323" s="10">
        <v>1.0</v>
      </c>
      <c r="J323" s="9" t="s">
        <v>15012</v>
      </c>
      <c r="K323" s="9" t="s">
        <v>15013</v>
      </c>
      <c r="L323" s="15" t="s">
        <v>15014</v>
      </c>
      <c r="M323" s="9" t="s">
        <v>883</v>
      </c>
      <c r="N323" s="9"/>
      <c r="O323" s="9" t="s">
        <v>884</v>
      </c>
      <c r="P323" s="9" t="s">
        <v>15015</v>
      </c>
      <c r="Q323" s="9" t="s">
        <v>14018</v>
      </c>
      <c r="R323" s="10">
        <v>2.5259682E7</v>
      </c>
      <c r="S323" s="9"/>
      <c r="T323">
        <f t="shared" si="2"/>
        <v>54</v>
      </c>
      <c r="U323" t="str">
        <f t="shared" si="3"/>
        <v>Excluded</v>
      </c>
      <c r="V323">
        <f t="shared" si="4"/>
        <v>29</v>
      </c>
      <c r="W323" t="str">
        <f t="shared" si="5"/>
        <v>Excluded</v>
      </c>
      <c r="X323" t="str">
        <f t="shared" ref="X323:Z323" si="331">IFERROR(IF(SEARCH(X$1,$Q323),"sim","não"),)</f>
        <v/>
      </c>
      <c r="Y323" t="str">
        <f t="shared" si="331"/>
        <v>sim</v>
      </c>
      <c r="Z323" t="str">
        <f t="shared" si="331"/>
        <v/>
      </c>
      <c r="AA323">
        <f t="shared" si="7"/>
        <v>1</v>
      </c>
      <c r="AB323" t="str">
        <f t="shared" si="8"/>
        <v/>
      </c>
      <c r="AF323" t="str">
        <f t="shared" si="9"/>
        <v>2 - Population</v>
      </c>
      <c r="AG323" t="str">
        <f t="shared" si="10"/>
        <v>2 - Population</v>
      </c>
      <c r="AH323" t="str">
        <f t="shared" si="11"/>
        <v/>
      </c>
    </row>
    <row r="324">
      <c r="A324" s="9" t="s">
        <v>15016</v>
      </c>
      <c r="B324" s="9" t="s">
        <v>15017</v>
      </c>
      <c r="C324" s="10">
        <v>2014.0</v>
      </c>
      <c r="D324" s="10">
        <v>11.0</v>
      </c>
      <c r="E324" s="10">
        <v>1.0</v>
      </c>
      <c r="F324" s="9" t="s">
        <v>15018</v>
      </c>
      <c r="G324" s="9" t="s">
        <v>15019</v>
      </c>
      <c r="H324" s="10">
        <v>49.0</v>
      </c>
      <c r="I324" s="10">
        <v>11.0</v>
      </c>
      <c r="J324" s="20" t="s">
        <v>15020</v>
      </c>
      <c r="K324" s="9" t="s">
        <v>15021</v>
      </c>
      <c r="L324" s="15" t="s">
        <v>15022</v>
      </c>
      <c r="M324" s="9" t="s">
        <v>883</v>
      </c>
      <c r="N324" s="9"/>
      <c r="O324" s="9" t="s">
        <v>1022</v>
      </c>
      <c r="P324" s="9" t="s">
        <v>15023</v>
      </c>
      <c r="Q324" s="9" t="s">
        <v>14018</v>
      </c>
      <c r="R324" s="10">
        <v>2.5038627E7</v>
      </c>
      <c r="S324" s="9"/>
      <c r="T324">
        <f t="shared" si="2"/>
        <v>54</v>
      </c>
      <c r="U324" t="str">
        <f t="shared" si="3"/>
        <v>Excluded</v>
      </c>
      <c r="V324">
        <f t="shared" si="4"/>
        <v>29</v>
      </c>
      <c r="W324" t="str">
        <f t="shared" si="5"/>
        <v>Excluded</v>
      </c>
      <c r="X324" t="str">
        <f t="shared" ref="X324:Z324" si="332">IFERROR(IF(SEARCH(X$1,$Q324),"sim","não"),)</f>
        <v/>
      </c>
      <c r="Y324" t="str">
        <f t="shared" si="332"/>
        <v>sim</v>
      </c>
      <c r="Z324" t="str">
        <f t="shared" si="332"/>
        <v/>
      </c>
      <c r="AA324">
        <f t="shared" si="7"/>
        <v>1</v>
      </c>
      <c r="AB324" t="str">
        <f t="shared" si="8"/>
        <v/>
      </c>
      <c r="AF324" t="str">
        <f t="shared" si="9"/>
        <v>2 - Population</v>
      </c>
      <c r="AG324" t="str">
        <f t="shared" si="10"/>
        <v>2 - Population</v>
      </c>
      <c r="AH324" t="str">
        <f t="shared" si="11"/>
        <v/>
      </c>
    </row>
    <row r="325">
      <c r="A325" s="9" t="s">
        <v>15024</v>
      </c>
      <c r="B325" s="9" t="s">
        <v>15025</v>
      </c>
      <c r="C325" s="10">
        <v>2014.0</v>
      </c>
      <c r="D325" s="10">
        <v>7.0</v>
      </c>
      <c r="E325" s="10">
        <v>1.0</v>
      </c>
      <c r="F325" s="9" t="s">
        <v>1147</v>
      </c>
      <c r="G325" s="9" t="s">
        <v>1148</v>
      </c>
      <c r="H325" s="10">
        <v>132.0</v>
      </c>
      <c r="I325" s="9"/>
      <c r="J325" s="9" t="s">
        <v>15026</v>
      </c>
      <c r="K325" s="9" t="s">
        <v>15027</v>
      </c>
      <c r="L325" s="15" t="s">
        <v>15028</v>
      </c>
      <c r="M325" s="9" t="s">
        <v>883</v>
      </c>
      <c r="N325" s="9"/>
      <c r="O325" s="9" t="s">
        <v>913</v>
      </c>
      <c r="P325" s="9" t="s">
        <v>15029</v>
      </c>
      <c r="Q325" s="9" t="s">
        <v>13688</v>
      </c>
      <c r="R325" s="10">
        <v>2.4769564E7</v>
      </c>
      <c r="S325" s="9"/>
      <c r="T325">
        <f t="shared" si="2"/>
        <v>54</v>
      </c>
      <c r="U325" t="str">
        <f t="shared" si="3"/>
        <v>Excluded</v>
      </c>
      <c r="V325">
        <f t="shared" si="4"/>
        <v>29</v>
      </c>
      <c r="W325" t="str">
        <f t="shared" si="5"/>
        <v>Excluded</v>
      </c>
      <c r="X325" t="str">
        <f t="shared" ref="X325:Z325" si="333">IFERROR(IF(SEARCH(X$1,$Q325),"sim","não"),)</f>
        <v>sim</v>
      </c>
      <c r="Y325" t="str">
        <f t="shared" si="333"/>
        <v/>
      </c>
      <c r="Z325" t="str">
        <f t="shared" si="333"/>
        <v/>
      </c>
      <c r="AA325">
        <f t="shared" si="7"/>
        <v>1</v>
      </c>
      <c r="AB325" t="str">
        <f t="shared" si="8"/>
        <v/>
      </c>
      <c r="AF325" t="str">
        <f t="shared" si="9"/>
        <v>1 - Type of study</v>
      </c>
      <c r="AG325" t="str">
        <f t="shared" si="10"/>
        <v>1 - Type of study</v>
      </c>
      <c r="AH325" t="str">
        <f t="shared" si="11"/>
        <v/>
      </c>
    </row>
    <row r="326">
      <c r="A326" s="9" t="s">
        <v>15030</v>
      </c>
      <c r="B326" s="9" t="s">
        <v>15031</v>
      </c>
      <c r="C326" s="10">
        <v>2014.0</v>
      </c>
      <c r="D326" s="10">
        <v>1.0</v>
      </c>
      <c r="E326" s="10">
        <v>1.0</v>
      </c>
      <c r="F326" s="9" t="s">
        <v>1374</v>
      </c>
      <c r="G326" s="9" t="s">
        <v>1375</v>
      </c>
      <c r="H326" s="10">
        <v>9.0</v>
      </c>
      <c r="I326" s="10">
        <v>4.0</v>
      </c>
      <c r="J326" s="9" t="s">
        <v>15032</v>
      </c>
      <c r="K326" s="9" t="s">
        <v>15033</v>
      </c>
      <c r="L326" s="15" t="s">
        <v>15034</v>
      </c>
      <c r="M326" s="9" t="s">
        <v>883</v>
      </c>
      <c r="N326" s="9"/>
      <c r="O326" s="9"/>
      <c r="P326" s="9" t="s">
        <v>15035</v>
      </c>
      <c r="Q326" s="9" t="s">
        <v>14077</v>
      </c>
      <c r="R326" s="10">
        <v>2.4733438E7</v>
      </c>
      <c r="S326" s="9" t="s">
        <v>15036</v>
      </c>
      <c r="T326">
        <f t="shared" si="2"/>
        <v>54</v>
      </c>
      <c r="U326" t="str">
        <f t="shared" si="3"/>
        <v>Excluded</v>
      </c>
      <c r="V326">
        <f t="shared" si="4"/>
        <v>29</v>
      </c>
      <c r="W326" t="str">
        <f t="shared" si="5"/>
        <v>Excluded</v>
      </c>
      <c r="X326" t="str">
        <f t="shared" ref="X326:Z326" si="334">IFERROR(IF(SEARCH(X$1,$Q326),"sim","não"),)</f>
        <v/>
      </c>
      <c r="Y326" t="str">
        <f t="shared" si="334"/>
        <v>sim</v>
      </c>
      <c r="Z326" t="str">
        <f t="shared" si="334"/>
        <v/>
      </c>
      <c r="AA326">
        <f t="shared" si="7"/>
        <v>1</v>
      </c>
      <c r="AB326" t="str">
        <f t="shared" si="8"/>
        <v/>
      </c>
      <c r="AF326" t="str">
        <f t="shared" si="9"/>
        <v>2 - Population</v>
      </c>
      <c r="AG326" t="str">
        <f t="shared" si="10"/>
        <v>2 - Population</v>
      </c>
      <c r="AH326" t="str">
        <f t="shared" si="11"/>
        <v/>
      </c>
    </row>
    <row r="327">
      <c r="A327" s="9" t="s">
        <v>15037</v>
      </c>
      <c r="B327" s="9" t="s">
        <v>15038</v>
      </c>
      <c r="C327" s="10">
        <v>2014.0</v>
      </c>
      <c r="D327" s="10">
        <v>9.0</v>
      </c>
      <c r="E327" s="10">
        <v>1.0</v>
      </c>
      <c r="F327" s="9" t="s">
        <v>1183</v>
      </c>
      <c r="G327" s="9" t="s">
        <v>1184</v>
      </c>
      <c r="H327" s="10">
        <v>100.0</v>
      </c>
      <c r="I327" s="9"/>
      <c r="J327" s="9" t="s">
        <v>15039</v>
      </c>
      <c r="K327" s="9" t="s">
        <v>15040</v>
      </c>
      <c r="L327" s="15" t="s">
        <v>15041</v>
      </c>
      <c r="M327" s="9" t="s">
        <v>883</v>
      </c>
      <c r="N327" s="9"/>
      <c r="O327" s="9" t="s">
        <v>884</v>
      </c>
      <c r="P327" s="9" t="s">
        <v>15042</v>
      </c>
      <c r="Q327" s="9" t="s">
        <v>13680</v>
      </c>
      <c r="R327" s="10">
        <v>2.4612776E7</v>
      </c>
      <c r="S327" s="9"/>
      <c r="T327">
        <f t="shared" si="2"/>
        <v>54</v>
      </c>
      <c r="U327" t="str">
        <f t="shared" si="3"/>
        <v>Excluded</v>
      </c>
      <c r="V327">
        <f t="shared" si="4"/>
        <v>29</v>
      </c>
      <c r="W327" t="str">
        <f t="shared" si="5"/>
        <v>Excluded</v>
      </c>
      <c r="X327" t="str">
        <f t="shared" ref="X327:Z327" si="335">IFERROR(IF(SEARCH(X$1,$Q327),"sim","não"),)</f>
        <v>sim</v>
      </c>
      <c r="Y327" t="str">
        <f t="shared" si="335"/>
        <v/>
      </c>
      <c r="Z327" t="str">
        <f t="shared" si="335"/>
        <v/>
      </c>
      <c r="AA327">
        <f t="shared" si="7"/>
        <v>1</v>
      </c>
      <c r="AB327" t="str">
        <f t="shared" si="8"/>
        <v/>
      </c>
      <c r="AF327" t="str">
        <f t="shared" si="9"/>
        <v>1 - Type of study</v>
      </c>
      <c r="AG327" t="str">
        <f t="shared" si="10"/>
        <v>1 - Type of study</v>
      </c>
      <c r="AH327" t="str">
        <f t="shared" si="11"/>
        <v/>
      </c>
    </row>
    <row r="328">
      <c r="A328" s="9" t="s">
        <v>15043</v>
      </c>
      <c r="B328" s="9" t="s">
        <v>15044</v>
      </c>
      <c r="C328" s="10">
        <v>2014.0</v>
      </c>
      <c r="D328" s="10">
        <v>1.0</v>
      </c>
      <c r="E328" s="10">
        <v>1.0</v>
      </c>
      <c r="F328" s="9" t="s">
        <v>1528</v>
      </c>
      <c r="G328" s="9" t="s">
        <v>1529</v>
      </c>
      <c r="H328" s="10">
        <v>9.0</v>
      </c>
      <c r="I328" s="9"/>
      <c r="J328" s="9" t="s">
        <v>15045</v>
      </c>
      <c r="K328" s="9" t="s">
        <v>15046</v>
      </c>
      <c r="L328" s="15" t="s">
        <v>15047</v>
      </c>
      <c r="M328" s="9" t="s">
        <v>883</v>
      </c>
      <c r="N328" s="9"/>
      <c r="O328" s="9"/>
      <c r="P328" s="9" t="s">
        <v>15048</v>
      </c>
      <c r="Q328" s="9" t="s">
        <v>14077</v>
      </c>
      <c r="R328" s="10">
        <v>2.4596465E7</v>
      </c>
      <c r="S328" s="9" t="s">
        <v>15049</v>
      </c>
      <c r="T328">
        <f t="shared" si="2"/>
        <v>54</v>
      </c>
      <c r="U328" t="str">
        <f t="shared" si="3"/>
        <v>Excluded</v>
      </c>
      <c r="V328">
        <f t="shared" si="4"/>
        <v>29</v>
      </c>
      <c r="W328" t="str">
        <f t="shared" si="5"/>
        <v>Excluded</v>
      </c>
      <c r="X328" t="str">
        <f t="shared" ref="X328:Z328" si="336">IFERROR(IF(SEARCH(X$1,$Q328),"sim","não"),)</f>
        <v/>
      </c>
      <c r="Y328" t="str">
        <f t="shared" si="336"/>
        <v>sim</v>
      </c>
      <c r="Z328" t="str">
        <f t="shared" si="336"/>
        <v/>
      </c>
      <c r="AA328">
        <f t="shared" si="7"/>
        <v>1</v>
      </c>
      <c r="AB328" t="str">
        <f t="shared" si="8"/>
        <v/>
      </c>
      <c r="AF328" t="str">
        <f t="shared" si="9"/>
        <v>2 - Population</v>
      </c>
      <c r="AG328" t="str">
        <f t="shared" si="10"/>
        <v>2 - Population</v>
      </c>
      <c r="AH328" t="str">
        <f t="shared" si="11"/>
        <v/>
      </c>
    </row>
    <row r="329">
      <c r="A329" s="9" t="s">
        <v>15050</v>
      </c>
      <c r="B329" s="9" t="s">
        <v>15051</v>
      </c>
      <c r="C329" s="10">
        <v>2014.0</v>
      </c>
      <c r="D329" s="10">
        <v>1.0</v>
      </c>
      <c r="E329" s="10">
        <v>30.0</v>
      </c>
      <c r="F329" s="9" t="s">
        <v>1410</v>
      </c>
      <c r="G329" s="9" t="s">
        <v>1411</v>
      </c>
      <c r="H329" s="10">
        <v>461.0</v>
      </c>
      <c r="I329" s="10">
        <v>1.0</v>
      </c>
      <c r="J329" s="9" t="s">
        <v>2506</v>
      </c>
      <c r="K329" s="9" t="s">
        <v>15052</v>
      </c>
      <c r="L329" s="15" t="s">
        <v>15053</v>
      </c>
      <c r="M329" s="9" t="s">
        <v>883</v>
      </c>
      <c r="N329" s="9"/>
      <c r="O329" s="9" t="s">
        <v>913</v>
      </c>
      <c r="P329" s="9" t="s">
        <v>15054</v>
      </c>
      <c r="Q329" s="9" t="s">
        <v>14018</v>
      </c>
      <c r="R329" s="10">
        <v>2.435562E7</v>
      </c>
      <c r="S329" s="9"/>
      <c r="T329">
        <f t="shared" si="2"/>
        <v>54</v>
      </c>
      <c r="U329" t="str">
        <f t="shared" si="3"/>
        <v>Excluded</v>
      </c>
      <c r="V329">
        <f t="shared" si="4"/>
        <v>29</v>
      </c>
      <c r="W329" t="str">
        <f t="shared" si="5"/>
        <v>Excluded</v>
      </c>
      <c r="X329" t="str">
        <f t="shared" ref="X329:Z329" si="337">IFERROR(IF(SEARCH(X$1,$Q329),"sim","não"),)</f>
        <v/>
      </c>
      <c r="Y329" t="str">
        <f t="shared" si="337"/>
        <v>sim</v>
      </c>
      <c r="Z329" t="str">
        <f t="shared" si="337"/>
        <v/>
      </c>
      <c r="AA329">
        <f t="shared" si="7"/>
        <v>1</v>
      </c>
      <c r="AB329" t="str">
        <f t="shared" si="8"/>
        <v/>
      </c>
      <c r="AF329" t="str">
        <f t="shared" si="9"/>
        <v>2 - Population</v>
      </c>
      <c r="AG329" t="str">
        <f t="shared" si="10"/>
        <v>2 - Population</v>
      </c>
      <c r="AH329" t="str">
        <f t="shared" si="11"/>
        <v/>
      </c>
    </row>
    <row r="330">
      <c r="A330" s="9" t="s">
        <v>15055</v>
      </c>
      <c r="B330" s="9" t="s">
        <v>15056</v>
      </c>
      <c r="C330" s="10">
        <v>2014.0</v>
      </c>
      <c r="D330" s="10">
        <v>1.0</v>
      </c>
      <c r="E330" s="10">
        <v>30.0</v>
      </c>
      <c r="F330" s="9" t="s">
        <v>1410</v>
      </c>
      <c r="G330" s="9" t="s">
        <v>1411</v>
      </c>
      <c r="H330" s="10">
        <v>461.0</v>
      </c>
      <c r="I330" s="10">
        <v>1.0</v>
      </c>
      <c r="J330" s="9" t="s">
        <v>15057</v>
      </c>
      <c r="K330" s="9" t="s">
        <v>15058</v>
      </c>
      <c r="L330" s="15" t="s">
        <v>15059</v>
      </c>
      <c r="M330" s="9" t="s">
        <v>883</v>
      </c>
      <c r="N330" s="9"/>
      <c r="O330" s="9" t="s">
        <v>913</v>
      </c>
      <c r="P330" s="9" t="s">
        <v>15060</v>
      </c>
      <c r="Q330" s="9" t="s">
        <v>14077</v>
      </c>
      <c r="R330" s="10">
        <v>2.4291772E7</v>
      </c>
      <c r="S330" s="9"/>
      <c r="T330">
        <f t="shared" si="2"/>
        <v>54</v>
      </c>
      <c r="U330" t="str">
        <f t="shared" si="3"/>
        <v>Excluded</v>
      </c>
      <c r="V330">
        <f t="shared" si="4"/>
        <v>29</v>
      </c>
      <c r="W330" t="str">
        <f t="shared" si="5"/>
        <v>Excluded</v>
      </c>
      <c r="X330" t="str">
        <f t="shared" ref="X330:Z330" si="338">IFERROR(IF(SEARCH(X$1,$Q330),"sim","não"),)</f>
        <v/>
      </c>
      <c r="Y330" t="str">
        <f t="shared" si="338"/>
        <v>sim</v>
      </c>
      <c r="Z330" t="str">
        <f t="shared" si="338"/>
        <v/>
      </c>
      <c r="AA330">
        <f t="shared" si="7"/>
        <v>1</v>
      </c>
      <c r="AB330" t="str">
        <f t="shared" si="8"/>
        <v/>
      </c>
      <c r="AF330" t="str">
        <f t="shared" si="9"/>
        <v>2 - Population</v>
      </c>
      <c r="AG330" t="str">
        <f t="shared" si="10"/>
        <v>2 - Population</v>
      </c>
      <c r="AH330" t="str">
        <f t="shared" si="11"/>
        <v/>
      </c>
    </row>
    <row r="331">
      <c r="A331" s="9" t="s">
        <v>15061</v>
      </c>
      <c r="B331" s="9" t="s">
        <v>15062</v>
      </c>
      <c r="C331" s="10">
        <v>2013.0</v>
      </c>
      <c r="D331" s="10">
        <v>1.0</v>
      </c>
      <c r="E331" s="10">
        <v>1.0</v>
      </c>
      <c r="F331" s="9" t="s">
        <v>15063</v>
      </c>
      <c r="G331" s="9" t="s">
        <v>15064</v>
      </c>
      <c r="H331" s="10">
        <v>2013.0</v>
      </c>
      <c r="I331" s="9"/>
      <c r="J331" s="10">
        <v>494671.0</v>
      </c>
      <c r="K331" s="9" t="s">
        <v>15065</v>
      </c>
      <c r="L331" s="15" t="s">
        <v>15066</v>
      </c>
      <c r="M331" s="9" t="s">
        <v>883</v>
      </c>
      <c r="N331" s="9"/>
      <c r="O331" s="9"/>
      <c r="P331" s="9" t="s">
        <v>15067</v>
      </c>
      <c r="Q331" s="9" t="s">
        <v>14430</v>
      </c>
      <c r="R331" s="10">
        <v>2.3984374E7</v>
      </c>
      <c r="S331" s="9" t="s">
        <v>15068</v>
      </c>
      <c r="T331">
        <f t="shared" si="2"/>
        <v>54</v>
      </c>
      <c r="U331" t="str">
        <f t="shared" si="3"/>
        <v>Excluded</v>
      </c>
      <c r="V331">
        <f t="shared" si="4"/>
        <v>29</v>
      </c>
      <c r="W331" t="str">
        <f t="shared" si="5"/>
        <v>Excluded</v>
      </c>
      <c r="X331" t="str">
        <f t="shared" ref="X331:Z331" si="339">IFERROR(IF(SEARCH(X$1,$Q331),"sim","não"),)</f>
        <v/>
      </c>
      <c r="Y331" t="str">
        <f t="shared" si="339"/>
        <v/>
      </c>
      <c r="Z331" t="str">
        <f t="shared" si="339"/>
        <v>sim</v>
      </c>
      <c r="AA331">
        <f t="shared" si="7"/>
        <v>1</v>
      </c>
      <c r="AB331" t="str">
        <f t="shared" si="8"/>
        <v/>
      </c>
      <c r="AF331" t="str">
        <f t="shared" si="9"/>
        <v>3 - Intervention</v>
      </c>
      <c r="AG331" t="str">
        <f t="shared" si="10"/>
        <v>3 - Intervention</v>
      </c>
      <c r="AH331" t="str">
        <f t="shared" si="11"/>
        <v/>
      </c>
    </row>
    <row r="332">
      <c r="A332" s="9" t="s">
        <v>15069</v>
      </c>
      <c r="B332" s="9" t="s">
        <v>15070</v>
      </c>
      <c r="C332" s="10">
        <v>2013.0</v>
      </c>
      <c r="D332" s="10">
        <v>1.0</v>
      </c>
      <c r="E332" s="10">
        <v>1.0</v>
      </c>
      <c r="F332" s="9" t="s">
        <v>1374</v>
      </c>
      <c r="G332" s="9" t="s">
        <v>1375</v>
      </c>
      <c r="H332" s="10">
        <v>8.0</v>
      </c>
      <c r="I332" s="10">
        <v>6.0</v>
      </c>
      <c r="J332" s="9" t="s">
        <v>15071</v>
      </c>
      <c r="K332" s="9" t="s">
        <v>15072</v>
      </c>
      <c r="L332" s="15" t="s">
        <v>15073</v>
      </c>
      <c r="M332" s="9" t="s">
        <v>883</v>
      </c>
      <c r="N332" s="9"/>
      <c r="O332" s="9"/>
      <c r="P332" s="9" t="s">
        <v>15074</v>
      </c>
      <c r="Q332" s="9" t="s">
        <v>15075</v>
      </c>
      <c r="R332" s="10">
        <v>2.3840673E7</v>
      </c>
      <c r="S332" s="9" t="s">
        <v>15076</v>
      </c>
      <c r="T332">
        <f t="shared" si="2"/>
        <v>54</v>
      </c>
      <c r="U332" t="str">
        <f t="shared" si="3"/>
        <v>Excluded</v>
      </c>
      <c r="V332">
        <f t="shared" si="4"/>
        <v>29</v>
      </c>
      <c r="W332" t="str">
        <f t="shared" si="5"/>
        <v>Excluded</v>
      </c>
      <c r="X332" t="str">
        <f t="shared" ref="X332:Z332" si="340">IFERROR(IF(SEARCH(X$1,$Q332),"sim","não"),)</f>
        <v>sim</v>
      </c>
      <c r="Y332" t="str">
        <f t="shared" si="340"/>
        <v>sim</v>
      </c>
      <c r="Z332" t="str">
        <f t="shared" si="340"/>
        <v/>
      </c>
      <c r="AA332">
        <f t="shared" si="7"/>
        <v>2</v>
      </c>
      <c r="AB332" t="str">
        <f t="shared" si="8"/>
        <v/>
      </c>
      <c r="AF332" t="str">
        <f t="shared" si="9"/>
        <v>2 - Population,1 - Type of study</v>
      </c>
      <c r="AG332" t="str">
        <f t="shared" si="10"/>
        <v>2 - Population</v>
      </c>
      <c r="AH332" t="str">
        <f t="shared" si="11"/>
        <v>1 - Type of study</v>
      </c>
    </row>
    <row r="333">
      <c r="A333" s="9" t="s">
        <v>15077</v>
      </c>
      <c r="B333" s="9" t="s">
        <v>15078</v>
      </c>
      <c r="C333" s="10">
        <v>2013.0</v>
      </c>
      <c r="D333" s="10">
        <v>5.0</v>
      </c>
      <c r="E333" s="10">
        <v>7.0</v>
      </c>
      <c r="F333" s="9" t="s">
        <v>1017</v>
      </c>
      <c r="G333" s="9" t="s">
        <v>1018</v>
      </c>
      <c r="H333" s="10">
        <v>47.0</v>
      </c>
      <c r="I333" s="10">
        <v>9.0</v>
      </c>
      <c r="J333" s="9" t="s">
        <v>15079</v>
      </c>
      <c r="K333" s="9" t="s">
        <v>15080</v>
      </c>
      <c r="L333" s="15" t="s">
        <v>15081</v>
      </c>
      <c r="M333" s="9" t="s">
        <v>883</v>
      </c>
      <c r="N333" s="9"/>
      <c r="O333" s="9" t="s">
        <v>1022</v>
      </c>
      <c r="P333" s="9" t="s">
        <v>15082</v>
      </c>
      <c r="Q333" s="9" t="s">
        <v>14430</v>
      </c>
      <c r="R333" s="10">
        <v>2.351015E7</v>
      </c>
      <c r="S333" s="9"/>
      <c r="T333">
        <f t="shared" si="2"/>
        <v>54</v>
      </c>
      <c r="U333" t="str">
        <f t="shared" si="3"/>
        <v>Excluded</v>
      </c>
      <c r="V333">
        <f t="shared" si="4"/>
        <v>29</v>
      </c>
      <c r="W333" t="str">
        <f t="shared" si="5"/>
        <v>Excluded</v>
      </c>
      <c r="X333" t="str">
        <f t="shared" ref="X333:Z333" si="341">IFERROR(IF(SEARCH(X$1,$Q333),"sim","não"),)</f>
        <v/>
      </c>
      <c r="Y333" t="str">
        <f t="shared" si="341"/>
        <v/>
      </c>
      <c r="Z333" t="str">
        <f t="shared" si="341"/>
        <v>sim</v>
      </c>
      <c r="AA333">
        <f t="shared" si="7"/>
        <v>1</v>
      </c>
      <c r="AB333" t="str">
        <f t="shared" si="8"/>
        <v/>
      </c>
      <c r="AF333" t="str">
        <f t="shared" si="9"/>
        <v>3 - Intervention</v>
      </c>
      <c r="AG333" t="str">
        <f t="shared" si="10"/>
        <v>3 - Intervention</v>
      </c>
      <c r="AH333" t="str">
        <f t="shared" si="11"/>
        <v/>
      </c>
    </row>
    <row r="334">
      <c r="A334" s="9" t="s">
        <v>15083</v>
      </c>
      <c r="B334" s="9" t="s">
        <v>15084</v>
      </c>
      <c r="C334" s="10">
        <v>2013.0</v>
      </c>
      <c r="D334" s="10">
        <v>4.0</v>
      </c>
      <c r="E334" s="10">
        <v>15.0</v>
      </c>
      <c r="F334" s="9" t="s">
        <v>909</v>
      </c>
      <c r="G334" s="9" t="s">
        <v>910</v>
      </c>
      <c r="H334" s="10">
        <v>130.0</v>
      </c>
      <c r="I334" s="9"/>
      <c r="J334" s="9" t="s">
        <v>13406</v>
      </c>
      <c r="K334" s="9" t="s">
        <v>15085</v>
      </c>
      <c r="L334" s="15" t="s">
        <v>15086</v>
      </c>
      <c r="M334" s="9" t="s">
        <v>883</v>
      </c>
      <c r="N334" s="9"/>
      <c r="O334" s="9" t="s">
        <v>913</v>
      </c>
      <c r="P334" s="9" t="s">
        <v>15087</v>
      </c>
      <c r="Q334" s="9" t="s">
        <v>14430</v>
      </c>
      <c r="R334" s="10">
        <v>2.3416412E7</v>
      </c>
      <c r="S334" s="9"/>
      <c r="T334">
        <f t="shared" si="2"/>
        <v>54</v>
      </c>
      <c r="U334" t="str">
        <f t="shared" si="3"/>
        <v>Excluded</v>
      </c>
      <c r="V334">
        <f t="shared" si="4"/>
        <v>29</v>
      </c>
      <c r="W334" t="str">
        <f t="shared" si="5"/>
        <v>Excluded</v>
      </c>
      <c r="X334" t="str">
        <f t="shared" ref="X334:Z334" si="342">IFERROR(IF(SEARCH(X$1,$Q334),"sim","não"),)</f>
        <v/>
      </c>
      <c r="Y334" t="str">
        <f t="shared" si="342"/>
        <v/>
      </c>
      <c r="Z334" t="str">
        <f t="shared" si="342"/>
        <v>sim</v>
      </c>
      <c r="AA334">
        <f t="shared" si="7"/>
        <v>1</v>
      </c>
      <c r="AB334" t="str">
        <f t="shared" si="8"/>
        <v/>
      </c>
      <c r="AF334" t="str">
        <f t="shared" si="9"/>
        <v>3 - Intervention</v>
      </c>
      <c r="AG334" t="str">
        <f t="shared" si="10"/>
        <v>3 - Intervention</v>
      </c>
      <c r="AH334" t="str">
        <f t="shared" si="11"/>
        <v/>
      </c>
    </row>
    <row r="335">
      <c r="A335" s="9" t="s">
        <v>15088</v>
      </c>
      <c r="B335" s="9" t="s">
        <v>15089</v>
      </c>
      <c r="C335" s="10">
        <v>2012.0</v>
      </c>
      <c r="D335" s="10">
        <v>12.0</v>
      </c>
      <c r="E335" s="10">
        <v>1.0</v>
      </c>
      <c r="F335" s="9" t="s">
        <v>15090</v>
      </c>
      <c r="G335" s="9" t="s">
        <v>15091</v>
      </c>
      <c r="H335" s="10">
        <v>21.0</v>
      </c>
      <c r="I335" s="10">
        <v>6.0</v>
      </c>
      <c r="J335" s="9" t="s">
        <v>15092</v>
      </c>
      <c r="K335" s="9" t="s">
        <v>15093</v>
      </c>
      <c r="L335" s="15" t="s">
        <v>15094</v>
      </c>
      <c r="M335" s="9" t="s">
        <v>883</v>
      </c>
      <c r="N335" s="9"/>
      <c r="O335" s="9" t="s">
        <v>1022</v>
      </c>
      <c r="P335" s="9" t="s">
        <v>15095</v>
      </c>
      <c r="Q335" s="9" t="s">
        <v>14077</v>
      </c>
      <c r="R335" s="10">
        <v>2.3149502E7</v>
      </c>
      <c r="S335" s="9"/>
      <c r="T335">
        <f t="shared" si="2"/>
        <v>54</v>
      </c>
      <c r="U335" t="str">
        <f t="shared" si="3"/>
        <v>Excluded</v>
      </c>
      <c r="V335">
        <f t="shared" si="4"/>
        <v>29</v>
      </c>
      <c r="W335" t="str">
        <f t="shared" si="5"/>
        <v>Excluded</v>
      </c>
      <c r="X335" t="str">
        <f t="shared" ref="X335:Z335" si="343">IFERROR(IF(SEARCH(X$1,$Q335),"sim","não"),)</f>
        <v/>
      </c>
      <c r="Y335" t="str">
        <f t="shared" si="343"/>
        <v>sim</v>
      </c>
      <c r="Z335" t="str">
        <f t="shared" si="343"/>
        <v/>
      </c>
      <c r="AA335">
        <f t="shared" si="7"/>
        <v>1</v>
      </c>
      <c r="AB335" t="str">
        <f t="shared" si="8"/>
        <v/>
      </c>
      <c r="AF335" t="str">
        <f t="shared" si="9"/>
        <v>2 - Population</v>
      </c>
      <c r="AG335" t="str">
        <f t="shared" si="10"/>
        <v>2 - Population</v>
      </c>
      <c r="AH335" t="str">
        <f t="shared" si="11"/>
        <v/>
      </c>
    </row>
    <row r="336">
      <c r="A336" s="9" t="s">
        <v>15096</v>
      </c>
      <c r="B336" s="9" t="s">
        <v>15097</v>
      </c>
      <c r="C336" s="10">
        <v>2013.0</v>
      </c>
      <c r="D336" s="10">
        <v>1.0</v>
      </c>
      <c r="E336" s="10">
        <v>1.0</v>
      </c>
      <c r="F336" s="9" t="s">
        <v>1520</v>
      </c>
      <c r="G336" s="9" t="s">
        <v>1521</v>
      </c>
      <c r="H336" s="10">
        <v>34.0</v>
      </c>
      <c r="I336" s="10">
        <v>1.0</v>
      </c>
      <c r="J336" s="9" t="s">
        <v>15098</v>
      </c>
      <c r="K336" s="9" t="s">
        <v>15099</v>
      </c>
      <c r="L336" s="15" t="s">
        <v>15100</v>
      </c>
      <c r="M336" s="9" t="s">
        <v>883</v>
      </c>
      <c r="N336" s="9"/>
      <c r="O336" s="9" t="s">
        <v>884</v>
      </c>
      <c r="P336" s="9" t="s">
        <v>15101</v>
      </c>
      <c r="Q336" s="9" t="s">
        <v>14018</v>
      </c>
      <c r="R336" s="10">
        <v>2.3142727E7</v>
      </c>
      <c r="S336" s="9"/>
      <c r="T336">
        <f t="shared" si="2"/>
        <v>54</v>
      </c>
      <c r="U336" t="str">
        <f t="shared" si="3"/>
        <v>Excluded</v>
      </c>
      <c r="V336">
        <f t="shared" si="4"/>
        <v>29</v>
      </c>
      <c r="W336" t="str">
        <f t="shared" si="5"/>
        <v>Excluded</v>
      </c>
      <c r="X336" t="str">
        <f t="shared" ref="X336:Z336" si="344">IFERROR(IF(SEARCH(X$1,$Q336),"sim","não"),)</f>
        <v/>
      </c>
      <c r="Y336" t="str">
        <f t="shared" si="344"/>
        <v>sim</v>
      </c>
      <c r="Z336" t="str">
        <f t="shared" si="344"/>
        <v/>
      </c>
      <c r="AA336">
        <f t="shared" si="7"/>
        <v>1</v>
      </c>
      <c r="AB336" t="str">
        <f t="shared" si="8"/>
        <v/>
      </c>
      <c r="AF336" t="str">
        <f t="shared" si="9"/>
        <v>2 - Population</v>
      </c>
      <c r="AG336" t="str">
        <f t="shared" si="10"/>
        <v>2 - Population</v>
      </c>
      <c r="AH336" t="str">
        <f t="shared" si="11"/>
        <v/>
      </c>
    </row>
    <row r="337">
      <c r="A337" s="9" t="s">
        <v>15102</v>
      </c>
      <c r="B337" s="9" t="s">
        <v>15103</v>
      </c>
      <c r="C337" s="10">
        <v>2013.0</v>
      </c>
      <c r="D337" s="10">
        <v>1.0</v>
      </c>
      <c r="E337" s="10">
        <v>1.0</v>
      </c>
      <c r="F337" s="9" t="s">
        <v>15104</v>
      </c>
      <c r="G337" s="9" t="s">
        <v>15105</v>
      </c>
      <c r="H337" s="10">
        <v>45.0</v>
      </c>
      <c r="I337" s="10">
        <v>1.0</v>
      </c>
      <c r="J337" s="9" t="s">
        <v>11613</v>
      </c>
      <c r="K337" s="9" t="s">
        <v>15106</v>
      </c>
      <c r="L337" s="15" t="s">
        <v>15107</v>
      </c>
      <c r="M337" s="9" t="s">
        <v>883</v>
      </c>
      <c r="N337" s="9"/>
      <c r="O337" s="9" t="s">
        <v>913</v>
      </c>
      <c r="P337" s="9" t="s">
        <v>15108</v>
      </c>
      <c r="Q337" s="9" t="s">
        <v>13738</v>
      </c>
      <c r="R337" s="10">
        <v>2.2842533E7</v>
      </c>
      <c r="S337" s="9"/>
      <c r="T337">
        <f t="shared" si="2"/>
        <v>54</v>
      </c>
      <c r="U337" t="str">
        <f t="shared" si="3"/>
        <v>Excluded</v>
      </c>
      <c r="V337">
        <f t="shared" si="4"/>
        <v>29</v>
      </c>
      <c r="W337" t="str">
        <f t="shared" si="5"/>
        <v>Excluded</v>
      </c>
      <c r="X337" t="str">
        <f t="shared" ref="X337:Z337" si="345">IFERROR(IF(SEARCH(X$1,$Q337),"sim","não"),)</f>
        <v/>
      </c>
      <c r="Y337" t="str">
        <f t="shared" si="345"/>
        <v/>
      </c>
      <c r="Z337" t="str">
        <f t="shared" si="345"/>
        <v>sim</v>
      </c>
      <c r="AA337">
        <f t="shared" si="7"/>
        <v>1</v>
      </c>
      <c r="AB337" t="str">
        <f t="shared" si="8"/>
        <v/>
      </c>
      <c r="AF337" t="str">
        <f t="shared" si="9"/>
        <v>3 - Intervention</v>
      </c>
      <c r="AG337" t="str">
        <f t="shared" si="10"/>
        <v>3 - Intervention</v>
      </c>
      <c r="AH337" t="str">
        <f t="shared" si="11"/>
        <v/>
      </c>
    </row>
    <row r="338">
      <c r="A338" s="9" t="s">
        <v>15109</v>
      </c>
      <c r="B338" s="9" t="s">
        <v>15110</v>
      </c>
      <c r="C338" s="10">
        <v>2012.0</v>
      </c>
      <c r="D338" s="10">
        <v>7.0</v>
      </c>
      <c r="E338" s="10">
        <v>1.0</v>
      </c>
      <c r="F338" s="9" t="s">
        <v>15111</v>
      </c>
      <c r="G338" s="9" t="s">
        <v>15112</v>
      </c>
      <c r="H338" s="10">
        <v>57.0</v>
      </c>
      <c r="I338" s="10">
        <v>3.0</v>
      </c>
      <c r="J338" s="9" t="s">
        <v>15113</v>
      </c>
      <c r="K338" s="9" t="s">
        <v>15114</v>
      </c>
      <c r="L338" s="15" t="s">
        <v>15115</v>
      </c>
      <c r="M338" s="9" t="s">
        <v>883</v>
      </c>
      <c r="N338" s="9"/>
      <c r="O338" s="9"/>
      <c r="P338" s="9" t="s">
        <v>15116</v>
      </c>
      <c r="Q338" s="9" t="s">
        <v>13680</v>
      </c>
      <c r="R338" s="10">
        <v>2.2749928E7</v>
      </c>
      <c r="S338" s="9" t="s">
        <v>15117</v>
      </c>
      <c r="T338">
        <f t="shared" si="2"/>
        <v>54</v>
      </c>
      <c r="U338" t="str">
        <f t="shared" si="3"/>
        <v>Excluded</v>
      </c>
      <c r="V338">
        <f t="shared" si="4"/>
        <v>29</v>
      </c>
      <c r="W338" t="str">
        <f t="shared" si="5"/>
        <v>Excluded</v>
      </c>
      <c r="X338" t="str">
        <f t="shared" ref="X338:Z338" si="346">IFERROR(IF(SEARCH(X$1,$Q338),"sim","não"),)</f>
        <v>sim</v>
      </c>
      <c r="Y338" t="str">
        <f t="shared" si="346"/>
        <v/>
      </c>
      <c r="Z338" t="str">
        <f t="shared" si="346"/>
        <v/>
      </c>
      <c r="AA338">
        <f t="shared" si="7"/>
        <v>1</v>
      </c>
      <c r="AB338" t="str">
        <f t="shared" si="8"/>
        <v/>
      </c>
      <c r="AF338" t="str">
        <f t="shared" si="9"/>
        <v>1 - Type of study</v>
      </c>
      <c r="AG338" t="str">
        <f t="shared" si="10"/>
        <v>1 - Type of study</v>
      </c>
      <c r="AH338" t="str">
        <f t="shared" si="11"/>
        <v/>
      </c>
    </row>
    <row r="339">
      <c r="A339" s="9" t="s">
        <v>15118</v>
      </c>
      <c r="B339" s="9" t="s">
        <v>15119</v>
      </c>
      <c r="C339" s="10">
        <v>2012.0</v>
      </c>
      <c r="D339" s="10">
        <v>1.0</v>
      </c>
      <c r="E339" s="10">
        <v>1.0</v>
      </c>
      <c r="F339" s="9" t="s">
        <v>15120</v>
      </c>
      <c r="G339" s="9" t="s">
        <v>15121</v>
      </c>
      <c r="H339" s="10">
        <v>3.0</v>
      </c>
      <c r="I339" s="9"/>
      <c r="J339" s="9" t="s">
        <v>15122</v>
      </c>
      <c r="K339" s="9" t="s">
        <v>15123</v>
      </c>
      <c r="L339" s="15" t="s">
        <v>15124</v>
      </c>
      <c r="M339" s="9" t="s">
        <v>883</v>
      </c>
      <c r="N339" s="9"/>
      <c r="O339" s="9" t="s">
        <v>1022</v>
      </c>
      <c r="P339" s="9" t="s">
        <v>15125</v>
      </c>
      <c r="Q339" s="9" t="s">
        <v>13688</v>
      </c>
      <c r="R339" s="10">
        <v>2.2541048E7</v>
      </c>
      <c r="S339" s="9"/>
      <c r="T339">
        <f t="shared" si="2"/>
        <v>54</v>
      </c>
      <c r="U339" t="str">
        <f t="shared" si="3"/>
        <v>Excluded</v>
      </c>
      <c r="V339">
        <f t="shared" si="4"/>
        <v>29</v>
      </c>
      <c r="W339" t="str">
        <f t="shared" si="5"/>
        <v>Excluded</v>
      </c>
      <c r="X339" t="str">
        <f t="shared" ref="X339:Z339" si="347">IFERROR(IF(SEARCH(X$1,$Q339),"sim","não"),)</f>
        <v>sim</v>
      </c>
      <c r="Y339" t="str">
        <f t="shared" si="347"/>
        <v/>
      </c>
      <c r="Z339" t="str">
        <f t="shared" si="347"/>
        <v/>
      </c>
      <c r="AA339">
        <f t="shared" si="7"/>
        <v>1</v>
      </c>
      <c r="AB339" t="str">
        <f t="shared" si="8"/>
        <v/>
      </c>
      <c r="AF339" t="str">
        <f t="shared" si="9"/>
        <v>1 - Type of study</v>
      </c>
      <c r="AG339" t="str">
        <f t="shared" si="10"/>
        <v>1 - Type of study</v>
      </c>
      <c r="AH339" t="str">
        <f t="shared" si="11"/>
        <v/>
      </c>
    </row>
    <row r="340">
      <c r="A340" s="9" t="s">
        <v>15126</v>
      </c>
      <c r="B340" s="9" t="s">
        <v>15127</v>
      </c>
      <c r="C340" s="10">
        <v>2012.0</v>
      </c>
      <c r="D340" s="10">
        <v>7.0</v>
      </c>
      <c r="E340" s="10">
        <v>1.0</v>
      </c>
      <c r="F340" s="9" t="s">
        <v>1520</v>
      </c>
      <c r="G340" s="9" t="s">
        <v>1521</v>
      </c>
      <c r="H340" s="10">
        <v>33.0</v>
      </c>
      <c r="I340" s="10">
        <v>1.0</v>
      </c>
      <c r="J340" s="21">
        <v>44398.0</v>
      </c>
      <c r="K340" s="9" t="s">
        <v>15099</v>
      </c>
      <c r="L340" s="15" t="s">
        <v>15128</v>
      </c>
      <c r="M340" s="9" t="s">
        <v>883</v>
      </c>
      <c r="N340" s="9"/>
      <c r="O340" s="9" t="s">
        <v>884</v>
      </c>
      <c r="P340" s="9" t="s">
        <v>15129</v>
      </c>
      <c r="Q340" s="9" t="s">
        <v>15130</v>
      </c>
      <c r="R340" s="10">
        <v>2.2513203E7</v>
      </c>
      <c r="S340" s="9"/>
      <c r="T340">
        <f t="shared" si="2"/>
        <v>51</v>
      </c>
      <c r="U340" t="str">
        <f t="shared" si="3"/>
        <v>Excluded</v>
      </c>
      <c r="V340">
        <f t="shared" si="4"/>
        <v>29</v>
      </c>
      <c r="W340" t="str">
        <f t="shared" si="5"/>
        <v>Maybe</v>
      </c>
      <c r="X340" t="str">
        <f t="shared" ref="X340:Z340" si="348">IFERROR(IF(SEARCH(X$1,$Q340),"sim","não"),)</f>
        <v/>
      </c>
      <c r="Y340" t="str">
        <f t="shared" si="348"/>
        <v/>
      </c>
      <c r="Z340" t="str">
        <f t="shared" si="348"/>
        <v>sim</v>
      </c>
      <c r="AA340">
        <f t="shared" si="7"/>
        <v>1</v>
      </c>
      <c r="AB340" t="str">
        <f t="shared" si="8"/>
        <v>sim</v>
      </c>
      <c r="AF340" t="str">
        <f t="shared" si="9"/>
        <v>3 - Intervention</v>
      </c>
      <c r="AG340" t="str">
        <f t="shared" si="10"/>
        <v/>
      </c>
      <c r="AH340" t="str">
        <f t="shared" si="11"/>
        <v/>
      </c>
    </row>
    <row r="341">
      <c r="A341" s="9" t="s">
        <v>15131</v>
      </c>
      <c r="B341" s="9" t="s">
        <v>15132</v>
      </c>
      <c r="C341" s="10">
        <v>2012.0</v>
      </c>
      <c r="D341" s="10">
        <v>1.0</v>
      </c>
      <c r="E341" s="10">
        <v>1.0</v>
      </c>
      <c r="F341" s="9" t="s">
        <v>15133</v>
      </c>
      <c r="G341" s="9" t="s">
        <v>15134</v>
      </c>
      <c r="H341" s="10">
        <v>508.0</v>
      </c>
      <c r="I341" s="9"/>
      <c r="J341" s="9" t="s">
        <v>15135</v>
      </c>
      <c r="K341" s="9" t="s">
        <v>15136</v>
      </c>
      <c r="L341" s="15" t="s">
        <v>15137</v>
      </c>
      <c r="M341" s="9" t="s">
        <v>883</v>
      </c>
      <c r="N341" s="9"/>
      <c r="O341" s="9" t="s">
        <v>1022</v>
      </c>
      <c r="P341" s="9" t="s">
        <v>15138</v>
      </c>
      <c r="Q341" s="9" t="s">
        <v>14234</v>
      </c>
      <c r="R341" s="10">
        <v>2.2449927E7</v>
      </c>
      <c r="S341" s="9"/>
      <c r="T341">
        <f t="shared" si="2"/>
        <v>54</v>
      </c>
      <c r="U341" t="str">
        <f t="shared" si="3"/>
        <v>Excluded</v>
      </c>
      <c r="V341">
        <f t="shared" si="4"/>
        <v>29</v>
      </c>
      <c r="W341" t="str">
        <f t="shared" si="5"/>
        <v>Excluded</v>
      </c>
      <c r="X341" t="str">
        <f t="shared" ref="X341:Z341" si="349">IFERROR(IF(SEARCH(X$1,$Q341),"sim","não"),)</f>
        <v/>
      </c>
      <c r="Y341" t="str">
        <f t="shared" si="349"/>
        <v>sim</v>
      </c>
      <c r="Z341" t="str">
        <f t="shared" si="349"/>
        <v>sim</v>
      </c>
      <c r="AA341">
        <f t="shared" si="7"/>
        <v>2</v>
      </c>
      <c r="AB341" t="str">
        <f t="shared" si="8"/>
        <v/>
      </c>
      <c r="AF341" t="str">
        <f t="shared" si="9"/>
        <v>2 - Population,3 - Intervention</v>
      </c>
      <c r="AG341" t="str">
        <f t="shared" si="10"/>
        <v>2 - Population</v>
      </c>
      <c r="AH341" t="str">
        <f t="shared" si="11"/>
        <v>3 - Intervention</v>
      </c>
    </row>
    <row r="342">
      <c r="A342" s="9" t="s">
        <v>15139</v>
      </c>
      <c r="B342" s="9" t="s">
        <v>15140</v>
      </c>
      <c r="C342" s="10">
        <v>2011.0</v>
      </c>
      <c r="D342" s="10">
        <v>1.0</v>
      </c>
      <c r="E342" s="10">
        <v>1.0</v>
      </c>
      <c r="F342" s="9" t="s">
        <v>1374</v>
      </c>
      <c r="G342" s="9" t="s">
        <v>1375</v>
      </c>
      <c r="H342" s="10">
        <v>6.0</v>
      </c>
      <c r="I342" s="10">
        <v>10.0</v>
      </c>
      <c r="J342" s="9" t="s">
        <v>15141</v>
      </c>
      <c r="K342" s="9" t="s">
        <v>15142</v>
      </c>
      <c r="L342" s="15" t="s">
        <v>15143</v>
      </c>
      <c r="M342" s="9" t="s">
        <v>883</v>
      </c>
      <c r="N342" s="9"/>
      <c r="O342" s="9"/>
      <c r="P342" s="9" t="s">
        <v>15144</v>
      </c>
      <c r="Q342" s="9" t="s">
        <v>14018</v>
      </c>
      <c r="R342" s="10">
        <v>2.2028868E7</v>
      </c>
      <c r="S342" s="9" t="s">
        <v>15145</v>
      </c>
      <c r="T342">
        <f t="shared" si="2"/>
        <v>54</v>
      </c>
      <c r="U342" t="str">
        <f t="shared" si="3"/>
        <v>Excluded</v>
      </c>
      <c r="V342">
        <f t="shared" si="4"/>
        <v>29</v>
      </c>
      <c r="W342" t="str">
        <f t="shared" si="5"/>
        <v>Excluded</v>
      </c>
      <c r="X342" t="str">
        <f t="shared" ref="X342:Z342" si="350">IFERROR(IF(SEARCH(X$1,$Q342),"sim","não"),)</f>
        <v/>
      </c>
      <c r="Y342" t="str">
        <f t="shared" si="350"/>
        <v>sim</v>
      </c>
      <c r="Z342" t="str">
        <f t="shared" si="350"/>
        <v/>
      </c>
      <c r="AA342">
        <f t="shared" si="7"/>
        <v>1</v>
      </c>
      <c r="AB342" t="str">
        <f t="shared" si="8"/>
        <v/>
      </c>
      <c r="AF342" t="str">
        <f t="shared" si="9"/>
        <v>2 - Population</v>
      </c>
      <c r="AG342" t="str">
        <f t="shared" si="10"/>
        <v>2 - Population</v>
      </c>
      <c r="AH342" t="str">
        <f t="shared" si="11"/>
        <v/>
      </c>
    </row>
    <row r="343">
      <c r="A343" s="9" t="s">
        <v>15146</v>
      </c>
      <c r="B343" s="9" t="s">
        <v>15147</v>
      </c>
      <c r="C343" s="10">
        <v>2011.0</v>
      </c>
      <c r="D343" s="10">
        <v>10.0</v>
      </c>
      <c r="E343" s="10">
        <v>1.0</v>
      </c>
      <c r="F343" s="9" t="s">
        <v>15148</v>
      </c>
      <c r="G343" s="9" t="s">
        <v>15149</v>
      </c>
      <c r="H343" s="10">
        <v>7.0</v>
      </c>
      <c r="I343" s="10">
        <v>10.0</v>
      </c>
      <c r="J343" s="20" t="s">
        <v>15150</v>
      </c>
      <c r="K343" s="9" t="s">
        <v>15151</v>
      </c>
      <c r="L343" s="15" t="s">
        <v>15152</v>
      </c>
      <c r="M343" s="9" t="s">
        <v>883</v>
      </c>
      <c r="N343" s="9"/>
      <c r="O343" s="9" t="s">
        <v>1022</v>
      </c>
      <c r="P343" s="9" t="s">
        <v>15153</v>
      </c>
      <c r="Q343" s="9" t="s">
        <v>14018</v>
      </c>
      <c r="R343" s="10">
        <v>2.1941092E7</v>
      </c>
      <c r="S343" s="9"/>
      <c r="T343">
        <f t="shared" si="2"/>
        <v>54</v>
      </c>
      <c r="U343" t="str">
        <f t="shared" si="3"/>
        <v>Excluded</v>
      </c>
      <c r="V343">
        <f t="shared" si="4"/>
        <v>29</v>
      </c>
      <c r="W343" t="str">
        <f t="shared" si="5"/>
        <v>Excluded</v>
      </c>
      <c r="X343" t="str">
        <f t="shared" ref="X343:Z343" si="351">IFERROR(IF(SEARCH(X$1,$Q343),"sim","não"),)</f>
        <v/>
      </c>
      <c r="Y343" t="str">
        <f t="shared" si="351"/>
        <v>sim</v>
      </c>
      <c r="Z343" t="str">
        <f t="shared" si="351"/>
        <v/>
      </c>
      <c r="AA343">
        <f t="shared" si="7"/>
        <v>1</v>
      </c>
      <c r="AB343" t="str">
        <f t="shared" si="8"/>
        <v/>
      </c>
      <c r="AF343" t="str">
        <f t="shared" si="9"/>
        <v>2 - Population</v>
      </c>
      <c r="AG343" t="str">
        <f t="shared" si="10"/>
        <v>2 - Population</v>
      </c>
      <c r="AH343" t="str">
        <f t="shared" si="11"/>
        <v/>
      </c>
    </row>
    <row r="344">
      <c r="A344" s="9" t="s">
        <v>15154</v>
      </c>
      <c r="B344" s="9" t="s">
        <v>15155</v>
      </c>
      <c r="C344" s="10">
        <v>2012.0</v>
      </c>
      <c r="D344" s="10">
        <v>2.0</v>
      </c>
      <c r="E344" s="10">
        <v>1.0</v>
      </c>
      <c r="F344" s="9" t="s">
        <v>5852</v>
      </c>
      <c r="G344" s="9" t="s">
        <v>5853</v>
      </c>
      <c r="H344" s="10">
        <v>18.0</v>
      </c>
      <c r="I344" s="10">
        <v>3.0</v>
      </c>
      <c r="J344" s="9" t="s">
        <v>15156</v>
      </c>
      <c r="K344" s="9" t="s">
        <v>15157</v>
      </c>
      <c r="L344" s="15" t="s">
        <v>15158</v>
      </c>
      <c r="M344" s="9" t="s">
        <v>883</v>
      </c>
      <c r="N344" s="9"/>
      <c r="O344" s="9"/>
      <c r="P344" s="9" t="s">
        <v>15159</v>
      </c>
      <c r="Q344" s="9" t="s">
        <v>14018</v>
      </c>
      <c r="R344" s="10">
        <v>2.1902605E7</v>
      </c>
      <c r="S344" s="9" t="s">
        <v>15160</v>
      </c>
      <c r="T344">
        <f t="shared" si="2"/>
        <v>54</v>
      </c>
      <c r="U344" t="str">
        <f t="shared" si="3"/>
        <v>Excluded</v>
      </c>
      <c r="V344">
        <f t="shared" si="4"/>
        <v>29</v>
      </c>
      <c r="W344" t="str">
        <f t="shared" si="5"/>
        <v>Excluded</v>
      </c>
      <c r="X344" t="str">
        <f t="shared" ref="X344:Z344" si="352">IFERROR(IF(SEARCH(X$1,$Q344),"sim","não"),)</f>
        <v/>
      </c>
      <c r="Y344" t="str">
        <f t="shared" si="352"/>
        <v>sim</v>
      </c>
      <c r="Z344" t="str">
        <f t="shared" si="352"/>
        <v/>
      </c>
      <c r="AA344">
        <f t="shared" si="7"/>
        <v>1</v>
      </c>
      <c r="AB344" t="str">
        <f t="shared" si="8"/>
        <v/>
      </c>
      <c r="AF344" t="str">
        <f t="shared" si="9"/>
        <v>2 - Population</v>
      </c>
      <c r="AG344" t="str">
        <f t="shared" si="10"/>
        <v>2 - Population</v>
      </c>
      <c r="AH344" t="str">
        <f t="shared" si="11"/>
        <v/>
      </c>
    </row>
    <row r="345">
      <c r="A345" s="9" t="s">
        <v>15161</v>
      </c>
      <c r="B345" s="9" t="s">
        <v>15162</v>
      </c>
      <c r="C345" s="10">
        <v>2011.0</v>
      </c>
      <c r="D345" s="10">
        <v>9.0</v>
      </c>
      <c r="E345" s="10">
        <v>30.0</v>
      </c>
      <c r="F345" s="9" t="s">
        <v>2366</v>
      </c>
      <c r="G345" s="9" t="s">
        <v>2367</v>
      </c>
      <c r="H345" s="10">
        <v>85.0</v>
      </c>
      <c r="I345" s="10">
        <v>4.0</v>
      </c>
      <c r="J345" s="20">
        <v>92986.0</v>
      </c>
      <c r="K345" s="9" t="s">
        <v>15163</v>
      </c>
      <c r="L345" s="15" t="s">
        <v>15164</v>
      </c>
      <c r="M345" s="9" t="s">
        <v>883</v>
      </c>
      <c r="N345" s="9"/>
      <c r="O345" s="9" t="s">
        <v>913</v>
      </c>
      <c r="P345" s="9" t="s">
        <v>15165</v>
      </c>
      <c r="Q345" s="9" t="s">
        <v>13688</v>
      </c>
      <c r="R345" s="10">
        <v>2.1872072E7</v>
      </c>
      <c r="S345" s="9"/>
      <c r="T345">
        <f t="shared" si="2"/>
        <v>54</v>
      </c>
      <c r="U345" t="str">
        <f t="shared" si="3"/>
        <v>Excluded</v>
      </c>
      <c r="V345">
        <f t="shared" si="4"/>
        <v>29</v>
      </c>
      <c r="W345" t="str">
        <f t="shared" si="5"/>
        <v>Excluded</v>
      </c>
      <c r="X345" t="str">
        <f t="shared" ref="X345:Z345" si="353">IFERROR(IF(SEARCH(X$1,$Q345),"sim","não"),)</f>
        <v>sim</v>
      </c>
      <c r="Y345" t="str">
        <f t="shared" si="353"/>
        <v/>
      </c>
      <c r="Z345" t="str">
        <f t="shared" si="353"/>
        <v/>
      </c>
      <c r="AA345">
        <f t="shared" si="7"/>
        <v>1</v>
      </c>
      <c r="AB345" t="str">
        <f t="shared" si="8"/>
        <v/>
      </c>
      <c r="AF345" t="str">
        <f t="shared" si="9"/>
        <v>1 - Type of study</v>
      </c>
      <c r="AG345" t="str">
        <f t="shared" si="10"/>
        <v>1 - Type of study</v>
      </c>
      <c r="AH345" t="str">
        <f t="shared" si="11"/>
        <v/>
      </c>
    </row>
    <row r="346">
      <c r="A346" s="9" t="s">
        <v>15166</v>
      </c>
      <c r="B346" s="9" t="s">
        <v>15167</v>
      </c>
      <c r="C346" s="10">
        <v>2011.0</v>
      </c>
      <c r="D346" s="10">
        <v>1.0</v>
      </c>
      <c r="E346" s="10">
        <v>1.0</v>
      </c>
      <c r="F346" s="9" t="s">
        <v>15168</v>
      </c>
      <c r="G346" s="9" t="s">
        <v>15169</v>
      </c>
      <c r="H346" s="10">
        <v>53.0</v>
      </c>
      <c r="I346" s="10">
        <v>5.0</v>
      </c>
      <c r="J346" s="9" t="s">
        <v>15170</v>
      </c>
      <c r="K346" s="9" t="s">
        <v>15171</v>
      </c>
      <c r="L346" s="15" t="s">
        <v>15172</v>
      </c>
      <c r="M346" s="9" t="s">
        <v>11958</v>
      </c>
      <c r="N346" s="9"/>
      <c r="O346" s="9" t="s">
        <v>11959</v>
      </c>
      <c r="P346" s="9" t="s">
        <v>15173</v>
      </c>
      <c r="Q346" s="9" t="s">
        <v>13688</v>
      </c>
      <c r="R346" s="10">
        <v>2.1786682E7</v>
      </c>
      <c r="S346" s="9"/>
      <c r="T346">
        <f t="shared" si="2"/>
        <v>54</v>
      </c>
      <c r="U346" t="str">
        <f t="shared" si="3"/>
        <v>Excluded</v>
      </c>
      <c r="V346">
        <f t="shared" si="4"/>
        <v>29</v>
      </c>
      <c r="W346" t="str">
        <f t="shared" si="5"/>
        <v>Excluded</v>
      </c>
      <c r="X346" t="str">
        <f t="shared" ref="X346:Z346" si="354">IFERROR(IF(SEARCH(X$1,$Q346),"sim","não"),)</f>
        <v>sim</v>
      </c>
      <c r="Y346" t="str">
        <f t="shared" si="354"/>
        <v/>
      </c>
      <c r="Z346" t="str">
        <f t="shared" si="354"/>
        <v/>
      </c>
      <c r="AA346">
        <f t="shared" si="7"/>
        <v>1</v>
      </c>
      <c r="AB346" t="str">
        <f t="shared" si="8"/>
        <v/>
      </c>
      <c r="AF346" t="str">
        <f t="shared" si="9"/>
        <v>1 - Type of study</v>
      </c>
      <c r="AG346" t="str">
        <f t="shared" si="10"/>
        <v>1 - Type of study</v>
      </c>
      <c r="AH346" t="str">
        <f t="shared" si="11"/>
        <v/>
      </c>
    </row>
    <row r="347">
      <c r="A347" s="9" t="s">
        <v>15174</v>
      </c>
      <c r="B347" s="9" t="s">
        <v>15175</v>
      </c>
      <c r="C347" s="10">
        <v>2011.0</v>
      </c>
      <c r="D347" s="10">
        <v>8.0</v>
      </c>
      <c r="E347" s="10">
        <v>1.0</v>
      </c>
      <c r="F347" s="9" t="s">
        <v>15176</v>
      </c>
      <c r="G347" s="9" t="s">
        <v>15177</v>
      </c>
      <c r="H347" s="10">
        <v>22.0</v>
      </c>
      <c r="I347" s="10">
        <v>4.0</v>
      </c>
      <c r="J347" s="9" t="s">
        <v>15178</v>
      </c>
      <c r="K347" s="9" t="s">
        <v>15179</v>
      </c>
      <c r="L347" s="15" t="s">
        <v>15180</v>
      </c>
      <c r="M347" s="9" t="s">
        <v>883</v>
      </c>
      <c r="N347" s="9"/>
      <c r="O347" s="9" t="s">
        <v>884</v>
      </c>
      <c r="P347" s="9" t="s">
        <v>15181</v>
      </c>
      <c r="Q347" s="9" t="s">
        <v>13680</v>
      </c>
      <c r="R347" s="10">
        <v>2.1719272E7</v>
      </c>
      <c r="S347" s="9"/>
      <c r="T347">
        <f t="shared" si="2"/>
        <v>54</v>
      </c>
      <c r="U347" t="str">
        <f t="shared" si="3"/>
        <v>Excluded</v>
      </c>
      <c r="V347">
        <f t="shared" si="4"/>
        <v>29</v>
      </c>
      <c r="W347" t="str">
        <f t="shared" si="5"/>
        <v>Excluded</v>
      </c>
      <c r="X347" t="str">
        <f t="shared" ref="X347:Z347" si="355">IFERROR(IF(SEARCH(X$1,$Q347),"sim","não"),)</f>
        <v>sim</v>
      </c>
      <c r="Y347" t="str">
        <f t="shared" si="355"/>
        <v/>
      </c>
      <c r="Z347" t="str">
        <f t="shared" si="355"/>
        <v/>
      </c>
      <c r="AA347">
        <f t="shared" si="7"/>
        <v>1</v>
      </c>
      <c r="AB347" t="str">
        <f t="shared" si="8"/>
        <v/>
      </c>
      <c r="AF347" t="str">
        <f t="shared" si="9"/>
        <v>1 - Type of study</v>
      </c>
      <c r="AG347" t="str">
        <f t="shared" si="10"/>
        <v>1 - Type of study</v>
      </c>
      <c r="AH347" t="str">
        <f t="shared" si="11"/>
        <v/>
      </c>
    </row>
    <row r="348">
      <c r="A348" s="9" t="s">
        <v>15182</v>
      </c>
      <c r="B348" s="9" t="s">
        <v>15183</v>
      </c>
      <c r="C348" s="10">
        <v>2011.0</v>
      </c>
      <c r="D348" s="10">
        <v>6.0</v>
      </c>
      <c r="E348" s="10">
        <v>1.0</v>
      </c>
      <c r="F348" s="9" t="s">
        <v>15184</v>
      </c>
      <c r="G348" s="9" t="s">
        <v>15185</v>
      </c>
      <c r="H348" s="10">
        <v>141.0</v>
      </c>
      <c r="I348" s="10">
        <v>6.0</v>
      </c>
      <c r="J348" s="20" t="s">
        <v>15186</v>
      </c>
      <c r="K348" s="9" t="s">
        <v>15187</v>
      </c>
      <c r="L348" s="15" t="s">
        <v>15188</v>
      </c>
      <c r="M348" s="9" t="s">
        <v>883</v>
      </c>
      <c r="N348" s="9"/>
      <c r="O348" s="9" t="s">
        <v>1022</v>
      </c>
      <c r="P348" s="9" t="s">
        <v>15189</v>
      </c>
      <c r="Q348" s="9" t="s">
        <v>14077</v>
      </c>
      <c r="R348" s="10">
        <v>2.1458008E7</v>
      </c>
      <c r="S348" s="9"/>
      <c r="T348">
        <f t="shared" si="2"/>
        <v>54</v>
      </c>
      <c r="U348" t="str">
        <f t="shared" si="3"/>
        <v>Excluded</v>
      </c>
      <c r="V348">
        <f t="shared" si="4"/>
        <v>29</v>
      </c>
      <c r="W348" t="str">
        <f t="shared" si="5"/>
        <v>Excluded</v>
      </c>
      <c r="X348" t="str">
        <f t="shared" ref="X348:Z348" si="356">IFERROR(IF(SEARCH(X$1,$Q348),"sim","não"),)</f>
        <v/>
      </c>
      <c r="Y348" t="str">
        <f t="shared" si="356"/>
        <v>sim</v>
      </c>
      <c r="Z348" t="str">
        <f t="shared" si="356"/>
        <v/>
      </c>
      <c r="AA348">
        <f t="shared" si="7"/>
        <v>1</v>
      </c>
      <c r="AB348" t="str">
        <f t="shared" si="8"/>
        <v/>
      </c>
      <c r="AF348" t="str">
        <f t="shared" si="9"/>
        <v>2 - Population</v>
      </c>
      <c r="AG348" t="str">
        <f t="shared" si="10"/>
        <v>2 - Population</v>
      </c>
      <c r="AH348" t="str">
        <f t="shared" si="11"/>
        <v/>
      </c>
    </row>
    <row r="349">
      <c r="A349" s="9" t="s">
        <v>15190</v>
      </c>
      <c r="B349" s="9" t="s">
        <v>15191</v>
      </c>
      <c r="C349" s="10">
        <v>2010.0</v>
      </c>
      <c r="D349" s="10">
        <v>10.0</v>
      </c>
      <c r="E349" s="10">
        <v>1.0</v>
      </c>
      <c r="F349" s="9" t="s">
        <v>15192</v>
      </c>
      <c r="G349" s="9" t="s">
        <v>15193</v>
      </c>
      <c r="H349" s="10">
        <v>39.0</v>
      </c>
      <c r="I349" s="10">
        <v>10.0</v>
      </c>
      <c r="J349" s="9" t="s">
        <v>15194</v>
      </c>
      <c r="K349" s="9" t="s">
        <v>15195</v>
      </c>
      <c r="L349" s="15" t="s">
        <v>15196</v>
      </c>
      <c r="M349" s="9" t="s">
        <v>2475</v>
      </c>
      <c r="N349" s="9"/>
      <c r="O349" s="9" t="s">
        <v>2476</v>
      </c>
      <c r="P349" s="9" t="s">
        <v>15197</v>
      </c>
      <c r="Q349" s="9" t="s">
        <v>14077</v>
      </c>
      <c r="R349" s="10">
        <v>2.1176533E7</v>
      </c>
      <c r="S349" s="9"/>
      <c r="T349">
        <f t="shared" si="2"/>
        <v>54</v>
      </c>
      <c r="U349" t="str">
        <f t="shared" si="3"/>
        <v>Excluded</v>
      </c>
      <c r="V349">
        <f t="shared" si="4"/>
        <v>29</v>
      </c>
      <c r="W349" t="str">
        <f t="shared" si="5"/>
        <v>Excluded</v>
      </c>
      <c r="X349" t="str">
        <f t="shared" ref="X349:Z349" si="357">IFERROR(IF(SEARCH(X$1,$Q349),"sim","não"),)</f>
        <v/>
      </c>
      <c r="Y349" t="str">
        <f t="shared" si="357"/>
        <v>sim</v>
      </c>
      <c r="Z349" t="str">
        <f t="shared" si="357"/>
        <v/>
      </c>
      <c r="AA349">
        <f t="shared" si="7"/>
        <v>1</v>
      </c>
      <c r="AB349" t="str">
        <f t="shared" si="8"/>
        <v/>
      </c>
      <c r="AF349" t="str">
        <f t="shared" si="9"/>
        <v>2 - Population</v>
      </c>
      <c r="AG349" t="str">
        <f t="shared" si="10"/>
        <v>2 - Population</v>
      </c>
      <c r="AH349" t="str">
        <f t="shared" si="11"/>
        <v/>
      </c>
    </row>
    <row r="350">
      <c r="A350" s="9" t="s">
        <v>15198</v>
      </c>
      <c r="B350" s="9" t="s">
        <v>15199</v>
      </c>
      <c r="C350" s="10">
        <v>2011.0</v>
      </c>
      <c r="D350" s="10">
        <v>3.0</v>
      </c>
      <c r="E350" s="10">
        <v>1.0</v>
      </c>
      <c r="F350" s="9" t="s">
        <v>15200</v>
      </c>
      <c r="G350" s="9" t="s">
        <v>15201</v>
      </c>
      <c r="H350" s="10">
        <v>91.0</v>
      </c>
      <c r="I350" s="10">
        <v>3.0</v>
      </c>
      <c r="J350" s="9" t="s">
        <v>15202</v>
      </c>
      <c r="K350" s="9" t="s">
        <v>15203</v>
      </c>
      <c r="L350" s="15" t="s">
        <v>15204</v>
      </c>
      <c r="M350" s="9" t="s">
        <v>883</v>
      </c>
      <c r="N350" s="9"/>
      <c r="O350" s="9"/>
      <c r="P350" s="9" t="s">
        <v>15205</v>
      </c>
      <c r="Q350" s="9" t="s">
        <v>14077</v>
      </c>
      <c r="R350" s="10">
        <v>2.097566E7</v>
      </c>
      <c r="S350" s="9" t="s">
        <v>15206</v>
      </c>
      <c r="T350">
        <f t="shared" si="2"/>
        <v>54</v>
      </c>
      <c r="U350" t="str">
        <f t="shared" si="3"/>
        <v>Excluded</v>
      </c>
      <c r="V350">
        <f t="shared" si="4"/>
        <v>29</v>
      </c>
      <c r="W350" t="str">
        <f t="shared" si="5"/>
        <v>Excluded</v>
      </c>
      <c r="X350" t="str">
        <f t="shared" ref="X350:Z350" si="358">IFERROR(IF(SEARCH(X$1,$Q350),"sim","não"),)</f>
        <v/>
      </c>
      <c r="Y350" t="str">
        <f t="shared" si="358"/>
        <v>sim</v>
      </c>
      <c r="Z350" t="str">
        <f t="shared" si="358"/>
        <v/>
      </c>
      <c r="AA350">
        <f t="shared" si="7"/>
        <v>1</v>
      </c>
      <c r="AB350" t="str">
        <f t="shared" si="8"/>
        <v/>
      </c>
      <c r="AF350" t="str">
        <f t="shared" si="9"/>
        <v>2 - Population</v>
      </c>
      <c r="AG350" t="str">
        <f t="shared" si="10"/>
        <v>2 - Population</v>
      </c>
      <c r="AH350" t="str">
        <f t="shared" si="11"/>
        <v/>
      </c>
    </row>
    <row r="351">
      <c r="A351" s="9" t="s">
        <v>15207</v>
      </c>
      <c r="B351" s="9" t="s">
        <v>15208</v>
      </c>
      <c r="C351" s="10">
        <v>2010.0</v>
      </c>
      <c r="D351" s="10">
        <v>10.0</v>
      </c>
      <c r="E351" s="10">
        <v>26.0</v>
      </c>
      <c r="F351" s="9" t="s">
        <v>2677</v>
      </c>
      <c r="G351" s="9" t="s">
        <v>2678</v>
      </c>
      <c r="H351" s="10">
        <v>122.0</v>
      </c>
      <c r="I351" s="10">
        <v>17.0</v>
      </c>
      <c r="J351" s="9" t="s">
        <v>15209</v>
      </c>
      <c r="K351" s="9" t="s">
        <v>15210</v>
      </c>
      <c r="L351" s="15" t="s">
        <v>15211</v>
      </c>
      <c r="M351" s="9" t="s">
        <v>883</v>
      </c>
      <c r="N351" s="9"/>
      <c r="O351" s="9"/>
      <c r="P351" s="9" t="s">
        <v>15212</v>
      </c>
      <c r="Q351" s="9" t="s">
        <v>14018</v>
      </c>
      <c r="R351" s="10">
        <v>2.093798E7</v>
      </c>
      <c r="S351" s="9" t="s">
        <v>15213</v>
      </c>
      <c r="T351">
        <f t="shared" si="2"/>
        <v>54</v>
      </c>
      <c r="U351" t="str">
        <f t="shared" si="3"/>
        <v>Excluded</v>
      </c>
      <c r="V351">
        <f t="shared" si="4"/>
        <v>29</v>
      </c>
      <c r="W351" t="str">
        <f t="shared" si="5"/>
        <v>Excluded</v>
      </c>
      <c r="X351" t="str">
        <f t="shared" ref="X351:Z351" si="359">IFERROR(IF(SEARCH(X$1,$Q351),"sim","não"),)</f>
        <v/>
      </c>
      <c r="Y351" t="str">
        <f t="shared" si="359"/>
        <v>sim</v>
      </c>
      <c r="Z351" t="str">
        <f t="shared" si="359"/>
        <v/>
      </c>
      <c r="AA351">
        <f t="shared" si="7"/>
        <v>1</v>
      </c>
      <c r="AB351" t="str">
        <f t="shared" si="8"/>
        <v/>
      </c>
      <c r="AF351" t="str">
        <f t="shared" si="9"/>
        <v>2 - Population</v>
      </c>
      <c r="AG351" t="str">
        <f t="shared" si="10"/>
        <v>2 - Population</v>
      </c>
      <c r="AH351" t="str">
        <f t="shared" si="11"/>
        <v/>
      </c>
    </row>
    <row r="352">
      <c r="A352" s="9" t="s">
        <v>15214</v>
      </c>
      <c r="B352" s="9" t="s">
        <v>15215</v>
      </c>
      <c r="C352" s="10">
        <v>2010.0</v>
      </c>
      <c r="D352" s="10">
        <v>4.0</v>
      </c>
      <c r="E352" s="10">
        <v>1.0</v>
      </c>
      <c r="F352" s="9" t="s">
        <v>15216</v>
      </c>
      <c r="G352" s="9" t="s">
        <v>15217</v>
      </c>
      <c r="H352" s="10">
        <v>103.0</v>
      </c>
      <c r="I352" s="10">
        <v>4.0</v>
      </c>
      <c r="J352" s="9" t="s">
        <v>15218</v>
      </c>
      <c r="K352" s="9" t="s">
        <v>15219</v>
      </c>
      <c r="L352" s="15" t="s">
        <v>15220</v>
      </c>
      <c r="M352" s="9" t="s">
        <v>883</v>
      </c>
      <c r="N352" s="9"/>
      <c r="O352" s="9" t="s">
        <v>1051</v>
      </c>
      <c r="P352" s="9" t="s">
        <v>15221</v>
      </c>
      <c r="Q352" s="9" t="s">
        <v>13914</v>
      </c>
      <c r="R352" s="10">
        <v>2.0174755E7</v>
      </c>
      <c r="S352" s="9"/>
      <c r="T352">
        <f t="shared" si="2"/>
        <v>51</v>
      </c>
      <c r="U352" t="str">
        <f t="shared" si="3"/>
        <v>Maybe</v>
      </c>
      <c r="V352">
        <f t="shared" si="4"/>
        <v>29</v>
      </c>
      <c r="W352" t="str">
        <f t="shared" si="5"/>
        <v>Maybe</v>
      </c>
      <c r="X352" t="str">
        <f t="shared" ref="X352:Z352" si="360">IFERROR(IF(SEARCH(X$1,$Q352),"sim","não"),)</f>
        <v/>
      </c>
      <c r="Y352" t="str">
        <f t="shared" si="360"/>
        <v/>
      </c>
      <c r="Z352" t="str">
        <f t="shared" si="360"/>
        <v/>
      </c>
      <c r="AA352">
        <f t="shared" si="7"/>
        <v>0</v>
      </c>
      <c r="AB352" t="str">
        <f t="shared" si="8"/>
        <v>sim</v>
      </c>
      <c r="AF352" t="str">
        <f t="shared" si="9"/>
        <v/>
      </c>
      <c r="AG352" t="str">
        <f t="shared" si="10"/>
        <v/>
      </c>
      <c r="AH352" t="str">
        <f t="shared" si="11"/>
        <v/>
      </c>
    </row>
    <row r="353">
      <c r="A353" s="9" t="s">
        <v>15222</v>
      </c>
      <c r="B353" s="9" t="s">
        <v>15223</v>
      </c>
      <c r="C353" s="10">
        <v>2010.0</v>
      </c>
      <c r="D353" s="10">
        <v>10.0</v>
      </c>
      <c r="E353" s="10">
        <v>15.0</v>
      </c>
      <c r="F353" s="9" t="s">
        <v>909</v>
      </c>
      <c r="G353" s="9" t="s">
        <v>910</v>
      </c>
      <c r="H353" s="10">
        <v>100.0</v>
      </c>
      <c r="I353" s="10">
        <v>2.0</v>
      </c>
      <c r="J353" s="9" t="s">
        <v>12136</v>
      </c>
      <c r="K353" s="9" t="s">
        <v>15224</v>
      </c>
      <c r="L353" s="15" t="s">
        <v>15225</v>
      </c>
      <c r="M353" s="9" t="s">
        <v>883</v>
      </c>
      <c r="N353" s="9"/>
      <c r="O353" s="9" t="s">
        <v>913</v>
      </c>
      <c r="P353" s="9" t="s">
        <v>15226</v>
      </c>
      <c r="Q353" s="9" t="s">
        <v>14430</v>
      </c>
      <c r="R353" s="10">
        <v>2.0034681E7</v>
      </c>
      <c r="S353" s="9"/>
      <c r="T353">
        <f t="shared" si="2"/>
        <v>54</v>
      </c>
      <c r="U353" t="str">
        <f t="shared" si="3"/>
        <v>Excluded</v>
      </c>
      <c r="V353">
        <f t="shared" si="4"/>
        <v>29</v>
      </c>
      <c r="W353" t="str">
        <f t="shared" si="5"/>
        <v>Excluded</v>
      </c>
      <c r="X353" t="str">
        <f t="shared" ref="X353:Z353" si="361">IFERROR(IF(SEARCH(X$1,$Q353),"sim","não"),)</f>
        <v/>
      </c>
      <c r="Y353" t="str">
        <f t="shared" si="361"/>
        <v/>
      </c>
      <c r="Z353" t="str">
        <f t="shared" si="361"/>
        <v>sim</v>
      </c>
      <c r="AA353">
        <f t="shared" si="7"/>
        <v>1</v>
      </c>
      <c r="AB353" t="str">
        <f t="shared" si="8"/>
        <v/>
      </c>
      <c r="AF353" t="str">
        <f t="shared" si="9"/>
        <v>3 - Intervention</v>
      </c>
      <c r="AG353" t="str">
        <f t="shared" si="10"/>
        <v>3 - Intervention</v>
      </c>
      <c r="AH353" t="str">
        <f t="shared" si="11"/>
        <v/>
      </c>
    </row>
    <row r="354">
      <c r="A354" s="9" t="s">
        <v>15227</v>
      </c>
      <c r="B354" s="9" t="s">
        <v>15228</v>
      </c>
      <c r="C354" s="10">
        <v>2009.0</v>
      </c>
      <c r="D354" s="10">
        <v>9.0</v>
      </c>
      <c r="E354" s="10">
        <v>1.0</v>
      </c>
      <c r="F354" s="9" t="s">
        <v>1183</v>
      </c>
      <c r="G354" s="9" t="s">
        <v>1184</v>
      </c>
      <c r="H354" s="10">
        <v>68.0</v>
      </c>
      <c r="I354" s="10">
        <v>3.0</v>
      </c>
      <c r="J354" s="9" t="s">
        <v>15229</v>
      </c>
      <c r="K354" s="9" t="s">
        <v>15230</v>
      </c>
      <c r="L354" s="15" t="s">
        <v>15231</v>
      </c>
      <c r="M354" s="9" t="s">
        <v>883</v>
      </c>
      <c r="N354" s="9"/>
      <c r="O354" s="9" t="s">
        <v>884</v>
      </c>
      <c r="P354" s="9" t="s">
        <v>15232</v>
      </c>
      <c r="Q354" s="9" t="s">
        <v>14077</v>
      </c>
      <c r="R354" s="10">
        <v>1.9525006E7</v>
      </c>
      <c r="S354" s="9"/>
      <c r="T354">
        <f t="shared" si="2"/>
        <v>54</v>
      </c>
      <c r="U354" t="str">
        <f t="shared" si="3"/>
        <v>Excluded</v>
      </c>
      <c r="V354">
        <f t="shared" si="4"/>
        <v>29</v>
      </c>
      <c r="W354" t="str">
        <f t="shared" si="5"/>
        <v>Excluded</v>
      </c>
      <c r="X354" t="str">
        <f t="shared" ref="X354:Z354" si="362">IFERROR(IF(SEARCH(X$1,$Q354),"sim","não"),)</f>
        <v/>
      </c>
      <c r="Y354" t="str">
        <f t="shared" si="362"/>
        <v>sim</v>
      </c>
      <c r="Z354" t="str">
        <f t="shared" si="362"/>
        <v/>
      </c>
      <c r="AA354">
        <f t="shared" si="7"/>
        <v>1</v>
      </c>
      <c r="AB354" t="str">
        <f t="shared" si="8"/>
        <v/>
      </c>
      <c r="AF354" t="str">
        <f t="shared" si="9"/>
        <v>2 - Population</v>
      </c>
      <c r="AG354" t="str">
        <f t="shared" si="10"/>
        <v>2 - Population</v>
      </c>
      <c r="AH354" t="str">
        <f t="shared" si="11"/>
        <v/>
      </c>
    </row>
    <row r="355">
      <c r="A355" s="9" t="s">
        <v>15233</v>
      </c>
      <c r="B355" s="9" t="s">
        <v>15234</v>
      </c>
      <c r="C355" s="10">
        <v>2009.0</v>
      </c>
      <c r="D355" s="10">
        <v>7.0</v>
      </c>
      <c r="E355" s="10">
        <v>1.0</v>
      </c>
      <c r="F355" s="9" t="s">
        <v>15235</v>
      </c>
      <c r="G355" s="9" t="s">
        <v>15236</v>
      </c>
      <c r="H355" s="10">
        <v>20.0</v>
      </c>
      <c r="I355" s="10">
        <v>7.0</v>
      </c>
      <c r="J355" s="9" t="s">
        <v>15237</v>
      </c>
      <c r="K355" s="9" t="s">
        <v>15238</v>
      </c>
      <c r="L355" s="15" t="s">
        <v>15239</v>
      </c>
      <c r="M355" s="9" t="s">
        <v>883</v>
      </c>
      <c r="N355" s="9"/>
      <c r="O355" s="9" t="s">
        <v>15240</v>
      </c>
      <c r="P355" s="9" t="s">
        <v>15241</v>
      </c>
      <c r="Q355" s="9" t="s">
        <v>14077</v>
      </c>
      <c r="R355" s="10">
        <v>1.9489932E7</v>
      </c>
      <c r="S355" s="9"/>
      <c r="T355">
        <f t="shared" si="2"/>
        <v>54</v>
      </c>
      <c r="U355" t="str">
        <f t="shared" si="3"/>
        <v>Excluded</v>
      </c>
      <c r="V355">
        <f t="shared" si="4"/>
        <v>29</v>
      </c>
      <c r="W355" t="str">
        <f t="shared" si="5"/>
        <v>Excluded</v>
      </c>
      <c r="X355" t="str">
        <f t="shared" ref="X355:Z355" si="363">IFERROR(IF(SEARCH(X$1,$Q355),"sim","não"),)</f>
        <v/>
      </c>
      <c r="Y355" t="str">
        <f t="shared" si="363"/>
        <v>sim</v>
      </c>
      <c r="Z355" t="str">
        <f t="shared" si="363"/>
        <v/>
      </c>
      <c r="AA355">
        <f t="shared" si="7"/>
        <v>1</v>
      </c>
      <c r="AB355" t="str">
        <f t="shared" si="8"/>
        <v/>
      </c>
      <c r="AF355" t="str">
        <f t="shared" si="9"/>
        <v>2 - Population</v>
      </c>
      <c r="AG355" t="str">
        <f t="shared" si="10"/>
        <v>2 - Population</v>
      </c>
      <c r="AH355" t="str">
        <f t="shared" si="11"/>
        <v/>
      </c>
    </row>
    <row r="356">
      <c r="A356" s="9" t="s">
        <v>15242</v>
      </c>
      <c r="B356" s="9" t="s">
        <v>15243</v>
      </c>
      <c r="C356" s="10">
        <v>2009.0</v>
      </c>
      <c r="D356" s="10">
        <v>8.0</v>
      </c>
      <c r="E356" s="10">
        <v>1.0</v>
      </c>
      <c r="F356" s="9" t="s">
        <v>879</v>
      </c>
      <c r="G356" s="9" t="s">
        <v>880</v>
      </c>
      <c r="H356" s="10">
        <v>58.0</v>
      </c>
      <c r="I356" s="10">
        <v>8.0</v>
      </c>
      <c r="J356" s="9" t="s">
        <v>15244</v>
      </c>
      <c r="K356" s="9" t="s">
        <v>15245</v>
      </c>
      <c r="L356" s="15" t="s">
        <v>15246</v>
      </c>
      <c r="M356" s="9" t="s">
        <v>883</v>
      </c>
      <c r="N356" s="9"/>
      <c r="O356" s="9" t="s">
        <v>884</v>
      </c>
      <c r="P356" s="9" t="s">
        <v>15247</v>
      </c>
      <c r="Q356" s="9" t="s">
        <v>13688</v>
      </c>
      <c r="R356" s="10">
        <v>1.9481226E7</v>
      </c>
      <c r="S356" s="9"/>
      <c r="T356">
        <f t="shared" si="2"/>
        <v>54</v>
      </c>
      <c r="U356" t="str">
        <f t="shared" si="3"/>
        <v>Excluded</v>
      </c>
      <c r="V356">
        <f t="shared" si="4"/>
        <v>29</v>
      </c>
      <c r="W356" t="str">
        <f t="shared" si="5"/>
        <v>Excluded</v>
      </c>
      <c r="X356" t="str">
        <f t="shared" ref="X356:Z356" si="364">IFERROR(IF(SEARCH(X$1,$Q356),"sim","não"),)</f>
        <v>sim</v>
      </c>
      <c r="Y356" t="str">
        <f t="shared" si="364"/>
        <v/>
      </c>
      <c r="Z356" t="str">
        <f t="shared" si="364"/>
        <v/>
      </c>
      <c r="AA356">
        <f t="shared" si="7"/>
        <v>1</v>
      </c>
      <c r="AB356" t="str">
        <f t="shared" si="8"/>
        <v/>
      </c>
      <c r="AF356" t="str">
        <f t="shared" si="9"/>
        <v>1 - Type of study</v>
      </c>
      <c r="AG356" t="str">
        <f t="shared" si="10"/>
        <v>1 - Type of study</v>
      </c>
      <c r="AH356" t="str">
        <f t="shared" si="11"/>
        <v/>
      </c>
    </row>
    <row r="357">
      <c r="A357" s="9" t="s">
        <v>15248</v>
      </c>
      <c r="B357" s="9" t="s">
        <v>15249</v>
      </c>
      <c r="C357" s="10">
        <v>2009.0</v>
      </c>
      <c r="D357" s="10">
        <v>3.0</v>
      </c>
      <c r="E357" s="10">
        <v>1.0</v>
      </c>
      <c r="F357" s="9" t="s">
        <v>1017</v>
      </c>
      <c r="G357" s="9" t="s">
        <v>15250</v>
      </c>
      <c r="H357" s="10">
        <v>43.0</v>
      </c>
      <c r="I357" s="10">
        <v>5.0</v>
      </c>
      <c r="J357" s="20" t="s">
        <v>15251</v>
      </c>
      <c r="K357" s="9" t="s">
        <v>15252</v>
      </c>
      <c r="L357" s="15" t="s">
        <v>15253</v>
      </c>
      <c r="M357" s="9" t="s">
        <v>883</v>
      </c>
      <c r="N357" s="9"/>
      <c r="O357" s="9"/>
      <c r="P357" s="9" t="s">
        <v>15254</v>
      </c>
      <c r="Q357" s="9" t="s">
        <v>14430</v>
      </c>
      <c r="R357" s="10">
        <v>1.9350942E7</v>
      </c>
      <c r="S357" s="9" t="s">
        <v>15255</v>
      </c>
      <c r="T357">
        <f t="shared" si="2"/>
        <v>54</v>
      </c>
      <c r="U357" t="str">
        <f t="shared" si="3"/>
        <v>Excluded</v>
      </c>
      <c r="V357">
        <f t="shared" si="4"/>
        <v>29</v>
      </c>
      <c r="W357" t="str">
        <f t="shared" si="5"/>
        <v>Excluded</v>
      </c>
      <c r="X357" t="str">
        <f t="shared" ref="X357:Z357" si="365">IFERROR(IF(SEARCH(X$1,$Q357),"sim","não"),)</f>
        <v/>
      </c>
      <c r="Y357" t="str">
        <f t="shared" si="365"/>
        <v/>
      </c>
      <c r="Z357" t="str">
        <f t="shared" si="365"/>
        <v>sim</v>
      </c>
      <c r="AA357">
        <f t="shared" si="7"/>
        <v>1</v>
      </c>
      <c r="AB357" t="str">
        <f t="shared" si="8"/>
        <v/>
      </c>
      <c r="AF357" t="str">
        <f t="shared" si="9"/>
        <v>3 - Intervention</v>
      </c>
      <c r="AG357" t="str">
        <f t="shared" si="10"/>
        <v>3 - Intervention</v>
      </c>
      <c r="AH357" t="str">
        <f t="shared" si="11"/>
        <v/>
      </c>
    </row>
    <row r="358">
      <c r="A358" s="9" t="s">
        <v>15256</v>
      </c>
      <c r="B358" s="9" t="s">
        <v>15257</v>
      </c>
      <c r="C358" s="10">
        <v>2009.0</v>
      </c>
      <c r="D358" s="10">
        <v>5.0</v>
      </c>
      <c r="E358" s="10">
        <v>1.0</v>
      </c>
      <c r="F358" s="9" t="s">
        <v>15258</v>
      </c>
      <c r="G358" s="9" t="s">
        <v>15259</v>
      </c>
      <c r="H358" s="10">
        <v>296.0</v>
      </c>
      <c r="I358" s="10">
        <v>5.0</v>
      </c>
      <c r="J358" s="9" t="s">
        <v>15260</v>
      </c>
      <c r="K358" s="9" t="s">
        <v>15261</v>
      </c>
      <c r="L358" s="15" t="s">
        <v>15262</v>
      </c>
      <c r="M358" s="9" t="s">
        <v>883</v>
      </c>
      <c r="N358" s="9"/>
      <c r="O358" s="9"/>
      <c r="P358" s="9" t="s">
        <v>15263</v>
      </c>
      <c r="Q358" s="9" t="s">
        <v>14077</v>
      </c>
      <c r="R358" s="10">
        <v>1.9286948E7</v>
      </c>
      <c r="S358" s="9" t="s">
        <v>15264</v>
      </c>
      <c r="T358">
        <f t="shared" si="2"/>
        <v>54</v>
      </c>
      <c r="U358" t="str">
        <f t="shared" si="3"/>
        <v>Excluded</v>
      </c>
      <c r="V358">
        <f t="shared" si="4"/>
        <v>29</v>
      </c>
      <c r="W358" t="str">
        <f t="shared" si="5"/>
        <v>Excluded</v>
      </c>
      <c r="X358" t="str">
        <f t="shared" ref="X358:Z358" si="366">IFERROR(IF(SEARCH(X$1,$Q358),"sim","não"),)</f>
        <v/>
      </c>
      <c r="Y358" t="str">
        <f t="shared" si="366"/>
        <v>sim</v>
      </c>
      <c r="Z358" t="str">
        <f t="shared" si="366"/>
        <v/>
      </c>
      <c r="AA358">
        <f t="shared" si="7"/>
        <v>1</v>
      </c>
      <c r="AB358" t="str">
        <f t="shared" si="8"/>
        <v/>
      </c>
      <c r="AF358" t="str">
        <f t="shared" si="9"/>
        <v>2 - Population</v>
      </c>
      <c r="AG358" t="str">
        <f t="shared" si="10"/>
        <v>2 - Population</v>
      </c>
      <c r="AH358" t="str">
        <f t="shared" si="11"/>
        <v/>
      </c>
    </row>
    <row r="359">
      <c r="A359" s="9" t="s">
        <v>15265</v>
      </c>
      <c r="B359" s="9" t="s">
        <v>15266</v>
      </c>
      <c r="C359" s="10">
        <v>2008.0</v>
      </c>
      <c r="D359" s="10">
        <v>9.0</v>
      </c>
      <c r="E359" s="10">
        <v>1.0</v>
      </c>
      <c r="F359" s="9" t="s">
        <v>2125</v>
      </c>
      <c r="G359" s="9" t="s">
        <v>5889</v>
      </c>
      <c r="H359" s="10">
        <v>27.0</v>
      </c>
      <c r="I359" s="10">
        <v>9.0</v>
      </c>
      <c r="J359" s="9" t="s">
        <v>15267</v>
      </c>
      <c r="K359" s="9" t="s">
        <v>15268</v>
      </c>
      <c r="L359" s="15" t="s">
        <v>15269</v>
      </c>
      <c r="M359" s="9" t="s">
        <v>883</v>
      </c>
      <c r="N359" s="9"/>
      <c r="O359" s="9" t="s">
        <v>1022</v>
      </c>
      <c r="P359" s="9" t="s">
        <v>15270</v>
      </c>
      <c r="Q359" s="9" t="s">
        <v>14430</v>
      </c>
      <c r="R359" s="10">
        <v>1.908632E7</v>
      </c>
      <c r="S359" s="9"/>
      <c r="T359">
        <f t="shared" si="2"/>
        <v>54</v>
      </c>
      <c r="U359" t="str">
        <f t="shared" si="3"/>
        <v>Excluded</v>
      </c>
      <c r="V359">
        <f t="shared" si="4"/>
        <v>29</v>
      </c>
      <c r="W359" t="str">
        <f t="shared" si="5"/>
        <v>Excluded</v>
      </c>
      <c r="X359" t="str">
        <f t="shared" ref="X359:Z359" si="367">IFERROR(IF(SEARCH(X$1,$Q359),"sim","não"),)</f>
        <v/>
      </c>
      <c r="Y359" t="str">
        <f t="shared" si="367"/>
        <v/>
      </c>
      <c r="Z359" t="str">
        <f t="shared" si="367"/>
        <v>sim</v>
      </c>
      <c r="AA359">
        <f t="shared" si="7"/>
        <v>1</v>
      </c>
      <c r="AB359" t="str">
        <f t="shared" si="8"/>
        <v/>
      </c>
      <c r="AF359" t="str">
        <f t="shared" si="9"/>
        <v>3 - Intervention</v>
      </c>
      <c r="AG359" t="str">
        <f t="shared" si="10"/>
        <v>3 - Intervention</v>
      </c>
      <c r="AH359" t="str">
        <f t="shared" si="11"/>
        <v/>
      </c>
    </row>
    <row r="360">
      <c r="A360" s="9" t="s">
        <v>15271</v>
      </c>
      <c r="B360" s="9" t="s">
        <v>15272</v>
      </c>
      <c r="C360" s="10">
        <v>2008.0</v>
      </c>
      <c r="D360" s="10">
        <v>9.0</v>
      </c>
      <c r="E360" s="10">
        <v>1.0</v>
      </c>
      <c r="F360" s="9" t="s">
        <v>15273</v>
      </c>
      <c r="G360" s="9" t="s">
        <v>15274</v>
      </c>
      <c r="H360" s="10">
        <v>13.0</v>
      </c>
      <c r="I360" s="10">
        <v>5.0</v>
      </c>
      <c r="J360" s="10">
        <v>54006.0</v>
      </c>
      <c r="K360" s="9" t="s">
        <v>15275</v>
      </c>
      <c r="L360" s="15" t="s">
        <v>15276</v>
      </c>
      <c r="M360" s="9" t="s">
        <v>883</v>
      </c>
      <c r="N360" s="9"/>
      <c r="O360" s="9" t="s">
        <v>1022</v>
      </c>
      <c r="P360" s="9" t="s">
        <v>15277</v>
      </c>
      <c r="Q360" s="9" t="s">
        <v>14018</v>
      </c>
      <c r="R360" s="10">
        <v>1.9021386E7</v>
      </c>
      <c r="S360" s="9"/>
      <c r="T360">
        <f t="shared" si="2"/>
        <v>54</v>
      </c>
      <c r="U360" t="str">
        <f t="shared" si="3"/>
        <v>Excluded</v>
      </c>
      <c r="V360">
        <f t="shared" si="4"/>
        <v>29</v>
      </c>
      <c r="W360" t="str">
        <f t="shared" si="5"/>
        <v>Excluded</v>
      </c>
      <c r="X360" t="str">
        <f t="shared" ref="X360:Z360" si="368">IFERROR(IF(SEARCH(X$1,$Q360),"sim","não"),)</f>
        <v/>
      </c>
      <c r="Y360" t="str">
        <f t="shared" si="368"/>
        <v>sim</v>
      </c>
      <c r="Z360" t="str">
        <f t="shared" si="368"/>
        <v/>
      </c>
      <c r="AA360">
        <f t="shared" si="7"/>
        <v>1</v>
      </c>
      <c r="AB360" t="str">
        <f t="shared" si="8"/>
        <v/>
      </c>
      <c r="AF360" t="str">
        <f t="shared" si="9"/>
        <v>2 - Population</v>
      </c>
      <c r="AG360" t="str">
        <f t="shared" si="10"/>
        <v>2 - Population</v>
      </c>
      <c r="AH360" t="str">
        <f t="shared" si="11"/>
        <v/>
      </c>
    </row>
    <row r="361">
      <c r="A361" s="9" t="s">
        <v>15278</v>
      </c>
      <c r="B361" s="9" t="s">
        <v>15279</v>
      </c>
      <c r="C361" s="10">
        <v>2007.0</v>
      </c>
      <c r="D361" s="10">
        <v>10.0</v>
      </c>
      <c r="E361" s="10">
        <v>30.0</v>
      </c>
      <c r="F361" s="9" t="s">
        <v>909</v>
      </c>
      <c r="G361" s="9" t="s">
        <v>15280</v>
      </c>
      <c r="H361" s="10">
        <v>84.0</v>
      </c>
      <c r="I361" s="10">
        <v>4.0</v>
      </c>
      <c r="J361" s="9" t="s">
        <v>15281</v>
      </c>
      <c r="K361" s="9" t="s">
        <v>15282</v>
      </c>
      <c r="L361" s="15" t="s">
        <v>15283</v>
      </c>
      <c r="M361" s="9" t="s">
        <v>883</v>
      </c>
      <c r="N361" s="9"/>
      <c r="O361" s="9" t="s">
        <v>913</v>
      </c>
      <c r="P361" s="9" t="s">
        <v>15284</v>
      </c>
      <c r="Q361" s="9" t="s">
        <v>13738</v>
      </c>
      <c r="R361" s="10">
        <v>1.7727975E7</v>
      </c>
      <c r="S361" s="9"/>
      <c r="T361">
        <f t="shared" si="2"/>
        <v>54</v>
      </c>
      <c r="U361" t="str">
        <f t="shared" si="3"/>
        <v>Excluded</v>
      </c>
      <c r="V361">
        <f t="shared" si="4"/>
        <v>29</v>
      </c>
      <c r="W361" t="str">
        <f t="shared" si="5"/>
        <v>Excluded</v>
      </c>
      <c r="X361" t="str">
        <f t="shared" ref="X361:Z361" si="369">IFERROR(IF(SEARCH(X$1,$Q361),"sim","não"),)</f>
        <v/>
      </c>
      <c r="Y361" t="str">
        <f t="shared" si="369"/>
        <v/>
      </c>
      <c r="Z361" t="str">
        <f t="shared" si="369"/>
        <v>sim</v>
      </c>
      <c r="AA361">
        <f t="shared" si="7"/>
        <v>1</v>
      </c>
      <c r="AB361" t="str">
        <f t="shared" si="8"/>
        <v/>
      </c>
      <c r="AF361" t="str">
        <f t="shared" si="9"/>
        <v>3 - Intervention</v>
      </c>
      <c r="AG361" t="str">
        <f t="shared" si="10"/>
        <v>3 - Intervention</v>
      </c>
      <c r="AH361" t="str">
        <f t="shared" si="11"/>
        <v/>
      </c>
    </row>
    <row r="362">
      <c r="A362" s="9" t="s">
        <v>15285</v>
      </c>
      <c r="B362" s="9" t="s">
        <v>15286</v>
      </c>
      <c r="C362" s="10">
        <v>2007.0</v>
      </c>
      <c r="D362" s="10">
        <v>7.0</v>
      </c>
      <c r="E362" s="10">
        <v>10.0</v>
      </c>
      <c r="F362" s="9" t="s">
        <v>15287</v>
      </c>
      <c r="G362" s="9" t="s">
        <v>15288</v>
      </c>
      <c r="H362" s="10">
        <v>171.0</v>
      </c>
      <c r="I362" s="10">
        <v>3.0</v>
      </c>
      <c r="J362" s="9" t="s">
        <v>15289</v>
      </c>
      <c r="K362" s="9" t="s">
        <v>15290</v>
      </c>
      <c r="L362" s="15" t="s">
        <v>15291</v>
      </c>
      <c r="M362" s="9" t="s">
        <v>883</v>
      </c>
      <c r="N362" s="9"/>
      <c r="O362" s="9" t="s">
        <v>913</v>
      </c>
      <c r="P362" s="9" t="s">
        <v>15292</v>
      </c>
      <c r="Q362" s="9" t="s">
        <v>14386</v>
      </c>
      <c r="R362" s="10">
        <v>1.7566673E7</v>
      </c>
      <c r="S362" s="9"/>
      <c r="T362">
        <f t="shared" si="2"/>
        <v>54</v>
      </c>
      <c r="U362" t="str">
        <f t="shared" si="3"/>
        <v>Excluded</v>
      </c>
      <c r="V362">
        <f t="shared" si="4"/>
        <v>29</v>
      </c>
      <c r="W362" t="str">
        <f t="shared" si="5"/>
        <v>Excluded</v>
      </c>
      <c r="X362" t="str">
        <f t="shared" ref="X362:Z362" si="370">IFERROR(IF(SEARCH(X$1,$Q362),"sim","não"),)</f>
        <v>sim</v>
      </c>
      <c r="Y362" t="str">
        <f t="shared" si="370"/>
        <v/>
      </c>
      <c r="Z362" t="str">
        <f t="shared" si="370"/>
        <v>sim</v>
      </c>
      <c r="AA362">
        <f t="shared" si="7"/>
        <v>2</v>
      </c>
      <c r="AB362" t="str">
        <f t="shared" si="8"/>
        <v/>
      </c>
      <c r="AF362" t="str">
        <f t="shared" si="9"/>
        <v>3 - Intervention,1 - Type of study</v>
      </c>
      <c r="AG362" t="str">
        <f t="shared" si="10"/>
        <v>3 - Intervention</v>
      </c>
      <c r="AH362" t="str">
        <f t="shared" si="11"/>
        <v>1 - Type of study</v>
      </c>
    </row>
    <row r="363">
      <c r="A363" s="9" t="s">
        <v>15293</v>
      </c>
      <c r="B363" s="9" t="s">
        <v>15294</v>
      </c>
      <c r="C363" s="10">
        <v>2006.0</v>
      </c>
      <c r="D363" s="10">
        <v>11.0</v>
      </c>
      <c r="E363" s="10">
        <v>7.0</v>
      </c>
      <c r="F363" s="9" t="s">
        <v>2631</v>
      </c>
      <c r="G363" s="9" t="s">
        <v>15295</v>
      </c>
      <c r="H363" s="10">
        <v>103.0</v>
      </c>
      <c r="I363" s="10">
        <v>45.0</v>
      </c>
      <c r="J363" s="9" t="s">
        <v>15296</v>
      </c>
      <c r="K363" s="9" t="s">
        <v>15297</v>
      </c>
      <c r="L363" s="15" t="s">
        <v>15298</v>
      </c>
      <c r="M363" s="9" t="s">
        <v>883</v>
      </c>
      <c r="N363" s="9"/>
      <c r="O363" s="9"/>
      <c r="P363" s="9" t="s">
        <v>15299</v>
      </c>
      <c r="Q363" s="9" t="s">
        <v>14077</v>
      </c>
      <c r="R363" s="10">
        <v>1.707505E7</v>
      </c>
      <c r="S363" s="9" t="s">
        <v>15300</v>
      </c>
      <c r="T363">
        <f t="shared" si="2"/>
        <v>54</v>
      </c>
      <c r="U363" t="str">
        <f t="shared" si="3"/>
        <v>Excluded</v>
      </c>
      <c r="V363">
        <f t="shared" si="4"/>
        <v>29</v>
      </c>
      <c r="W363" t="str">
        <f t="shared" si="5"/>
        <v>Excluded</v>
      </c>
      <c r="X363" t="str">
        <f t="shared" ref="X363:Z363" si="371">IFERROR(IF(SEARCH(X$1,$Q363),"sim","não"),)</f>
        <v/>
      </c>
      <c r="Y363" t="str">
        <f t="shared" si="371"/>
        <v>sim</v>
      </c>
      <c r="Z363" t="str">
        <f t="shared" si="371"/>
        <v/>
      </c>
      <c r="AA363">
        <f t="shared" si="7"/>
        <v>1</v>
      </c>
      <c r="AB363" t="str">
        <f t="shared" si="8"/>
        <v/>
      </c>
      <c r="AF363" t="str">
        <f t="shared" si="9"/>
        <v>2 - Population</v>
      </c>
      <c r="AG363" t="str">
        <f t="shared" si="10"/>
        <v>2 - Population</v>
      </c>
      <c r="AH363" t="str">
        <f t="shared" si="11"/>
        <v/>
      </c>
    </row>
    <row r="364">
      <c r="A364" s="9" t="s">
        <v>15301</v>
      </c>
      <c r="B364" s="9" t="s">
        <v>15302</v>
      </c>
      <c r="C364" s="10">
        <v>2005.0</v>
      </c>
      <c r="D364" s="10">
        <v>11.0</v>
      </c>
      <c r="E364" s="10">
        <v>16.0</v>
      </c>
      <c r="F364" s="9" t="s">
        <v>8683</v>
      </c>
      <c r="G364" s="9" t="s">
        <v>8684</v>
      </c>
      <c r="H364" s="10">
        <v>85.0</v>
      </c>
      <c r="I364" s="10">
        <v>43.0</v>
      </c>
      <c r="J364" s="9" t="s">
        <v>15303</v>
      </c>
      <c r="K364" s="9" t="s">
        <v>15304</v>
      </c>
      <c r="L364" s="15" t="s">
        <v>15305</v>
      </c>
      <c r="M364" s="9" t="s">
        <v>2475</v>
      </c>
      <c r="N364" s="9"/>
      <c r="O364" s="9" t="s">
        <v>2476</v>
      </c>
      <c r="P364" s="9" t="s">
        <v>15306</v>
      </c>
      <c r="Q364" s="9" t="s">
        <v>14077</v>
      </c>
      <c r="R364" s="10">
        <v>1.6324402E7</v>
      </c>
      <c r="S364" s="9"/>
      <c r="T364">
        <f t="shared" si="2"/>
        <v>54</v>
      </c>
      <c r="U364" t="str">
        <f t="shared" si="3"/>
        <v>Excluded</v>
      </c>
      <c r="V364">
        <f t="shared" si="4"/>
        <v>29</v>
      </c>
      <c r="W364" t="str">
        <f t="shared" si="5"/>
        <v>Excluded</v>
      </c>
      <c r="X364" t="str">
        <f t="shared" ref="X364:Z364" si="372">IFERROR(IF(SEARCH(X$1,$Q364),"sim","não"),)</f>
        <v/>
      </c>
      <c r="Y364" t="str">
        <f t="shared" si="372"/>
        <v>sim</v>
      </c>
      <c r="Z364" t="str">
        <f t="shared" si="372"/>
        <v/>
      </c>
      <c r="AA364">
        <f t="shared" si="7"/>
        <v>1</v>
      </c>
      <c r="AB364" t="str">
        <f t="shared" si="8"/>
        <v/>
      </c>
      <c r="AF364" t="str">
        <f t="shared" si="9"/>
        <v>2 - Population</v>
      </c>
      <c r="AG364" t="str">
        <f t="shared" si="10"/>
        <v>2 - Population</v>
      </c>
      <c r="AH364" t="str">
        <f t="shared" si="11"/>
        <v/>
      </c>
    </row>
    <row r="365">
      <c r="A365" s="9" t="s">
        <v>15307</v>
      </c>
      <c r="B365" s="9" t="s">
        <v>15308</v>
      </c>
      <c r="C365" s="10">
        <v>2005.0</v>
      </c>
      <c r="D365" s="10">
        <v>4.0</v>
      </c>
      <c r="E365" s="10">
        <v>1.0</v>
      </c>
      <c r="F365" s="9" t="s">
        <v>2685</v>
      </c>
      <c r="G365" s="9" t="s">
        <v>2686</v>
      </c>
      <c r="H365" s="10">
        <v>21.0</v>
      </c>
      <c r="I365" s="10">
        <v>4.0</v>
      </c>
      <c r="J365" s="9" t="s">
        <v>15309</v>
      </c>
      <c r="K365" s="9" t="s">
        <v>15310</v>
      </c>
      <c r="L365" s="15" t="s">
        <v>15311</v>
      </c>
      <c r="M365" s="9" t="s">
        <v>883</v>
      </c>
      <c r="N365" s="9"/>
      <c r="O365" s="9" t="s">
        <v>1022</v>
      </c>
      <c r="P365" s="9" t="s">
        <v>15312</v>
      </c>
      <c r="Q365" s="9" t="s">
        <v>14077</v>
      </c>
      <c r="R365" s="10">
        <v>1.5779033E7</v>
      </c>
      <c r="S365" s="9"/>
      <c r="T365">
        <f t="shared" si="2"/>
        <v>54</v>
      </c>
      <c r="U365" t="str">
        <f t="shared" si="3"/>
        <v>Excluded</v>
      </c>
      <c r="V365">
        <f t="shared" si="4"/>
        <v>29</v>
      </c>
      <c r="W365" t="str">
        <f t="shared" si="5"/>
        <v>Excluded</v>
      </c>
      <c r="X365" t="str">
        <f t="shared" ref="X365:Z365" si="373">IFERROR(IF(SEARCH(X$1,$Q365),"sim","não"),)</f>
        <v/>
      </c>
      <c r="Y365" t="str">
        <f t="shared" si="373"/>
        <v>sim</v>
      </c>
      <c r="Z365" t="str">
        <f t="shared" si="373"/>
        <v/>
      </c>
      <c r="AA365">
        <f t="shared" si="7"/>
        <v>1</v>
      </c>
      <c r="AB365" t="str">
        <f t="shared" si="8"/>
        <v/>
      </c>
      <c r="AF365" t="str">
        <f t="shared" si="9"/>
        <v>2 - Population</v>
      </c>
      <c r="AG365" t="str">
        <f t="shared" si="10"/>
        <v>2 - Population</v>
      </c>
      <c r="AH365" t="str">
        <f t="shared" si="11"/>
        <v/>
      </c>
    </row>
    <row r="366">
      <c r="A366" s="9" t="s">
        <v>15313</v>
      </c>
      <c r="B366" s="9" t="s">
        <v>15314</v>
      </c>
      <c r="C366" s="10">
        <v>2003.0</v>
      </c>
      <c r="D366" s="10">
        <v>7.0</v>
      </c>
      <c r="E366" s="10">
        <v>1.0</v>
      </c>
      <c r="F366" s="9" t="s">
        <v>15216</v>
      </c>
      <c r="G366" s="9" t="s">
        <v>15315</v>
      </c>
      <c r="H366" s="10">
        <v>90.0</v>
      </c>
      <c r="I366" s="10">
        <v>1.0</v>
      </c>
      <c r="J366" s="9" t="s">
        <v>15316</v>
      </c>
      <c r="K366" s="9" t="s">
        <v>15317</v>
      </c>
      <c r="L366" s="15" t="s">
        <v>15318</v>
      </c>
      <c r="M366" s="9" t="s">
        <v>883</v>
      </c>
      <c r="N366" s="9"/>
      <c r="O366" s="9" t="s">
        <v>1051</v>
      </c>
      <c r="P366" s="9" t="s">
        <v>15319</v>
      </c>
      <c r="Q366" s="9" t="s">
        <v>14077</v>
      </c>
      <c r="R366" s="10">
        <v>1.2876627E7</v>
      </c>
      <c r="S366" s="9"/>
      <c r="T366">
        <f t="shared" si="2"/>
        <v>54</v>
      </c>
      <c r="U366" t="str">
        <f t="shared" si="3"/>
        <v>Excluded</v>
      </c>
      <c r="V366">
        <f t="shared" si="4"/>
        <v>29</v>
      </c>
      <c r="W366" t="str">
        <f t="shared" si="5"/>
        <v>Excluded</v>
      </c>
      <c r="X366" t="str">
        <f t="shared" ref="X366:Z366" si="374">IFERROR(IF(SEARCH(X$1,$Q366),"sim","não"),)</f>
        <v/>
      </c>
      <c r="Y366" t="str">
        <f t="shared" si="374"/>
        <v>sim</v>
      </c>
      <c r="Z366" t="str">
        <f t="shared" si="374"/>
        <v/>
      </c>
      <c r="AA366">
        <f t="shared" si="7"/>
        <v>1</v>
      </c>
      <c r="AB366" t="str">
        <f t="shared" si="8"/>
        <v/>
      </c>
      <c r="AF366" t="str">
        <f t="shared" si="9"/>
        <v>2 - Population</v>
      </c>
      <c r="AG366" t="str">
        <f t="shared" si="10"/>
        <v>2 - Population</v>
      </c>
      <c r="AH366" t="str">
        <f t="shared" si="11"/>
        <v/>
      </c>
    </row>
    <row r="367">
      <c r="A367" s="9" t="s">
        <v>15320</v>
      </c>
      <c r="B367" s="9" t="s">
        <v>15321</v>
      </c>
      <c r="C367" s="10">
        <v>2003.0</v>
      </c>
      <c r="D367" s="10">
        <v>1.0</v>
      </c>
      <c r="E367" s="10">
        <v>17.0</v>
      </c>
      <c r="F367" s="9" t="s">
        <v>2149</v>
      </c>
      <c r="G367" s="9" t="s">
        <v>15322</v>
      </c>
      <c r="H367" s="10">
        <v>86.0</v>
      </c>
      <c r="I367" s="10">
        <v>2.0</v>
      </c>
      <c r="J367" s="9" t="s">
        <v>15323</v>
      </c>
      <c r="K367" s="9" t="s">
        <v>15324</v>
      </c>
      <c r="L367" s="15" t="s">
        <v>15325</v>
      </c>
      <c r="M367" s="9" t="s">
        <v>883</v>
      </c>
      <c r="N367" s="9"/>
      <c r="O367" s="9" t="s">
        <v>913</v>
      </c>
      <c r="P367" s="9" t="s">
        <v>15326</v>
      </c>
      <c r="Q367" s="9" t="s">
        <v>14877</v>
      </c>
      <c r="R367" s="10">
        <v>1.2526821E7</v>
      </c>
      <c r="S367" s="9"/>
      <c r="T367">
        <f t="shared" si="2"/>
        <v>54</v>
      </c>
      <c r="U367" t="str">
        <f t="shared" si="3"/>
        <v>Excluded</v>
      </c>
      <c r="V367">
        <f t="shared" si="4"/>
        <v>29</v>
      </c>
      <c r="W367" t="str">
        <f t="shared" si="5"/>
        <v>Excluded</v>
      </c>
      <c r="X367" t="str">
        <f t="shared" ref="X367:Z367" si="375">IFERROR(IF(SEARCH(X$1,$Q367),"sim","não"),)</f>
        <v/>
      </c>
      <c r="Y367" t="str">
        <f t="shared" si="375"/>
        <v/>
      </c>
      <c r="Z367" t="str">
        <f t="shared" si="375"/>
        <v>sim</v>
      </c>
      <c r="AA367">
        <f t="shared" si="7"/>
        <v>1</v>
      </c>
      <c r="AB367" t="str">
        <f t="shared" si="8"/>
        <v/>
      </c>
      <c r="AF367" t="str">
        <f t="shared" si="9"/>
        <v>3 - Intervention</v>
      </c>
      <c r="AG367" t="str">
        <f t="shared" si="10"/>
        <v>3 - Intervention</v>
      </c>
      <c r="AH367" t="str">
        <f t="shared" si="11"/>
        <v/>
      </c>
    </row>
    <row r="368">
      <c r="A368" s="9" t="s">
        <v>15327</v>
      </c>
      <c r="B368" s="9" t="s">
        <v>15328</v>
      </c>
      <c r="C368" s="10">
        <v>2002.0</v>
      </c>
      <c r="D368" s="10">
        <v>9.0</v>
      </c>
      <c r="E368" s="10">
        <v>3.0</v>
      </c>
      <c r="F368" s="9" t="s">
        <v>2677</v>
      </c>
      <c r="G368" s="9" t="s">
        <v>2678</v>
      </c>
      <c r="H368" s="10">
        <v>106.0</v>
      </c>
      <c r="I368" s="10">
        <v>10.0</v>
      </c>
      <c r="J368" s="20" t="s">
        <v>15329</v>
      </c>
      <c r="K368" s="9" t="s">
        <v>15330</v>
      </c>
      <c r="L368" s="15" t="s">
        <v>15331</v>
      </c>
      <c r="M368" s="9" t="s">
        <v>883</v>
      </c>
      <c r="N368" s="9"/>
      <c r="O368" s="9" t="s">
        <v>1022</v>
      </c>
      <c r="P368" s="9" t="s">
        <v>15332</v>
      </c>
      <c r="Q368" s="9" t="s">
        <v>14018</v>
      </c>
      <c r="R368" s="10">
        <v>1.2208792E7</v>
      </c>
      <c r="S368" s="9"/>
      <c r="T368">
        <f t="shared" si="2"/>
        <v>54</v>
      </c>
      <c r="U368" t="str">
        <f t="shared" si="3"/>
        <v>Excluded</v>
      </c>
      <c r="V368">
        <f t="shared" si="4"/>
        <v>29</v>
      </c>
      <c r="W368" t="str">
        <f t="shared" si="5"/>
        <v>Excluded</v>
      </c>
      <c r="X368" t="str">
        <f t="shared" ref="X368:Z368" si="376">IFERROR(IF(SEARCH(X$1,$Q368),"sim","não"),)</f>
        <v/>
      </c>
      <c r="Y368" t="str">
        <f t="shared" si="376"/>
        <v>sim</v>
      </c>
      <c r="Z368" t="str">
        <f t="shared" si="376"/>
        <v/>
      </c>
      <c r="AA368">
        <f t="shared" si="7"/>
        <v>1</v>
      </c>
      <c r="AB368" t="str">
        <f t="shared" si="8"/>
        <v/>
      </c>
      <c r="AF368" t="str">
        <f t="shared" si="9"/>
        <v>2 - Population</v>
      </c>
      <c r="AG368" t="str">
        <f t="shared" si="10"/>
        <v>2 - Population</v>
      </c>
      <c r="AH368" t="str">
        <f t="shared" si="11"/>
        <v/>
      </c>
    </row>
    <row r="369">
      <c r="A369" s="9" t="s">
        <v>15333</v>
      </c>
      <c r="B369" s="9" t="s">
        <v>15334</v>
      </c>
      <c r="C369" s="10">
        <v>2001.0</v>
      </c>
      <c r="D369" s="10">
        <v>1.0</v>
      </c>
      <c r="E369" s="10">
        <v>1.0</v>
      </c>
      <c r="F369" s="9" t="s">
        <v>15335</v>
      </c>
      <c r="G369" s="9" t="s">
        <v>15336</v>
      </c>
      <c r="H369" s="10">
        <v>9.0</v>
      </c>
      <c r="I369" s="10">
        <v>5.0</v>
      </c>
      <c r="J369" s="9" t="s">
        <v>15337</v>
      </c>
      <c r="K369" s="9" t="s">
        <v>15338</v>
      </c>
      <c r="L369" s="15" t="s">
        <v>15339</v>
      </c>
      <c r="M369" s="9" t="s">
        <v>883</v>
      </c>
      <c r="N369" s="9"/>
      <c r="O369" s="9" t="s">
        <v>884</v>
      </c>
      <c r="P369" s="9" t="s">
        <v>15340</v>
      </c>
      <c r="Q369" s="9" t="s">
        <v>14077</v>
      </c>
      <c r="R369" s="10">
        <v>1.1770702E7</v>
      </c>
      <c r="S369" s="9"/>
      <c r="T369">
        <f t="shared" si="2"/>
        <v>54</v>
      </c>
      <c r="U369" t="str">
        <f t="shared" si="3"/>
        <v>Excluded</v>
      </c>
      <c r="V369">
        <f t="shared" si="4"/>
        <v>29</v>
      </c>
      <c r="W369" t="str">
        <f t="shared" si="5"/>
        <v>Excluded</v>
      </c>
      <c r="X369" t="str">
        <f t="shared" ref="X369:Z369" si="377">IFERROR(IF(SEARCH(X$1,$Q369),"sim","não"),)</f>
        <v/>
      </c>
      <c r="Y369" t="str">
        <f t="shared" si="377"/>
        <v>sim</v>
      </c>
      <c r="Z369" t="str">
        <f t="shared" si="377"/>
        <v/>
      </c>
      <c r="AA369">
        <f t="shared" si="7"/>
        <v>1</v>
      </c>
      <c r="AB369" t="str">
        <f t="shared" si="8"/>
        <v/>
      </c>
      <c r="AF369" t="str">
        <f t="shared" si="9"/>
        <v>2 - Population</v>
      </c>
      <c r="AG369" t="str">
        <f t="shared" si="10"/>
        <v>2 - Population</v>
      </c>
      <c r="AH369" t="str">
        <f t="shared" si="11"/>
        <v/>
      </c>
    </row>
    <row r="370">
      <c r="A370" s="9" t="s">
        <v>15341</v>
      </c>
      <c r="B370" s="9" t="s">
        <v>15342</v>
      </c>
      <c r="C370" s="10">
        <v>2000.0</v>
      </c>
      <c r="D370" s="10">
        <v>3.0</v>
      </c>
      <c r="E370" s="10">
        <v>1.0</v>
      </c>
      <c r="F370" s="9" t="s">
        <v>2294</v>
      </c>
      <c r="G370" s="9" t="s">
        <v>15343</v>
      </c>
      <c r="H370" s="10">
        <v>105.0</v>
      </c>
      <c r="I370" s="10">
        <v>3.0</v>
      </c>
      <c r="J370" s="9" t="s">
        <v>15344</v>
      </c>
      <c r="K370" s="9" t="s">
        <v>15345</v>
      </c>
      <c r="L370" s="15" t="s">
        <v>15346</v>
      </c>
      <c r="M370" s="9" t="s">
        <v>883</v>
      </c>
      <c r="N370" s="9"/>
      <c r="O370" s="9" t="s">
        <v>1022</v>
      </c>
      <c r="P370" s="9" t="s">
        <v>15347</v>
      </c>
      <c r="Q370" s="9" t="s">
        <v>15075</v>
      </c>
      <c r="R370" s="10">
        <v>1.0724279E7</v>
      </c>
      <c r="S370" s="9"/>
      <c r="T370">
        <f t="shared" si="2"/>
        <v>54</v>
      </c>
      <c r="U370" t="str">
        <f t="shared" si="3"/>
        <v>Excluded</v>
      </c>
      <c r="V370">
        <f t="shared" si="4"/>
        <v>29</v>
      </c>
      <c r="W370" t="str">
        <f t="shared" si="5"/>
        <v>Excluded</v>
      </c>
      <c r="X370" t="str">
        <f t="shared" ref="X370:Z370" si="378">IFERROR(IF(SEARCH(X$1,$Q370),"sim","não"),)</f>
        <v>sim</v>
      </c>
      <c r="Y370" t="str">
        <f t="shared" si="378"/>
        <v>sim</v>
      </c>
      <c r="Z370" t="str">
        <f t="shared" si="378"/>
        <v/>
      </c>
      <c r="AA370">
        <f t="shared" si="7"/>
        <v>2</v>
      </c>
      <c r="AB370" t="str">
        <f t="shared" si="8"/>
        <v/>
      </c>
      <c r="AF370" t="str">
        <f t="shared" si="9"/>
        <v>2 - Population,1 - Type of study</v>
      </c>
      <c r="AG370" t="str">
        <f t="shared" si="10"/>
        <v>2 - Population</v>
      </c>
      <c r="AH370" t="str">
        <f t="shared" si="11"/>
        <v>1 - Type of study</v>
      </c>
    </row>
    <row r="371">
      <c r="A371" s="9" t="s">
        <v>15348</v>
      </c>
      <c r="B371" s="9" t="s">
        <v>15349</v>
      </c>
      <c r="C371" s="10">
        <v>2020.0</v>
      </c>
      <c r="D371" s="10">
        <v>7.0</v>
      </c>
      <c r="E371" s="10">
        <v>1.0</v>
      </c>
      <c r="F371" s="9" t="s">
        <v>2693</v>
      </c>
      <c r="G371" s="9" t="s">
        <v>2694</v>
      </c>
      <c r="H371" s="10">
        <v>156.0</v>
      </c>
      <c r="I371" s="9"/>
      <c r="J371" s="9"/>
      <c r="K371" s="11" t="s">
        <v>15350</v>
      </c>
      <c r="L371" s="9"/>
      <c r="M371" s="9"/>
      <c r="N371" s="9"/>
      <c r="O371" s="9"/>
      <c r="P371" s="9" t="s">
        <v>15351</v>
      </c>
      <c r="Q371" s="11" t="s">
        <v>14077</v>
      </c>
      <c r="R371" s="9"/>
      <c r="S371" s="9"/>
      <c r="T371">
        <f t="shared" si="2"/>
        <v>54</v>
      </c>
      <c r="U371" t="str">
        <f t="shared" si="3"/>
        <v>Excluded</v>
      </c>
      <c r="V371">
        <f t="shared" si="4"/>
        <v>29</v>
      </c>
      <c r="W371" t="str">
        <f t="shared" si="5"/>
        <v>Excluded</v>
      </c>
      <c r="X371" t="str">
        <f t="shared" ref="X371:Z371" si="379">IFERROR(IF(SEARCH(X$1,$Q371),"sim","não"),)</f>
        <v/>
      </c>
      <c r="Y371" t="str">
        <f t="shared" si="379"/>
        <v>sim</v>
      </c>
      <c r="Z371" t="str">
        <f t="shared" si="379"/>
        <v/>
      </c>
      <c r="AA371">
        <f t="shared" si="7"/>
        <v>1</v>
      </c>
      <c r="AB371" t="str">
        <f t="shared" si="8"/>
        <v/>
      </c>
      <c r="AF371" t="str">
        <f t="shared" si="9"/>
        <v>2 - Population</v>
      </c>
      <c r="AG371" t="str">
        <f t="shared" si="10"/>
        <v>2 - Population</v>
      </c>
      <c r="AH371" t="str">
        <f t="shared" si="11"/>
        <v/>
      </c>
    </row>
    <row r="372">
      <c r="A372" s="9" t="s">
        <v>15352</v>
      </c>
      <c r="B372" s="9" t="s">
        <v>15353</v>
      </c>
      <c r="C372" s="10">
        <v>2021.0</v>
      </c>
      <c r="D372" s="10">
        <v>1.0</v>
      </c>
      <c r="E372" s="10">
        <v>1.0</v>
      </c>
      <c r="F372" s="9" t="s">
        <v>15354</v>
      </c>
      <c r="G372" s="9" t="s">
        <v>15355</v>
      </c>
      <c r="H372" s="10">
        <v>221.0</v>
      </c>
      <c r="I372" s="9"/>
      <c r="J372" s="9"/>
      <c r="K372" s="11" t="s">
        <v>15356</v>
      </c>
      <c r="L372" s="9"/>
      <c r="M372" s="9"/>
      <c r="N372" s="9"/>
      <c r="O372" s="9"/>
      <c r="P372" s="9" t="s">
        <v>15357</v>
      </c>
      <c r="Q372" s="11" t="s">
        <v>13688</v>
      </c>
      <c r="R372" s="9"/>
      <c r="S372" s="9"/>
      <c r="T372">
        <f t="shared" si="2"/>
        <v>54</v>
      </c>
      <c r="U372" t="str">
        <f t="shared" si="3"/>
        <v>Excluded</v>
      </c>
      <c r="V372">
        <f t="shared" si="4"/>
        <v>29</v>
      </c>
      <c r="W372" t="str">
        <f t="shared" si="5"/>
        <v>Excluded</v>
      </c>
      <c r="X372" t="str">
        <f t="shared" ref="X372:Z372" si="380">IFERROR(IF(SEARCH(X$1,$Q372),"sim","não"),)</f>
        <v>sim</v>
      </c>
      <c r="Y372" t="str">
        <f t="shared" si="380"/>
        <v/>
      </c>
      <c r="Z372" t="str">
        <f t="shared" si="380"/>
        <v/>
      </c>
      <c r="AA372">
        <f t="shared" si="7"/>
        <v>1</v>
      </c>
      <c r="AB372" t="str">
        <f t="shared" si="8"/>
        <v/>
      </c>
      <c r="AF372" t="str">
        <f t="shared" si="9"/>
        <v>1 - Type of study</v>
      </c>
      <c r="AG372" t="str">
        <f t="shared" si="10"/>
        <v>1 - Type of study</v>
      </c>
      <c r="AH372" t="str">
        <f t="shared" si="11"/>
        <v/>
      </c>
    </row>
    <row r="373">
      <c r="A373" s="9" t="s">
        <v>15358</v>
      </c>
      <c r="B373" s="9" t="s">
        <v>15359</v>
      </c>
      <c r="C373" s="10">
        <v>2020.0</v>
      </c>
      <c r="D373" s="10">
        <v>2.0</v>
      </c>
      <c r="E373" s="10">
        <v>1.0</v>
      </c>
      <c r="F373" s="9" t="s">
        <v>2731</v>
      </c>
      <c r="G373" s="9" t="s">
        <v>2732</v>
      </c>
      <c r="H373" s="10">
        <v>702.0</v>
      </c>
      <c r="I373" s="9"/>
      <c r="J373" s="9"/>
      <c r="K373" s="11" t="s">
        <v>15360</v>
      </c>
      <c r="L373" s="9"/>
      <c r="M373" s="9"/>
      <c r="N373" s="9"/>
      <c r="O373" s="9"/>
      <c r="P373" s="9" t="s">
        <v>15361</v>
      </c>
      <c r="Q373" s="11" t="s">
        <v>13680</v>
      </c>
      <c r="R373" s="9"/>
      <c r="S373" s="9"/>
      <c r="T373">
        <f t="shared" si="2"/>
        <v>54</v>
      </c>
      <c r="U373" t="str">
        <f t="shared" si="3"/>
        <v>Excluded</v>
      </c>
      <c r="V373">
        <f t="shared" si="4"/>
        <v>29</v>
      </c>
      <c r="W373" t="str">
        <f t="shared" si="5"/>
        <v>Excluded</v>
      </c>
      <c r="X373" t="str">
        <f t="shared" ref="X373:Z373" si="381">IFERROR(IF(SEARCH(X$1,$Q373),"sim","não"),)</f>
        <v>sim</v>
      </c>
      <c r="Y373" t="str">
        <f t="shared" si="381"/>
        <v/>
      </c>
      <c r="Z373" t="str">
        <f t="shared" si="381"/>
        <v/>
      </c>
      <c r="AA373">
        <f t="shared" si="7"/>
        <v>1</v>
      </c>
      <c r="AB373" t="str">
        <f t="shared" si="8"/>
        <v/>
      </c>
      <c r="AF373" t="str">
        <f t="shared" si="9"/>
        <v>1 - Type of study</v>
      </c>
      <c r="AG373" t="str">
        <f t="shared" si="10"/>
        <v>1 - Type of study</v>
      </c>
      <c r="AH373" t="str">
        <f t="shared" si="11"/>
        <v/>
      </c>
    </row>
    <row r="374">
      <c r="A374" s="9" t="s">
        <v>15362</v>
      </c>
      <c r="B374" s="9" t="s">
        <v>15363</v>
      </c>
      <c r="C374" s="10">
        <v>2019.0</v>
      </c>
      <c r="D374" s="10">
        <v>12.0</v>
      </c>
      <c r="E374" s="10">
        <v>1.0</v>
      </c>
      <c r="F374" s="9" t="s">
        <v>3017</v>
      </c>
      <c r="G374" s="9" t="s">
        <v>3018</v>
      </c>
      <c r="H374" s="10">
        <v>179.0</v>
      </c>
      <c r="I374" s="9"/>
      <c r="J374" s="9"/>
      <c r="K374" s="11" t="s">
        <v>15364</v>
      </c>
      <c r="L374" s="9"/>
      <c r="M374" s="9"/>
      <c r="N374" s="9"/>
      <c r="O374" s="9"/>
      <c r="P374" s="9" t="s">
        <v>15365</v>
      </c>
      <c r="Q374" s="11" t="s">
        <v>14077</v>
      </c>
      <c r="R374" s="9"/>
      <c r="S374" s="9"/>
      <c r="T374">
        <f t="shared" si="2"/>
        <v>54</v>
      </c>
      <c r="U374" t="str">
        <f t="shared" si="3"/>
        <v>Excluded</v>
      </c>
      <c r="V374">
        <f t="shared" si="4"/>
        <v>29</v>
      </c>
      <c r="W374" t="str">
        <f t="shared" si="5"/>
        <v>Excluded</v>
      </c>
      <c r="X374" t="str">
        <f t="shared" ref="X374:Z374" si="382">IFERROR(IF(SEARCH(X$1,$Q374),"sim","não"),)</f>
        <v/>
      </c>
      <c r="Y374" t="str">
        <f t="shared" si="382"/>
        <v>sim</v>
      </c>
      <c r="Z374" t="str">
        <f t="shared" si="382"/>
        <v/>
      </c>
      <c r="AA374">
        <f t="shared" si="7"/>
        <v>1</v>
      </c>
      <c r="AB374" t="str">
        <f t="shared" si="8"/>
        <v/>
      </c>
      <c r="AF374" t="str">
        <f t="shared" si="9"/>
        <v>2 - Population</v>
      </c>
      <c r="AG374" t="str">
        <f t="shared" si="10"/>
        <v>2 - Population</v>
      </c>
      <c r="AH374" t="str">
        <f t="shared" si="11"/>
        <v/>
      </c>
    </row>
    <row r="375">
      <c r="A375" s="9" t="s">
        <v>15366</v>
      </c>
      <c r="B375" s="9" t="s">
        <v>15367</v>
      </c>
      <c r="C375" s="10">
        <v>2018.0</v>
      </c>
      <c r="D375" s="10">
        <v>5.0</v>
      </c>
      <c r="E375" s="10">
        <v>1.0</v>
      </c>
      <c r="F375" s="9" t="s">
        <v>15368</v>
      </c>
      <c r="G375" s="9" t="s">
        <v>15369</v>
      </c>
      <c r="H375" s="10">
        <v>6.0</v>
      </c>
      <c r="I375" s="10">
        <v>5.0</v>
      </c>
      <c r="J375" s="9" t="s">
        <v>15370</v>
      </c>
      <c r="K375" s="11" t="s">
        <v>15371</v>
      </c>
      <c r="L375" s="9"/>
      <c r="M375" s="9"/>
      <c r="N375" s="9"/>
      <c r="O375" s="9"/>
      <c r="P375" s="9" t="s">
        <v>15372</v>
      </c>
      <c r="Q375" s="11" t="s">
        <v>14077</v>
      </c>
      <c r="R375" s="9"/>
      <c r="S375" s="9"/>
      <c r="T375">
        <f t="shared" si="2"/>
        <v>54</v>
      </c>
      <c r="U375" t="str">
        <f t="shared" si="3"/>
        <v>Excluded</v>
      </c>
      <c r="V375">
        <f t="shared" si="4"/>
        <v>29</v>
      </c>
      <c r="W375" t="str">
        <f t="shared" si="5"/>
        <v>Excluded</v>
      </c>
      <c r="X375" t="str">
        <f t="shared" ref="X375:Z375" si="383">IFERROR(IF(SEARCH(X$1,$Q375),"sim","não"),)</f>
        <v/>
      </c>
      <c r="Y375" t="str">
        <f t="shared" si="383"/>
        <v>sim</v>
      </c>
      <c r="Z375" t="str">
        <f t="shared" si="383"/>
        <v/>
      </c>
      <c r="AA375">
        <f t="shared" si="7"/>
        <v>1</v>
      </c>
      <c r="AB375" t="str">
        <f t="shared" si="8"/>
        <v/>
      </c>
      <c r="AF375" t="str">
        <f t="shared" si="9"/>
        <v>2 - Population</v>
      </c>
      <c r="AG375" t="str">
        <f t="shared" si="10"/>
        <v>2 - Population</v>
      </c>
      <c r="AH375" t="str">
        <f t="shared" si="11"/>
        <v/>
      </c>
    </row>
    <row r="376">
      <c r="A376" s="9" t="s">
        <v>15373</v>
      </c>
      <c r="B376" s="11" t="s">
        <v>15374</v>
      </c>
      <c r="C376" s="9"/>
      <c r="D376" s="10">
        <v>1.0</v>
      </c>
      <c r="E376" s="10">
        <v>1.0</v>
      </c>
      <c r="F376" s="9" t="s">
        <v>15375</v>
      </c>
      <c r="G376" s="9" t="s">
        <v>15376</v>
      </c>
      <c r="H376" s="9"/>
      <c r="I376" s="9"/>
      <c r="J376" s="9"/>
      <c r="K376" s="11" t="s">
        <v>15377</v>
      </c>
      <c r="L376" s="9"/>
      <c r="M376" s="9"/>
      <c r="N376" s="9"/>
      <c r="O376" s="9"/>
      <c r="P376" s="9" t="s">
        <v>15378</v>
      </c>
      <c r="Q376" s="11" t="s">
        <v>13680</v>
      </c>
      <c r="R376" s="9"/>
      <c r="S376" s="9"/>
      <c r="T376">
        <f t="shared" si="2"/>
        <v>54</v>
      </c>
      <c r="U376" t="str">
        <f t="shared" si="3"/>
        <v>Excluded</v>
      </c>
      <c r="V376">
        <f t="shared" si="4"/>
        <v>29</v>
      </c>
      <c r="W376" t="str">
        <f t="shared" si="5"/>
        <v>Excluded</v>
      </c>
      <c r="X376" t="str">
        <f t="shared" ref="X376:Z376" si="384">IFERROR(IF(SEARCH(X$1,$Q376),"sim","não"),)</f>
        <v>sim</v>
      </c>
      <c r="Y376" t="str">
        <f t="shared" si="384"/>
        <v/>
      </c>
      <c r="Z376" t="str">
        <f t="shared" si="384"/>
        <v/>
      </c>
      <c r="AA376">
        <f t="shared" si="7"/>
        <v>1</v>
      </c>
      <c r="AB376" t="str">
        <f t="shared" si="8"/>
        <v/>
      </c>
      <c r="AF376" t="str">
        <f t="shared" si="9"/>
        <v>1 - Type of study</v>
      </c>
      <c r="AG376" t="str">
        <f t="shared" si="10"/>
        <v>1 - Type of study</v>
      </c>
      <c r="AH376" t="str">
        <f t="shared" si="11"/>
        <v/>
      </c>
    </row>
    <row r="377">
      <c r="A377" s="9" t="s">
        <v>15379</v>
      </c>
      <c r="B377" s="9" t="s">
        <v>15380</v>
      </c>
      <c r="C377" s="10">
        <v>2018.0</v>
      </c>
      <c r="D377" s="10">
        <v>8.0</v>
      </c>
      <c r="E377" s="10">
        <v>1.0</v>
      </c>
      <c r="F377" s="9" t="s">
        <v>2854</v>
      </c>
      <c r="G377" s="9" t="s">
        <v>2855</v>
      </c>
      <c r="H377" s="10">
        <v>5.0</v>
      </c>
      <c r="I377" s="10">
        <v>8.0</v>
      </c>
      <c r="J377" s="9" t="s">
        <v>15381</v>
      </c>
      <c r="K377" s="11" t="s">
        <v>15382</v>
      </c>
      <c r="L377" s="9"/>
      <c r="M377" s="9"/>
      <c r="N377" s="9"/>
      <c r="O377" s="9"/>
      <c r="P377" s="9" t="s">
        <v>15383</v>
      </c>
      <c r="Q377" s="11" t="s">
        <v>14077</v>
      </c>
      <c r="R377" s="9"/>
      <c r="S377" s="9"/>
      <c r="T377">
        <f t="shared" si="2"/>
        <v>54</v>
      </c>
      <c r="U377" t="str">
        <f t="shared" si="3"/>
        <v>Excluded</v>
      </c>
      <c r="V377">
        <f t="shared" si="4"/>
        <v>29</v>
      </c>
      <c r="W377" t="str">
        <f t="shared" si="5"/>
        <v>Excluded</v>
      </c>
      <c r="X377" t="str">
        <f t="shared" ref="X377:Z377" si="385">IFERROR(IF(SEARCH(X$1,$Q377),"sim","não"),)</f>
        <v/>
      </c>
      <c r="Y377" t="str">
        <f t="shared" si="385"/>
        <v>sim</v>
      </c>
      <c r="Z377" t="str">
        <f t="shared" si="385"/>
        <v/>
      </c>
      <c r="AA377">
        <f t="shared" si="7"/>
        <v>1</v>
      </c>
      <c r="AB377" t="str">
        <f t="shared" si="8"/>
        <v/>
      </c>
      <c r="AF377" t="str">
        <f t="shared" si="9"/>
        <v>2 - Population</v>
      </c>
      <c r="AG377" t="str">
        <f t="shared" si="10"/>
        <v>2 - Population</v>
      </c>
      <c r="AH377" t="str">
        <f t="shared" si="11"/>
        <v/>
      </c>
    </row>
    <row r="378">
      <c r="A378" s="9" t="s">
        <v>15384</v>
      </c>
      <c r="B378" s="9" t="s">
        <v>15385</v>
      </c>
      <c r="C378" s="10">
        <v>2021.0</v>
      </c>
      <c r="D378" s="10">
        <v>5.0</v>
      </c>
      <c r="E378" s="10">
        <v>1.0</v>
      </c>
      <c r="F378" s="9" t="s">
        <v>6155</v>
      </c>
      <c r="G378" s="9" t="s">
        <v>6156</v>
      </c>
      <c r="H378" s="10">
        <v>138.0</v>
      </c>
      <c r="I378" s="9"/>
      <c r="J378" s="9"/>
      <c r="K378" s="11" t="s">
        <v>15386</v>
      </c>
      <c r="L378" s="9"/>
      <c r="M378" s="9"/>
      <c r="N378" s="9"/>
      <c r="O378" s="9"/>
      <c r="P378" s="9" t="s">
        <v>15387</v>
      </c>
      <c r="Q378" s="11" t="s">
        <v>13680</v>
      </c>
      <c r="R378" s="9"/>
      <c r="S378" s="9"/>
      <c r="T378">
        <f t="shared" si="2"/>
        <v>54</v>
      </c>
      <c r="U378" t="str">
        <f t="shared" si="3"/>
        <v>Excluded</v>
      </c>
      <c r="V378">
        <f t="shared" si="4"/>
        <v>29</v>
      </c>
      <c r="W378" t="str">
        <f t="shared" si="5"/>
        <v>Excluded</v>
      </c>
      <c r="X378" t="str">
        <f t="shared" ref="X378:Z378" si="386">IFERROR(IF(SEARCH(X$1,$Q378),"sim","não"),)</f>
        <v>sim</v>
      </c>
      <c r="Y378" t="str">
        <f t="shared" si="386"/>
        <v/>
      </c>
      <c r="Z378" t="str">
        <f t="shared" si="386"/>
        <v/>
      </c>
      <c r="AA378">
        <f t="shared" si="7"/>
        <v>1</v>
      </c>
      <c r="AB378" t="str">
        <f t="shared" si="8"/>
        <v/>
      </c>
      <c r="AF378" t="str">
        <f t="shared" si="9"/>
        <v>1 - Type of study</v>
      </c>
      <c r="AG378" t="str">
        <f t="shared" si="10"/>
        <v>1 - Type of study</v>
      </c>
      <c r="AH378" t="str">
        <f t="shared" si="11"/>
        <v/>
      </c>
    </row>
    <row r="379">
      <c r="A379" s="9" t="s">
        <v>15388</v>
      </c>
      <c r="B379" s="9" t="s">
        <v>15389</v>
      </c>
      <c r="C379" s="10">
        <v>2019.0</v>
      </c>
      <c r="D379" s="10">
        <v>11.0</v>
      </c>
      <c r="E379" s="10">
        <v>1.0</v>
      </c>
      <c r="F379" s="9" t="s">
        <v>2738</v>
      </c>
      <c r="G379" s="9" t="s">
        <v>2739</v>
      </c>
      <c r="H379" s="10">
        <v>254.0</v>
      </c>
      <c r="I379" s="9"/>
      <c r="J379" s="9"/>
      <c r="K379" s="11" t="s">
        <v>15390</v>
      </c>
      <c r="L379" s="9"/>
      <c r="M379" s="9"/>
      <c r="N379" s="9"/>
      <c r="O379" s="9"/>
      <c r="P379" s="9" t="s">
        <v>15391</v>
      </c>
      <c r="Q379" s="11" t="s">
        <v>13688</v>
      </c>
      <c r="R379" s="9"/>
      <c r="S379" s="9"/>
      <c r="T379">
        <f t="shared" si="2"/>
        <v>54</v>
      </c>
      <c r="U379" t="str">
        <f t="shared" si="3"/>
        <v>Excluded</v>
      </c>
      <c r="V379">
        <f t="shared" si="4"/>
        <v>29</v>
      </c>
      <c r="W379" t="str">
        <f t="shared" si="5"/>
        <v>Excluded</v>
      </c>
      <c r="X379" t="str">
        <f t="shared" ref="X379:Z379" si="387">IFERROR(IF(SEARCH(X$1,$Q379),"sim","não"),)</f>
        <v>sim</v>
      </c>
      <c r="Y379" t="str">
        <f t="shared" si="387"/>
        <v/>
      </c>
      <c r="Z379" t="str">
        <f t="shared" si="387"/>
        <v/>
      </c>
      <c r="AA379">
        <f t="shared" si="7"/>
        <v>1</v>
      </c>
      <c r="AB379" t="str">
        <f t="shared" si="8"/>
        <v/>
      </c>
      <c r="AF379" t="str">
        <f t="shared" si="9"/>
        <v>1 - Type of study</v>
      </c>
      <c r="AG379" t="str">
        <f t="shared" si="10"/>
        <v>1 - Type of study</v>
      </c>
      <c r="AH379" t="str">
        <f t="shared" si="11"/>
        <v/>
      </c>
    </row>
    <row r="380">
      <c r="A380" s="9" t="s">
        <v>15392</v>
      </c>
      <c r="B380" s="9" t="s">
        <v>15393</v>
      </c>
      <c r="C380" s="10">
        <v>2018.0</v>
      </c>
      <c r="D380" s="10">
        <v>8.0</v>
      </c>
      <c r="E380" s="10">
        <v>1.0</v>
      </c>
      <c r="F380" s="9" t="s">
        <v>2693</v>
      </c>
      <c r="G380" s="9" t="s">
        <v>2694</v>
      </c>
      <c r="H380" s="10">
        <v>133.0</v>
      </c>
      <c r="I380" s="9"/>
      <c r="J380" s="9" t="s">
        <v>15394</v>
      </c>
      <c r="K380" s="11" t="s">
        <v>15395</v>
      </c>
      <c r="L380" s="9"/>
      <c r="M380" s="9"/>
      <c r="N380" s="9"/>
      <c r="O380" s="9"/>
      <c r="P380" s="9" t="s">
        <v>15396</v>
      </c>
      <c r="Q380" s="11" t="s">
        <v>13688</v>
      </c>
      <c r="R380" s="9"/>
      <c r="S380" s="9"/>
      <c r="T380">
        <f t="shared" si="2"/>
        <v>54</v>
      </c>
      <c r="U380" t="str">
        <f t="shared" si="3"/>
        <v>Excluded</v>
      </c>
      <c r="V380">
        <f t="shared" si="4"/>
        <v>29</v>
      </c>
      <c r="W380" t="str">
        <f t="shared" si="5"/>
        <v>Excluded</v>
      </c>
      <c r="X380" t="str">
        <f t="shared" ref="X380:Z380" si="388">IFERROR(IF(SEARCH(X$1,$Q380),"sim","não"),)</f>
        <v>sim</v>
      </c>
      <c r="Y380" t="str">
        <f t="shared" si="388"/>
        <v/>
      </c>
      <c r="Z380" t="str">
        <f t="shared" si="388"/>
        <v/>
      </c>
      <c r="AA380">
        <f t="shared" si="7"/>
        <v>1</v>
      </c>
      <c r="AB380" t="str">
        <f t="shared" si="8"/>
        <v/>
      </c>
      <c r="AF380" t="str">
        <f t="shared" si="9"/>
        <v>1 - Type of study</v>
      </c>
      <c r="AG380" t="str">
        <f t="shared" si="10"/>
        <v>1 - Type of study</v>
      </c>
      <c r="AH380" t="str">
        <f t="shared" si="11"/>
        <v/>
      </c>
    </row>
    <row r="381">
      <c r="A381" s="9" t="s">
        <v>15397</v>
      </c>
      <c r="B381" s="9" t="s">
        <v>15398</v>
      </c>
      <c r="C381" s="10">
        <v>2019.0</v>
      </c>
      <c r="D381" s="10">
        <v>10.0</v>
      </c>
      <c r="E381" s="10">
        <v>1.0</v>
      </c>
      <c r="F381" s="9" t="s">
        <v>3237</v>
      </c>
      <c r="G381" s="9" t="s">
        <v>3238</v>
      </c>
      <c r="H381" s="10">
        <v>38.0</v>
      </c>
      <c r="I381" s="10">
        <v>10.0</v>
      </c>
      <c r="J381" s="9" t="s">
        <v>15399</v>
      </c>
      <c r="K381" s="11" t="s">
        <v>15400</v>
      </c>
      <c r="L381" s="9"/>
      <c r="M381" s="9"/>
      <c r="N381" s="9"/>
      <c r="O381" s="9"/>
      <c r="P381" s="9" t="s">
        <v>15401</v>
      </c>
      <c r="Q381" s="11" t="s">
        <v>13680</v>
      </c>
      <c r="R381" s="9"/>
      <c r="S381" s="9"/>
      <c r="T381">
        <f t="shared" si="2"/>
        <v>54</v>
      </c>
      <c r="U381" t="str">
        <f t="shared" si="3"/>
        <v>Excluded</v>
      </c>
      <c r="V381">
        <f t="shared" si="4"/>
        <v>29</v>
      </c>
      <c r="W381" t="str">
        <f t="shared" si="5"/>
        <v>Excluded</v>
      </c>
      <c r="X381" t="str">
        <f t="shared" ref="X381:Z381" si="389">IFERROR(IF(SEARCH(X$1,$Q381),"sim","não"),)</f>
        <v>sim</v>
      </c>
      <c r="Y381" t="str">
        <f t="shared" si="389"/>
        <v/>
      </c>
      <c r="Z381" t="str">
        <f t="shared" si="389"/>
        <v/>
      </c>
      <c r="AA381">
        <f t="shared" si="7"/>
        <v>1</v>
      </c>
      <c r="AB381" t="str">
        <f t="shared" si="8"/>
        <v/>
      </c>
      <c r="AF381" t="str">
        <f t="shared" si="9"/>
        <v>1 - Type of study</v>
      </c>
      <c r="AG381" t="str">
        <f t="shared" si="10"/>
        <v>1 - Type of study</v>
      </c>
      <c r="AH381" t="str">
        <f t="shared" si="11"/>
        <v/>
      </c>
    </row>
    <row r="382">
      <c r="A382" s="9" t="s">
        <v>15402</v>
      </c>
      <c r="B382" s="9" t="s">
        <v>15403</v>
      </c>
      <c r="C382" s="10">
        <v>2020.0</v>
      </c>
      <c r="D382" s="10">
        <v>10.0</v>
      </c>
      <c r="E382" s="10">
        <v>21.0</v>
      </c>
      <c r="F382" s="9" t="s">
        <v>15404</v>
      </c>
      <c r="G382" s="9" t="s">
        <v>15405</v>
      </c>
      <c r="H382" s="10">
        <v>13.0</v>
      </c>
      <c r="I382" s="10">
        <v>20.0</v>
      </c>
      <c r="J382" s="9" t="s">
        <v>15406</v>
      </c>
      <c r="K382" s="11" t="s">
        <v>15407</v>
      </c>
      <c r="L382" s="9"/>
      <c r="M382" s="9"/>
      <c r="N382" s="9"/>
      <c r="O382" s="9"/>
      <c r="P382" s="9" t="s">
        <v>15408</v>
      </c>
      <c r="Q382" s="11" t="s">
        <v>13688</v>
      </c>
      <c r="R382" s="9"/>
      <c r="S382" s="9"/>
      <c r="T382">
        <f t="shared" si="2"/>
        <v>54</v>
      </c>
      <c r="U382" t="str">
        <f t="shared" si="3"/>
        <v>Excluded</v>
      </c>
      <c r="V382">
        <f t="shared" si="4"/>
        <v>29</v>
      </c>
      <c r="W382" t="str">
        <f t="shared" si="5"/>
        <v>Excluded</v>
      </c>
      <c r="X382" t="str">
        <f t="shared" ref="X382:Z382" si="390">IFERROR(IF(SEARCH(X$1,$Q382),"sim","não"),)</f>
        <v>sim</v>
      </c>
      <c r="Y382" t="str">
        <f t="shared" si="390"/>
        <v/>
      </c>
      <c r="Z382" t="str">
        <f t="shared" si="390"/>
        <v/>
      </c>
      <c r="AA382">
        <f t="shared" si="7"/>
        <v>1</v>
      </c>
      <c r="AB382" t="str">
        <f t="shared" si="8"/>
        <v/>
      </c>
      <c r="AF382" t="str">
        <f t="shared" si="9"/>
        <v>1 - Type of study</v>
      </c>
      <c r="AG382" t="str">
        <f t="shared" si="10"/>
        <v>1 - Type of study</v>
      </c>
      <c r="AH382" t="str">
        <f t="shared" si="11"/>
        <v/>
      </c>
    </row>
    <row r="383">
      <c r="A383" s="9" t="s">
        <v>15409</v>
      </c>
      <c r="B383" s="9" t="s">
        <v>15410</v>
      </c>
      <c r="C383" s="10">
        <v>2020.0</v>
      </c>
      <c r="D383" s="10">
        <v>1.0</v>
      </c>
      <c r="E383" s="10">
        <v>1.0</v>
      </c>
      <c r="F383" s="9" t="s">
        <v>15411</v>
      </c>
      <c r="G383" s="9" t="s">
        <v>15412</v>
      </c>
      <c r="H383" s="10">
        <v>125.0</v>
      </c>
      <c r="I383" s="10">
        <v>1.0</v>
      </c>
      <c r="J383" s="9"/>
      <c r="K383" s="11" t="s">
        <v>15413</v>
      </c>
      <c r="L383" s="9"/>
      <c r="M383" s="9"/>
      <c r="N383" s="9"/>
      <c r="O383" s="9"/>
      <c r="P383" s="9" t="s">
        <v>15414</v>
      </c>
      <c r="Q383" s="11" t="s">
        <v>13688</v>
      </c>
      <c r="R383" s="9"/>
      <c r="S383" s="9"/>
      <c r="T383">
        <f t="shared" si="2"/>
        <v>54</v>
      </c>
      <c r="U383" t="str">
        <f t="shared" si="3"/>
        <v>Excluded</v>
      </c>
      <c r="V383">
        <f t="shared" si="4"/>
        <v>29</v>
      </c>
      <c r="W383" t="str">
        <f t="shared" si="5"/>
        <v>Excluded</v>
      </c>
      <c r="X383" t="str">
        <f t="shared" ref="X383:Z383" si="391">IFERROR(IF(SEARCH(X$1,$Q383),"sim","não"),)</f>
        <v>sim</v>
      </c>
      <c r="Y383" t="str">
        <f t="shared" si="391"/>
        <v/>
      </c>
      <c r="Z383" t="str">
        <f t="shared" si="391"/>
        <v/>
      </c>
      <c r="AA383">
        <f t="shared" si="7"/>
        <v>1</v>
      </c>
      <c r="AB383" t="str">
        <f t="shared" si="8"/>
        <v/>
      </c>
      <c r="AF383" t="str">
        <f t="shared" si="9"/>
        <v>1 - Type of study</v>
      </c>
      <c r="AG383" t="str">
        <f t="shared" si="10"/>
        <v>1 - Type of study</v>
      </c>
      <c r="AH383" t="str">
        <f t="shared" si="11"/>
        <v/>
      </c>
    </row>
    <row r="384">
      <c r="A384" s="9" t="s">
        <v>15415</v>
      </c>
      <c r="B384" s="9" t="s">
        <v>15416</v>
      </c>
      <c r="C384" s="10">
        <v>2017.0</v>
      </c>
      <c r="D384" s="10">
        <v>1.0</v>
      </c>
      <c r="E384" s="10">
        <v>1.0</v>
      </c>
      <c r="F384" s="9" t="s">
        <v>2731</v>
      </c>
      <c r="G384" s="9" t="s">
        <v>2732</v>
      </c>
      <c r="H384" s="10">
        <v>575.0</v>
      </c>
      <c r="I384" s="9"/>
      <c r="J384" s="9" t="s">
        <v>15417</v>
      </c>
      <c r="K384" s="11" t="s">
        <v>15418</v>
      </c>
      <c r="L384" s="9"/>
      <c r="M384" s="9"/>
      <c r="N384" s="9"/>
      <c r="O384" s="9"/>
      <c r="P384" s="9" t="s">
        <v>15419</v>
      </c>
      <c r="Q384" s="11" t="s">
        <v>13688</v>
      </c>
      <c r="R384" s="9"/>
      <c r="S384" s="9"/>
      <c r="T384">
        <f t="shared" si="2"/>
        <v>54</v>
      </c>
      <c r="U384" t="str">
        <f t="shared" si="3"/>
        <v>Excluded</v>
      </c>
      <c r="V384">
        <f t="shared" si="4"/>
        <v>29</v>
      </c>
      <c r="W384" t="str">
        <f t="shared" si="5"/>
        <v>Excluded</v>
      </c>
      <c r="X384" t="str">
        <f t="shared" ref="X384:Z384" si="392">IFERROR(IF(SEARCH(X$1,$Q384),"sim","não"),)</f>
        <v>sim</v>
      </c>
      <c r="Y384" t="str">
        <f t="shared" si="392"/>
        <v/>
      </c>
      <c r="Z384" t="str">
        <f t="shared" si="392"/>
        <v/>
      </c>
      <c r="AA384">
        <f t="shared" si="7"/>
        <v>1</v>
      </c>
      <c r="AB384" t="str">
        <f t="shared" si="8"/>
        <v/>
      </c>
      <c r="AF384" t="str">
        <f t="shared" si="9"/>
        <v>1 - Type of study</v>
      </c>
      <c r="AG384" t="str">
        <f t="shared" si="10"/>
        <v>1 - Type of study</v>
      </c>
      <c r="AH384" t="str">
        <f t="shared" si="11"/>
        <v/>
      </c>
    </row>
    <row r="385">
      <c r="A385" s="9" t="s">
        <v>15420</v>
      </c>
      <c r="B385" s="9" t="s">
        <v>15421</v>
      </c>
      <c r="C385" s="10">
        <v>2020.0</v>
      </c>
      <c r="D385" s="10">
        <v>12.0</v>
      </c>
      <c r="E385" s="10">
        <v>11.0</v>
      </c>
      <c r="F385" s="9" t="s">
        <v>6076</v>
      </c>
      <c r="G385" s="9" t="s">
        <v>6077</v>
      </c>
      <c r="H385" s="10">
        <v>53.0</v>
      </c>
      <c r="I385" s="10">
        <v>18.0</v>
      </c>
      <c r="J385" s="9" t="s">
        <v>15422</v>
      </c>
      <c r="K385" s="11" t="s">
        <v>15423</v>
      </c>
      <c r="L385" s="9"/>
      <c r="M385" s="9"/>
      <c r="N385" s="9"/>
      <c r="O385" s="9"/>
      <c r="P385" s="9" t="s">
        <v>15424</v>
      </c>
      <c r="Q385" s="11" t="s">
        <v>13688</v>
      </c>
      <c r="R385" s="9"/>
      <c r="S385" s="9"/>
      <c r="T385">
        <f t="shared" si="2"/>
        <v>54</v>
      </c>
      <c r="U385" t="str">
        <f t="shared" si="3"/>
        <v>Excluded</v>
      </c>
      <c r="V385">
        <f t="shared" si="4"/>
        <v>29</v>
      </c>
      <c r="W385" t="str">
        <f t="shared" si="5"/>
        <v>Excluded</v>
      </c>
      <c r="X385" t="str">
        <f t="shared" ref="X385:Z385" si="393">IFERROR(IF(SEARCH(X$1,$Q385),"sim","não"),)</f>
        <v>sim</v>
      </c>
      <c r="Y385" t="str">
        <f t="shared" si="393"/>
        <v/>
      </c>
      <c r="Z385" t="str">
        <f t="shared" si="393"/>
        <v/>
      </c>
      <c r="AA385">
        <f t="shared" si="7"/>
        <v>1</v>
      </c>
      <c r="AB385" t="str">
        <f t="shared" si="8"/>
        <v/>
      </c>
      <c r="AF385" t="str">
        <f t="shared" si="9"/>
        <v>1 - Type of study</v>
      </c>
      <c r="AG385" t="str">
        <f t="shared" si="10"/>
        <v>1 - Type of study</v>
      </c>
      <c r="AH385" t="str">
        <f t="shared" si="11"/>
        <v/>
      </c>
    </row>
    <row r="386">
      <c r="A386" s="9" t="s">
        <v>15425</v>
      </c>
      <c r="B386" s="9" t="s">
        <v>15426</v>
      </c>
      <c r="C386" s="10">
        <v>2020.0</v>
      </c>
      <c r="D386" s="10">
        <v>1.0</v>
      </c>
      <c r="E386" s="10">
        <v>2.0</v>
      </c>
      <c r="F386" s="9" t="s">
        <v>15427</v>
      </c>
      <c r="G386" s="9" t="s">
        <v>15428</v>
      </c>
      <c r="H386" s="10">
        <v>21.0</v>
      </c>
      <c r="I386" s="10">
        <v>1.0</v>
      </c>
      <c r="J386" s="9" t="s">
        <v>15429</v>
      </c>
      <c r="K386" s="11" t="s">
        <v>15430</v>
      </c>
      <c r="L386" s="9"/>
      <c r="M386" s="9"/>
      <c r="N386" s="9"/>
      <c r="O386" s="9"/>
      <c r="P386" s="9" t="s">
        <v>15431</v>
      </c>
      <c r="Q386" s="11" t="s">
        <v>13688</v>
      </c>
      <c r="R386" s="9"/>
      <c r="S386" s="9"/>
      <c r="T386">
        <f t="shared" si="2"/>
        <v>54</v>
      </c>
      <c r="U386" t="str">
        <f t="shared" si="3"/>
        <v>Excluded</v>
      </c>
      <c r="V386">
        <f t="shared" si="4"/>
        <v>29</v>
      </c>
      <c r="W386" t="str">
        <f t="shared" si="5"/>
        <v>Excluded</v>
      </c>
      <c r="X386" t="str">
        <f t="shared" ref="X386:Z386" si="394">IFERROR(IF(SEARCH(X$1,$Q386),"sim","não"),)</f>
        <v>sim</v>
      </c>
      <c r="Y386" t="str">
        <f t="shared" si="394"/>
        <v/>
      </c>
      <c r="Z386" t="str">
        <f t="shared" si="394"/>
        <v/>
      </c>
      <c r="AA386">
        <f t="shared" si="7"/>
        <v>1</v>
      </c>
      <c r="AB386" t="str">
        <f t="shared" si="8"/>
        <v/>
      </c>
      <c r="AF386" t="str">
        <f t="shared" si="9"/>
        <v>1 - Type of study</v>
      </c>
      <c r="AG386" t="str">
        <f t="shared" si="10"/>
        <v>1 - Type of study</v>
      </c>
      <c r="AH386" t="str">
        <f t="shared" si="11"/>
        <v/>
      </c>
    </row>
    <row r="387">
      <c r="A387" s="9" t="s">
        <v>15432</v>
      </c>
      <c r="B387" s="9" t="s">
        <v>15433</v>
      </c>
      <c r="C387" s="10">
        <v>2019.0</v>
      </c>
      <c r="D387" s="10">
        <v>9.0</v>
      </c>
      <c r="E387" s="10">
        <v>25.0</v>
      </c>
      <c r="F387" s="11" t="s">
        <v>5955</v>
      </c>
      <c r="G387" s="9"/>
      <c r="H387" s="10">
        <v>6.0</v>
      </c>
      <c r="I387" s="9"/>
      <c r="J387" s="9"/>
      <c r="K387" s="11" t="s">
        <v>15434</v>
      </c>
      <c r="L387" s="9"/>
      <c r="M387" s="9"/>
      <c r="N387" s="9"/>
      <c r="O387" s="9"/>
      <c r="P387" s="9" t="s">
        <v>15435</v>
      </c>
      <c r="Q387" s="11" t="s">
        <v>13688</v>
      </c>
      <c r="R387" s="9"/>
      <c r="S387" s="9"/>
      <c r="T387">
        <f t="shared" si="2"/>
        <v>54</v>
      </c>
      <c r="U387" t="str">
        <f t="shared" si="3"/>
        <v>Excluded</v>
      </c>
      <c r="V387">
        <f t="shared" si="4"/>
        <v>29</v>
      </c>
      <c r="W387" t="str">
        <f t="shared" si="5"/>
        <v>Excluded</v>
      </c>
      <c r="X387" t="str">
        <f t="shared" ref="X387:Z387" si="395">IFERROR(IF(SEARCH(X$1,$Q387),"sim","não"),)</f>
        <v>sim</v>
      </c>
      <c r="Y387" t="str">
        <f t="shared" si="395"/>
        <v/>
      </c>
      <c r="Z387" t="str">
        <f t="shared" si="395"/>
        <v/>
      </c>
      <c r="AA387">
        <f t="shared" si="7"/>
        <v>1</v>
      </c>
      <c r="AB387" t="str">
        <f t="shared" si="8"/>
        <v/>
      </c>
      <c r="AF387" t="str">
        <f t="shared" si="9"/>
        <v>1 - Type of study</v>
      </c>
      <c r="AG387" t="str">
        <f t="shared" si="10"/>
        <v>1 - Type of study</v>
      </c>
      <c r="AH387" t="str">
        <f t="shared" si="11"/>
        <v/>
      </c>
    </row>
    <row r="388">
      <c r="A388" s="9" t="s">
        <v>15436</v>
      </c>
      <c r="B388" s="9" t="s">
        <v>15437</v>
      </c>
      <c r="C388" s="10">
        <v>2020.0</v>
      </c>
      <c r="D388" s="10">
        <v>2.0</v>
      </c>
      <c r="E388" s="10">
        <v>1.0</v>
      </c>
      <c r="F388" s="9" t="s">
        <v>2693</v>
      </c>
      <c r="G388" s="9" t="s">
        <v>2694</v>
      </c>
      <c r="H388" s="10">
        <v>151.0</v>
      </c>
      <c r="I388" s="9"/>
      <c r="J388" s="9"/>
      <c r="K388" s="11" t="s">
        <v>15438</v>
      </c>
      <c r="L388" s="9"/>
      <c r="M388" s="9"/>
      <c r="N388" s="9"/>
      <c r="O388" s="9"/>
      <c r="P388" s="9" t="s">
        <v>15439</v>
      </c>
      <c r="Q388" s="11" t="s">
        <v>13688</v>
      </c>
      <c r="R388" s="9"/>
      <c r="S388" s="9"/>
      <c r="T388">
        <f t="shared" si="2"/>
        <v>54</v>
      </c>
      <c r="U388" t="str">
        <f t="shared" si="3"/>
        <v>Excluded</v>
      </c>
      <c r="V388">
        <f t="shared" si="4"/>
        <v>29</v>
      </c>
      <c r="W388" t="str">
        <f t="shared" si="5"/>
        <v>Excluded</v>
      </c>
      <c r="X388" t="str">
        <f t="shared" ref="X388:Z388" si="396">IFERROR(IF(SEARCH(X$1,$Q388),"sim","não"),)</f>
        <v>sim</v>
      </c>
      <c r="Y388" t="str">
        <f t="shared" si="396"/>
        <v/>
      </c>
      <c r="Z388" t="str">
        <f t="shared" si="396"/>
        <v/>
      </c>
      <c r="AA388">
        <f t="shared" si="7"/>
        <v>1</v>
      </c>
      <c r="AB388" t="str">
        <f t="shared" si="8"/>
        <v/>
      </c>
      <c r="AF388" t="str">
        <f t="shared" si="9"/>
        <v>1 - Type of study</v>
      </c>
      <c r="AG388" t="str">
        <f t="shared" si="10"/>
        <v>1 - Type of study</v>
      </c>
      <c r="AH388" t="str">
        <f t="shared" si="11"/>
        <v/>
      </c>
    </row>
    <row r="389">
      <c r="A389" s="9" t="s">
        <v>15440</v>
      </c>
      <c r="B389" s="9" t="s">
        <v>15441</v>
      </c>
      <c r="C389" s="10">
        <v>2021.0</v>
      </c>
      <c r="D389" s="10">
        <v>6.0</v>
      </c>
      <c r="E389" s="10">
        <v>20.0</v>
      </c>
      <c r="F389" s="9" t="s">
        <v>2731</v>
      </c>
      <c r="G389" s="9" t="s">
        <v>2732</v>
      </c>
      <c r="H389" s="10">
        <v>774.0</v>
      </c>
      <c r="I389" s="9"/>
      <c r="J389" s="9"/>
      <c r="K389" s="11" t="s">
        <v>15442</v>
      </c>
      <c r="L389" s="9"/>
      <c r="M389" s="9"/>
      <c r="N389" s="9"/>
      <c r="O389" s="9"/>
      <c r="P389" s="9" t="s">
        <v>15443</v>
      </c>
      <c r="Q389" s="11" t="s">
        <v>15444</v>
      </c>
      <c r="R389" s="9"/>
      <c r="S389" s="9"/>
      <c r="T389">
        <f t="shared" si="2"/>
        <v>54</v>
      </c>
      <c r="U389" t="str">
        <f t="shared" si="3"/>
        <v>Excluded</v>
      </c>
      <c r="V389">
        <f t="shared" si="4"/>
        <v>29</v>
      </c>
      <c r="W389" t="str">
        <f t="shared" si="5"/>
        <v>Excluded</v>
      </c>
      <c r="X389" t="str">
        <f t="shared" ref="X389:Z389" si="397">IFERROR(IF(SEARCH(X$1,$Q389),"sim","não"),)</f>
        <v>sim</v>
      </c>
      <c r="Y389" t="str">
        <f t="shared" si="397"/>
        <v/>
      </c>
      <c r="Z389" t="str">
        <f t="shared" si="397"/>
        <v/>
      </c>
      <c r="AA389">
        <f t="shared" si="7"/>
        <v>1</v>
      </c>
      <c r="AB389" t="str">
        <f t="shared" si="8"/>
        <v/>
      </c>
      <c r="AF389" t="str">
        <f t="shared" si="9"/>
        <v>1 - Type of study</v>
      </c>
      <c r="AG389" t="str">
        <f t="shared" si="10"/>
        <v>1 - Type of study</v>
      </c>
      <c r="AH389" t="str">
        <f t="shared" si="11"/>
        <v/>
      </c>
    </row>
    <row r="390">
      <c r="A390" s="9" t="s">
        <v>15445</v>
      </c>
      <c r="B390" s="9" t="s">
        <v>15446</v>
      </c>
      <c r="C390" s="10">
        <v>2020.0</v>
      </c>
      <c r="D390" s="10">
        <v>2.0</v>
      </c>
      <c r="E390" s="10">
        <v>1.0</v>
      </c>
      <c r="F390" s="11" t="s">
        <v>2865</v>
      </c>
      <c r="G390" s="9"/>
      <c r="H390" s="10">
        <v>5.0</v>
      </c>
      <c r="I390" s="10">
        <v>1.0</v>
      </c>
      <c r="J390" s="9" t="s">
        <v>15447</v>
      </c>
      <c r="K390" s="11" t="s">
        <v>15448</v>
      </c>
      <c r="L390" s="9"/>
      <c r="M390" s="9"/>
      <c r="N390" s="9"/>
      <c r="O390" s="9"/>
      <c r="P390" s="9" t="s">
        <v>15449</v>
      </c>
      <c r="Q390" s="11" t="s">
        <v>13688</v>
      </c>
      <c r="R390" s="9"/>
      <c r="S390" s="9"/>
      <c r="T390">
        <f t="shared" si="2"/>
        <v>54</v>
      </c>
      <c r="U390" t="str">
        <f t="shared" si="3"/>
        <v>Excluded</v>
      </c>
      <c r="V390">
        <f t="shared" si="4"/>
        <v>29</v>
      </c>
      <c r="W390" t="str">
        <f t="shared" si="5"/>
        <v>Excluded</v>
      </c>
      <c r="X390" t="str">
        <f t="shared" ref="X390:Z390" si="398">IFERROR(IF(SEARCH(X$1,$Q390),"sim","não"),)</f>
        <v>sim</v>
      </c>
      <c r="Y390" t="str">
        <f t="shared" si="398"/>
        <v/>
      </c>
      <c r="Z390" t="str">
        <f t="shared" si="398"/>
        <v/>
      </c>
      <c r="AA390">
        <f t="shared" si="7"/>
        <v>1</v>
      </c>
      <c r="AB390" t="str">
        <f t="shared" si="8"/>
        <v/>
      </c>
      <c r="AF390" t="str">
        <f t="shared" si="9"/>
        <v>1 - Type of study</v>
      </c>
      <c r="AG390" t="str">
        <f t="shared" si="10"/>
        <v>1 - Type of study</v>
      </c>
      <c r="AH390" t="str">
        <f t="shared" si="11"/>
        <v/>
      </c>
    </row>
    <row r="391">
      <c r="A391" s="9" t="s">
        <v>15450</v>
      </c>
      <c r="B391" s="9" t="s">
        <v>15451</v>
      </c>
      <c r="C391" s="10">
        <v>2021.0</v>
      </c>
      <c r="D391" s="10">
        <v>1.0</v>
      </c>
      <c r="E391" s="10">
        <v>15.0</v>
      </c>
      <c r="F391" s="9" t="s">
        <v>3075</v>
      </c>
      <c r="G391" s="9" t="s">
        <v>3076</v>
      </c>
      <c r="H391" s="10">
        <v>208.0</v>
      </c>
      <c r="I391" s="9"/>
      <c r="J391" s="9"/>
      <c r="K391" s="11" t="s">
        <v>15452</v>
      </c>
      <c r="L391" s="9"/>
      <c r="M391" s="9"/>
      <c r="N391" s="9"/>
      <c r="O391" s="9"/>
      <c r="P391" s="9" t="s">
        <v>15453</v>
      </c>
      <c r="Q391" s="11" t="s">
        <v>13688</v>
      </c>
      <c r="R391" s="9"/>
      <c r="S391" s="9"/>
      <c r="T391">
        <f t="shared" si="2"/>
        <v>54</v>
      </c>
      <c r="U391" t="str">
        <f t="shared" si="3"/>
        <v>Excluded</v>
      </c>
      <c r="V391">
        <f t="shared" si="4"/>
        <v>29</v>
      </c>
      <c r="W391" t="str">
        <f t="shared" si="5"/>
        <v>Excluded</v>
      </c>
      <c r="X391" t="str">
        <f t="shared" ref="X391:Z391" si="399">IFERROR(IF(SEARCH(X$1,$Q391),"sim","não"),)</f>
        <v>sim</v>
      </c>
      <c r="Y391" t="str">
        <f t="shared" si="399"/>
        <v/>
      </c>
      <c r="Z391" t="str">
        <f t="shared" si="399"/>
        <v/>
      </c>
      <c r="AA391">
        <f t="shared" si="7"/>
        <v>1</v>
      </c>
      <c r="AB391" t="str">
        <f t="shared" si="8"/>
        <v/>
      </c>
      <c r="AF391" t="str">
        <f t="shared" si="9"/>
        <v>1 - Type of study</v>
      </c>
      <c r="AG391" t="str">
        <f t="shared" si="10"/>
        <v>1 - Type of study</v>
      </c>
      <c r="AH391" t="str">
        <f t="shared" si="11"/>
        <v/>
      </c>
    </row>
    <row r="392">
      <c r="A392" s="9" t="s">
        <v>15454</v>
      </c>
      <c r="B392" s="9" t="s">
        <v>15455</v>
      </c>
      <c r="C392" s="10">
        <v>2019.0</v>
      </c>
      <c r="D392" s="10">
        <v>12.0</v>
      </c>
      <c r="E392" s="10">
        <v>1.0</v>
      </c>
      <c r="F392" s="9" t="s">
        <v>2738</v>
      </c>
      <c r="G392" s="9" t="s">
        <v>2739</v>
      </c>
      <c r="H392" s="10">
        <v>255.0</v>
      </c>
      <c r="I392" s="9"/>
      <c r="J392" s="9"/>
      <c r="K392" s="11" t="s">
        <v>15456</v>
      </c>
      <c r="L392" s="9"/>
      <c r="M392" s="9"/>
      <c r="N392" s="9"/>
      <c r="O392" s="9"/>
      <c r="P392" s="9" t="s">
        <v>15457</v>
      </c>
      <c r="Q392" s="11" t="s">
        <v>13688</v>
      </c>
      <c r="R392" s="9"/>
      <c r="S392" s="9"/>
      <c r="T392">
        <f t="shared" si="2"/>
        <v>54</v>
      </c>
      <c r="U392" t="str">
        <f t="shared" si="3"/>
        <v>Excluded</v>
      </c>
      <c r="V392">
        <f t="shared" si="4"/>
        <v>29</v>
      </c>
      <c r="W392" t="str">
        <f t="shared" si="5"/>
        <v>Excluded</v>
      </c>
      <c r="X392" t="str">
        <f t="shared" ref="X392:Z392" si="400">IFERROR(IF(SEARCH(X$1,$Q392),"sim","não"),)</f>
        <v>sim</v>
      </c>
      <c r="Y392" t="str">
        <f t="shared" si="400"/>
        <v/>
      </c>
      <c r="Z392" t="str">
        <f t="shared" si="400"/>
        <v/>
      </c>
      <c r="AA392">
        <f t="shared" si="7"/>
        <v>1</v>
      </c>
      <c r="AB392" t="str">
        <f t="shared" si="8"/>
        <v/>
      </c>
      <c r="AF392" t="str">
        <f t="shared" si="9"/>
        <v>1 - Type of study</v>
      </c>
      <c r="AG392" t="str">
        <f t="shared" si="10"/>
        <v>1 - Type of study</v>
      </c>
      <c r="AH392" t="str">
        <f t="shared" si="11"/>
        <v/>
      </c>
    </row>
    <row r="393">
      <c r="A393" s="9" t="s">
        <v>15458</v>
      </c>
      <c r="B393" s="9" t="s">
        <v>15459</v>
      </c>
      <c r="C393" s="10">
        <v>2020.0</v>
      </c>
      <c r="D393" s="10">
        <v>3.0</v>
      </c>
      <c r="E393" s="10">
        <v>1.0</v>
      </c>
      <c r="F393" s="9" t="s">
        <v>3017</v>
      </c>
      <c r="G393" s="9" t="s">
        <v>3018</v>
      </c>
      <c r="H393" s="10">
        <v>182.0</v>
      </c>
      <c r="I393" s="9"/>
      <c r="J393" s="9"/>
      <c r="K393" s="11" t="s">
        <v>15460</v>
      </c>
      <c r="L393" s="9"/>
      <c r="M393" s="9"/>
      <c r="N393" s="9"/>
      <c r="O393" s="9"/>
      <c r="P393" s="9" t="s">
        <v>15461</v>
      </c>
      <c r="Q393" s="11" t="s">
        <v>13680</v>
      </c>
      <c r="R393" s="9"/>
      <c r="S393" s="9"/>
      <c r="T393">
        <f t="shared" si="2"/>
        <v>54</v>
      </c>
      <c r="U393" t="str">
        <f t="shared" si="3"/>
        <v>Excluded</v>
      </c>
      <c r="V393">
        <f t="shared" si="4"/>
        <v>29</v>
      </c>
      <c r="W393" t="str">
        <f t="shared" si="5"/>
        <v>Excluded</v>
      </c>
      <c r="X393" t="str">
        <f t="shared" ref="X393:Z393" si="401">IFERROR(IF(SEARCH(X$1,$Q393),"sim","não"),)</f>
        <v>sim</v>
      </c>
      <c r="Y393" t="str">
        <f t="shared" si="401"/>
        <v/>
      </c>
      <c r="Z393" t="str">
        <f t="shared" si="401"/>
        <v/>
      </c>
      <c r="AA393">
        <f t="shared" si="7"/>
        <v>1</v>
      </c>
      <c r="AB393" t="str">
        <f t="shared" si="8"/>
        <v/>
      </c>
      <c r="AF393" t="str">
        <f t="shared" si="9"/>
        <v>1 - Type of study</v>
      </c>
      <c r="AG393" t="str">
        <f t="shared" si="10"/>
        <v>1 - Type of study</v>
      </c>
      <c r="AH393" t="str">
        <f t="shared" si="11"/>
        <v/>
      </c>
    </row>
    <row r="394">
      <c r="A394" s="9" t="s">
        <v>15462</v>
      </c>
      <c r="B394" s="9" t="s">
        <v>15463</v>
      </c>
      <c r="C394" s="10">
        <v>2020.0</v>
      </c>
      <c r="D394" s="10">
        <v>3.0</v>
      </c>
      <c r="E394" s="10">
        <v>1.0</v>
      </c>
      <c r="F394" s="9" t="s">
        <v>2693</v>
      </c>
      <c r="G394" s="9" t="s">
        <v>2694</v>
      </c>
      <c r="H394" s="10">
        <v>152.0</v>
      </c>
      <c r="I394" s="9"/>
      <c r="J394" s="9"/>
      <c r="K394" s="11" t="s">
        <v>15464</v>
      </c>
      <c r="L394" s="9"/>
      <c r="M394" s="9"/>
      <c r="N394" s="9"/>
      <c r="O394" s="9"/>
      <c r="P394" s="9" t="s">
        <v>15465</v>
      </c>
      <c r="Q394" s="11" t="s">
        <v>13688</v>
      </c>
      <c r="R394" s="9"/>
      <c r="S394" s="9"/>
      <c r="T394">
        <f t="shared" si="2"/>
        <v>54</v>
      </c>
      <c r="U394" t="str">
        <f t="shared" si="3"/>
        <v>Excluded</v>
      </c>
      <c r="V394">
        <f t="shared" si="4"/>
        <v>29</v>
      </c>
      <c r="W394" t="str">
        <f t="shared" si="5"/>
        <v>Excluded</v>
      </c>
      <c r="X394" t="str">
        <f t="shared" ref="X394:Z394" si="402">IFERROR(IF(SEARCH(X$1,$Q394),"sim","não"),)</f>
        <v>sim</v>
      </c>
      <c r="Y394" t="str">
        <f t="shared" si="402"/>
        <v/>
      </c>
      <c r="Z394" t="str">
        <f t="shared" si="402"/>
        <v/>
      </c>
      <c r="AA394">
        <f t="shared" si="7"/>
        <v>1</v>
      </c>
      <c r="AB394" t="str">
        <f t="shared" si="8"/>
        <v/>
      </c>
      <c r="AF394" t="str">
        <f t="shared" si="9"/>
        <v>1 - Type of study</v>
      </c>
      <c r="AG394" t="str">
        <f t="shared" si="10"/>
        <v>1 - Type of study</v>
      </c>
      <c r="AH394" t="str">
        <f t="shared" si="11"/>
        <v/>
      </c>
    </row>
    <row r="395">
      <c r="A395" s="9" t="s">
        <v>15466</v>
      </c>
      <c r="B395" s="9" t="s">
        <v>15467</v>
      </c>
      <c r="C395" s="10">
        <v>2021.0</v>
      </c>
      <c r="D395" s="10">
        <v>2.0</v>
      </c>
      <c r="E395" s="10">
        <v>25.0</v>
      </c>
      <c r="F395" s="9" t="s">
        <v>2731</v>
      </c>
      <c r="G395" s="9" t="s">
        <v>2732</v>
      </c>
      <c r="H395" s="10">
        <v>757.0</v>
      </c>
      <c r="I395" s="9"/>
      <c r="J395" s="9"/>
      <c r="K395" s="11" t="s">
        <v>15468</v>
      </c>
      <c r="L395" s="9"/>
      <c r="M395" s="9"/>
      <c r="N395" s="9"/>
      <c r="O395" s="9"/>
      <c r="P395" s="9" t="s">
        <v>15469</v>
      </c>
      <c r="Q395" s="11" t="s">
        <v>13964</v>
      </c>
      <c r="R395" s="9"/>
      <c r="S395" s="9"/>
      <c r="T395">
        <f t="shared" si="2"/>
        <v>54</v>
      </c>
      <c r="U395" t="str">
        <f t="shared" si="3"/>
        <v>Excluded</v>
      </c>
      <c r="V395">
        <f t="shared" si="4"/>
        <v>29</v>
      </c>
      <c r="W395" t="str">
        <f t="shared" si="5"/>
        <v>Excluded</v>
      </c>
      <c r="X395" t="str">
        <f t="shared" ref="X395:Z395" si="403">IFERROR(IF(SEARCH(X$1,$Q395),"sim","não"),)</f>
        <v>sim</v>
      </c>
      <c r="Y395" t="str">
        <f t="shared" si="403"/>
        <v/>
      </c>
      <c r="Z395" t="str">
        <f t="shared" si="403"/>
        <v/>
      </c>
      <c r="AA395">
        <f t="shared" si="7"/>
        <v>1</v>
      </c>
      <c r="AB395" t="str">
        <f t="shared" si="8"/>
        <v/>
      </c>
      <c r="AF395" t="str">
        <f t="shared" si="9"/>
        <v>1 - Type of study</v>
      </c>
      <c r="AG395" t="str">
        <f t="shared" si="10"/>
        <v>1 - Type of study</v>
      </c>
      <c r="AH395" t="str">
        <f t="shared" si="11"/>
        <v/>
      </c>
    </row>
    <row r="396">
      <c r="A396" s="9" t="s">
        <v>15470</v>
      </c>
      <c r="B396" s="9" t="s">
        <v>15471</v>
      </c>
      <c r="C396" s="10">
        <v>2020.0</v>
      </c>
      <c r="D396" s="10">
        <v>11.0</v>
      </c>
      <c r="E396" s="10">
        <v>1.0</v>
      </c>
      <c r="F396" s="9" t="s">
        <v>2756</v>
      </c>
      <c r="G396" s="9" t="s">
        <v>2757</v>
      </c>
      <c r="H396" s="10">
        <v>258.0</v>
      </c>
      <c r="I396" s="9"/>
      <c r="J396" s="9"/>
      <c r="K396" s="11" t="s">
        <v>15472</v>
      </c>
      <c r="L396" s="9"/>
      <c r="M396" s="9"/>
      <c r="N396" s="9"/>
      <c r="O396" s="9"/>
      <c r="P396" s="9" t="s">
        <v>15473</v>
      </c>
      <c r="Q396" s="11" t="s">
        <v>14077</v>
      </c>
      <c r="R396" s="9"/>
      <c r="S396" s="9"/>
      <c r="T396">
        <f t="shared" si="2"/>
        <v>54</v>
      </c>
      <c r="U396" t="str">
        <f t="shared" si="3"/>
        <v>Excluded</v>
      </c>
      <c r="V396">
        <f t="shared" si="4"/>
        <v>29</v>
      </c>
      <c r="W396" t="str">
        <f t="shared" si="5"/>
        <v>Excluded</v>
      </c>
      <c r="X396" t="str">
        <f t="shared" ref="X396:Z396" si="404">IFERROR(IF(SEARCH(X$1,$Q396),"sim","não"),)</f>
        <v/>
      </c>
      <c r="Y396" t="str">
        <f t="shared" si="404"/>
        <v>sim</v>
      </c>
      <c r="Z396" t="str">
        <f t="shared" si="404"/>
        <v/>
      </c>
      <c r="AA396">
        <f t="shared" si="7"/>
        <v>1</v>
      </c>
      <c r="AB396" t="str">
        <f t="shared" si="8"/>
        <v/>
      </c>
      <c r="AF396" t="str">
        <f t="shared" si="9"/>
        <v>2 - Population</v>
      </c>
      <c r="AG396" t="str">
        <f t="shared" si="10"/>
        <v>2 - Population</v>
      </c>
      <c r="AH396" t="str">
        <f t="shared" si="11"/>
        <v/>
      </c>
    </row>
    <row r="397">
      <c r="A397" s="9" t="s">
        <v>15474</v>
      </c>
      <c r="B397" s="9" t="s">
        <v>15475</v>
      </c>
      <c r="C397" s="10">
        <v>2019.0</v>
      </c>
      <c r="D397" s="10">
        <v>10.0</v>
      </c>
      <c r="E397" s="10">
        <v>1.0</v>
      </c>
      <c r="F397" s="9" t="s">
        <v>15476</v>
      </c>
      <c r="G397" s="9" t="s">
        <v>15477</v>
      </c>
      <c r="H397" s="10">
        <v>10.0</v>
      </c>
      <c r="I397" s="10">
        <v>10.0</v>
      </c>
      <c r="J397" s="9" t="s">
        <v>15478</v>
      </c>
      <c r="K397" s="11" t="s">
        <v>15479</v>
      </c>
      <c r="L397" s="9"/>
      <c r="M397" s="9"/>
      <c r="N397" s="9"/>
      <c r="O397" s="9"/>
      <c r="P397" s="9" t="s">
        <v>15480</v>
      </c>
      <c r="Q397" s="11" t="s">
        <v>13680</v>
      </c>
      <c r="R397" s="9"/>
      <c r="S397" s="9"/>
      <c r="T397">
        <f t="shared" si="2"/>
        <v>54</v>
      </c>
      <c r="U397" t="str">
        <f t="shared" si="3"/>
        <v>Excluded</v>
      </c>
      <c r="V397">
        <f t="shared" si="4"/>
        <v>29</v>
      </c>
      <c r="W397" t="str">
        <f t="shared" si="5"/>
        <v>Excluded</v>
      </c>
      <c r="X397" t="str">
        <f t="shared" ref="X397:Z397" si="405">IFERROR(IF(SEARCH(X$1,$Q397),"sim","não"),)</f>
        <v>sim</v>
      </c>
      <c r="Y397" t="str">
        <f t="shared" si="405"/>
        <v/>
      </c>
      <c r="Z397" t="str">
        <f t="shared" si="405"/>
        <v/>
      </c>
      <c r="AA397">
        <f t="shared" si="7"/>
        <v>1</v>
      </c>
      <c r="AB397" t="str">
        <f t="shared" si="8"/>
        <v/>
      </c>
      <c r="AF397" t="str">
        <f t="shared" si="9"/>
        <v>1 - Type of study</v>
      </c>
      <c r="AG397" t="str">
        <f t="shared" si="10"/>
        <v>1 - Type of study</v>
      </c>
      <c r="AH397" t="str">
        <f t="shared" si="11"/>
        <v/>
      </c>
    </row>
    <row r="398">
      <c r="A398" s="9" t="s">
        <v>15481</v>
      </c>
      <c r="B398" s="9" t="s">
        <v>15482</v>
      </c>
      <c r="C398" s="10">
        <v>2020.0</v>
      </c>
      <c r="D398" s="10">
        <v>1.0</v>
      </c>
      <c r="E398" s="10">
        <v>1.0</v>
      </c>
      <c r="F398" s="11" t="s">
        <v>15483</v>
      </c>
      <c r="G398" s="9"/>
      <c r="H398" s="9"/>
      <c r="I398" s="9"/>
      <c r="J398" s="9" t="s">
        <v>15484</v>
      </c>
      <c r="K398" s="11" t="s">
        <v>15485</v>
      </c>
      <c r="L398" s="9"/>
      <c r="M398" s="9"/>
      <c r="N398" s="9"/>
      <c r="O398" s="9"/>
      <c r="P398" s="9" t="s">
        <v>15486</v>
      </c>
      <c r="Q398" s="11" t="s">
        <v>13964</v>
      </c>
      <c r="R398" s="9"/>
      <c r="S398" s="9"/>
      <c r="T398">
        <f t="shared" si="2"/>
        <v>54</v>
      </c>
      <c r="U398" t="str">
        <f t="shared" si="3"/>
        <v>Excluded</v>
      </c>
      <c r="V398">
        <f t="shared" si="4"/>
        <v>29</v>
      </c>
      <c r="W398" t="str">
        <f t="shared" si="5"/>
        <v>Excluded</v>
      </c>
      <c r="X398" t="str">
        <f t="shared" ref="X398:Z398" si="406">IFERROR(IF(SEARCH(X$1,$Q398),"sim","não"),)</f>
        <v>sim</v>
      </c>
      <c r="Y398" t="str">
        <f t="shared" si="406"/>
        <v/>
      </c>
      <c r="Z398" t="str">
        <f t="shared" si="406"/>
        <v/>
      </c>
      <c r="AA398">
        <f t="shared" si="7"/>
        <v>1</v>
      </c>
      <c r="AB398" t="str">
        <f t="shared" si="8"/>
        <v/>
      </c>
      <c r="AF398" t="str">
        <f t="shared" si="9"/>
        <v>1 - Type of study</v>
      </c>
      <c r="AG398" t="str">
        <f t="shared" si="10"/>
        <v>1 - Type of study</v>
      </c>
      <c r="AH398" t="str">
        <f t="shared" si="11"/>
        <v/>
      </c>
    </row>
    <row r="399">
      <c r="A399" s="9" t="s">
        <v>15487</v>
      </c>
      <c r="B399" s="9" t="s">
        <v>15488</v>
      </c>
      <c r="C399" s="10">
        <v>2019.0</v>
      </c>
      <c r="D399" s="10">
        <v>11.0</v>
      </c>
      <c r="E399" s="10">
        <v>1.0</v>
      </c>
      <c r="F399" s="9" t="s">
        <v>2738</v>
      </c>
      <c r="G399" s="9" t="s">
        <v>2739</v>
      </c>
      <c r="H399" s="10">
        <v>254.0</v>
      </c>
      <c r="I399" s="9"/>
      <c r="J399" s="9"/>
      <c r="K399" s="11" t="s">
        <v>15489</v>
      </c>
      <c r="L399" s="9"/>
      <c r="M399" s="9"/>
      <c r="N399" s="9"/>
      <c r="O399" s="9"/>
      <c r="P399" s="9" t="s">
        <v>15490</v>
      </c>
      <c r="Q399" s="11" t="s">
        <v>13688</v>
      </c>
      <c r="R399" s="9"/>
      <c r="S399" s="9"/>
      <c r="T399">
        <f t="shared" si="2"/>
        <v>54</v>
      </c>
      <c r="U399" t="str">
        <f t="shared" si="3"/>
        <v>Excluded</v>
      </c>
      <c r="V399">
        <f t="shared" si="4"/>
        <v>29</v>
      </c>
      <c r="W399" t="str">
        <f t="shared" si="5"/>
        <v>Excluded</v>
      </c>
      <c r="X399" t="str">
        <f t="shared" ref="X399:Z399" si="407">IFERROR(IF(SEARCH(X$1,$Q399),"sim","não"),)</f>
        <v>sim</v>
      </c>
      <c r="Y399" t="str">
        <f t="shared" si="407"/>
        <v/>
      </c>
      <c r="Z399" t="str">
        <f t="shared" si="407"/>
        <v/>
      </c>
      <c r="AA399">
        <f t="shared" si="7"/>
        <v>1</v>
      </c>
      <c r="AB399" t="str">
        <f t="shared" si="8"/>
        <v/>
      </c>
      <c r="AF399" t="str">
        <f t="shared" si="9"/>
        <v>1 - Type of study</v>
      </c>
      <c r="AG399" t="str">
        <f t="shared" si="10"/>
        <v>1 - Type of study</v>
      </c>
      <c r="AH399" t="str">
        <f t="shared" si="11"/>
        <v/>
      </c>
    </row>
    <row r="400">
      <c r="A400" s="9" t="s">
        <v>15491</v>
      </c>
      <c r="B400" s="9" t="s">
        <v>15492</v>
      </c>
      <c r="C400" s="10">
        <v>2017.0</v>
      </c>
      <c r="D400" s="10">
        <v>1.0</v>
      </c>
      <c r="E400" s="10">
        <v>1.0</v>
      </c>
      <c r="F400" s="11" t="s">
        <v>5955</v>
      </c>
      <c r="G400" s="9"/>
      <c r="H400" s="10">
        <v>4.0</v>
      </c>
      <c r="I400" s="9"/>
      <c r="J400" s="9"/>
      <c r="K400" s="11" t="s">
        <v>15493</v>
      </c>
      <c r="L400" s="9"/>
      <c r="M400" s="9"/>
      <c r="N400" s="9"/>
      <c r="O400" s="9"/>
      <c r="P400" s="9" t="s">
        <v>15494</v>
      </c>
      <c r="Q400" s="11" t="s">
        <v>13688</v>
      </c>
      <c r="R400" s="9"/>
      <c r="S400" s="9"/>
      <c r="T400">
        <f t="shared" si="2"/>
        <v>54</v>
      </c>
      <c r="U400" t="str">
        <f t="shared" si="3"/>
        <v>Excluded</v>
      </c>
      <c r="V400">
        <f t="shared" si="4"/>
        <v>29</v>
      </c>
      <c r="W400" t="str">
        <f t="shared" si="5"/>
        <v>Excluded</v>
      </c>
      <c r="X400" t="str">
        <f t="shared" ref="X400:Z400" si="408">IFERROR(IF(SEARCH(X$1,$Q400),"sim","não"),)</f>
        <v>sim</v>
      </c>
      <c r="Y400" t="str">
        <f t="shared" si="408"/>
        <v/>
      </c>
      <c r="Z400" t="str">
        <f t="shared" si="408"/>
        <v/>
      </c>
      <c r="AA400">
        <f t="shared" si="7"/>
        <v>1</v>
      </c>
      <c r="AB400" t="str">
        <f t="shared" si="8"/>
        <v/>
      </c>
      <c r="AF400" t="str">
        <f t="shared" si="9"/>
        <v>1 - Type of study</v>
      </c>
      <c r="AG400" t="str">
        <f t="shared" si="10"/>
        <v>1 - Type of study</v>
      </c>
      <c r="AH400" t="str">
        <f t="shared" si="11"/>
        <v/>
      </c>
    </row>
    <row r="401">
      <c r="A401" s="9" t="s">
        <v>15495</v>
      </c>
      <c r="B401" s="9" t="s">
        <v>15496</v>
      </c>
      <c r="C401" s="10">
        <v>2015.0</v>
      </c>
      <c r="D401" s="10">
        <v>3.0</v>
      </c>
      <c r="E401" s="10">
        <v>1.0</v>
      </c>
      <c r="F401" s="9" t="s">
        <v>15497</v>
      </c>
      <c r="G401" s="9" t="s">
        <v>15498</v>
      </c>
      <c r="H401" s="10">
        <v>162.0</v>
      </c>
      <c r="I401" s="10">
        <v>3.0</v>
      </c>
      <c r="J401" s="9" t="s">
        <v>15499</v>
      </c>
      <c r="K401" s="11" t="s">
        <v>15500</v>
      </c>
      <c r="L401" s="9"/>
      <c r="M401" s="9"/>
      <c r="N401" s="9"/>
      <c r="O401" s="9"/>
      <c r="P401" s="9" t="s">
        <v>15501</v>
      </c>
      <c r="Q401" s="11" t="s">
        <v>13680</v>
      </c>
      <c r="R401" s="9"/>
      <c r="S401" s="9"/>
      <c r="T401">
        <f t="shared" si="2"/>
        <v>54</v>
      </c>
      <c r="U401" t="str">
        <f t="shared" si="3"/>
        <v>Excluded</v>
      </c>
      <c r="V401">
        <f t="shared" si="4"/>
        <v>29</v>
      </c>
      <c r="W401" t="str">
        <f t="shared" si="5"/>
        <v>Excluded</v>
      </c>
      <c r="X401" t="str">
        <f t="shared" ref="X401:Z401" si="409">IFERROR(IF(SEARCH(X$1,$Q401),"sim","não"),)</f>
        <v>sim</v>
      </c>
      <c r="Y401" t="str">
        <f t="shared" si="409"/>
        <v/>
      </c>
      <c r="Z401" t="str">
        <f t="shared" si="409"/>
        <v/>
      </c>
      <c r="AA401">
        <f t="shared" si="7"/>
        <v>1</v>
      </c>
      <c r="AB401" t="str">
        <f t="shared" si="8"/>
        <v/>
      </c>
      <c r="AF401" t="str">
        <f t="shared" si="9"/>
        <v>1 - Type of study</v>
      </c>
      <c r="AG401" t="str">
        <f t="shared" si="10"/>
        <v>1 - Type of study</v>
      </c>
      <c r="AH401" t="str">
        <f t="shared" si="11"/>
        <v/>
      </c>
    </row>
    <row r="402">
      <c r="A402" s="9" t="s">
        <v>15502</v>
      </c>
      <c r="B402" s="9" t="s">
        <v>15503</v>
      </c>
      <c r="C402" s="10">
        <v>2019.0</v>
      </c>
      <c r="D402" s="10">
        <v>7.0</v>
      </c>
      <c r="E402" s="10">
        <v>12.0</v>
      </c>
      <c r="F402" s="9" t="s">
        <v>2700</v>
      </c>
      <c r="G402" s="9" t="s">
        <v>2701</v>
      </c>
      <c r="H402" s="10">
        <v>9.0</v>
      </c>
      <c r="I402" s="9"/>
      <c r="J402" s="9"/>
      <c r="K402" s="11" t="s">
        <v>15504</v>
      </c>
      <c r="L402" s="9"/>
      <c r="M402" s="9"/>
      <c r="N402" s="9"/>
      <c r="O402" s="9"/>
      <c r="P402" s="9" t="s">
        <v>15505</v>
      </c>
      <c r="Q402" s="11" t="s">
        <v>13688</v>
      </c>
      <c r="R402" s="9"/>
      <c r="S402" s="9"/>
      <c r="T402">
        <f t="shared" si="2"/>
        <v>54</v>
      </c>
      <c r="U402" t="str">
        <f t="shared" si="3"/>
        <v>Excluded</v>
      </c>
      <c r="V402">
        <f t="shared" si="4"/>
        <v>29</v>
      </c>
      <c r="W402" t="str">
        <f t="shared" si="5"/>
        <v>Excluded</v>
      </c>
      <c r="X402" t="str">
        <f t="shared" ref="X402:Z402" si="410">IFERROR(IF(SEARCH(X$1,$Q402),"sim","não"),)</f>
        <v>sim</v>
      </c>
      <c r="Y402" t="str">
        <f t="shared" si="410"/>
        <v/>
      </c>
      <c r="Z402" t="str">
        <f t="shared" si="410"/>
        <v/>
      </c>
      <c r="AA402">
        <f t="shared" si="7"/>
        <v>1</v>
      </c>
      <c r="AB402" t="str">
        <f t="shared" si="8"/>
        <v/>
      </c>
      <c r="AF402" t="str">
        <f t="shared" si="9"/>
        <v>1 - Type of study</v>
      </c>
      <c r="AG402" t="str">
        <f t="shared" si="10"/>
        <v>1 - Type of study</v>
      </c>
      <c r="AH402" t="str">
        <f t="shared" si="11"/>
        <v/>
      </c>
    </row>
    <row r="403">
      <c r="A403" s="9" t="s">
        <v>15506</v>
      </c>
      <c r="B403" s="9" t="s">
        <v>15507</v>
      </c>
      <c r="C403" s="10">
        <v>2020.0</v>
      </c>
      <c r="D403" s="10">
        <v>9.0</v>
      </c>
      <c r="E403" s="10">
        <v>1.0</v>
      </c>
      <c r="F403" s="9" t="s">
        <v>2720</v>
      </c>
      <c r="G403" s="9" t="s">
        <v>2721</v>
      </c>
      <c r="H403" s="10">
        <v>27.0</v>
      </c>
      <c r="I403" s="10">
        <v>25.0</v>
      </c>
      <c r="J403" s="9" t="s">
        <v>15508</v>
      </c>
      <c r="K403" s="11" t="s">
        <v>15509</v>
      </c>
      <c r="L403" s="9"/>
      <c r="M403" s="9"/>
      <c r="N403" s="9"/>
      <c r="O403" s="9"/>
      <c r="P403" s="9" t="s">
        <v>15510</v>
      </c>
      <c r="Q403" s="11" t="s">
        <v>13688</v>
      </c>
      <c r="R403" s="9"/>
      <c r="S403" s="9"/>
      <c r="T403">
        <f t="shared" si="2"/>
        <v>54</v>
      </c>
      <c r="U403" t="str">
        <f t="shared" si="3"/>
        <v>Excluded</v>
      </c>
      <c r="V403">
        <f t="shared" si="4"/>
        <v>29</v>
      </c>
      <c r="W403" t="str">
        <f t="shared" si="5"/>
        <v>Excluded</v>
      </c>
      <c r="X403" t="str">
        <f t="shared" ref="X403:Z403" si="411">IFERROR(IF(SEARCH(X$1,$Q403),"sim","não"),)</f>
        <v>sim</v>
      </c>
      <c r="Y403" t="str">
        <f t="shared" si="411"/>
        <v/>
      </c>
      <c r="Z403" t="str">
        <f t="shared" si="411"/>
        <v/>
      </c>
      <c r="AA403">
        <f t="shared" si="7"/>
        <v>1</v>
      </c>
      <c r="AB403" t="str">
        <f t="shared" si="8"/>
        <v/>
      </c>
      <c r="AF403" t="str">
        <f t="shared" si="9"/>
        <v>1 - Type of study</v>
      </c>
      <c r="AG403" t="str">
        <f t="shared" si="10"/>
        <v>1 - Type of study</v>
      </c>
      <c r="AH403" t="str">
        <f t="shared" si="11"/>
        <v/>
      </c>
    </row>
    <row r="404">
      <c r="A404" s="9" t="s">
        <v>15511</v>
      </c>
      <c r="B404" s="9" t="s">
        <v>15512</v>
      </c>
      <c r="C404" s="10">
        <v>2020.0</v>
      </c>
      <c r="D404" s="10">
        <v>10.0</v>
      </c>
      <c r="E404" s="10">
        <v>1.0</v>
      </c>
      <c r="F404" s="9" t="s">
        <v>2731</v>
      </c>
      <c r="G404" s="9" t="s">
        <v>2732</v>
      </c>
      <c r="H404" s="10">
        <v>737.0</v>
      </c>
      <c r="I404" s="9"/>
      <c r="J404" s="9"/>
      <c r="K404" s="11" t="s">
        <v>15513</v>
      </c>
      <c r="L404" s="9"/>
      <c r="M404" s="9"/>
      <c r="N404" s="9"/>
      <c r="O404" s="9"/>
      <c r="P404" s="9" t="s">
        <v>15514</v>
      </c>
      <c r="Q404" s="11" t="s">
        <v>13680</v>
      </c>
      <c r="R404" s="9"/>
      <c r="S404" s="9"/>
      <c r="T404">
        <f t="shared" si="2"/>
        <v>54</v>
      </c>
      <c r="U404" t="str">
        <f t="shared" si="3"/>
        <v>Excluded</v>
      </c>
      <c r="V404">
        <f t="shared" si="4"/>
        <v>29</v>
      </c>
      <c r="W404" t="str">
        <f t="shared" si="5"/>
        <v>Excluded</v>
      </c>
      <c r="X404" t="str">
        <f t="shared" ref="X404:Z404" si="412">IFERROR(IF(SEARCH(X$1,$Q404),"sim","não"),)</f>
        <v>sim</v>
      </c>
      <c r="Y404" t="str">
        <f t="shared" si="412"/>
        <v/>
      </c>
      <c r="Z404" t="str">
        <f t="shared" si="412"/>
        <v/>
      </c>
      <c r="AA404">
        <f t="shared" si="7"/>
        <v>1</v>
      </c>
      <c r="AB404" t="str">
        <f t="shared" si="8"/>
        <v/>
      </c>
      <c r="AF404" t="str">
        <f t="shared" si="9"/>
        <v>1 - Type of study</v>
      </c>
      <c r="AG404" t="str">
        <f t="shared" si="10"/>
        <v>1 - Type of study</v>
      </c>
      <c r="AH404" t="str">
        <f t="shared" si="11"/>
        <v/>
      </c>
    </row>
    <row r="405">
      <c r="A405" s="9" t="s">
        <v>15515</v>
      </c>
      <c r="B405" s="9" t="s">
        <v>15516</v>
      </c>
      <c r="C405" s="10">
        <v>2020.0</v>
      </c>
      <c r="D405" s="10">
        <v>4.0</v>
      </c>
      <c r="E405" s="10">
        <v>1.0</v>
      </c>
      <c r="F405" s="9" t="s">
        <v>2693</v>
      </c>
      <c r="G405" s="9" t="s">
        <v>2694</v>
      </c>
      <c r="H405" s="10">
        <v>153.0</v>
      </c>
      <c r="I405" s="9"/>
      <c r="J405" s="9"/>
      <c r="K405" s="11" t="s">
        <v>15517</v>
      </c>
      <c r="L405" s="9"/>
      <c r="M405" s="9"/>
      <c r="N405" s="9"/>
      <c r="O405" s="9"/>
      <c r="P405" s="9" t="s">
        <v>15518</v>
      </c>
      <c r="Q405" s="11" t="s">
        <v>13688</v>
      </c>
      <c r="R405" s="9"/>
      <c r="S405" s="9"/>
      <c r="T405">
        <f t="shared" si="2"/>
        <v>54</v>
      </c>
      <c r="U405" t="str">
        <f t="shared" si="3"/>
        <v>Excluded</v>
      </c>
      <c r="V405">
        <f t="shared" si="4"/>
        <v>29</v>
      </c>
      <c r="W405" t="str">
        <f t="shared" si="5"/>
        <v>Excluded</v>
      </c>
      <c r="X405" t="str">
        <f t="shared" ref="X405:Z405" si="413">IFERROR(IF(SEARCH(X$1,$Q405),"sim","não"),)</f>
        <v>sim</v>
      </c>
      <c r="Y405" t="str">
        <f t="shared" si="413"/>
        <v/>
      </c>
      <c r="Z405" t="str">
        <f t="shared" si="413"/>
        <v/>
      </c>
      <c r="AA405">
        <f t="shared" si="7"/>
        <v>1</v>
      </c>
      <c r="AB405" t="str">
        <f t="shared" si="8"/>
        <v/>
      </c>
      <c r="AF405" t="str">
        <f t="shared" si="9"/>
        <v>1 - Type of study</v>
      </c>
      <c r="AG405" t="str">
        <f t="shared" si="10"/>
        <v>1 - Type of study</v>
      </c>
      <c r="AH405" t="str">
        <f t="shared" si="11"/>
        <v/>
      </c>
    </row>
    <row r="406">
      <c r="A406" s="9" t="s">
        <v>15519</v>
      </c>
      <c r="B406" s="9" t="s">
        <v>15520</v>
      </c>
      <c r="C406" s="10">
        <v>2019.0</v>
      </c>
      <c r="D406" s="10">
        <v>5.0</v>
      </c>
      <c r="E406" s="10">
        <v>10.0</v>
      </c>
      <c r="F406" s="9" t="s">
        <v>2731</v>
      </c>
      <c r="G406" s="9" t="s">
        <v>2732</v>
      </c>
      <c r="H406" s="10">
        <v>664.0</v>
      </c>
      <c r="I406" s="9"/>
      <c r="J406" s="9" t="s">
        <v>15521</v>
      </c>
      <c r="K406" s="11" t="s">
        <v>15522</v>
      </c>
      <c r="L406" s="9"/>
      <c r="M406" s="9"/>
      <c r="N406" s="9"/>
      <c r="O406" s="9"/>
      <c r="P406" s="9" t="s">
        <v>15523</v>
      </c>
      <c r="Q406" s="11" t="s">
        <v>13688</v>
      </c>
      <c r="R406" s="9"/>
      <c r="S406" s="9"/>
      <c r="T406">
        <f t="shared" si="2"/>
        <v>54</v>
      </c>
      <c r="U406" t="str">
        <f t="shared" si="3"/>
        <v>Excluded</v>
      </c>
      <c r="V406">
        <f t="shared" si="4"/>
        <v>29</v>
      </c>
      <c r="W406" t="str">
        <f t="shared" si="5"/>
        <v>Excluded</v>
      </c>
      <c r="X406" t="str">
        <f t="shared" ref="X406:Z406" si="414">IFERROR(IF(SEARCH(X$1,$Q406),"sim","não"),)</f>
        <v>sim</v>
      </c>
      <c r="Y406" t="str">
        <f t="shared" si="414"/>
        <v/>
      </c>
      <c r="Z406" t="str">
        <f t="shared" si="414"/>
        <v/>
      </c>
      <c r="AA406">
        <f t="shared" si="7"/>
        <v>1</v>
      </c>
      <c r="AB406" t="str">
        <f t="shared" si="8"/>
        <v/>
      </c>
      <c r="AF406" t="str">
        <f t="shared" si="9"/>
        <v>1 - Type of study</v>
      </c>
      <c r="AG406" t="str">
        <f t="shared" si="10"/>
        <v>1 - Type of study</v>
      </c>
      <c r="AH406" t="str">
        <f t="shared" si="11"/>
        <v/>
      </c>
    </row>
    <row r="407">
      <c r="A407" s="9" t="s">
        <v>15524</v>
      </c>
      <c r="B407" s="9" t="s">
        <v>15525</v>
      </c>
      <c r="C407" s="10">
        <v>2019.0</v>
      </c>
      <c r="D407" s="10">
        <v>12.0</v>
      </c>
      <c r="E407" s="10">
        <v>11.0</v>
      </c>
      <c r="F407" s="9" t="s">
        <v>3337</v>
      </c>
      <c r="G407" s="9" t="s">
        <v>3338</v>
      </c>
      <c r="H407" s="10">
        <v>14.0</v>
      </c>
      <c r="I407" s="10">
        <v>12.0</v>
      </c>
      <c r="J407" s="9"/>
      <c r="K407" s="11" t="s">
        <v>15526</v>
      </c>
      <c r="L407" s="9"/>
      <c r="M407" s="9"/>
      <c r="N407" s="9"/>
      <c r="O407" s="9"/>
      <c r="P407" s="9" t="s">
        <v>15527</v>
      </c>
      <c r="Q407" s="11" t="s">
        <v>13688</v>
      </c>
      <c r="R407" s="9"/>
      <c r="S407" s="9"/>
      <c r="T407">
        <f t="shared" si="2"/>
        <v>54</v>
      </c>
      <c r="U407" t="str">
        <f t="shared" si="3"/>
        <v>Excluded</v>
      </c>
      <c r="V407">
        <f t="shared" si="4"/>
        <v>29</v>
      </c>
      <c r="W407" t="str">
        <f t="shared" si="5"/>
        <v>Excluded</v>
      </c>
      <c r="X407" t="str">
        <f t="shared" ref="X407:Z407" si="415">IFERROR(IF(SEARCH(X$1,$Q407),"sim","não"),)</f>
        <v>sim</v>
      </c>
      <c r="Y407" t="str">
        <f t="shared" si="415"/>
        <v/>
      </c>
      <c r="Z407" t="str">
        <f t="shared" si="415"/>
        <v/>
      </c>
      <c r="AA407">
        <f t="shared" si="7"/>
        <v>1</v>
      </c>
      <c r="AB407" t="str">
        <f t="shared" si="8"/>
        <v/>
      </c>
      <c r="AF407" t="str">
        <f t="shared" si="9"/>
        <v>1 - Type of study</v>
      </c>
      <c r="AG407" t="str">
        <f t="shared" si="10"/>
        <v>1 - Type of study</v>
      </c>
      <c r="AH407" t="str">
        <f t="shared" si="11"/>
        <v/>
      </c>
    </row>
    <row r="408">
      <c r="A408" s="9" t="s">
        <v>15528</v>
      </c>
      <c r="B408" s="9" t="s">
        <v>15529</v>
      </c>
      <c r="C408" s="10">
        <v>2020.0</v>
      </c>
      <c r="D408" s="10">
        <v>1.0</v>
      </c>
      <c r="E408" s="10">
        <v>2.0</v>
      </c>
      <c r="F408" s="9" t="s">
        <v>15530</v>
      </c>
      <c r="G408" s="9" t="s">
        <v>15531</v>
      </c>
      <c r="H408" s="10">
        <v>36.0</v>
      </c>
      <c r="I408" s="10">
        <v>1.0</v>
      </c>
      <c r="J408" s="9" t="s">
        <v>15532</v>
      </c>
      <c r="K408" s="11" t="s">
        <v>15533</v>
      </c>
      <c r="L408" s="9"/>
      <c r="M408" s="9"/>
      <c r="N408" s="9"/>
      <c r="O408" s="9"/>
      <c r="P408" s="9" t="s">
        <v>15534</v>
      </c>
      <c r="Q408" s="11" t="s">
        <v>13688</v>
      </c>
      <c r="R408" s="9"/>
      <c r="S408" s="9"/>
      <c r="T408">
        <f t="shared" si="2"/>
        <v>54</v>
      </c>
      <c r="U408" t="str">
        <f t="shared" si="3"/>
        <v>Excluded</v>
      </c>
      <c r="V408">
        <f t="shared" si="4"/>
        <v>29</v>
      </c>
      <c r="W408" t="str">
        <f t="shared" si="5"/>
        <v>Excluded</v>
      </c>
      <c r="X408" t="str">
        <f t="shared" ref="X408:Z408" si="416">IFERROR(IF(SEARCH(X$1,$Q408),"sim","não"),)</f>
        <v>sim</v>
      </c>
      <c r="Y408" t="str">
        <f t="shared" si="416"/>
        <v/>
      </c>
      <c r="Z408" t="str">
        <f t="shared" si="416"/>
        <v/>
      </c>
      <c r="AA408">
        <f t="shared" si="7"/>
        <v>1</v>
      </c>
      <c r="AB408" t="str">
        <f t="shared" si="8"/>
        <v/>
      </c>
      <c r="AF408" t="str">
        <f t="shared" si="9"/>
        <v>1 - Type of study</v>
      </c>
      <c r="AG408" t="str">
        <f t="shared" si="10"/>
        <v>1 - Type of study</v>
      </c>
      <c r="AH408" t="str">
        <f t="shared" si="11"/>
        <v/>
      </c>
    </row>
    <row r="409">
      <c r="A409" s="9" t="s">
        <v>15535</v>
      </c>
      <c r="B409" s="9" t="s">
        <v>15536</v>
      </c>
      <c r="C409" s="10">
        <v>2020.0</v>
      </c>
      <c r="D409" s="10">
        <v>4.0</v>
      </c>
      <c r="E409" s="10">
        <v>29.0</v>
      </c>
      <c r="F409" s="9" t="s">
        <v>15537</v>
      </c>
      <c r="G409" s="9" t="s">
        <v>15538</v>
      </c>
      <c r="H409" s="10">
        <v>16.0</v>
      </c>
      <c r="I409" s="10">
        <v>4.0</v>
      </c>
      <c r="J409" s="9"/>
      <c r="K409" s="11" t="s">
        <v>15539</v>
      </c>
      <c r="L409" s="9"/>
      <c r="M409" s="9"/>
      <c r="N409" s="9"/>
      <c r="O409" s="9"/>
      <c r="P409" s="9" t="s">
        <v>15540</v>
      </c>
      <c r="Q409" s="11" t="s">
        <v>14077</v>
      </c>
      <c r="R409" s="9"/>
      <c r="S409" s="9"/>
      <c r="T409">
        <f t="shared" si="2"/>
        <v>54</v>
      </c>
      <c r="U409" t="str">
        <f t="shared" si="3"/>
        <v>Excluded</v>
      </c>
      <c r="V409">
        <f t="shared" si="4"/>
        <v>29</v>
      </c>
      <c r="W409" t="str">
        <f t="shared" si="5"/>
        <v>Excluded</v>
      </c>
      <c r="X409" t="str">
        <f t="shared" ref="X409:Z409" si="417">IFERROR(IF(SEARCH(X$1,$Q409),"sim","não"),)</f>
        <v/>
      </c>
      <c r="Y409" t="str">
        <f t="shared" si="417"/>
        <v>sim</v>
      </c>
      <c r="Z409" t="str">
        <f t="shared" si="417"/>
        <v/>
      </c>
      <c r="AA409">
        <f t="shared" si="7"/>
        <v>1</v>
      </c>
      <c r="AB409" t="str">
        <f t="shared" si="8"/>
        <v/>
      </c>
      <c r="AF409" t="str">
        <f t="shared" si="9"/>
        <v>2 - Population</v>
      </c>
      <c r="AG409" t="str">
        <f t="shared" si="10"/>
        <v>2 - Population</v>
      </c>
      <c r="AH409" t="str">
        <f t="shared" si="11"/>
        <v/>
      </c>
    </row>
    <row r="410">
      <c r="A410" s="9" t="s">
        <v>15541</v>
      </c>
      <c r="B410" s="9" t="s">
        <v>15542</v>
      </c>
      <c r="C410" s="10">
        <v>2021.0</v>
      </c>
      <c r="D410" s="10">
        <v>3.0</v>
      </c>
      <c r="E410" s="10">
        <v>15.0</v>
      </c>
      <c r="F410" s="9" t="s">
        <v>2731</v>
      </c>
      <c r="G410" s="9" t="s">
        <v>2732</v>
      </c>
      <c r="H410" s="10">
        <v>760.0</v>
      </c>
      <c r="I410" s="9"/>
      <c r="J410" s="9"/>
      <c r="K410" s="11" t="s">
        <v>15543</v>
      </c>
      <c r="L410" s="9"/>
      <c r="M410" s="9"/>
      <c r="N410" s="9"/>
      <c r="O410" s="9"/>
      <c r="P410" s="9" t="s">
        <v>15544</v>
      </c>
      <c r="Q410" s="11" t="s">
        <v>13688</v>
      </c>
      <c r="R410" s="9"/>
      <c r="S410" s="9"/>
      <c r="T410">
        <f t="shared" si="2"/>
        <v>54</v>
      </c>
      <c r="U410" t="str">
        <f t="shared" si="3"/>
        <v>Excluded</v>
      </c>
      <c r="V410">
        <f t="shared" si="4"/>
        <v>29</v>
      </c>
      <c r="W410" t="str">
        <f t="shared" si="5"/>
        <v>Excluded</v>
      </c>
      <c r="X410" t="str">
        <f t="shared" ref="X410:Z410" si="418">IFERROR(IF(SEARCH(X$1,$Q410),"sim","não"),)</f>
        <v>sim</v>
      </c>
      <c r="Y410" t="str">
        <f t="shared" si="418"/>
        <v/>
      </c>
      <c r="Z410" t="str">
        <f t="shared" si="418"/>
        <v/>
      </c>
      <c r="AA410">
        <f t="shared" si="7"/>
        <v>1</v>
      </c>
      <c r="AB410" t="str">
        <f t="shared" si="8"/>
        <v/>
      </c>
      <c r="AF410" t="str">
        <f t="shared" si="9"/>
        <v>1 - Type of study</v>
      </c>
      <c r="AG410" t="str">
        <f t="shared" si="10"/>
        <v>1 - Type of study</v>
      </c>
      <c r="AH410" t="str">
        <f t="shared" si="11"/>
        <v/>
      </c>
    </row>
    <row r="411">
      <c r="A411" s="9" t="s">
        <v>15545</v>
      </c>
      <c r="B411" s="9" t="s">
        <v>15546</v>
      </c>
      <c r="C411" s="10">
        <v>2015.0</v>
      </c>
      <c r="D411" s="10">
        <v>10.0</v>
      </c>
      <c r="E411" s="10">
        <v>1.0</v>
      </c>
      <c r="F411" s="9" t="s">
        <v>2797</v>
      </c>
      <c r="G411" s="9" t="s">
        <v>2798</v>
      </c>
      <c r="H411" s="10">
        <v>111.0</v>
      </c>
      <c r="I411" s="9"/>
      <c r="J411" s="14">
        <v>44333.0</v>
      </c>
      <c r="K411" s="11" t="s">
        <v>15547</v>
      </c>
      <c r="L411" s="9"/>
      <c r="M411" s="9"/>
      <c r="N411" s="9"/>
      <c r="O411" s="9"/>
      <c r="P411" s="9" t="s">
        <v>15548</v>
      </c>
      <c r="Q411" s="11" t="s">
        <v>13964</v>
      </c>
      <c r="R411" s="9"/>
      <c r="S411" s="9"/>
      <c r="T411">
        <f t="shared" si="2"/>
        <v>54</v>
      </c>
      <c r="U411" t="str">
        <f t="shared" si="3"/>
        <v>Excluded</v>
      </c>
      <c r="V411">
        <f t="shared" si="4"/>
        <v>29</v>
      </c>
      <c r="W411" t="str">
        <f t="shared" si="5"/>
        <v>Excluded</v>
      </c>
      <c r="X411" t="str">
        <f t="shared" ref="X411:Z411" si="419">IFERROR(IF(SEARCH(X$1,$Q411),"sim","não"),)</f>
        <v>sim</v>
      </c>
      <c r="Y411" t="str">
        <f t="shared" si="419"/>
        <v/>
      </c>
      <c r="Z411" t="str">
        <f t="shared" si="419"/>
        <v/>
      </c>
      <c r="AA411">
        <f t="shared" si="7"/>
        <v>1</v>
      </c>
      <c r="AB411" t="str">
        <f t="shared" si="8"/>
        <v/>
      </c>
      <c r="AF411" t="str">
        <f t="shared" si="9"/>
        <v>1 - Type of study</v>
      </c>
      <c r="AG411" t="str">
        <f t="shared" si="10"/>
        <v>1 - Type of study</v>
      </c>
      <c r="AH411" t="str">
        <f t="shared" si="11"/>
        <v/>
      </c>
    </row>
    <row r="412">
      <c r="A412" s="9" t="s">
        <v>15549</v>
      </c>
      <c r="B412" s="9" t="s">
        <v>15550</v>
      </c>
      <c r="C412" s="10">
        <v>2020.0</v>
      </c>
      <c r="D412" s="10">
        <v>7.0</v>
      </c>
      <c r="E412" s="10">
        <v>15.0</v>
      </c>
      <c r="F412" s="9" t="s">
        <v>2731</v>
      </c>
      <c r="G412" s="9" t="s">
        <v>2732</v>
      </c>
      <c r="H412" s="10">
        <v>726.0</v>
      </c>
      <c r="I412" s="9"/>
      <c r="J412" s="9"/>
      <c r="K412" s="11" t="s">
        <v>15551</v>
      </c>
      <c r="L412" s="9"/>
      <c r="M412" s="9"/>
      <c r="N412" s="9"/>
      <c r="O412" s="9"/>
      <c r="P412" s="9" t="s">
        <v>15552</v>
      </c>
      <c r="Q412" s="11" t="s">
        <v>13688</v>
      </c>
      <c r="R412" s="9"/>
      <c r="S412" s="9"/>
      <c r="T412">
        <f t="shared" si="2"/>
        <v>54</v>
      </c>
      <c r="U412" t="str">
        <f t="shared" si="3"/>
        <v>Excluded</v>
      </c>
      <c r="V412">
        <f t="shared" si="4"/>
        <v>29</v>
      </c>
      <c r="W412" t="str">
        <f t="shared" si="5"/>
        <v>Excluded</v>
      </c>
      <c r="X412" t="str">
        <f t="shared" ref="X412:Z412" si="420">IFERROR(IF(SEARCH(X$1,$Q412),"sim","não"),)</f>
        <v>sim</v>
      </c>
      <c r="Y412" t="str">
        <f t="shared" si="420"/>
        <v/>
      </c>
      <c r="Z412" t="str">
        <f t="shared" si="420"/>
        <v/>
      </c>
      <c r="AA412">
        <f t="shared" si="7"/>
        <v>1</v>
      </c>
      <c r="AB412" t="str">
        <f t="shared" si="8"/>
        <v/>
      </c>
      <c r="AF412" t="str">
        <f t="shared" si="9"/>
        <v>1 - Type of study</v>
      </c>
      <c r="AG412" t="str">
        <f t="shared" si="10"/>
        <v>1 - Type of study</v>
      </c>
      <c r="AH412" t="str">
        <f t="shared" si="11"/>
        <v/>
      </c>
    </row>
    <row r="413">
      <c r="A413" s="9" t="s">
        <v>15553</v>
      </c>
      <c r="B413" s="9" t="s">
        <v>15554</v>
      </c>
      <c r="C413" s="10">
        <v>2018.0</v>
      </c>
      <c r="D413" s="10">
        <v>11.0</v>
      </c>
      <c r="E413" s="10">
        <v>1.0</v>
      </c>
      <c r="F413" s="9" t="s">
        <v>2693</v>
      </c>
      <c r="G413" s="9" t="s">
        <v>2694</v>
      </c>
      <c r="H413" s="10">
        <v>136.0</v>
      </c>
      <c r="I413" s="9"/>
      <c r="J413" s="9" t="s">
        <v>15555</v>
      </c>
      <c r="K413" s="11" t="s">
        <v>15556</v>
      </c>
      <c r="L413" s="9"/>
      <c r="M413" s="9"/>
      <c r="N413" s="9"/>
      <c r="O413" s="9"/>
      <c r="P413" s="9" t="s">
        <v>15557</v>
      </c>
      <c r="Q413" s="11" t="s">
        <v>13688</v>
      </c>
      <c r="R413" s="9"/>
      <c r="S413" s="9"/>
      <c r="T413">
        <f t="shared" si="2"/>
        <v>54</v>
      </c>
      <c r="U413" t="str">
        <f t="shared" si="3"/>
        <v>Excluded</v>
      </c>
      <c r="V413">
        <f t="shared" si="4"/>
        <v>29</v>
      </c>
      <c r="W413" t="str">
        <f t="shared" si="5"/>
        <v>Excluded</v>
      </c>
      <c r="X413" t="str">
        <f t="shared" ref="X413:Z413" si="421">IFERROR(IF(SEARCH(X$1,$Q413),"sim","não"),)</f>
        <v>sim</v>
      </c>
      <c r="Y413" t="str">
        <f t="shared" si="421"/>
        <v/>
      </c>
      <c r="Z413" t="str">
        <f t="shared" si="421"/>
        <v/>
      </c>
      <c r="AA413">
        <f t="shared" si="7"/>
        <v>1</v>
      </c>
      <c r="AB413" t="str">
        <f t="shared" si="8"/>
        <v/>
      </c>
      <c r="AF413" t="str">
        <f t="shared" si="9"/>
        <v>1 - Type of study</v>
      </c>
      <c r="AG413" t="str">
        <f t="shared" si="10"/>
        <v>1 - Type of study</v>
      </c>
      <c r="AH413" t="str">
        <f t="shared" si="11"/>
        <v/>
      </c>
    </row>
    <row r="414">
      <c r="A414" s="9" t="s">
        <v>15558</v>
      </c>
      <c r="B414" s="9" t="s">
        <v>15559</v>
      </c>
      <c r="C414" s="10">
        <v>2020.0</v>
      </c>
      <c r="D414" s="10">
        <v>8.0</v>
      </c>
      <c r="E414" s="10">
        <v>1.0</v>
      </c>
      <c r="F414" s="9" t="s">
        <v>2738</v>
      </c>
      <c r="G414" s="9" t="s">
        <v>2739</v>
      </c>
      <c r="H414" s="10">
        <v>263.0</v>
      </c>
      <c r="I414" s="9"/>
      <c r="J414" s="9"/>
      <c r="K414" s="11" t="s">
        <v>15560</v>
      </c>
      <c r="L414" s="9"/>
      <c r="M414" s="9"/>
      <c r="N414" s="9"/>
      <c r="O414" s="9"/>
      <c r="P414" s="9" t="s">
        <v>15561</v>
      </c>
      <c r="Q414" s="11" t="s">
        <v>13688</v>
      </c>
      <c r="R414" s="9"/>
      <c r="S414" s="9"/>
      <c r="T414">
        <f t="shared" si="2"/>
        <v>54</v>
      </c>
      <c r="U414" t="str">
        <f t="shared" si="3"/>
        <v>Excluded</v>
      </c>
      <c r="V414">
        <f t="shared" si="4"/>
        <v>29</v>
      </c>
      <c r="W414" t="str">
        <f t="shared" si="5"/>
        <v>Excluded</v>
      </c>
      <c r="X414" t="str">
        <f t="shared" ref="X414:Z414" si="422">IFERROR(IF(SEARCH(X$1,$Q414),"sim","não"),)</f>
        <v>sim</v>
      </c>
      <c r="Y414" t="str">
        <f t="shared" si="422"/>
        <v/>
      </c>
      <c r="Z414" t="str">
        <f t="shared" si="422"/>
        <v/>
      </c>
      <c r="AA414">
        <f t="shared" si="7"/>
        <v>1</v>
      </c>
      <c r="AB414" t="str">
        <f t="shared" si="8"/>
        <v/>
      </c>
      <c r="AF414" t="str">
        <f t="shared" si="9"/>
        <v>1 - Type of study</v>
      </c>
      <c r="AG414" t="str">
        <f t="shared" si="10"/>
        <v>1 - Type of study</v>
      </c>
      <c r="AH414" t="str">
        <f t="shared" si="11"/>
        <v/>
      </c>
    </row>
    <row r="415">
      <c r="A415" s="9" t="s">
        <v>15562</v>
      </c>
      <c r="B415" s="9" t="s">
        <v>15563</v>
      </c>
      <c r="C415" s="10">
        <v>2020.0</v>
      </c>
      <c r="D415" s="10">
        <v>3.0</v>
      </c>
      <c r="E415" s="10">
        <v>1.0</v>
      </c>
      <c r="F415" s="9" t="s">
        <v>2693</v>
      </c>
      <c r="G415" s="9" t="s">
        <v>2694</v>
      </c>
      <c r="H415" s="10">
        <v>152.0</v>
      </c>
      <c r="I415" s="9"/>
      <c r="J415" s="9"/>
      <c r="K415" s="11" t="s">
        <v>15564</v>
      </c>
      <c r="L415" s="9"/>
      <c r="M415" s="9"/>
      <c r="N415" s="9"/>
      <c r="O415" s="9"/>
      <c r="P415" s="9" t="s">
        <v>15565</v>
      </c>
      <c r="Q415" s="11" t="s">
        <v>13688</v>
      </c>
      <c r="R415" s="9"/>
      <c r="S415" s="9"/>
      <c r="T415">
        <f t="shared" si="2"/>
        <v>54</v>
      </c>
      <c r="U415" t="str">
        <f t="shared" si="3"/>
        <v>Excluded</v>
      </c>
      <c r="V415">
        <f t="shared" si="4"/>
        <v>29</v>
      </c>
      <c r="W415" t="str">
        <f t="shared" si="5"/>
        <v>Excluded</v>
      </c>
      <c r="X415" t="str">
        <f t="shared" ref="X415:Z415" si="423">IFERROR(IF(SEARCH(X$1,$Q415),"sim","não"),)</f>
        <v>sim</v>
      </c>
      <c r="Y415" t="str">
        <f t="shared" si="423"/>
        <v/>
      </c>
      <c r="Z415" t="str">
        <f t="shared" si="423"/>
        <v/>
      </c>
      <c r="AA415">
        <f t="shared" si="7"/>
        <v>1</v>
      </c>
      <c r="AB415" t="str">
        <f t="shared" si="8"/>
        <v/>
      </c>
      <c r="AF415" t="str">
        <f t="shared" si="9"/>
        <v>1 - Type of study</v>
      </c>
      <c r="AG415" t="str">
        <f t="shared" si="10"/>
        <v>1 - Type of study</v>
      </c>
      <c r="AH415" t="str">
        <f t="shared" si="11"/>
        <v/>
      </c>
    </row>
    <row r="416">
      <c r="A416" s="9" t="s">
        <v>15566</v>
      </c>
      <c r="B416" s="9" t="s">
        <v>15567</v>
      </c>
      <c r="C416" s="10">
        <v>2019.0</v>
      </c>
      <c r="D416" s="10">
        <v>1.0</v>
      </c>
      <c r="E416" s="10">
        <v>1.0</v>
      </c>
      <c r="F416" s="9" t="s">
        <v>15568</v>
      </c>
      <c r="G416" s="9" t="s">
        <v>15569</v>
      </c>
      <c r="H416" s="10">
        <v>86.0</v>
      </c>
      <c r="I416" s="10">
        <v>1.0</v>
      </c>
      <c r="J416" s="9" t="s">
        <v>12785</v>
      </c>
      <c r="K416" s="11" t="s">
        <v>15570</v>
      </c>
      <c r="L416" s="9"/>
      <c r="M416" s="9"/>
      <c r="N416" s="9"/>
      <c r="O416" s="9"/>
      <c r="P416" s="9" t="s">
        <v>15571</v>
      </c>
      <c r="Q416" s="11" t="s">
        <v>14077</v>
      </c>
      <c r="R416" s="9"/>
      <c r="S416" s="9"/>
      <c r="T416">
        <f t="shared" si="2"/>
        <v>54</v>
      </c>
      <c r="U416" t="str">
        <f t="shared" si="3"/>
        <v>Excluded</v>
      </c>
      <c r="V416">
        <f t="shared" si="4"/>
        <v>29</v>
      </c>
      <c r="W416" t="str">
        <f t="shared" si="5"/>
        <v>Excluded</v>
      </c>
      <c r="X416" t="str">
        <f t="shared" ref="X416:Z416" si="424">IFERROR(IF(SEARCH(X$1,$Q416),"sim","não"),)</f>
        <v/>
      </c>
      <c r="Y416" t="str">
        <f t="shared" si="424"/>
        <v>sim</v>
      </c>
      <c r="Z416" t="str">
        <f t="shared" si="424"/>
        <v/>
      </c>
      <c r="AA416">
        <f t="shared" si="7"/>
        <v>1</v>
      </c>
      <c r="AB416" t="str">
        <f t="shared" si="8"/>
        <v/>
      </c>
      <c r="AF416" t="str">
        <f t="shared" si="9"/>
        <v>2 - Population</v>
      </c>
      <c r="AG416" t="str">
        <f t="shared" si="10"/>
        <v>2 - Population</v>
      </c>
      <c r="AH416" t="str">
        <f t="shared" si="11"/>
        <v/>
      </c>
    </row>
    <row r="417">
      <c r="A417" s="9" t="s">
        <v>15572</v>
      </c>
      <c r="B417" s="9" t="s">
        <v>15573</v>
      </c>
      <c r="C417" s="10">
        <v>2021.0</v>
      </c>
      <c r="D417" s="10">
        <v>5.0</v>
      </c>
      <c r="E417" s="10">
        <v>4.0</v>
      </c>
      <c r="F417" s="9" t="s">
        <v>2878</v>
      </c>
      <c r="G417" s="9" t="s">
        <v>2879</v>
      </c>
      <c r="H417" s="10">
        <v>55.0</v>
      </c>
      <c r="I417" s="10">
        <v>9.0</v>
      </c>
      <c r="J417" s="9" t="s">
        <v>15574</v>
      </c>
      <c r="K417" s="11" t="s">
        <v>15575</v>
      </c>
      <c r="L417" s="9"/>
      <c r="M417" s="9"/>
      <c r="N417" s="9"/>
      <c r="O417" s="9"/>
      <c r="P417" s="9" t="s">
        <v>15576</v>
      </c>
      <c r="Q417" s="11" t="s">
        <v>13688</v>
      </c>
      <c r="R417" s="9"/>
      <c r="S417" s="9"/>
      <c r="T417">
        <f t="shared" si="2"/>
        <v>54</v>
      </c>
      <c r="U417" t="str">
        <f t="shared" si="3"/>
        <v>Excluded</v>
      </c>
      <c r="V417">
        <f t="shared" si="4"/>
        <v>29</v>
      </c>
      <c r="W417" t="str">
        <f t="shared" si="5"/>
        <v>Excluded</v>
      </c>
      <c r="X417" t="str">
        <f t="shared" ref="X417:Z417" si="425">IFERROR(IF(SEARCH(X$1,$Q417),"sim","não"),)</f>
        <v>sim</v>
      </c>
      <c r="Y417" t="str">
        <f t="shared" si="425"/>
        <v/>
      </c>
      <c r="Z417" t="str">
        <f t="shared" si="425"/>
        <v/>
      </c>
      <c r="AA417">
        <f t="shared" si="7"/>
        <v>1</v>
      </c>
      <c r="AB417" t="str">
        <f t="shared" si="8"/>
        <v/>
      </c>
      <c r="AF417" t="str">
        <f t="shared" si="9"/>
        <v>1 - Type of study</v>
      </c>
      <c r="AG417" t="str">
        <f t="shared" si="10"/>
        <v>1 - Type of study</v>
      </c>
      <c r="AH417" t="str">
        <f t="shared" si="11"/>
        <v/>
      </c>
    </row>
    <row r="418">
      <c r="A418" s="9" t="s">
        <v>15577</v>
      </c>
      <c r="B418" s="9" t="s">
        <v>15578</v>
      </c>
      <c r="C418" s="10">
        <v>2018.0</v>
      </c>
      <c r="D418" s="10">
        <v>6.0</v>
      </c>
      <c r="E418" s="10">
        <v>1.0</v>
      </c>
      <c r="F418" s="9" t="s">
        <v>2731</v>
      </c>
      <c r="G418" s="9" t="s">
        <v>2732</v>
      </c>
      <c r="H418" s="10">
        <v>626.0</v>
      </c>
      <c r="I418" s="9"/>
      <c r="J418" s="9" t="s">
        <v>15579</v>
      </c>
      <c r="K418" s="11" t="s">
        <v>15580</v>
      </c>
      <c r="L418" s="9"/>
      <c r="M418" s="9"/>
      <c r="N418" s="9"/>
      <c r="O418" s="9"/>
      <c r="P418" s="9" t="s">
        <v>15581</v>
      </c>
      <c r="Q418" s="11" t="s">
        <v>15075</v>
      </c>
      <c r="R418" s="9"/>
      <c r="S418" s="9"/>
      <c r="T418">
        <f t="shared" si="2"/>
        <v>54</v>
      </c>
      <c r="U418" t="str">
        <f t="shared" si="3"/>
        <v>Excluded</v>
      </c>
      <c r="V418">
        <f t="shared" si="4"/>
        <v>29</v>
      </c>
      <c r="W418" t="str">
        <f t="shared" si="5"/>
        <v>Excluded</v>
      </c>
      <c r="X418" t="str">
        <f t="shared" ref="X418:Z418" si="426">IFERROR(IF(SEARCH(X$1,$Q418),"sim","não"),)</f>
        <v>sim</v>
      </c>
      <c r="Y418" t="str">
        <f t="shared" si="426"/>
        <v>sim</v>
      </c>
      <c r="Z418" t="str">
        <f t="shared" si="426"/>
        <v/>
      </c>
      <c r="AA418">
        <f t="shared" si="7"/>
        <v>2</v>
      </c>
      <c r="AB418" t="str">
        <f t="shared" si="8"/>
        <v/>
      </c>
      <c r="AF418" t="str">
        <f t="shared" si="9"/>
        <v>2 - Population,1 - Type of study</v>
      </c>
      <c r="AG418" t="str">
        <f t="shared" si="10"/>
        <v>2 - Population</v>
      </c>
      <c r="AH418" t="str">
        <f t="shared" si="11"/>
        <v>1 - Type of study</v>
      </c>
    </row>
    <row r="419">
      <c r="A419" s="9" t="s">
        <v>15582</v>
      </c>
      <c r="B419" s="9" t="s">
        <v>15583</v>
      </c>
      <c r="C419" s="10">
        <v>2018.0</v>
      </c>
      <c r="D419" s="10">
        <v>1.0</v>
      </c>
      <c r="E419" s="10">
        <v>1.0</v>
      </c>
      <c r="F419" s="9" t="s">
        <v>2720</v>
      </c>
      <c r="G419" s="9" t="s">
        <v>2721</v>
      </c>
      <c r="H419" s="10">
        <v>25.0</v>
      </c>
      <c r="I419" s="10">
        <v>2.0</v>
      </c>
      <c r="J419" s="9" t="s">
        <v>15584</v>
      </c>
      <c r="K419" s="11" t="s">
        <v>15585</v>
      </c>
      <c r="L419" s="9"/>
      <c r="M419" s="9"/>
      <c r="N419" s="9"/>
      <c r="O419" s="9"/>
      <c r="P419" s="9" t="s">
        <v>15586</v>
      </c>
      <c r="Q419" s="11" t="s">
        <v>13688</v>
      </c>
      <c r="R419" s="9"/>
      <c r="S419" s="9"/>
      <c r="T419">
        <f t="shared" si="2"/>
        <v>54</v>
      </c>
      <c r="U419" t="str">
        <f t="shared" si="3"/>
        <v>Excluded</v>
      </c>
      <c r="V419">
        <f t="shared" si="4"/>
        <v>29</v>
      </c>
      <c r="W419" t="str">
        <f t="shared" si="5"/>
        <v>Excluded</v>
      </c>
      <c r="X419" t="str">
        <f t="shared" ref="X419:Z419" si="427">IFERROR(IF(SEARCH(X$1,$Q419),"sim","não"),)</f>
        <v>sim</v>
      </c>
      <c r="Y419" t="str">
        <f t="shared" si="427"/>
        <v/>
      </c>
      <c r="Z419" t="str">
        <f t="shared" si="427"/>
        <v/>
      </c>
      <c r="AA419">
        <f t="shared" si="7"/>
        <v>1</v>
      </c>
      <c r="AB419" t="str">
        <f t="shared" si="8"/>
        <v/>
      </c>
      <c r="AF419" t="str">
        <f t="shared" si="9"/>
        <v>1 - Type of study</v>
      </c>
      <c r="AG419" t="str">
        <f t="shared" si="10"/>
        <v>1 - Type of study</v>
      </c>
      <c r="AH419" t="str">
        <f t="shared" si="11"/>
        <v/>
      </c>
    </row>
    <row r="420">
      <c r="A420" s="9" t="s">
        <v>15587</v>
      </c>
      <c r="B420" s="9" t="s">
        <v>15588</v>
      </c>
      <c r="C420" s="10">
        <v>2018.0</v>
      </c>
      <c r="D420" s="10">
        <v>12.0</v>
      </c>
      <c r="E420" s="10">
        <v>10.0</v>
      </c>
      <c r="F420" s="9" t="s">
        <v>2731</v>
      </c>
      <c r="G420" s="9" t="s">
        <v>2732</v>
      </c>
      <c r="H420" s="10">
        <v>644.0</v>
      </c>
      <c r="I420" s="9"/>
      <c r="J420" s="9" t="s">
        <v>15589</v>
      </c>
      <c r="K420" s="11" t="s">
        <v>15590</v>
      </c>
      <c r="L420" s="9"/>
      <c r="M420" s="9"/>
      <c r="N420" s="9"/>
      <c r="O420" s="9"/>
      <c r="P420" s="9" t="s">
        <v>15591</v>
      </c>
      <c r="Q420" s="11" t="s">
        <v>13688</v>
      </c>
      <c r="R420" s="9"/>
      <c r="S420" s="9"/>
      <c r="T420">
        <f t="shared" si="2"/>
        <v>54</v>
      </c>
      <c r="U420" t="str">
        <f t="shared" si="3"/>
        <v>Excluded</v>
      </c>
      <c r="V420">
        <f t="shared" si="4"/>
        <v>29</v>
      </c>
      <c r="W420" t="str">
        <f t="shared" si="5"/>
        <v>Excluded</v>
      </c>
      <c r="X420" t="str">
        <f t="shared" ref="X420:Z420" si="428">IFERROR(IF(SEARCH(X$1,$Q420),"sim","não"),)</f>
        <v>sim</v>
      </c>
      <c r="Y420" t="str">
        <f t="shared" si="428"/>
        <v/>
      </c>
      <c r="Z420" t="str">
        <f t="shared" si="428"/>
        <v/>
      </c>
      <c r="AA420">
        <f t="shared" si="7"/>
        <v>1</v>
      </c>
      <c r="AB420" t="str">
        <f t="shared" si="8"/>
        <v/>
      </c>
      <c r="AF420" t="str">
        <f t="shared" si="9"/>
        <v>1 - Type of study</v>
      </c>
      <c r="AG420" t="str">
        <f t="shared" si="10"/>
        <v>1 - Type of study</v>
      </c>
      <c r="AH420" t="str">
        <f t="shared" si="11"/>
        <v/>
      </c>
    </row>
    <row r="421">
      <c r="A421" s="9" t="s">
        <v>15592</v>
      </c>
      <c r="B421" s="9" t="s">
        <v>15593</v>
      </c>
      <c r="C421" s="10">
        <v>2020.0</v>
      </c>
      <c r="D421" s="10">
        <v>11.0</v>
      </c>
      <c r="E421" s="10">
        <v>1.0</v>
      </c>
      <c r="F421" s="9" t="s">
        <v>2780</v>
      </c>
      <c r="G421" s="9"/>
      <c r="H421" s="10">
        <v>12.0</v>
      </c>
      <c r="I421" s="10">
        <v>11.0</v>
      </c>
      <c r="J421" s="9"/>
      <c r="K421" s="11" t="s">
        <v>15594</v>
      </c>
      <c r="L421" s="9"/>
      <c r="M421" s="9"/>
      <c r="N421" s="9"/>
      <c r="O421" s="9"/>
      <c r="P421" s="9" t="s">
        <v>15595</v>
      </c>
      <c r="Q421" s="11" t="s">
        <v>13688</v>
      </c>
      <c r="R421" s="9"/>
      <c r="S421" s="9"/>
      <c r="T421">
        <f t="shared" si="2"/>
        <v>54</v>
      </c>
      <c r="U421" t="str">
        <f t="shared" si="3"/>
        <v>Excluded</v>
      </c>
      <c r="V421">
        <f t="shared" si="4"/>
        <v>29</v>
      </c>
      <c r="W421" t="str">
        <f t="shared" si="5"/>
        <v>Excluded</v>
      </c>
      <c r="X421" t="str">
        <f t="shared" ref="X421:Z421" si="429">IFERROR(IF(SEARCH(X$1,$Q421),"sim","não"),)</f>
        <v>sim</v>
      </c>
      <c r="Y421" t="str">
        <f t="shared" si="429"/>
        <v/>
      </c>
      <c r="Z421" t="str">
        <f t="shared" si="429"/>
        <v/>
      </c>
      <c r="AA421">
        <f t="shared" si="7"/>
        <v>1</v>
      </c>
      <c r="AB421" t="str">
        <f t="shared" si="8"/>
        <v/>
      </c>
      <c r="AF421" t="str">
        <f t="shared" si="9"/>
        <v>1 - Type of study</v>
      </c>
      <c r="AG421" t="str">
        <f t="shared" si="10"/>
        <v>1 - Type of study</v>
      </c>
      <c r="AH421" t="str">
        <f t="shared" si="11"/>
        <v/>
      </c>
    </row>
    <row r="422">
      <c r="A422" s="9" t="s">
        <v>15596</v>
      </c>
      <c r="B422" s="9" t="s">
        <v>15597</v>
      </c>
      <c r="C422" s="10">
        <v>2020.0</v>
      </c>
      <c r="D422" s="10">
        <v>12.0</v>
      </c>
      <c r="E422" s="10">
        <v>1.0</v>
      </c>
      <c r="F422" s="9" t="s">
        <v>2731</v>
      </c>
      <c r="G422" s="9" t="s">
        <v>2732</v>
      </c>
      <c r="H422" s="10">
        <v>746.0</v>
      </c>
      <c r="I422" s="9"/>
      <c r="J422" s="9"/>
      <c r="K422" s="11" t="s">
        <v>15598</v>
      </c>
      <c r="L422" s="9"/>
      <c r="M422" s="9"/>
      <c r="N422" s="9"/>
      <c r="O422" s="9"/>
      <c r="P422" s="9" t="s">
        <v>15599</v>
      </c>
      <c r="Q422" s="11" t="s">
        <v>13688</v>
      </c>
      <c r="R422" s="9"/>
      <c r="S422" s="9"/>
      <c r="T422">
        <f t="shared" si="2"/>
        <v>54</v>
      </c>
      <c r="U422" t="str">
        <f t="shared" si="3"/>
        <v>Excluded</v>
      </c>
      <c r="V422">
        <f t="shared" si="4"/>
        <v>29</v>
      </c>
      <c r="W422" t="str">
        <f t="shared" si="5"/>
        <v>Excluded</v>
      </c>
      <c r="X422" t="str">
        <f t="shared" ref="X422:Z422" si="430">IFERROR(IF(SEARCH(X$1,$Q422),"sim","não"),)</f>
        <v>sim</v>
      </c>
      <c r="Y422" t="str">
        <f t="shared" si="430"/>
        <v/>
      </c>
      <c r="Z422" t="str">
        <f t="shared" si="430"/>
        <v/>
      </c>
      <c r="AA422">
        <f t="shared" si="7"/>
        <v>1</v>
      </c>
      <c r="AB422" t="str">
        <f t="shared" si="8"/>
        <v/>
      </c>
      <c r="AF422" t="str">
        <f t="shared" si="9"/>
        <v>1 - Type of study</v>
      </c>
      <c r="AG422" t="str">
        <f t="shared" si="10"/>
        <v>1 - Type of study</v>
      </c>
      <c r="AH422" t="str">
        <f t="shared" si="11"/>
        <v/>
      </c>
    </row>
    <row r="423">
      <c r="A423" s="9" t="s">
        <v>15600</v>
      </c>
      <c r="B423" s="9" t="s">
        <v>15601</v>
      </c>
      <c r="C423" s="10">
        <v>2019.0</v>
      </c>
      <c r="D423" s="10">
        <v>7.0</v>
      </c>
      <c r="E423" s="10">
        <v>1.0</v>
      </c>
      <c r="F423" s="9" t="s">
        <v>2720</v>
      </c>
      <c r="G423" s="9" t="s">
        <v>2721</v>
      </c>
      <c r="H423" s="10">
        <v>26.0</v>
      </c>
      <c r="I423" s="10">
        <v>21.0</v>
      </c>
      <c r="J423" s="9" t="s">
        <v>15602</v>
      </c>
      <c r="K423" s="11" t="s">
        <v>15603</v>
      </c>
      <c r="L423" s="9"/>
      <c r="M423" s="9"/>
      <c r="N423" s="9"/>
      <c r="O423" s="9"/>
      <c r="P423" s="9" t="s">
        <v>15604</v>
      </c>
      <c r="Q423" s="11" t="s">
        <v>13688</v>
      </c>
      <c r="R423" s="9"/>
      <c r="S423" s="9"/>
      <c r="T423">
        <f t="shared" si="2"/>
        <v>54</v>
      </c>
      <c r="U423" t="str">
        <f t="shared" si="3"/>
        <v>Excluded</v>
      </c>
      <c r="V423">
        <f t="shared" si="4"/>
        <v>29</v>
      </c>
      <c r="W423" t="str">
        <f t="shared" si="5"/>
        <v>Excluded</v>
      </c>
      <c r="X423" t="str">
        <f t="shared" ref="X423:Z423" si="431">IFERROR(IF(SEARCH(X$1,$Q423),"sim","não"),)</f>
        <v>sim</v>
      </c>
      <c r="Y423" t="str">
        <f t="shared" si="431"/>
        <v/>
      </c>
      <c r="Z423" t="str">
        <f t="shared" si="431"/>
        <v/>
      </c>
      <c r="AA423">
        <f t="shared" si="7"/>
        <v>1</v>
      </c>
      <c r="AB423" t="str">
        <f t="shared" si="8"/>
        <v/>
      </c>
      <c r="AF423" t="str">
        <f t="shared" si="9"/>
        <v>1 - Type of study</v>
      </c>
      <c r="AG423" t="str">
        <f t="shared" si="10"/>
        <v>1 - Type of study</v>
      </c>
      <c r="AH423" t="str">
        <f t="shared" si="11"/>
        <v/>
      </c>
    </row>
    <row r="424">
      <c r="A424" s="9" t="s">
        <v>15605</v>
      </c>
      <c r="B424" s="9" t="s">
        <v>15606</v>
      </c>
      <c r="C424" s="10">
        <v>2020.0</v>
      </c>
      <c r="D424" s="10">
        <v>1.0</v>
      </c>
      <c r="E424" s="10">
        <v>1.0</v>
      </c>
      <c r="F424" s="9" t="s">
        <v>2693</v>
      </c>
      <c r="G424" s="9" t="s">
        <v>2694</v>
      </c>
      <c r="H424" s="10">
        <v>150.0</v>
      </c>
      <c r="I424" s="9"/>
      <c r="J424" s="9"/>
      <c r="K424" s="11" t="s">
        <v>15607</v>
      </c>
      <c r="L424" s="9"/>
      <c r="M424" s="9"/>
      <c r="N424" s="9"/>
      <c r="O424" s="9"/>
      <c r="P424" s="9" t="s">
        <v>15608</v>
      </c>
      <c r="Q424" s="11" t="s">
        <v>13680</v>
      </c>
      <c r="R424" s="9"/>
      <c r="S424" s="9"/>
      <c r="T424">
        <f t="shared" si="2"/>
        <v>54</v>
      </c>
      <c r="U424" t="str">
        <f t="shared" si="3"/>
        <v>Excluded</v>
      </c>
      <c r="V424">
        <f t="shared" si="4"/>
        <v>29</v>
      </c>
      <c r="W424" t="str">
        <f t="shared" si="5"/>
        <v>Excluded</v>
      </c>
      <c r="X424" t="str">
        <f t="shared" ref="X424:Z424" si="432">IFERROR(IF(SEARCH(X$1,$Q424),"sim","não"),)</f>
        <v>sim</v>
      </c>
      <c r="Y424" t="str">
        <f t="shared" si="432"/>
        <v/>
      </c>
      <c r="Z424" t="str">
        <f t="shared" si="432"/>
        <v/>
      </c>
      <c r="AA424">
        <f t="shared" si="7"/>
        <v>1</v>
      </c>
      <c r="AB424" t="str">
        <f t="shared" si="8"/>
        <v/>
      </c>
      <c r="AF424" t="str">
        <f t="shared" si="9"/>
        <v>1 - Type of study</v>
      </c>
      <c r="AG424" t="str">
        <f t="shared" si="10"/>
        <v>1 - Type of study</v>
      </c>
      <c r="AH424" t="str">
        <f t="shared" si="11"/>
        <v/>
      </c>
    </row>
    <row r="425">
      <c r="A425" s="9" t="s">
        <v>15609</v>
      </c>
      <c r="B425" s="9" t="s">
        <v>15610</v>
      </c>
      <c r="C425" s="10">
        <v>2019.0</v>
      </c>
      <c r="D425" s="10">
        <v>1.0</v>
      </c>
      <c r="E425" s="10">
        <v>15.0</v>
      </c>
      <c r="F425" s="9" t="s">
        <v>2731</v>
      </c>
      <c r="G425" s="9" t="s">
        <v>2732</v>
      </c>
      <c r="H425" s="10">
        <v>648.0</v>
      </c>
      <c r="I425" s="9"/>
      <c r="J425" s="9" t="s">
        <v>15611</v>
      </c>
      <c r="K425" s="11" t="s">
        <v>15612</v>
      </c>
      <c r="L425" s="9"/>
      <c r="M425" s="9"/>
      <c r="N425" s="9"/>
      <c r="O425" s="9"/>
      <c r="P425" s="9" t="s">
        <v>15613</v>
      </c>
      <c r="Q425" s="11" t="s">
        <v>13688</v>
      </c>
      <c r="R425" s="9"/>
      <c r="S425" s="9"/>
      <c r="T425">
        <f t="shared" si="2"/>
        <v>54</v>
      </c>
      <c r="U425" t="str">
        <f t="shared" si="3"/>
        <v>Excluded</v>
      </c>
      <c r="V425">
        <f t="shared" si="4"/>
        <v>29</v>
      </c>
      <c r="W425" t="str">
        <f t="shared" si="5"/>
        <v>Excluded</v>
      </c>
      <c r="X425" t="str">
        <f t="shared" ref="X425:Z425" si="433">IFERROR(IF(SEARCH(X$1,$Q425),"sim","não"),)</f>
        <v>sim</v>
      </c>
      <c r="Y425" t="str">
        <f t="shared" si="433"/>
        <v/>
      </c>
      <c r="Z425" t="str">
        <f t="shared" si="433"/>
        <v/>
      </c>
      <c r="AA425">
        <f t="shared" si="7"/>
        <v>1</v>
      </c>
      <c r="AB425" t="str">
        <f t="shared" si="8"/>
        <v/>
      </c>
      <c r="AF425" t="str">
        <f t="shared" si="9"/>
        <v>1 - Type of study</v>
      </c>
      <c r="AG425" t="str">
        <f t="shared" si="10"/>
        <v>1 - Type of study</v>
      </c>
      <c r="AH425" t="str">
        <f t="shared" si="11"/>
        <v/>
      </c>
    </row>
    <row r="426">
      <c r="A426" s="9" t="s">
        <v>15614</v>
      </c>
      <c r="B426" s="9" t="s">
        <v>15615</v>
      </c>
      <c r="C426" s="10">
        <v>2020.0</v>
      </c>
      <c r="D426" s="10">
        <v>9.0</v>
      </c>
      <c r="E426" s="10">
        <v>1.0</v>
      </c>
      <c r="F426" s="9" t="s">
        <v>6045</v>
      </c>
      <c r="G426" s="9" t="s">
        <v>6046</v>
      </c>
      <c r="H426" s="10">
        <v>74.0</v>
      </c>
      <c r="I426" s="10">
        <v>9.0</v>
      </c>
      <c r="J426" s="9" t="s">
        <v>15616</v>
      </c>
      <c r="K426" s="11" t="s">
        <v>15617</v>
      </c>
      <c r="L426" s="9"/>
      <c r="M426" s="9"/>
      <c r="N426" s="9"/>
      <c r="O426" s="9"/>
      <c r="P426" s="9" t="s">
        <v>15618</v>
      </c>
      <c r="Q426" s="11" t="s">
        <v>13688</v>
      </c>
      <c r="R426" s="9"/>
      <c r="S426" s="9"/>
      <c r="T426">
        <f t="shared" si="2"/>
        <v>54</v>
      </c>
      <c r="U426" t="str">
        <f t="shared" si="3"/>
        <v>Excluded</v>
      </c>
      <c r="V426">
        <f t="shared" si="4"/>
        <v>29</v>
      </c>
      <c r="W426" t="str">
        <f t="shared" si="5"/>
        <v>Excluded</v>
      </c>
      <c r="X426" t="str">
        <f t="shared" ref="X426:Z426" si="434">IFERROR(IF(SEARCH(X$1,$Q426),"sim","não"),)</f>
        <v>sim</v>
      </c>
      <c r="Y426" t="str">
        <f t="shared" si="434"/>
        <v/>
      </c>
      <c r="Z426" t="str">
        <f t="shared" si="434"/>
        <v/>
      </c>
      <c r="AA426">
        <f t="shared" si="7"/>
        <v>1</v>
      </c>
      <c r="AB426" t="str">
        <f t="shared" si="8"/>
        <v/>
      </c>
      <c r="AF426" t="str">
        <f t="shared" si="9"/>
        <v>1 - Type of study</v>
      </c>
      <c r="AG426" t="str">
        <f t="shared" si="10"/>
        <v>1 - Type of study</v>
      </c>
      <c r="AH426" t="str">
        <f t="shared" si="11"/>
        <v/>
      </c>
    </row>
    <row r="427">
      <c r="A427" s="9" t="s">
        <v>15619</v>
      </c>
      <c r="B427" s="9" t="s">
        <v>15620</v>
      </c>
      <c r="C427" s="10">
        <v>2018.0</v>
      </c>
      <c r="D427" s="10">
        <v>1.0</v>
      </c>
      <c r="E427" s="10">
        <v>1.0</v>
      </c>
      <c r="F427" s="9" t="s">
        <v>9064</v>
      </c>
      <c r="G427" s="9" t="s">
        <v>9065</v>
      </c>
      <c r="H427" s="10">
        <v>81.0</v>
      </c>
      <c r="I427" s="10">
        <v>16.0</v>
      </c>
      <c r="J427" s="9" t="s">
        <v>15621</v>
      </c>
      <c r="K427" s="11" t="s">
        <v>15622</v>
      </c>
      <c r="L427" s="9"/>
      <c r="M427" s="9"/>
      <c r="N427" s="9"/>
      <c r="O427" s="9"/>
      <c r="P427" s="9" t="s">
        <v>15623</v>
      </c>
      <c r="Q427" s="11" t="s">
        <v>14077</v>
      </c>
      <c r="R427" s="9"/>
      <c r="S427" s="9"/>
      <c r="T427">
        <f t="shared" si="2"/>
        <v>54</v>
      </c>
      <c r="U427" t="str">
        <f t="shared" si="3"/>
        <v>Excluded</v>
      </c>
      <c r="V427">
        <f t="shared" si="4"/>
        <v>29</v>
      </c>
      <c r="W427" t="str">
        <f t="shared" si="5"/>
        <v>Excluded</v>
      </c>
      <c r="X427" t="str">
        <f t="shared" ref="X427:Z427" si="435">IFERROR(IF(SEARCH(X$1,$Q427),"sim","não"),)</f>
        <v/>
      </c>
      <c r="Y427" t="str">
        <f t="shared" si="435"/>
        <v>sim</v>
      </c>
      <c r="Z427" t="str">
        <f t="shared" si="435"/>
        <v/>
      </c>
      <c r="AA427">
        <f t="shared" si="7"/>
        <v>1</v>
      </c>
      <c r="AB427" t="str">
        <f t="shared" si="8"/>
        <v/>
      </c>
      <c r="AF427" t="str">
        <f t="shared" si="9"/>
        <v>2 - Population</v>
      </c>
      <c r="AG427" t="str">
        <f t="shared" si="10"/>
        <v>2 - Population</v>
      </c>
      <c r="AH427" t="str">
        <f t="shared" si="11"/>
        <v/>
      </c>
    </row>
    <row r="428">
      <c r="A428" s="9" t="s">
        <v>15624</v>
      </c>
      <c r="B428" s="9" t="s">
        <v>15625</v>
      </c>
      <c r="C428" s="10">
        <v>2017.0</v>
      </c>
      <c r="D428" s="10">
        <v>11.0</v>
      </c>
      <c r="E428" s="10">
        <v>16.0</v>
      </c>
      <c r="F428" s="9" t="s">
        <v>3337</v>
      </c>
      <c r="G428" s="9" t="s">
        <v>3338</v>
      </c>
      <c r="H428" s="10">
        <v>12.0</v>
      </c>
      <c r="I428" s="10">
        <v>11.0</v>
      </c>
      <c r="J428" s="9"/>
      <c r="K428" s="11" t="s">
        <v>15626</v>
      </c>
      <c r="L428" s="9"/>
      <c r="M428" s="9"/>
      <c r="N428" s="9"/>
      <c r="O428" s="9"/>
      <c r="P428" s="9" t="s">
        <v>15627</v>
      </c>
      <c r="Q428" s="11" t="s">
        <v>14077</v>
      </c>
      <c r="R428" s="9"/>
      <c r="S428" s="9"/>
      <c r="T428">
        <f t="shared" si="2"/>
        <v>54</v>
      </c>
      <c r="U428" t="str">
        <f t="shared" si="3"/>
        <v>Excluded</v>
      </c>
      <c r="V428">
        <f t="shared" si="4"/>
        <v>29</v>
      </c>
      <c r="W428" t="str">
        <f t="shared" si="5"/>
        <v>Excluded</v>
      </c>
      <c r="X428" t="str">
        <f t="shared" ref="X428:Z428" si="436">IFERROR(IF(SEARCH(X$1,$Q428),"sim","não"),)</f>
        <v/>
      </c>
      <c r="Y428" t="str">
        <f t="shared" si="436"/>
        <v>sim</v>
      </c>
      <c r="Z428" t="str">
        <f t="shared" si="436"/>
        <v/>
      </c>
      <c r="AA428">
        <f t="shared" si="7"/>
        <v>1</v>
      </c>
      <c r="AB428" t="str">
        <f t="shared" si="8"/>
        <v/>
      </c>
      <c r="AF428" t="str">
        <f t="shared" si="9"/>
        <v>2 - Population</v>
      </c>
      <c r="AG428" t="str">
        <f t="shared" si="10"/>
        <v>2 - Population</v>
      </c>
      <c r="AH428" t="str">
        <f t="shared" si="11"/>
        <v/>
      </c>
    </row>
    <row r="429">
      <c r="A429" s="9" t="s">
        <v>15628</v>
      </c>
      <c r="B429" s="9" t="s">
        <v>15629</v>
      </c>
      <c r="C429" s="10">
        <v>2020.0</v>
      </c>
      <c r="D429" s="10">
        <v>1.0</v>
      </c>
      <c r="E429" s="10">
        <v>1.0</v>
      </c>
      <c r="F429" s="9" t="s">
        <v>2693</v>
      </c>
      <c r="G429" s="9" t="s">
        <v>2694</v>
      </c>
      <c r="H429" s="10">
        <v>150.0</v>
      </c>
      <c r="I429" s="9"/>
      <c r="J429" s="9"/>
      <c r="K429" s="11" t="s">
        <v>15630</v>
      </c>
      <c r="L429" s="9"/>
      <c r="M429" s="9"/>
      <c r="N429" s="9"/>
      <c r="O429" s="9"/>
      <c r="P429" s="9" t="s">
        <v>15631</v>
      </c>
      <c r="Q429" s="11" t="s">
        <v>13688</v>
      </c>
      <c r="R429" s="9"/>
      <c r="S429" s="9"/>
      <c r="T429">
        <f t="shared" si="2"/>
        <v>54</v>
      </c>
      <c r="U429" t="str">
        <f t="shared" si="3"/>
        <v>Excluded</v>
      </c>
      <c r="V429">
        <f t="shared" si="4"/>
        <v>29</v>
      </c>
      <c r="W429" t="str">
        <f t="shared" si="5"/>
        <v>Excluded</v>
      </c>
      <c r="X429" t="str">
        <f t="shared" ref="X429:Z429" si="437">IFERROR(IF(SEARCH(X$1,$Q429),"sim","não"),)</f>
        <v>sim</v>
      </c>
      <c r="Y429" t="str">
        <f t="shared" si="437"/>
        <v/>
      </c>
      <c r="Z429" t="str">
        <f t="shared" si="437"/>
        <v/>
      </c>
      <c r="AA429">
        <f t="shared" si="7"/>
        <v>1</v>
      </c>
      <c r="AB429" t="str">
        <f t="shared" si="8"/>
        <v/>
      </c>
      <c r="AF429" t="str">
        <f t="shared" si="9"/>
        <v>1 - Type of study</v>
      </c>
      <c r="AG429" t="str">
        <f t="shared" si="10"/>
        <v>1 - Type of study</v>
      </c>
      <c r="AH429" t="str">
        <f t="shared" si="11"/>
        <v/>
      </c>
    </row>
    <row r="430">
      <c r="A430" s="9" t="s">
        <v>15632</v>
      </c>
      <c r="B430" s="9" t="s">
        <v>15633</v>
      </c>
      <c r="C430" s="10">
        <v>2020.0</v>
      </c>
      <c r="D430" s="10">
        <v>8.0</v>
      </c>
      <c r="E430" s="10">
        <v>1.0</v>
      </c>
      <c r="F430" s="11" t="s">
        <v>9335</v>
      </c>
      <c r="G430" s="9"/>
      <c r="H430" s="10">
        <v>17.0</v>
      </c>
      <c r="I430" s="10">
        <v>16.0</v>
      </c>
      <c r="J430" s="9"/>
      <c r="K430" s="11" t="s">
        <v>15634</v>
      </c>
      <c r="L430" s="9"/>
      <c r="M430" s="9"/>
      <c r="N430" s="9"/>
      <c r="O430" s="9"/>
      <c r="P430" s="9" t="s">
        <v>15635</v>
      </c>
      <c r="Q430" s="11" t="s">
        <v>13688</v>
      </c>
      <c r="R430" s="9"/>
      <c r="S430" s="9"/>
      <c r="T430">
        <f t="shared" si="2"/>
        <v>54</v>
      </c>
      <c r="U430" t="str">
        <f t="shared" si="3"/>
        <v>Excluded</v>
      </c>
      <c r="V430">
        <f t="shared" si="4"/>
        <v>29</v>
      </c>
      <c r="W430" t="str">
        <f t="shared" si="5"/>
        <v>Excluded</v>
      </c>
      <c r="X430" t="str">
        <f t="shared" ref="X430:Z430" si="438">IFERROR(IF(SEARCH(X$1,$Q430),"sim","não"),)</f>
        <v>sim</v>
      </c>
      <c r="Y430" t="str">
        <f t="shared" si="438"/>
        <v/>
      </c>
      <c r="Z430" t="str">
        <f t="shared" si="438"/>
        <v/>
      </c>
      <c r="AA430">
        <f t="shared" si="7"/>
        <v>1</v>
      </c>
      <c r="AB430" t="str">
        <f t="shared" si="8"/>
        <v/>
      </c>
      <c r="AF430" t="str">
        <f t="shared" si="9"/>
        <v>1 - Type of study</v>
      </c>
      <c r="AG430" t="str">
        <f t="shared" si="10"/>
        <v>1 - Type of study</v>
      </c>
      <c r="AH430" t="str">
        <f t="shared" si="11"/>
        <v/>
      </c>
    </row>
    <row r="431">
      <c r="A431" s="9" t="s">
        <v>15636</v>
      </c>
      <c r="B431" s="9" t="s">
        <v>15637</v>
      </c>
      <c r="C431" s="10">
        <v>2019.0</v>
      </c>
      <c r="D431" s="10">
        <v>11.0</v>
      </c>
      <c r="E431" s="10">
        <v>15.0</v>
      </c>
      <c r="F431" s="9" t="s">
        <v>2731</v>
      </c>
      <c r="G431" s="9" t="s">
        <v>2732</v>
      </c>
      <c r="H431" s="10">
        <v>691.0</v>
      </c>
      <c r="I431" s="9"/>
      <c r="J431" s="9" t="s">
        <v>15638</v>
      </c>
      <c r="K431" s="11" t="s">
        <v>15639</v>
      </c>
      <c r="L431" s="9"/>
      <c r="M431" s="9"/>
      <c r="N431" s="9"/>
      <c r="O431" s="9"/>
      <c r="P431" s="9" t="s">
        <v>15640</v>
      </c>
      <c r="Q431" s="11" t="s">
        <v>13688</v>
      </c>
      <c r="R431" s="9"/>
      <c r="S431" s="9"/>
      <c r="T431">
        <f t="shared" si="2"/>
        <v>54</v>
      </c>
      <c r="U431" t="str">
        <f t="shared" si="3"/>
        <v>Excluded</v>
      </c>
      <c r="V431">
        <f t="shared" si="4"/>
        <v>29</v>
      </c>
      <c r="W431" t="str">
        <f t="shared" si="5"/>
        <v>Excluded</v>
      </c>
      <c r="X431" t="str">
        <f t="shared" ref="X431:Z431" si="439">IFERROR(IF(SEARCH(X$1,$Q431),"sim","não"),)</f>
        <v>sim</v>
      </c>
      <c r="Y431" t="str">
        <f t="shared" si="439"/>
        <v/>
      </c>
      <c r="Z431" t="str">
        <f t="shared" si="439"/>
        <v/>
      </c>
      <c r="AA431">
        <f t="shared" si="7"/>
        <v>1</v>
      </c>
      <c r="AB431" t="str">
        <f t="shared" si="8"/>
        <v/>
      </c>
      <c r="AF431" t="str">
        <f t="shared" si="9"/>
        <v>1 - Type of study</v>
      </c>
      <c r="AG431" t="str">
        <f t="shared" si="10"/>
        <v>1 - Type of study</v>
      </c>
      <c r="AH431" t="str">
        <f t="shared" si="11"/>
        <v/>
      </c>
    </row>
    <row r="432">
      <c r="A432" s="9" t="s">
        <v>15641</v>
      </c>
      <c r="B432" s="9" t="s">
        <v>15642</v>
      </c>
      <c r="C432" s="10">
        <v>2020.0</v>
      </c>
      <c r="D432" s="10">
        <v>3.0</v>
      </c>
      <c r="E432" s="10">
        <v>1.0</v>
      </c>
      <c r="F432" s="9" t="s">
        <v>15643</v>
      </c>
      <c r="G432" s="9" t="s">
        <v>15644</v>
      </c>
      <c r="H432" s="10">
        <v>60.0</v>
      </c>
      <c r="I432" s="9"/>
      <c r="J432" s="9" t="s">
        <v>15645</v>
      </c>
      <c r="K432" s="11" t="s">
        <v>15646</v>
      </c>
      <c r="L432" s="9"/>
      <c r="M432" s="9"/>
      <c r="N432" s="9"/>
      <c r="O432" s="9"/>
      <c r="P432" s="9"/>
      <c r="Q432" s="11" t="s">
        <v>14824</v>
      </c>
      <c r="R432" s="9"/>
      <c r="S432" s="9"/>
      <c r="T432">
        <f t="shared" si="2"/>
        <v>54</v>
      </c>
      <c r="U432" t="str">
        <f t="shared" si="3"/>
        <v>Maybe</v>
      </c>
      <c r="V432">
        <f t="shared" si="4"/>
        <v>29</v>
      </c>
      <c r="W432" t="str">
        <f t="shared" si="5"/>
        <v>Excluded</v>
      </c>
      <c r="X432" t="str">
        <f t="shared" ref="X432:Z432" si="440">IFERROR(IF(SEARCH(X$1,$Q432),"sim","não"),)</f>
        <v>sim</v>
      </c>
      <c r="Y432" t="str">
        <f t="shared" si="440"/>
        <v/>
      </c>
      <c r="Z432" t="str">
        <f t="shared" si="440"/>
        <v/>
      </c>
      <c r="AA432">
        <f t="shared" si="7"/>
        <v>1</v>
      </c>
      <c r="AB432" t="str">
        <f t="shared" si="8"/>
        <v>sim</v>
      </c>
      <c r="AF432" t="str">
        <f t="shared" si="9"/>
        <v>1 - Type of study</v>
      </c>
      <c r="AG432" t="str">
        <f t="shared" si="10"/>
        <v/>
      </c>
      <c r="AH432" t="str">
        <f t="shared" si="11"/>
        <v/>
      </c>
    </row>
    <row r="433">
      <c r="A433" s="9" t="s">
        <v>15647</v>
      </c>
      <c r="B433" s="9" t="s">
        <v>15648</v>
      </c>
      <c r="C433" s="10">
        <v>2020.0</v>
      </c>
      <c r="D433" s="10">
        <v>8.0</v>
      </c>
      <c r="E433" s="10">
        <v>1.0</v>
      </c>
      <c r="F433" s="9" t="s">
        <v>15649</v>
      </c>
      <c r="G433" s="9" t="s">
        <v>15650</v>
      </c>
      <c r="H433" s="10">
        <v>6.0</v>
      </c>
      <c r="I433" s="10">
        <v>8.0</v>
      </c>
      <c r="J433" s="9"/>
      <c r="K433" s="11" t="s">
        <v>15651</v>
      </c>
      <c r="L433" s="9"/>
      <c r="M433" s="9"/>
      <c r="N433" s="9"/>
      <c r="O433" s="9"/>
      <c r="P433" s="9" t="s">
        <v>15652</v>
      </c>
      <c r="Q433" s="11" t="s">
        <v>13680</v>
      </c>
      <c r="R433" s="9"/>
      <c r="S433" s="9"/>
      <c r="T433">
        <f t="shared" si="2"/>
        <v>54</v>
      </c>
      <c r="U433" t="str">
        <f t="shared" si="3"/>
        <v>Excluded</v>
      </c>
      <c r="V433">
        <f t="shared" si="4"/>
        <v>29</v>
      </c>
      <c r="W433" t="str">
        <f t="shared" si="5"/>
        <v>Excluded</v>
      </c>
      <c r="X433" t="str">
        <f t="shared" ref="X433:Z433" si="441">IFERROR(IF(SEARCH(X$1,$Q433),"sim","não"),)</f>
        <v>sim</v>
      </c>
      <c r="Y433" t="str">
        <f t="shared" si="441"/>
        <v/>
      </c>
      <c r="Z433" t="str">
        <f t="shared" si="441"/>
        <v/>
      </c>
      <c r="AA433">
        <f t="shared" si="7"/>
        <v>1</v>
      </c>
      <c r="AB433" t="str">
        <f t="shared" si="8"/>
        <v/>
      </c>
      <c r="AF433" t="str">
        <f t="shared" si="9"/>
        <v>1 - Type of study</v>
      </c>
      <c r="AG433" t="str">
        <f t="shared" si="10"/>
        <v>1 - Type of study</v>
      </c>
      <c r="AH433" t="str">
        <f t="shared" si="11"/>
        <v/>
      </c>
    </row>
    <row r="434">
      <c r="A434" s="9" t="s">
        <v>15653</v>
      </c>
      <c r="B434" s="9" t="s">
        <v>15654</v>
      </c>
      <c r="C434" s="10">
        <v>2010.0</v>
      </c>
      <c r="D434" s="10">
        <v>12.0</v>
      </c>
      <c r="E434" s="10">
        <v>1.0</v>
      </c>
      <c r="F434" s="9" t="s">
        <v>15655</v>
      </c>
      <c r="G434" s="9" t="s">
        <v>15656</v>
      </c>
      <c r="H434" s="10">
        <v>53.0</v>
      </c>
      <c r="I434" s="10">
        <v>12.0</v>
      </c>
      <c r="J434" s="9" t="s">
        <v>15657</v>
      </c>
      <c r="K434" s="11" t="s">
        <v>15658</v>
      </c>
      <c r="L434" s="9"/>
      <c r="M434" s="9"/>
      <c r="N434" s="9"/>
      <c r="O434" s="9"/>
      <c r="P434" s="9" t="s">
        <v>15659</v>
      </c>
      <c r="Q434" s="11" t="s">
        <v>13688</v>
      </c>
      <c r="R434" s="9"/>
      <c r="S434" s="9"/>
      <c r="T434">
        <f t="shared" si="2"/>
        <v>54</v>
      </c>
      <c r="U434" t="str">
        <f t="shared" si="3"/>
        <v>Excluded</v>
      </c>
      <c r="V434">
        <f t="shared" si="4"/>
        <v>29</v>
      </c>
      <c r="W434" t="str">
        <f t="shared" si="5"/>
        <v>Excluded</v>
      </c>
      <c r="X434" t="str">
        <f t="shared" ref="X434:Z434" si="442">IFERROR(IF(SEARCH(X$1,$Q434),"sim","não"),)</f>
        <v>sim</v>
      </c>
      <c r="Y434" t="str">
        <f t="shared" si="442"/>
        <v/>
      </c>
      <c r="Z434" t="str">
        <f t="shared" si="442"/>
        <v/>
      </c>
      <c r="AA434">
        <f t="shared" si="7"/>
        <v>1</v>
      </c>
      <c r="AB434" t="str">
        <f t="shared" si="8"/>
        <v/>
      </c>
      <c r="AF434" t="str">
        <f t="shared" si="9"/>
        <v>1 - Type of study</v>
      </c>
      <c r="AG434" t="str">
        <f t="shared" si="10"/>
        <v>1 - Type of study</v>
      </c>
      <c r="AH434" t="str">
        <f t="shared" si="11"/>
        <v/>
      </c>
    </row>
    <row r="435">
      <c r="A435" s="9" t="s">
        <v>15660</v>
      </c>
      <c r="B435" s="9" t="s">
        <v>15661</v>
      </c>
      <c r="C435" s="10">
        <v>2021.0</v>
      </c>
      <c r="D435" s="10">
        <v>4.0</v>
      </c>
      <c r="E435" s="10">
        <v>1.0</v>
      </c>
      <c r="F435" s="9" t="s">
        <v>15662</v>
      </c>
      <c r="G435" s="9" t="s">
        <v>15663</v>
      </c>
      <c r="H435" s="10">
        <v>93.0</v>
      </c>
      <c r="I435" s="10">
        <v>4.0</v>
      </c>
      <c r="J435" s="9" t="s">
        <v>15664</v>
      </c>
      <c r="K435" s="11" t="s">
        <v>15665</v>
      </c>
      <c r="L435" s="9"/>
      <c r="M435" s="9"/>
      <c r="N435" s="9"/>
      <c r="O435" s="9"/>
      <c r="P435" s="9" t="s">
        <v>15666</v>
      </c>
      <c r="Q435" s="11" t="s">
        <v>13688</v>
      </c>
      <c r="R435" s="9"/>
      <c r="S435" s="9"/>
      <c r="T435">
        <f t="shared" si="2"/>
        <v>54</v>
      </c>
      <c r="U435" t="str">
        <f t="shared" si="3"/>
        <v>Excluded</v>
      </c>
      <c r="V435">
        <f t="shared" si="4"/>
        <v>29</v>
      </c>
      <c r="W435" t="str">
        <f t="shared" si="5"/>
        <v>Excluded</v>
      </c>
      <c r="X435" t="str">
        <f t="shared" ref="X435:Z435" si="443">IFERROR(IF(SEARCH(X$1,$Q435),"sim","não"),)</f>
        <v>sim</v>
      </c>
      <c r="Y435" t="str">
        <f t="shared" si="443"/>
        <v/>
      </c>
      <c r="Z435" t="str">
        <f t="shared" si="443"/>
        <v/>
      </c>
      <c r="AA435">
        <f t="shared" si="7"/>
        <v>1</v>
      </c>
      <c r="AB435" t="str">
        <f t="shared" si="8"/>
        <v/>
      </c>
      <c r="AF435" t="str">
        <f t="shared" si="9"/>
        <v>1 - Type of study</v>
      </c>
      <c r="AG435" t="str">
        <f t="shared" si="10"/>
        <v>1 - Type of study</v>
      </c>
      <c r="AH435" t="str">
        <f t="shared" si="11"/>
        <v/>
      </c>
    </row>
    <row r="436">
      <c r="A436" s="9" t="s">
        <v>15667</v>
      </c>
      <c r="B436" s="9" t="s">
        <v>15668</v>
      </c>
      <c r="C436" s="10">
        <v>2021.0</v>
      </c>
      <c r="D436" s="10">
        <v>7.0</v>
      </c>
      <c r="E436" s="10">
        <v>10.0</v>
      </c>
      <c r="F436" s="9" t="s">
        <v>2731</v>
      </c>
      <c r="G436" s="9" t="s">
        <v>2732</v>
      </c>
      <c r="H436" s="10">
        <v>777.0</v>
      </c>
      <c r="I436" s="9"/>
      <c r="J436" s="9"/>
      <c r="K436" s="11" t="s">
        <v>15669</v>
      </c>
      <c r="L436" s="9"/>
      <c r="M436" s="9"/>
      <c r="N436" s="9"/>
      <c r="O436" s="9"/>
      <c r="P436" s="9" t="s">
        <v>15670</v>
      </c>
      <c r="Q436" s="11" t="s">
        <v>13680</v>
      </c>
      <c r="R436" s="9"/>
      <c r="S436" s="9"/>
      <c r="T436">
        <f t="shared" si="2"/>
        <v>54</v>
      </c>
      <c r="U436" t="str">
        <f t="shared" si="3"/>
        <v>Excluded</v>
      </c>
      <c r="V436">
        <f t="shared" si="4"/>
        <v>29</v>
      </c>
      <c r="W436" t="str">
        <f t="shared" si="5"/>
        <v>Excluded</v>
      </c>
      <c r="X436" t="str">
        <f t="shared" ref="X436:Z436" si="444">IFERROR(IF(SEARCH(X$1,$Q436),"sim","não"),)</f>
        <v>sim</v>
      </c>
      <c r="Y436" t="str">
        <f t="shared" si="444"/>
        <v/>
      </c>
      <c r="Z436" t="str">
        <f t="shared" si="444"/>
        <v/>
      </c>
      <c r="AA436">
        <f t="shared" si="7"/>
        <v>1</v>
      </c>
      <c r="AB436" t="str">
        <f t="shared" si="8"/>
        <v/>
      </c>
      <c r="AF436" t="str">
        <f t="shared" si="9"/>
        <v>1 - Type of study</v>
      </c>
      <c r="AG436" t="str">
        <f t="shared" si="10"/>
        <v>1 - Type of study</v>
      </c>
      <c r="AH436" t="str">
        <f t="shared" si="11"/>
        <v/>
      </c>
    </row>
    <row r="437">
      <c r="A437" s="9" t="s">
        <v>15671</v>
      </c>
      <c r="B437" s="9" t="s">
        <v>15672</v>
      </c>
      <c r="C437" s="10">
        <v>2016.0</v>
      </c>
      <c r="D437" s="10">
        <v>11.0</v>
      </c>
      <c r="E437" s="10">
        <v>15.0</v>
      </c>
      <c r="F437" s="9" t="s">
        <v>2693</v>
      </c>
      <c r="G437" s="9" t="s">
        <v>2694</v>
      </c>
      <c r="H437" s="10">
        <v>112.0</v>
      </c>
      <c r="I437" s="10">
        <v>1.0</v>
      </c>
      <c r="J437" s="9" t="s">
        <v>15673</v>
      </c>
      <c r="K437" s="11" t="s">
        <v>15674</v>
      </c>
      <c r="L437" s="9"/>
      <c r="M437" s="9"/>
      <c r="N437" s="9"/>
      <c r="O437" s="9"/>
      <c r="P437" s="9" t="s">
        <v>15675</v>
      </c>
      <c r="Q437" s="11" t="s">
        <v>13688</v>
      </c>
      <c r="R437" s="9"/>
      <c r="S437" s="9"/>
      <c r="T437">
        <f t="shared" si="2"/>
        <v>54</v>
      </c>
      <c r="U437" t="str">
        <f t="shared" si="3"/>
        <v>Excluded</v>
      </c>
      <c r="V437">
        <f t="shared" si="4"/>
        <v>29</v>
      </c>
      <c r="W437" t="str">
        <f t="shared" si="5"/>
        <v>Excluded</v>
      </c>
      <c r="X437" t="str">
        <f t="shared" ref="X437:Z437" si="445">IFERROR(IF(SEARCH(X$1,$Q437),"sim","não"),)</f>
        <v>sim</v>
      </c>
      <c r="Y437" t="str">
        <f t="shared" si="445"/>
        <v/>
      </c>
      <c r="Z437" t="str">
        <f t="shared" si="445"/>
        <v/>
      </c>
      <c r="AA437">
        <f t="shared" si="7"/>
        <v>1</v>
      </c>
      <c r="AB437" t="str">
        <f t="shared" si="8"/>
        <v/>
      </c>
      <c r="AF437" t="str">
        <f t="shared" si="9"/>
        <v>1 - Type of study</v>
      </c>
      <c r="AG437" t="str">
        <f t="shared" si="10"/>
        <v>1 - Type of study</v>
      </c>
      <c r="AH437" t="str">
        <f t="shared" si="11"/>
        <v/>
      </c>
    </row>
    <row r="438">
      <c r="A438" s="9" t="s">
        <v>15676</v>
      </c>
      <c r="B438" s="9" t="s">
        <v>15677</v>
      </c>
      <c r="C438" s="10">
        <v>2019.0</v>
      </c>
      <c r="D438" s="10">
        <v>7.0</v>
      </c>
      <c r="E438" s="10">
        <v>1.0</v>
      </c>
      <c r="F438" s="9" t="s">
        <v>2738</v>
      </c>
      <c r="G438" s="9" t="s">
        <v>2739</v>
      </c>
      <c r="H438" s="10">
        <v>250.0</v>
      </c>
      <c r="I438" s="9"/>
      <c r="J438" s="9" t="s">
        <v>15678</v>
      </c>
      <c r="K438" s="11" t="s">
        <v>15679</v>
      </c>
      <c r="L438" s="9"/>
      <c r="M438" s="9"/>
      <c r="N438" s="9"/>
      <c r="O438" s="9"/>
      <c r="P438" s="9" t="s">
        <v>15680</v>
      </c>
      <c r="Q438" s="11" t="s">
        <v>13688</v>
      </c>
      <c r="R438" s="9"/>
      <c r="S438" s="9"/>
      <c r="T438">
        <f t="shared" si="2"/>
        <v>54</v>
      </c>
      <c r="U438" t="str">
        <f t="shared" si="3"/>
        <v>Excluded</v>
      </c>
      <c r="V438">
        <f t="shared" si="4"/>
        <v>29</v>
      </c>
      <c r="W438" t="str">
        <f t="shared" si="5"/>
        <v>Excluded</v>
      </c>
      <c r="X438" t="str">
        <f t="shared" ref="X438:Z438" si="446">IFERROR(IF(SEARCH(X$1,$Q438),"sim","não"),)</f>
        <v>sim</v>
      </c>
      <c r="Y438" t="str">
        <f t="shared" si="446"/>
        <v/>
      </c>
      <c r="Z438" t="str">
        <f t="shared" si="446"/>
        <v/>
      </c>
      <c r="AA438">
        <f t="shared" si="7"/>
        <v>1</v>
      </c>
      <c r="AB438" t="str">
        <f t="shared" si="8"/>
        <v/>
      </c>
      <c r="AF438" t="str">
        <f t="shared" si="9"/>
        <v>1 - Type of study</v>
      </c>
      <c r="AG438" t="str">
        <f t="shared" si="10"/>
        <v>1 - Type of study</v>
      </c>
      <c r="AH438" t="str">
        <f t="shared" si="11"/>
        <v/>
      </c>
    </row>
    <row r="439">
      <c r="A439" s="9" t="s">
        <v>15681</v>
      </c>
      <c r="B439" s="9" t="s">
        <v>15682</v>
      </c>
      <c r="C439" s="10">
        <v>2017.0</v>
      </c>
      <c r="D439" s="10">
        <v>3.0</v>
      </c>
      <c r="E439" s="10">
        <v>22.0</v>
      </c>
      <c r="F439" s="9" t="s">
        <v>6422</v>
      </c>
      <c r="G439" s="9" t="s">
        <v>6423</v>
      </c>
      <c r="H439" s="10">
        <v>9.0</v>
      </c>
      <c r="I439" s="10">
        <v>11.0</v>
      </c>
      <c r="J439" s="9" t="s">
        <v>15683</v>
      </c>
      <c r="K439" s="11" t="s">
        <v>15684</v>
      </c>
      <c r="L439" s="9"/>
      <c r="M439" s="9"/>
      <c r="N439" s="9"/>
      <c r="O439" s="9"/>
      <c r="P439" s="9" t="s">
        <v>15685</v>
      </c>
      <c r="Q439" s="11" t="s">
        <v>14309</v>
      </c>
      <c r="R439" s="9"/>
      <c r="S439" s="9"/>
      <c r="T439">
        <f t="shared" si="2"/>
        <v>54</v>
      </c>
      <c r="U439" t="str">
        <f t="shared" si="3"/>
        <v>Excluded</v>
      </c>
      <c r="V439">
        <f t="shared" si="4"/>
        <v>29</v>
      </c>
      <c r="W439" t="str">
        <f t="shared" si="5"/>
        <v>Excluded</v>
      </c>
      <c r="X439" t="str">
        <f t="shared" ref="X439:Z439" si="447">IFERROR(IF(SEARCH(X$1,$Q439),"sim","não"),)</f>
        <v/>
      </c>
      <c r="Y439" t="str">
        <f t="shared" si="447"/>
        <v>sim</v>
      </c>
      <c r="Z439" t="str">
        <f t="shared" si="447"/>
        <v>sim</v>
      </c>
      <c r="AA439">
        <f t="shared" si="7"/>
        <v>2</v>
      </c>
      <c r="AB439" t="str">
        <f t="shared" si="8"/>
        <v/>
      </c>
      <c r="AF439" t="str">
        <f t="shared" si="9"/>
        <v>2 - Population,3 - Intervention</v>
      </c>
      <c r="AG439" t="str">
        <f t="shared" si="10"/>
        <v>2 - Population</v>
      </c>
      <c r="AH439" t="str">
        <f t="shared" si="11"/>
        <v>3 - Intervention</v>
      </c>
    </row>
    <row r="440">
      <c r="A440" s="9" t="s">
        <v>15686</v>
      </c>
      <c r="B440" s="9" t="s">
        <v>15687</v>
      </c>
      <c r="C440" s="10">
        <v>2019.0</v>
      </c>
      <c r="D440" s="10">
        <v>5.0</v>
      </c>
      <c r="E440" s="10">
        <v>30.0</v>
      </c>
      <c r="F440" s="9" t="s">
        <v>3075</v>
      </c>
      <c r="G440" s="9" t="s">
        <v>3076</v>
      </c>
      <c r="H440" s="10">
        <v>173.0</v>
      </c>
      <c r="I440" s="9"/>
      <c r="J440" s="9" t="s">
        <v>15688</v>
      </c>
      <c r="K440" s="11" t="s">
        <v>15689</v>
      </c>
      <c r="L440" s="9"/>
      <c r="M440" s="9"/>
      <c r="N440" s="9"/>
      <c r="O440" s="9"/>
      <c r="P440" s="9" t="s">
        <v>15690</v>
      </c>
      <c r="Q440" s="11" t="s">
        <v>13964</v>
      </c>
      <c r="R440" s="9"/>
      <c r="S440" s="9"/>
      <c r="T440">
        <f t="shared" si="2"/>
        <v>54</v>
      </c>
      <c r="U440" t="str">
        <f t="shared" si="3"/>
        <v>Excluded</v>
      </c>
      <c r="V440">
        <f t="shared" si="4"/>
        <v>29</v>
      </c>
      <c r="W440" t="str">
        <f t="shared" si="5"/>
        <v>Excluded</v>
      </c>
      <c r="X440" t="str">
        <f t="shared" ref="X440:Z440" si="448">IFERROR(IF(SEARCH(X$1,$Q440),"sim","não"),)</f>
        <v>sim</v>
      </c>
      <c r="Y440" t="str">
        <f t="shared" si="448"/>
        <v/>
      </c>
      <c r="Z440" t="str">
        <f t="shared" si="448"/>
        <v/>
      </c>
      <c r="AA440">
        <f t="shared" si="7"/>
        <v>1</v>
      </c>
      <c r="AB440" t="str">
        <f t="shared" si="8"/>
        <v/>
      </c>
      <c r="AF440" t="str">
        <f t="shared" si="9"/>
        <v>1 - Type of study</v>
      </c>
      <c r="AG440" t="str">
        <f t="shared" si="10"/>
        <v>1 - Type of study</v>
      </c>
      <c r="AH440" t="str">
        <f t="shared" si="11"/>
        <v/>
      </c>
    </row>
    <row r="441">
      <c r="A441" s="9" t="s">
        <v>15691</v>
      </c>
      <c r="B441" s="9" t="s">
        <v>15692</v>
      </c>
      <c r="C441" s="10">
        <v>2020.0</v>
      </c>
      <c r="D441" s="10">
        <v>9.0</v>
      </c>
      <c r="E441" s="10">
        <v>15.0</v>
      </c>
      <c r="F441" s="9" t="s">
        <v>2878</v>
      </c>
      <c r="G441" s="9" t="s">
        <v>2879</v>
      </c>
      <c r="H441" s="10">
        <v>54.0</v>
      </c>
      <c r="I441" s="10">
        <v>18.0</v>
      </c>
      <c r="J441" s="9" t="s">
        <v>15693</v>
      </c>
      <c r="K441" s="11" t="s">
        <v>15694</v>
      </c>
      <c r="L441" s="9"/>
      <c r="M441" s="9"/>
      <c r="N441" s="9"/>
      <c r="O441" s="9"/>
      <c r="P441" s="9" t="s">
        <v>15695</v>
      </c>
      <c r="Q441" s="11" t="s">
        <v>14077</v>
      </c>
      <c r="R441" s="9"/>
      <c r="S441" s="9"/>
      <c r="T441">
        <f t="shared" si="2"/>
        <v>54</v>
      </c>
      <c r="U441" t="str">
        <f t="shared" si="3"/>
        <v>Excluded</v>
      </c>
      <c r="V441">
        <f t="shared" si="4"/>
        <v>29</v>
      </c>
      <c r="W441" t="str">
        <f t="shared" si="5"/>
        <v>Excluded</v>
      </c>
      <c r="X441" t="str">
        <f t="shared" ref="X441:Z441" si="449">IFERROR(IF(SEARCH(X$1,$Q441),"sim","não"),)</f>
        <v/>
      </c>
      <c r="Y441" t="str">
        <f t="shared" si="449"/>
        <v>sim</v>
      </c>
      <c r="Z441" t="str">
        <f t="shared" si="449"/>
        <v/>
      </c>
      <c r="AA441">
        <f t="shared" si="7"/>
        <v>1</v>
      </c>
      <c r="AB441" t="str">
        <f t="shared" si="8"/>
        <v/>
      </c>
      <c r="AF441" t="str">
        <f t="shared" si="9"/>
        <v>2 - Population</v>
      </c>
      <c r="AG441" t="str">
        <f t="shared" si="10"/>
        <v>2 - Population</v>
      </c>
      <c r="AH441" t="str">
        <f t="shared" si="11"/>
        <v/>
      </c>
    </row>
    <row r="442">
      <c r="A442" s="9" t="s">
        <v>15696</v>
      </c>
      <c r="B442" s="9" t="s">
        <v>15697</v>
      </c>
      <c r="C442" s="10">
        <v>2018.0</v>
      </c>
      <c r="D442" s="10">
        <v>3.0</v>
      </c>
      <c r="E442" s="10">
        <v>1.0</v>
      </c>
      <c r="F442" s="9" t="s">
        <v>12822</v>
      </c>
      <c r="G442" s="9" t="s">
        <v>12823</v>
      </c>
      <c r="H442" s="10">
        <v>11.0</v>
      </c>
      <c r="I442" s="10">
        <v>3.0</v>
      </c>
      <c r="J442" s="9" t="s">
        <v>15698</v>
      </c>
      <c r="K442" s="11" t="s">
        <v>15699</v>
      </c>
      <c r="L442" s="9"/>
      <c r="M442" s="9"/>
      <c r="N442" s="9"/>
      <c r="O442" s="9"/>
      <c r="P442" s="9" t="s">
        <v>15700</v>
      </c>
      <c r="Q442" s="11" t="s">
        <v>13688</v>
      </c>
      <c r="R442" s="9"/>
      <c r="S442" s="9"/>
      <c r="T442">
        <f t="shared" si="2"/>
        <v>54</v>
      </c>
      <c r="U442" t="str">
        <f t="shared" si="3"/>
        <v>Excluded</v>
      </c>
      <c r="V442">
        <f t="shared" si="4"/>
        <v>29</v>
      </c>
      <c r="W442" t="str">
        <f t="shared" si="5"/>
        <v>Excluded</v>
      </c>
      <c r="X442" t="str">
        <f t="shared" ref="X442:Z442" si="450">IFERROR(IF(SEARCH(X$1,$Q442),"sim","não"),)</f>
        <v>sim</v>
      </c>
      <c r="Y442" t="str">
        <f t="shared" si="450"/>
        <v/>
      </c>
      <c r="Z442" t="str">
        <f t="shared" si="450"/>
        <v/>
      </c>
      <c r="AA442">
        <f t="shared" si="7"/>
        <v>1</v>
      </c>
      <c r="AB442" t="str">
        <f t="shared" si="8"/>
        <v/>
      </c>
      <c r="AF442" t="str">
        <f t="shared" si="9"/>
        <v>1 - Type of study</v>
      </c>
      <c r="AG442" t="str">
        <f t="shared" si="10"/>
        <v>1 - Type of study</v>
      </c>
      <c r="AH442" t="str">
        <f t="shared" si="11"/>
        <v/>
      </c>
    </row>
    <row r="443">
      <c r="A443" s="9" t="s">
        <v>15701</v>
      </c>
      <c r="B443" s="9" t="s">
        <v>15702</v>
      </c>
      <c r="C443" s="10">
        <v>2020.0</v>
      </c>
      <c r="D443" s="10">
        <v>5.0</v>
      </c>
      <c r="E443" s="10">
        <v>1.0</v>
      </c>
      <c r="F443" s="9" t="s">
        <v>3237</v>
      </c>
      <c r="G443" s="9" t="s">
        <v>3238</v>
      </c>
      <c r="H443" s="10">
        <v>39.0</v>
      </c>
      <c r="I443" s="10">
        <v>6.0</v>
      </c>
      <c r="J443" s="9" t="s">
        <v>15703</v>
      </c>
      <c r="K443" s="11" t="s">
        <v>15704</v>
      </c>
      <c r="L443" s="9"/>
      <c r="M443" s="9"/>
      <c r="N443" s="9"/>
      <c r="O443" s="9"/>
      <c r="P443" s="9" t="s">
        <v>15705</v>
      </c>
      <c r="Q443" s="11" t="s">
        <v>13688</v>
      </c>
      <c r="R443" s="9"/>
      <c r="S443" s="9"/>
      <c r="T443">
        <f t="shared" si="2"/>
        <v>54</v>
      </c>
      <c r="U443" t="str">
        <f t="shared" si="3"/>
        <v>Excluded</v>
      </c>
      <c r="V443">
        <f t="shared" si="4"/>
        <v>29</v>
      </c>
      <c r="W443" t="str">
        <f t="shared" si="5"/>
        <v>Excluded</v>
      </c>
      <c r="X443" t="str">
        <f t="shared" ref="X443:Z443" si="451">IFERROR(IF(SEARCH(X$1,$Q443),"sim","não"),)</f>
        <v>sim</v>
      </c>
      <c r="Y443" t="str">
        <f t="shared" si="451"/>
        <v/>
      </c>
      <c r="Z443" t="str">
        <f t="shared" si="451"/>
        <v/>
      </c>
      <c r="AA443">
        <f t="shared" si="7"/>
        <v>1</v>
      </c>
      <c r="AB443" t="str">
        <f t="shared" si="8"/>
        <v/>
      </c>
      <c r="AF443" t="str">
        <f t="shared" si="9"/>
        <v>1 - Type of study</v>
      </c>
      <c r="AG443" t="str">
        <f t="shared" si="10"/>
        <v>1 - Type of study</v>
      </c>
      <c r="AH443" t="str">
        <f t="shared" si="11"/>
        <v/>
      </c>
    </row>
    <row r="444">
      <c r="A444" s="9" t="s">
        <v>15706</v>
      </c>
      <c r="B444" s="9" t="s">
        <v>15707</v>
      </c>
      <c r="C444" s="10">
        <v>2019.0</v>
      </c>
      <c r="D444" s="10">
        <v>2.0</v>
      </c>
      <c r="E444" s="10">
        <v>1.0</v>
      </c>
      <c r="F444" s="9" t="s">
        <v>6155</v>
      </c>
      <c r="G444" s="9" t="s">
        <v>6156</v>
      </c>
      <c r="H444" s="10">
        <v>111.0</v>
      </c>
      <c r="I444" s="9"/>
      <c r="J444" s="9" t="s">
        <v>15708</v>
      </c>
      <c r="K444" s="11" t="s">
        <v>15709</v>
      </c>
      <c r="L444" s="9"/>
      <c r="M444" s="9"/>
      <c r="N444" s="9"/>
      <c r="O444" s="9"/>
      <c r="P444" s="9" t="s">
        <v>15710</v>
      </c>
      <c r="Q444" s="11" t="s">
        <v>13680</v>
      </c>
      <c r="R444" s="9"/>
      <c r="S444" s="9"/>
      <c r="T444">
        <f t="shared" si="2"/>
        <v>54</v>
      </c>
      <c r="U444" t="str">
        <f t="shared" si="3"/>
        <v>Excluded</v>
      </c>
      <c r="V444">
        <f t="shared" si="4"/>
        <v>29</v>
      </c>
      <c r="W444" t="str">
        <f t="shared" si="5"/>
        <v>Excluded</v>
      </c>
      <c r="X444" t="str">
        <f t="shared" ref="X444:Z444" si="452">IFERROR(IF(SEARCH(X$1,$Q444),"sim","não"),)</f>
        <v>sim</v>
      </c>
      <c r="Y444" t="str">
        <f t="shared" si="452"/>
        <v/>
      </c>
      <c r="Z444" t="str">
        <f t="shared" si="452"/>
        <v/>
      </c>
      <c r="AA444">
        <f t="shared" si="7"/>
        <v>1</v>
      </c>
      <c r="AB444" t="str">
        <f t="shared" si="8"/>
        <v/>
      </c>
      <c r="AF444" t="str">
        <f t="shared" si="9"/>
        <v>1 - Type of study</v>
      </c>
      <c r="AG444" t="str">
        <f t="shared" si="10"/>
        <v>1 - Type of study</v>
      </c>
      <c r="AH444" t="str">
        <f t="shared" si="11"/>
        <v/>
      </c>
    </row>
    <row r="445">
      <c r="A445" s="9" t="s">
        <v>15711</v>
      </c>
      <c r="B445" s="9" t="s">
        <v>15712</v>
      </c>
      <c r="C445" s="10">
        <v>2020.0</v>
      </c>
      <c r="D445" s="10">
        <v>10.0</v>
      </c>
      <c r="E445" s="10">
        <v>1.0</v>
      </c>
      <c r="F445" s="9" t="s">
        <v>2756</v>
      </c>
      <c r="G445" s="9" t="s">
        <v>2757</v>
      </c>
      <c r="H445" s="10">
        <v>257.0</v>
      </c>
      <c r="I445" s="9"/>
      <c r="J445" s="9"/>
      <c r="K445" s="11" t="s">
        <v>15713</v>
      </c>
      <c r="L445" s="9"/>
      <c r="M445" s="9"/>
      <c r="N445" s="9"/>
      <c r="O445" s="9"/>
      <c r="P445" s="9" t="s">
        <v>15714</v>
      </c>
      <c r="Q445" s="11" t="s">
        <v>13688</v>
      </c>
      <c r="R445" s="9"/>
      <c r="S445" s="9"/>
      <c r="T445">
        <f t="shared" si="2"/>
        <v>54</v>
      </c>
      <c r="U445" t="str">
        <f t="shared" si="3"/>
        <v>Excluded</v>
      </c>
      <c r="V445">
        <f t="shared" si="4"/>
        <v>29</v>
      </c>
      <c r="W445" t="str">
        <f t="shared" si="5"/>
        <v>Excluded</v>
      </c>
      <c r="X445" t="str">
        <f t="shared" ref="X445:Z445" si="453">IFERROR(IF(SEARCH(X$1,$Q445),"sim","não"),)</f>
        <v>sim</v>
      </c>
      <c r="Y445" t="str">
        <f t="shared" si="453"/>
        <v/>
      </c>
      <c r="Z445" t="str">
        <f t="shared" si="453"/>
        <v/>
      </c>
      <c r="AA445">
        <f t="shared" si="7"/>
        <v>1</v>
      </c>
      <c r="AB445" t="str">
        <f t="shared" si="8"/>
        <v/>
      </c>
      <c r="AF445" t="str">
        <f t="shared" si="9"/>
        <v>1 - Type of study</v>
      </c>
      <c r="AG445" t="str">
        <f t="shared" si="10"/>
        <v>1 - Type of study</v>
      </c>
      <c r="AH445" t="str">
        <f t="shared" si="11"/>
        <v/>
      </c>
    </row>
    <row r="446">
      <c r="A446" s="9" t="s">
        <v>15715</v>
      </c>
      <c r="B446" s="9" t="s">
        <v>15716</v>
      </c>
      <c r="C446" s="10">
        <v>2020.0</v>
      </c>
      <c r="D446" s="10">
        <v>1.0</v>
      </c>
      <c r="E446" s="10">
        <v>1.0</v>
      </c>
      <c r="F446" s="9" t="s">
        <v>15717</v>
      </c>
      <c r="G446" s="9" t="s">
        <v>15718</v>
      </c>
      <c r="H446" s="10">
        <v>106.0</v>
      </c>
      <c r="I446" s="10">
        <v>2.0</v>
      </c>
      <c r="J446" s="9" t="s">
        <v>15719</v>
      </c>
      <c r="K446" s="11" t="s">
        <v>15720</v>
      </c>
      <c r="L446" s="9"/>
      <c r="M446" s="9"/>
      <c r="N446" s="9"/>
      <c r="O446" s="9"/>
      <c r="P446" s="9"/>
      <c r="Q446" s="11" t="s">
        <v>13680</v>
      </c>
      <c r="R446" s="9"/>
      <c r="S446" s="9"/>
      <c r="T446">
        <f t="shared" si="2"/>
        <v>54</v>
      </c>
      <c r="U446" t="str">
        <f t="shared" si="3"/>
        <v>Excluded</v>
      </c>
      <c r="V446">
        <f t="shared" si="4"/>
        <v>29</v>
      </c>
      <c r="W446" t="str">
        <f t="shared" si="5"/>
        <v>Excluded</v>
      </c>
      <c r="X446" t="str">
        <f t="shared" ref="X446:Z446" si="454">IFERROR(IF(SEARCH(X$1,$Q446),"sim","não"),)</f>
        <v>sim</v>
      </c>
      <c r="Y446" t="str">
        <f t="shared" si="454"/>
        <v/>
      </c>
      <c r="Z446" t="str">
        <f t="shared" si="454"/>
        <v/>
      </c>
      <c r="AA446">
        <f t="shared" si="7"/>
        <v>1</v>
      </c>
      <c r="AB446" t="str">
        <f t="shared" si="8"/>
        <v/>
      </c>
      <c r="AF446" t="str">
        <f t="shared" si="9"/>
        <v>1 - Type of study</v>
      </c>
      <c r="AG446" t="str">
        <f t="shared" si="10"/>
        <v>1 - Type of study</v>
      </c>
      <c r="AH446" t="str">
        <f t="shared" si="11"/>
        <v/>
      </c>
    </row>
    <row r="447">
      <c r="A447" s="9" t="s">
        <v>15721</v>
      </c>
      <c r="B447" s="9" t="s">
        <v>15722</v>
      </c>
      <c r="C447" s="10">
        <v>2018.0</v>
      </c>
      <c r="D447" s="10">
        <v>5.0</v>
      </c>
      <c r="E447" s="10">
        <v>1.0</v>
      </c>
      <c r="F447" s="9" t="s">
        <v>15723</v>
      </c>
      <c r="G447" s="9" t="s">
        <v>15724</v>
      </c>
      <c r="H447" s="10">
        <v>76.0</v>
      </c>
      <c r="I447" s="9"/>
      <c r="J447" s="9" t="s">
        <v>15725</v>
      </c>
      <c r="K447" s="11" t="s">
        <v>15726</v>
      </c>
      <c r="L447" s="9"/>
      <c r="M447" s="9"/>
      <c r="N447" s="9"/>
      <c r="O447" s="9"/>
      <c r="P447" s="9" t="s">
        <v>15727</v>
      </c>
      <c r="Q447" s="11" t="s">
        <v>13738</v>
      </c>
      <c r="R447" s="9"/>
      <c r="S447" s="9"/>
      <c r="T447">
        <f t="shared" si="2"/>
        <v>54</v>
      </c>
      <c r="U447" t="str">
        <f t="shared" si="3"/>
        <v>Excluded</v>
      </c>
      <c r="V447">
        <f t="shared" si="4"/>
        <v>29</v>
      </c>
      <c r="W447" t="str">
        <f t="shared" si="5"/>
        <v>Excluded</v>
      </c>
      <c r="X447" t="str">
        <f t="shared" ref="X447:Z447" si="455">IFERROR(IF(SEARCH(X$1,$Q447),"sim","não"),)</f>
        <v/>
      </c>
      <c r="Y447" t="str">
        <f t="shared" si="455"/>
        <v/>
      </c>
      <c r="Z447" t="str">
        <f t="shared" si="455"/>
        <v>sim</v>
      </c>
      <c r="AA447">
        <f t="shared" si="7"/>
        <v>1</v>
      </c>
      <c r="AB447" t="str">
        <f t="shared" si="8"/>
        <v/>
      </c>
      <c r="AF447" t="str">
        <f t="shared" si="9"/>
        <v>3 - Intervention</v>
      </c>
      <c r="AG447" t="str">
        <f t="shared" si="10"/>
        <v>3 - Intervention</v>
      </c>
      <c r="AH447" t="str">
        <f t="shared" si="11"/>
        <v/>
      </c>
    </row>
    <row r="448">
      <c r="A448" s="9" t="s">
        <v>15728</v>
      </c>
      <c r="B448" s="9" t="s">
        <v>15729</v>
      </c>
      <c r="C448" s="10">
        <v>2018.0</v>
      </c>
      <c r="D448" s="10">
        <v>1.0</v>
      </c>
      <c r="E448" s="10">
        <v>1.0</v>
      </c>
      <c r="F448" s="9" t="s">
        <v>3108</v>
      </c>
      <c r="G448" s="9" t="s">
        <v>3109</v>
      </c>
      <c r="H448" s="9"/>
      <c r="I448" s="9"/>
      <c r="J448" s="9"/>
      <c r="K448" s="11" t="s">
        <v>15730</v>
      </c>
      <c r="L448" s="9"/>
      <c r="M448" s="9"/>
      <c r="N448" s="9"/>
      <c r="O448" s="9"/>
      <c r="P448" s="9"/>
      <c r="Q448" s="11" t="s">
        <v>13964</v>
      </c>
      <c r="R448" s="9"/>
      <c r="S448" s="9"/>
      <c r="T448">
        <f t="shared" si="2"/>
        <v>54</v>
      </c>
      <c r="U448" t="str">
        <f t="shared" si="3"/>
        <v>Excluded</v>
      </c>
      <c r="V448">
        <f t="shared" si="4"/>
        <v>29</v>
      </c>
      <c r="W448" t="str">
        <f t="shared" si="5"/>
        <v>Excluded</v>
      </c>
      <c r="X448" t="str">
        <f t="shared" ref="X448:Z448" si="456">IFERROR(IF(SEARCH(X$1,$Q448),"sim","não"),)</f>
        <v>sim</v>
      </c>
      <c r="Y448" t="str">
        <f t="shared" si="456"/>
        <v/>
      </c>
      <c r="Z448" t="str">
        <f t="shared" si="456"/>
        <v/>
      </c>
      <c r="AA448">
        <f t="shared" si="7"/>
        <v>1</v>
      </c>
      <c r="AB448" t="str">
        <f t="shared" si="8"/>
        <v/>
      </c>
      <c r="AF448" t="str">
        <f t="shared" si="9"/>
        <v>1 - Type of study</v>
      </c>
      <c r="AG448" t="str">
        <f t="shared" si="10"/>
        <v>1 - Type of study</v>
      </c>
      <c r="AH448" t="str">
        <f t="shared" si="11"/>
        <v/>
      </c>
    </row>
    <row r="449">
      <c r="A449" s="9" t="s">
        <v>15731</v>
      </c>
      <c r="B449" s="9" t="s">
        <v>15732</v>
      </c>
      <c r="C449" s="10">
        <v>2020.0</v>
      </c>
      <c r="D449" s="10">
        <v>10.0</v>
      </c>
      <c r="E449" s="10">
        <v>1.0</v>
      </c>
      <c r="F449" s="9" t="s">
        <v>2738</v>
      </c>
      <c r="G449" s="9" t="s">
        <v>2739</v>
      </c>
      <c r="H449" s="10">
        <v>265.0</v>
      </c>
      <c r="I449" s="9"/>
      <c r="J449" s="9"/>
      <c r="K449" s="11" t="s">
        <v>15733</v>
      </c>
      <c r="L449" s="9"/>
      <c r="M449" s="9"/>
      <c r="N449" s="9"/>
      <c r="O449" s="9"/>
      <c r="P449" s="9" t="s">
        <v>15734</v>
      </c>
      <c r="Q449" s="11" t="s">
        <v>13688</v>
      </c>
      <c r="R449" s="9"/>
      <c r="S449" s="9"/>
      <c r="T449">
        <f t="shared" si="2"/>
        <v>54</v>
      </c>
      <c r="U449" t="str">
        <f t="shared" si="3"/>
        <v>Excluded</v>
      </c>
      <c r="V449">
        <f t="shared" si="4"/>
        <v>29</v>
      </c>
      <c r="W449" t="str">
        <f t="shared" si="5"/>
        <v>Excluded</v>
      </c>
      <c r="X449" t="str">
        <f t="shared" ref="X449:Z449" si="457">IFERROR(IF(SEARCH(X$1,$Q449),"sim","não"),)</f>
        <v>sim</v>
      </c>
      <c r="Y449" t="str">
        <f t="shared" si="457"/>
        <v/>
      </c>
      <c r="Z449" t="str">
        <f t="shared" si="457"/>
        <v/>
      </c>
      <c r="AA449">
        <f t="shared" si="7"/>
        <v>1</v>
      </c>
      <c r="AB449" t="str">
        <f t="shared" si="8"/>
        <v/>
      </c>
      <c r="AF449" t="str">
        <f t="shared" si="9"/>
        <v>1 - Type of study</v>
      </c>
      <c r="AG449" t="str">
        <f t="shared" si="10"/>
        <v>1 - Type of study</v>
      </c>
      <c r="AH449" t="str">
        <f t="shared" si="11"/>
        <v/>
      </c>
    </row>
    <row r="450">
      <c r="A450" s="9" t="s">
        <v>15735</v>
      </c>
      <c r="B450" s="9" t="s">
        <v>15736</v>
      </c>
      <c r="C450" s="10">
        <v>2016.0</v>
      </c>
      <c r="D450" s="10">
        <v>6.0</v>
      </c>
      <c r="E450" s="10">
        <v>6.0</v>
      </c>
      <c r="F450" s="9" t="s">
        <v>15737</v>
      </c>
      <c r="G450" s="9" t="s">
        <v>15738</v>
      </c>
      <c r="H450" s="10">
        <v>94.0</v>
      </c>
      <c r="I450" s="10">
        <v>23.0</v>
      </c>
      <c r="J450" s="13">
        <v>44384.0</v>
      </c>
      <c r="K450" s="11" t="s">
        <v>15739</v>
      </c>
      <c r="L450" s="9"/>
      <c r="M450" s="9"/>
      <c r="N450" s="9"/>
      <c r="O450" s="9"/>
      <c r="P450" s="9"/>
      <c r="Q450" s="11" t="s">
        <v>14824</v>
      </c>
      <c r="R450" s="9"/>
      <c r="S450" s="9"/>
      <c r="T450">
        <f t="shared" si="2"/>
        <v>54</v>
      </c>
      <c r="U450" t="str">
        <f t="shared" si="3"/>
        <v>Maybe</v>
      </c>
      <c r="V450">
        <f t="shared" si="4"/>
        <v>29</v>
      </c>
      <c r="W450" t="str">
        <f t="shared" si="5"/>
        <v>Excluded</v>
      </c>
      <c r="X450" t="str">
        <f t="shared" ref="X450:Z450" si="458">IFERROR(IF(SEARCH(X$1,$Q450),"sim","não"),)</f>
        <v>sim</v>
      </c>
      <c r="Y450" t="str">
        <f t="shared" si="458"/>
        <v/>
      </c>
      <c r="Z450" t="str">
        <f t="shared" si="458"/>
        <v/>
      </c>
      <c r="AA450">
        <f t="shared" si="7"/>
        <v>1</v>
      </c>
      <c r="AB450" t="str">
        <f t="shared" si="8"/>
        <v>sim</v>
      </c>
      <c r="AF450" t="str">
        <f t="shared" si="9"/>
        <v>1 - Type of study</v>
      </c>
      <c r="AG450" t="str">
        <f t="shared" si="10"/>
        <v/>
      </c>
      <c r="AH450" t="str">
        <f t="shared" si="11"/>
        <v/>
      </c>
    </row>
    <row r="451">
      <c r="A451" s="9" t="s">
        <v>15740</v>
      </c>
      <c r="B451" s="9" t="s">
        <v>15741</v>
      </c>
      <c r="C451" s="10">
        <v>2017.0</v>
      </c>
      <c r="D451" s="10">
        <v>5.0</v>
      </c>
      <c r="E451" s="10">
        <v>15.0</v>
      </c>
      <c r="F451" s="9" t="s">
        <v>15737</v>
      </c>
      <c r="G451" s="9" t="s">
        <v>15738</v>
      </c>
      <c r="H451" s="10">
        <v>95.0</v>
      </c>
      <c r="I451" s="10">
        <v>20.0</v>
      </c>
      <c r="J451" s="13">
        <v>44416.0</v>
      </c>
      <c r="K451" s="11" t="s">
        <v>15739</v>
      </c>
      <c r="L451" s="9"/>
      <c r="M451" s="9"/>
      <c r="N451" s="9"/>
      <c r="O451" s="9"/>
      <c r="P451" s="9"/>
      <c r="Q451" s="11" t="s">
        <v>14698</v>
      </c>
      <c r="R451" s="9"/>
      <c r="S451" s="9"/>
      <c r="T451">
        <f t="shared" si="2"/>
        <v>54</v>
      </c>
      <c r="U451" t="str">
        <f t="shared" si="3"/>
        <v>Excluded</v>
      </c>
      <c r="V451">
        <f t="shared" si="4"/>
        <v>29</v>
      </c>
      <c r="W451" t="str">
        <f t="shared" si="5"/>
        <v>Excluded</v>
      </c>
      <c r="X451" t="str">
        <f t="shared" ref="X451:Z451" si="459">IFERROR(IF(SEARCH(X$1,$Q451),"sim","não"),)</f>
        <v>sim</v>
      </c>
      <c r="Y451" t="str">
        <f t="shared" si="459"/>
        <v/>
      </c>
      <c r="Z451" t="str">
        <f t="shared" si="459"/>
        <v/>
      </c>
      <c r="AA451">
        <f t="shared" si="7"/>
        <v>1</v>
      </c>
      <c r="AB451" t="str">
        <f t="shared" si="8"/>
        <v/>
      </c>
      <c r="AF451" t="str">
        <f t="shared" si="9"/>
        <v>1 - Type of study</v>
      </c>
      <c r="AG451" t="str">
        <f t="shared" si="10"/>
        <v>1 - Type of study</v>
      </c>
      <c r="AH451" t="str">
        <f t="shared" si="11"/>
        <v/>
      </c>
    </row>
    <row r="452">
      <c r="A452" s="9" t="s">
        <v>15742</v>
      </c>
      <c r="B452" s="9" t="s">
        <v>15743</v>
      </c>
      <c r="C452" s="10">
        <v>2020.0</v>
      </c>
      <c r="D452" s="10">
        <v>12.0</v>
      </c>
      <c r="E452" s="10">
        <v>15.0</v>
      </c>
      <c r="F452" s="9" t="s">
        <v>2731</v>
      </c>
      <c r="G452" s="9" t="s">
        <v>2732</v>
      </c>
      <c r="H452" s="10">
        <v>748.0</v>
      </c>
      <c r="I452" s="9"/>
      <c r="J452" s="9"/>
      <c r="K452" s="11" t="s">
        <v>15744</v>
      </c>
      <c r="L452" s="9"/>
      <c r="M452" s="9"/>
      <c r="N452" s="9"/>
      <c r="O452" s="9"/>
      <c r="P452" s="9" t="s">
        <v>15745</v>
      </c>
      <c r="Q452" s="11" t="s">
        <v>13688</v>
      </c>
      <c r="R452" s="9"/>
      <c r="S452" s="9"/>
      <c r="T452">
        <f t="shared" si="2"/>
        <v>54</v>
      </c>
      <c r="U452" t="str">
        <f t="shared" si="3"/>
        <v>Excluded</v>
      </c>
      <c r="V452">
        <f t="shared" si="4"/>
        <v>29</v>
      </c>
      <c r="W452" t="str">
        <f t="shared" si="5"/>
        <v>Excluded</v>
      </c>
      <c r="X452" t="str">
        <f t="shared" ref="X452:Z452" si="460">IFERROR(IF(SEARCH(X$1,$Q452),"sim","não"),)</f>
        <v>sim</v>
      </c>
      <c r="Y452" t="str">
        <f t="shared" si="460"/>
        <v/>
      </c>
      <c r="Z452" t="str">
        <f t="shared" si="460"/>
        <v/>
      </c>
      <c r="AA452">
        <f t="shared" si="7"/>
        <v>1</v>
      </c>
      <c r="AB452" t="str">
        <f t="shared" si="8"/>
        <v/>
      </c>
      <c r="AF452" t="str">
        <f t="shared" si="9"/>
        <v>1 - Type of study</v>
      </c>
      <c r="AG452" t="str">
        <f t="shared" si="10"/>
        <v>1 - Type of study</v>
      </c>
      <c r="AH452" t="str">
        <f t="shared" si="11"/>
        <v/>
      </c>
    </row>
    <row r="453">
      <c r="A453" s="9" t="s">
        <v>15746</v>
      </c>
      <c r="B453" s="9" t="s">
        <v>15747</v>
      </c>
      <c r="C453" s="10">
        <v>2020.0</v>
      </c>
      <c r="D453" s="10">
        <v>3.0</v>
      </c>
      <c r="E453" s="10">
        <v>1.0</v>
      </c>
      <c r="F453" s="9" t="s">
        <v>2693</v>
      </c>
      <c r="G453" s="9" t="s">
        <v>2694</v>
      </c>
      <c r="H453" s="10">
        <v>152.0</v>
      </c>
      <c r="I453" s="9"/>
      <c r="J453" s="9"/>
      <c r="K453" s="11" t="s">
        <v>3058</v>
      </c>
      <c r="L453" s="9"/>
      <c r="M453" s="9"/>
      <c r="N453" s="9"/>
      <c r="O453" s="9"/>
      <c r="P453" s="9"/>
      <c r="Q453" s="11" t="s">
        <v>13688</v>
      </c>
      <c r="R453" s="9"/>
      <c r="S453" s="9"/>
      <c r="T453">
        <f t="shared" si="2"/>
        <v>54</v>
      </c>
      <c r="U453" t="str">
        <f t="shared" si="3"/>
        <v>Excluded</v>
      </c>
      <c r="V453">
        <f t="shared" si="4"/>
        <v>29</v>
      </c>
      <c r="W453" t="str">
        <f t="shared" si="5"/>
        <v>Excluded</v>
      </c>
      <c r="X453" t="str">
        <f t="shared" ref="X453:Z453" si="461">IFERROR(IF(SEARCH(X$1,$Q453),"sim","não"),)</f>
        <v>sim</v>
      </c>
      <c r="Y453" t="str">
        <f t="shared" si="461"/>
        <v/>
      </c>
      <c r="Z453" t="str">
        <f t="shared" si="461"/>
        <v/>
      </c>
      <c r="AA453">
        <f t="shared" si="7"/>
        <v>1</v>
      </c>
      <c r="AB453" t="str">
        <f t="shared" si="8"/>
        <v/>
      </c>
      <c r="AF453" t="str">
        <f t="shared" si="9"/>
        <v>1 - Type of study</v>
      </c>
      <c r="AG453" t="str">
        <f t="shared" si="10"/>
        <v>1 - Type of study</v>
      </c>
      <c r="AH453" t="str">
        <f t="shared" si="11"/>
        <v/>
      </c>
    </row>
    <row r="454">
      <c r="A454" s="9" t="s">
        <v>15748</v>
      </c>
      <c r="B454" s="9" t="s">
        <v>15749</v>
      </c>
      <c r="C454" s="10">
        <v>2021.0</v>
      </c>
      <c r="D454" s="10">
        <v>6.0</v>
      </c>
      <c r="E454" s="10">
        <v>1.0</v>
      </c>
      <c r="F454" s="9" t="s">
        <v>2756</v>
      </c>
      <c r="G454" s="9" t="s">
        <v>2757</v>
      </c>
      <c r="H454" s="10">
        <v>273.0</v>
      </c>
      <c r="I454" s="9"/>
      <c r="J454" s="9"/>
      <c r="K454" s="11" t="s">
        <v>15750</v>
      </c>
      <c r="L454" s="9"/>
      <c r="M454" s="9"/>
      <c r="N454" s="9"/>
      <c r="O454" s="9"/>
      <c r="P454" s="9" t="s">
        <v>15751</v>
      </c>
      <c r="Q454" s="11" t="s">
        <v>13688</v>
      </c>
      <c r="R454" s="9"/>
      <c r="S454" s="9"/>
      <c r="T454">
        <f t="shared" si="2"/>
        <v>54</v>
      </c>
      <c r="U454" t="str">
        <f t="shared" si="3"/>
        <v>Excluded</v>
      </c>
      <c r="V454">
        <f t="shared" si="4"/>
        <v>29</v>
      </c>
      <c r="W454" t="str">
        <f t="shared" si="5"/>
        <v>Excluded</v>
      </c>
      <c r="X454" t="str">
        <f t="shared" ref="X454:Z454" si="462">IFERROR(IF(SEARCH(X$1,$Q454),"sim","não"),)</f>
        <v>sim</v>
      </c>
      <c r="Y454" t="str">
        <f t="shared" si="462"/>
        <v/>
      </c>
      <c r="Z454" t="str">
        <f t="shared" si="462"/>
        <v/>
      </c>
      <c r="AA454">
        <f t="shared" si="7"/>
        <v>1</v>
      </c>
      <c r="AB454" t="str">
        <f t="shared" si="8"/>
        <v/>
      </c>
      <c r="AF454" t="str">
        <f t="shared" si="9"/>
        <v>1 - Type of study</v>
      </c>
      <c r="AG454" t="str">
        <f t="shared" si="10"/>
        <v>1 - Type of study</v>
      </c>
      <c r="AH454" t="str">
        <f t="shared" si="11"/>
        <v/>
      </c>
    </row>
    <row r="455">
      <c r="A455" s="9" t="s">
        <v>15752</v>
      </c>
      <c r="B455" s="9" t="s">
        <v>15753</v>
      </c>
      <c r="C455" s="10">
        <v>2016.0</v>
      </c>
      <c r="D455" s="10">
        <v>9.0</v>
      </c>
      <c r="E455" s="10">
        <v>16.0</v>
      </c>
      <c r="F455" s="9" t="s">
        <v>15754</v>
      </c>
      <c r="G455" s="9" t="s">
        <v>15755</v>
      </c>
      <c r="H455" s="10">
        <v>258.0</v>
      </c>
      <c r="I455" s="9"/>
      <c r="J455" s="9" t="s">
        <v>15756</v>
      </c>
      <c r="K455" s="11" t="s">
        <v>15757</v>
      </c>
      <c r="L455" s="9"/>
      <c r="M455" s="9"/>
      <c r="N455" s="9"/>
      <c r="O455" s="9"/>
      <c r="P455" s="9"/>
      <c r="Q455" s="11" t="s">
        <v>13755</v>
      </c>
      <c r="R455" s="9"/>
      <c r="S455" s="9"/>
      <c r="T455">
        <f t="shared" si="2"/>
        <v>51</v>
      </c>
      <c r="U455" t="str">
        <f t="shared" si="3"/>
        <v>Maybe</v>
      </c>
      <c r="V455">
        <f t="shared" si="4"/>
        <v>29</v>
      </c>
      <c r="W455" t="str">
        <f t="shared" si="5"/>
        <v>Maybe</v>
      </c>
      <c r="X455" t="str">
        <f t="shared" ref="X455:Z455" si="463">IFERROR(IF(SEARCH(X$1,$Q455),"sim","não"),)</f>
        <v/>
      </c>
      <c r="Y455" t="str">
        <f t="shared" si="463"/>
        <v/>
      </c>
      <c r="Z455" t="str">
        <f t="shared" si="463"/>
        <v/>
      </c>
      <c r="AA455">
        <f t="shared" si="7"/>
        <v>0</v>
      </c>
      <c r="AB455" t="str">
        <f t="shared" si="8"/>
        <v>sim</v>
      </c>
      <c r="AF455" t="str">
        <f t="shared" si="9"/>
        <v/>
      </c>
      <c r="AG455" t="str">
        <f t="shared" si="10"/>
        <v/>
      </c>
      <c r="AH455" t="str">
        <f t="shared" si="11"/>
        <v/>
      </c>
    </row>
    <row r="456">
      <c r="A456" s="9" t="s">
        <v>15758</v>
      </c>
      <c r="B456" s="9" t="s">
        <v>15759</v>
      </c>
      <c r="C456" s="10">
        <v>2019.0</v>
      </c>
      <c r="D456" s="10">
        <v>11.0</v>
      </c>
      <c r="E456" s="10">
        <v>25.0</v>
      </c>
      <c r="F456" s="9" t="s">
        <v>15760</v>
      </c>
      <c r="G456" s="9" t="s">
        <v>15761</v>
      </c>
      <c r="H456" s="10">
        <v>2019.0</v>
      </c>
      <c r="I456" s="9"/>
      <c r="J456" s="9"/>
      <c r="K456" s="11" t="s">
        <v>15762</v>
      </c>
      <c r="L456" s="9"/>
      <c r="M456" s="9"/>
      <c r="N456" s="9"/>
      <c r="O456" s="9"/>
      <c r="P456" s="9" t="s">
        <v>15763</v>
      </c>
      <c r="Q456" s="11" t="s">
        <v>13688</v>
      </c>
      <c r="R456" s="9"/>
      <c r="S456" s="9"/>
      <c r="T456">
        <f t="shared" si="2"/>
        <v>54</v>
      </c>
      <c r="U456" t="str">
        <f t="shared" si="3"/>
        <v>Excluded</v>
      </c>
      <c r="V456">
        <f t="shared" si="4"/>
        <v>29</v>
      </c>
      <c r="W456" t="str">
        <f t="shared" si="5"/>
        <v>Excluded</v>
      </c>
      <c r="X456" t="str">
        <f t="shared" ref="X456:Z456" si="464">IFERROR(IF(SEARCH(X$1,$Q456),"sim","não"),)</f>
        <v>sim</v>
      </c>
      <c r="Y456" t="str">
        <f t="shared" si="464"/>
        <v/>
      </c>
      <c r="Z456" t="str">
        <f t="shared" si="464"/>
        <v/>
      </c>
      <c r="AA456">
        <f t="shared" si="7"/>
        <v>1</v>
      </c>
      <c r="AB456" t="str">
        <f t="shared" si="8"/>
        <v/>
      </c>
      <c r="AF456" t="str">
        <f t="shared" si="9"/>
        <v>1 - Type of study</v>
      </c>
      <c r="AG456" t="str">
        <f t="shared" si="10"/>
        <v>1 - Type of study</v>
      </c>
      <c r="AH456" t="str">
        <f t="shared" si="11"/>
        <v/>
      </c>
    </row>
    <row r="457">
      <c r="A457" s="9" t="s">
        <v>15764</v>
      </c>
      <c r="B457" s="9" t="s">
        <v>15765</v>
      </c>
      <c r="C457" s="10">
        <v>2019.0</v>
      </c>
      <c r="D457" s="10">
        <v>5.0</v>
      </c>
      <c r="E457" s="10">
        <v>1.0</v>
      </c>
      <c r="F457" s="9" t="s">
        <v>9328</v>
      </c>
      <c r="G457" s="9" t="s">
        <v>9329</v>
      </c>
      <c r="H457" s="10">
        <v>126.0</v>
      </c>
      <c r="I457" s="9"/>
      <c r="J457" s="9" t="s">
        <v>15766</v>
      </c>
      <c r="K457" s="11" t="s">
        <v>2843</v>
      </c>
      <c r="L457" s="9"/>
      <c r="M457" s="9"/>
      <c r="N457" s="9"/>
      <c r="O457" s="9"/>
      <c r="P457" s="9" t="s">
        <v>15767</v>
      </c>
      <c r="Q457" s="11" t="s">
        <v>14077</v>
      </c>
      <c r="R457" s="9"/>
      <c r="S457" s="9"/>
      <c r="T457">
        <f t="shared" si="2"/>
        <v>54</v>
      </c>
      <c r="U457" t="str">
        <f t="shared" si="3"/>
        <v>Excluded</v>
      </c>
      <c r="V457">
        <f t="shared" si="4"/>
        <v>29</v>
      </c>
      <c r="W457" t="str">
        <f t="shared" si="5"/>
        <v>Excluded</v>
      </c>
      <c r="X457" t="str">
        <f t="shared" ref="X457:Z457" si="465">IFERROR(IF(SEARCH(X$1,$Q457),"sim","não"),)</f>
        <v/>
      </c>
      <c r="Y457" t="str">
        <f t="shared" si="465"/>
        <v>sim</v>
      </c>
      <c r="Z457" t="str">
        <f t="shared" si="465"/>
        <v/>
      </c>
      <c r="AA457">
        <f t="shared" si="7"/>
        <v>1</v>
      </c>
      <c r="AB457" t="str">
        <f t="shared" si="8"/>
        <v/>
      </c>
      <c r="AF457" t="str">
        <f t="shared" si="9"/>
        <v>2 - Population</v>
      </c>
      <c r="AG457" t="str">
        <f t="shared" si="10"/>
        <v>2 - Population</v>
      </c>
      <c r="AH457" t="str">
        <f t="shared" si="11"/>
        <v/>
      </c>
    </row>
    <row r="458">
      <c r="A458" s="9" t="s">
        <v>15768</v>
      </c>
      <c r="B458" s="9" t="s">
        <v>15769</v>
      </c>
      <c r="C458" s="10">
        <v>2021.0</v>
      </c>
      <c r="D458" s="10">
        <v>2.0</v>
      </c>
      <c r="E458" s="10">
        <v>1.0</v>
      </c>
      <c r="F458" s="9" t="s">
        <v>2720</v>
      </c>
      <c r="G458" s="9" t="s">
        <v>2721</v>
      </c>
      <c r="H458" s="10">
        <v>28.0</v>
      </c>
      <c r="I458" s="10">
        <v>8.0</v>
      </c>
      <c r="J458" s="9" t="s">
        <v>15770</v>
      </c>
      <c r="K458" s="11" t="s">
        <v>15771</v>
      </c>
      <c r="L458" s="9"/>
      <c r="M458" s="9"/>
      <c r="N458" s="9"/>
      <c r="O458" s="9"/>
      <c r="P458" s="9" t="s">
        <v>15772</v>
      </c>
      <c r="Q458" s="11" t="s">
        <v>14077</v>
      </c>
      <c r="R458" s="9"/>
      <c r="S458" s="9"/>
      <c r="T458">
        <f t="shared" si="2"/>
        <v>54</v>
      </c>
      <c r="U458" t="str">
        <f t="shared" si="3"/>
        <v>Excluded</v>
      </c>
      <c r="V458">
        <f t="shared" si="4"/>
        <v>29</v>
      </c>
      <c r="W458" t="str">
        <f t="shared" si="5"/>
        <v>Excluded</v>
      </c>
      <c r="X458" t="str">
        <f t="shared" ref="X458:Z458" si="466">IFERROR(IF(SEARCH(X$1,$Q458),"sim","não"),)</f>
        <v/>
      </c>
      <c r="Y458" t="str">
        <f t="shared" si="466"/>
        <v>sim</v>
      </c>
      <c r="Z458" t="str">
        <f t="shared" si="466"/>
        <v/>
      </c>
      <c r="AA458">
        <f t="shared" si="7"/>
        <v>1</v>
      </c>
      <c r="AB458" t="str">
        <f t="shared" si="8"/>
        <v/>
      </c>
      <c r="AF458" t="str">
        <f t="shared" si="9"/>
        <v>2 - Population</v>
      </c>
      <c r="AG458" t="str">
        <f t="shared" si="10"/>
        <v>2 - Population</v>
      </c>
      <c r="AH458" t="str">
        <f t="shared" si="11"/>
        <v/>
      </c>
    </row>
    <row r="459">
      <c r="A459" s="9" t="s">
        <v>15773</v>
      </c>
      <c r="B459" s="9" t="s">
        <v>15774</v>
      </c>
      <c r="C459" s="10">
        <v>2020.0</v>
      </c>
      <c r="D459" s="10">
        <v>1.0</v>
      </c>
      <c r="E459" s="10">
        <v>1.0</v>
      </c>
      <c r="F459" s="9" t="s">
        <v>6279</v>
      </c>
      <c r="G459" s="9" t="s">
        <v>3109</v>
      </c>
      <c r="H459" s="9"/>
      <c r="I459" s="9"/>
      <c r="J459" s="9" t="s">
        <v>8086</v>
      </c>
      <c r="K459" s="11" t="s">
        <v>15775</v>
      </c>
      <c r="L459" s="9"/>
      <c r="M459" s="9"/>
      <c r="N459" s="9"/>
      <c r="O459" s="9"/>
      <c r="P459" s="9"/>
      <c r="Q459" s="11" t="s">
        <v>13964</v>
      </c>
      <c r="R459" s="9"/>
      <c r="S459" s="9"/>
      <c r="T459">
        <f t="shared" si="2"/>
        <v>54</v>
      </c>
      <c r="U459" t="str">
        <f t="shared" si="3"/>
        <v>Excluded</v>
      </c>
      <c r="V459">
        <f t="shared" si="4"/>
        <v>29</v>
      </c>
      <c r="W459" t="str">
        <f t="shared" si="5"/>
        <v>Excluded</v>
      </c>
      <c r="X459" t="str">
        <f t="shared" ref="X459:Z459" si="467">IFERROR(IF(SEARCH(X$1,$Q459),"sim","não"),)</f>
        <v>sim</v>
      </c>
      <c r="Y459" t="str">
        <f t="shared" si="467"/>
        <v/>
      </c>
      <c r="Z459" t="str">
        <f t="shared" si="467"/>
        <v/>
      </c>
      <c r="AA459">
        <f t="shared" si="7"/>
        <v>1</v>
      </c>
      <c r="AB459" t="str">
        <f t="shared" si="8"/>
        <v/>
      </c>
      <c r="AF459" t="str">
        <f t="shared" si="9"/>
        <v>1 - Type of study</v>
      </c>
      <c r="AG459" t="str">
        <f t="shared" si="10"/>
        <v>1 - Type of study</v>
      </c>
      <c r="AH459" t="str">
        <f t="shared" si="11"/>
        <v/>
      </c>
    </row>
    <row r="460">
      <c r="A460" s="9" t="s">
        <v>15776</v>
      </c>
      <c r="B460" s="9" t="s">
        <v>15777</v>
      </c>
      <c r="C460" s="10">
        <v>2018.0</v>
      </c>
      <c r="D460" s="10">
        <v>1.0</v>
      </c>
      <c r="E460" s="10">
        <v>1.0</v>
      </c>
      <c r="F460" s="9" t="s">
        <v>3108</v>
      </c>
      <c r="G460" s="9" t="s">
        <v>3109</v>
      </c>
      <c r="H460" s="9"/>
      <c r="I460" s="9"/>
      <c r="J460" s="9"/>
      <c r="K460" s="11" t="s">
        <v>15778</v>
      </c>
      <c r="L460" s="9"/>
      <c r="M460" s="9"/>
      <c r="N460" s="9"/>
      <c r="O460" s="9"/>
      <c r="P460" s="9"/>
      <c r="Q460" s="11" t="s">
        <v>13964</v>
      </c>
      <c r="R460" s="9"/>
      <c r="S460" s="9"/>
      <c r="T460">
        <f t="shared" si="2"/>
        <v>54</v>
      </c>
      <c r="U460" t="str">
        <f t="shared" si="3"/>
        <v>Excluded</v>
      </c>
      <c r="V460">
        <f t="shared" si="4"/>
        <v>29</v>
      </c>
      <c r="W460" t="str">
        <f t="shared" si="5"/>
        <v>Excluded</v>
      </c>
      <c r="X460" t="str">
        <f t="shared" ref="X460:Z460" si="468">IFERROR(IF(SEARCH(X$1,$Q460),"sim","não"),)</f>
        <v>sim</v>
      </c>
      <c r="Y460" t="str">
        <f t="shared" si="468"/>
        <v/>
      </c>
      <c r="Z460" t="str">
        <f t="shared" si="468"/>
        <v/>
      </c>
      <c r="AA460">
        <f t="shared" si="7"/>
        <v>1</v>
      </c>
      <c r="AB460" t="str">
        <f t="shared" si="8"/>
        <v/>
      </c>
      <c r="AF460" t="str">
        <f t="shared" si="9"/>
        <v>1 - Type of study</v>
      </c>
      <c r="AG460" t="str">
        <f t="shared" si="10"/>
        <v>1 - Type of study</v>
      </c>
      <c r="AH460" t="str">
        <f t="shared" si="11"/>
        <v/>
      </c>
    </row>
    <row r="461">
      <c r="A461" s="9" t="s">
        <v>15779</v>
      </c>
      <c r="B461" s="9" t="s">
        <v>15780</v>
      </c>
      <c r="C461" s="10">
        <v>2019.0</v>
      </c>
      <c r="D461" s="10">
        <v>6.0</v>
      </c>
      <c r="E461" s="10">
        <v>1.0</v>
      </c>
      <c r="F461" s="9" t="s">
        <v>2720</v>
      </c>
      <c r="G461" s="9" t="s">
        <v>2721</v>
      </c>
      <c r="H461" s="10">
        <v>26.0</v>
      </c>
      <c r="I461" s="10">
        <v>17.0</v>
      </c>
      <c r="J461" s="9" t="s">
        <v>15781</v>
      </c>
      <c r="K461" s="11" t="s">
        <v>15782</v>
      </c>
      <c r="L461" s="9"/>
      <c r="M461" s="9"/>
      <c r="N461" s="9"/>
      <c r="O461" s="9"/>
      <c r="P461" s="9" t="s">
        <v>15783</v>
      </c>
      <c r="Q461" s="11" t="s">
        <v>14077</v>
      </c>
      <c r="R461" s="9"/>
      <c r="S461" s="9"/>
      <c r="T461">
        <f t="shared" si="2"/>
        <v>54</v>
      </c>
      <c r="U461" t="str">
        <f t="shared" si="3"/>
        <v>Excluded</v>
      </c>
      <c r="V461">
        <f t="shared" si="4"/>
        <v>29</v>
      </c>
      <c r="W461" t="str">
        <f t="shared" si="5"/>
        <v>Excluded</v>
      </c>
      <c r="X461" t="str">
        <f t="shared" ref="X461:Z461" si="469">IFERROR(IF(SEARCH(X$1,$Q461),"sim","não"),)</f>
        <v/>
      </c>
      <c r="Y461" t="str">
        <f t="shared" si="469"/>
        <v>sim</v>
      </c>
      <c r="Z461" t="str">
        <f t="shared" si="469"/>
        <v/>
      </c>
      <c r="AA461">
        <f t="shared" si="7"/>
        <v>1</v>
      </c>
      <c r="AB461" t="str">
        <f t="shared" si="8"/>
        <v/>
      </c>
      <c r="AF461" t="str">
        <f t="shared" si="9"/>
        <v>2 - Population</v>
      </c>
      <c r="AG461" t="str">
        <f t="shared" si="10"/>
        <v>2 - Population</v>
      </c>
      <c r="AH461" t="str">
        <f t="shared" si="11"/>
        <v/>
      </c>
    </row>
    <row r="462">
      <c r="A462" s="9" t="s">
        <v>15784</v>
      </c>
      <c r="B462" s="9" t="s">
        <v>15785</v>
      </c>
      <c r="C462" s="10">
        <v>2018.0</v>
      </c>
      <c r="D462" s="10">
        <v>1.0</v>
      </c>
      <c r="E462" s="10">
        <v>1.0</v>
      </c>
      <c r="F462" s="9" t="s">
        <v>3108</v>
      </c>
      <c r="G462" s="9" t="s">
        <v>3109</v>
      </c>
      <c r="H462" s="9"/>
      <c r="I462" s="9"/>
      <c r="J462" s="9"/>
      <c r="K462" s="11" t="s">
        <v>15786</v>
      </c>
      <c r="L462" s="9"/>
      <c r="M462" s="9"/>
      <c r="N462" s="9"/>
      <c r="O462" s="9"/>
      <c r="P462" s="9"/>
      <c r="Q462" s="11" t="s">
        <v>13964</v>
      </c>
      <c r="R462" s="9"/>
      <c r="S462" s="9"/>
      <c r="T462">
        <f t="shared" si="2"/>
        <v>54</v>
      </c>
      <c r="U462" t="str">
        <f t="shared" si="3"/>
        <v>Excluded</v>
      </c>
      <c r="V462">
        <f t="shared" si="4"/>
        <v>29</v>
      </c>
      <c r="W462" t="str">
        <f t="shared" si="5"/>
        <v>Excluded</v>
      </c>
      <c r="X462" t="str">
        <f t="shared" ref="X462:Z462" si="470">IFERROR(IF(SEARCH(X$1,$Q462),"sim","não"),)</f>
        <v>sim</v>
      </c>
      <c r="Y462" t="str">
        <f t="shared" si="470"/>
        <v/>
      </c>
      <c r="Z462" t="str">
        <f t="shared" si="470"/>
        <v/>
      </c>
      <c r="AA462">
        <f t="shared" si="7"/>
        <v>1</v>
      </c>
      <c r="AB462" t="str">
        <f t="shared" si="8"/>
        <v/>
      </c>
      <c r="AF462" t="str">
        <f t="shared" si="9"/>
        <v>1 - Type of study</v>
      </c>
      <c r="AG462" t="str">
        <f t="shared" si="10"/>
        <v>1 - Type of study</v>
      </c>
      <c r="AH462" t="str">
        <f t="shared" si="11"/>
        <v/>
      </c>
    </row>
    <row r="463">
      <c r="A463" s="9" t="s">
        <v>15787</v>
      </c>
      <c r="B463" s="9" t="s">
        <v>15788</v>
      </c>
      <c r="C463" s="10">
        <v>2020.0</v>
      </c>
      <c r="D463" s="10">
        <v>1.0</v>
      </c>
      <c r="E463" s="10">
        <v>1.0</v>
      </c>
      <c r="F463" s="9" t="s">
        <v>6279</v>
      </c>
      <c r="G463" s="9" t="s">
        <v>3109</v>
      </c>
      <c r="H463" s="9"/>
      <c r="I463" s="9"/>
      <c r="J463" s="9" t="s">
        <v>15789</v>
      </c>
      <c r="K463" s="11" t="s">
        <v>15790</v>
      </c>
      <c r="L463" s="9"/>
      <c r="M463" s="9"/>
      <c r="N463" s="9"/>
      <c r="O463" s="9"/>
      <c r="P463" s="9"/>
      <c r="Q463" s="11" t="s">
        <v>13964</v>
      </c>
      <c r="R463" s="9"/>
      <c r="S463" s="9"/>
      <c r="T463">
        <f t="shared" si="2"/>
        <v>54</v>
      </c>
      <c r="U463" t="str">
        <f t="shared" si="3"/>
        <v>Excluded</v>
      </c>
      <c r="V463">
        <f t="shared" si="4"/>
        <v>29</v>
      </c>
      <c r="W463" t="str">
        <f t="shared" si="5"/>
        <v>Excluded</v>
      </c>
      <c r="X463" t="str">
        <f t="shared" ref="X463:Z463" si="471">IFERROR(IF(SEARCH(X$1,$Q463),"sim","não"),)</f>
        <v>sim</v>
      </c>
      <c r="Y463" t="str">
        <f t="shared" si="471"/>
        <v/>
      </c>
      <c r="Z463" t="str">
        <f t="shared" si="471"/>
        <v/>
      </c>
      <c r="AA463">
        <f t="shared" si="7"/>
        <v>1</v>
      </c>
      <c r="AB463" t="str">
        <f t="shared" si="8"/>
        <v/>
      </c>
      <c r="AF463" t="str">
        <f t="shared" si="9"/>
        <v>1 - Type of study</v>
      </c>
      <c r="AG463" t="str">
        <f t="shared" si="10"/>
        <v>1 - Type of study</v>
      </c>
      <c r="AH463" t="str">
        <f t="shared" si="11"/>
        <v/>
      </c>
    </row>
    <row r="464">
      <c r="A464" s="9" t="s">
        <v>15791</v>
      </c>
      <c r="B464" s="9" t="s">
        <v>15792</v>
      </c>
      <c r="C464" s="10">
        <v>2017.0</v>
      </c>
      <c r="D464" s="10">
        <v>2.0</v>
      </c>
      <c r="E464" s="10">
        <v>6.0</v>
      </c>
      <c r="F464" s="9" t="s">
        <v>15793</v>
      </c>
      <c r="G464" s="9" t="s">
        <v>15794</v>
      </c>
      <c r="H464" s="10">
        <v>56.0</v>
      </c>
      <c r="I464" s="10">
        <v>7.0</v>
      </c>
      <c r="J464" s="9" t="s">
        <v>15795</v>
      </c>
      <c r="K464" s="11" t="s">
        <v>15796</v>
      </c>
      <c r="L464" s="9"/>
      <c r="M464" s="9"/>
      <c r="N464" s="9"/>
      <c r="O464" s="9"/>
      <c r="P464" s="9" t="s">
        <v>15797</v>
      </c>
      <c r="Q464" s="11" t="s">
        <v>13680</v>
      </c>
      <c r="R464" s="9"/>
      <c r="S464" s="9"/>
      <c r="T464">
        <f t="shared" si="2"/>
        <v>54</v>
      </c>
      <c r="U464" t="str">
        <f t="shared" si="3"/>
        <v>Excluded</v>
      </c>
      <c r="V464">
        <f t="shared" si="4"/>
        <v>29</v>
      </c>
      <c r="W464" t="str">
        <f t="shared" si="5"/>
        <v>Excluded</v>
      </c>
      <c r="X464" t="str">
        <f t="shared" ref="X464:Z464" si="472">IFERROR(IF(SEARCH(X$1,$Q464),"sim","não"),)</f>
        <v>sim</v>
      </c>
      <c r="Y464" t="str">
        <f t="shared" si="472"/>
        <v/>
      </c>
      <c r="Z464" t="str">
        <f t="shared" si="472"/>
        <v/>
      </c>
      <c r="AA464">
        <f t="shared" si="7"/>
        <v>1</v>
      </c>
      <c r="AB464" t="str">
        <f t="shared" si="8"/>
        <v/>
      </c>
      <c r="AF464" t="str">
        <f t="shared" si="9"/>
        <v>1 - Type of study</v>
      </c>
      <c r="AG464" t="str">
        <f t="shared" si="10"/>
        <v>1 - Type of study</v>
      </c>
      <c r="AH464" t="str">
        <f t="shared" si="11"/>
        <v/>
      </c>
    </row>
    <row r="465">
      <c r="A465" s="9" t="s">
        <v>15798</v>
      </c>
      <c r="B465" s="9" t="s">
        <v>15799</v>
      </c>
      <c r="C465" s="10">
        <v>2018.0</v>
      </c>
      <c r="D465" s="10">
        <v>11.0</v>
      </c>
      <c r="E465" s="10">
        <v>30.0</v>
      </c>
      <c r="F465" s="9" t="s">
        <v>15800</v>
      </c>
      <c r="G465" s="9" t="s">
        <v>15801</v>
      </c>
      <c r="H465" s="10">
        <v>133.0</v>
      </c>
      <c r="I465" s="10">
        <v>11.0</v>
      </c>
      <c r="J465" s="9"/>
      <c r="K465" s="11" t="s">
        <v>15802</v>
      </c>
      <c r="L465" s="9"/>
      <c r="M465" s="9"/>
      <c r="N465" s="9"/>
      <c r="O465" s="9"/>
      <c r="P465" s="9" t="s">
        <v>15803</v>
      </c>
      <c r="Q465" s="11" t="s">
        <v>13688</v>
      </c>
      <c r="R465" s="9"/>
      <c r="S465" s="9"/>
      <c r="T465">
        <f t="shared" si="2"/>
        <v>54</v>
      </c>
      <c r="U465" t="str">
        <f t="shared" si="3"/>
        <v>Excluded</v>
      </c>
      <c r="V465">
        <f t="shared" si="4"/>
        <v>29</v>
      </c>
      <c r="W465" t="str">
        <f t="shared" si="5"/>
        <v>Excluded</v>
      </c>
      <c r="X465" t="str">
        <f t="shared" ref="X465:Z465" si="473">IFERROR(IF(SEARCH(X$1,$Q465),"sim","não"),)</f>
        <v>sim</v>
      </c>
      <c r="Y465" t="str">
        <f t="shared" si="473"/>
        <v/>
      </c>
      <c r="Z465" t="str">
        <f t="shared" si="473"/>
        <v/>
      </c>
      <c r="AA465">
        <f t="shared" si="7"/>
        <v>1</v>
      </c>
      <c r="AB465" t="str">
        <f t="shared" si="8"/>
        <v/>
      </c>
      <c r="AF465" t="str">
        <f t="shared" si="9"/>
        <v>1 - Type of study</v>
      </c>
      <c r="AG465" t="str">
        <f t="shared" si="10"/>
        <v>1 - Type of study</v>
      </c>
      <c r="AH465" t="str">
        <f t="shared" si="11"/>
        <v/>
      </c>
    </row>
    <row r="466">
      <c r="A466" s="9" t="s">
        <v>15804</v>
      </c>
      <c r="B466" s="9" t="s">
        <v>15805</v>
      </c>
      <c r="C466" s="10">
        <v>2021.0</v>
      </c>
      <c r="D466" s="10">
        <v>7.0</v>
      </c>
      <c r="E466" s="10">
        <v>15.0</v>
      </c>
      <c r="F466" s="9" t="s">
        <v>2973</v>
      </c>
      <c r="G466" s="9" t="s">
        <v>2974</v>
      </c>
      <c r="H466" s="10">
        <v>414.0</v>
      </c>
      <c r="I466" s="9"/>
      <c r="J466" s="9"/>
      <c r="K466" s="11" t="s">
        <v>15806</v>
      </c>
      <c r="L466" s="9"/>
      <c r="M466" s="9"/>
      <c r="N466" s="9"/>
      <c r="O466" s="9"/>
      <c r="P466" s="9" t="s">
        <v>15807</v>
      </c>
      <c r="Q466" s="11" t="s">
        <v>15444</v>
      </c>
      <c r="R466" s="9"/>
      <c r="S466" s="9"/>
      <c r="T466">
        <f t="shared" si="2"/>
        <v>54</v>
      </c>
      <c r="U466" t="str">
        <f t="shared" si="3"/>
        <v>Excluded</v>
      </c>
      <c r="V466">
        <f t="shared" si="4"/>
        <v>29</v>
      </c>
      <c r="W466" t="str">
        <f t="shared" si="5"/>
        <v>Excluded</v>
      </c>
      <c r="X466" t="str">
        <f t="shared" ref="X466:Z466" si="474">IFERROR(IF(SEARCH(X$1,$Q466),"sim","não"),)</f>
        <v>sim</v>
      </c>
      <c r="Y466" t="str">
        <f t="shared" si="474"/>
        <v/>
      </c>
      <c r="Z466" t="str">
        <f t="shared" si="474"/>
        <v/>
      </c>
      <c r="AA466">
        <f t="shared" si="7"/>
        <v>1</v>
      </c>
      <c r="AB466" t="str">
        <f t="shared" si="8"/>
        <v/>
      </c>
      <c r="AF466" t="str">
        <f t="shared" si="9"/>
        <v>1 - Type of study</v>
      </c>
      <c r="AG466" t="str">
        <f t="shared" si="10"/>
        <v>1 - Type of study</v>
      </c>
      <c r="AH466" t="str">
        <f t="shared" si="11"/>
        <v/>
      </c>
    </row>
    <row r="467">
      <c r="A467" s="9" t="s">
        <v>15808</v>
      </c>
      <c r="B467" s="9" t="s">
        <v>15809</v>
      </c>
      <c r="C467" s="10">
        <v>2018.0</v>
      </c>
      <c r="D467" s="10">
        <v>12.0</v>
      </c>
      <c r="E467" s="10">
        <v>1.0</v>
      </c>
      <c r="F467" s="9" t="s">
        <v>15810</v>
      </c>
      <c r="G467" s="9" t="s">
        <v>15811</v>
      </c>
      <c r="H467" s="10">
        <v>29.0</v>
      </c>
      <c r="I467" s="10">
        <v>4.0</v>
      </c>
      <c r="J467" s="9" t="s">
        <v>15812</v>
      </c>
      <c r="K467" s="11" t="s">
        <v>15813</v>
      </c>
      <c r="L467" s="9"/>
      <c r="M467" s="9"/>
      <c r="N467" s="9"/>
      <c r="O467" s="9"/>
      <c r="P467" s="9" t="s">
        <v>15814</v>
      </c>
      <c r="Q467" s="11" t="s">
        <v>13688</v>
      </c>
      <c r="R467" s="9"/>
      <c r="S467" s="9"/>
      <c r="T467">
        <f t="shared" si="2"/>
        <v>54</v>
      </c>
      <c r="U467" t="str">
        <f t="shared" si="3"/>
        <v>Excluded</v>
      </c>
      <c r="V467">
        <f t="shared" si="4"/>
        <v>29</v>
      </c>
      <c r="W467" t="str">
        <f t="shared" si="5"/>
        <v>Excluded</v>
      </c>
      <c r="X467" t="str">
        <f t="shared" ref="X467:Z467" si="475">IFERROR(IF(SEARCH(X$1,$Q467),"sim","não"),)</f>
        <v>sim</v>
      </c>
      <c r="Y467" t="str">
        <f t="shared" si="475"/>
        <v/>
      </c>
      <c r="Z467" t="str">
        <f t="shared" si="475"/>
        <v/>
      </c>
      <c r="AA467">
        <f t="shared" si="7"/>
        <v>1</v>
      </c>
      <c r="AB467" t="str">
        <f t="shared" si="8"/>
        <v/>
      </c>
      <c r="AF467" t="str">
        <f t="shared" si="9"/>
        <v>1 - Type of study</v>
      </c>
      <c r="AG467" t="str">
        <f t="shared" si="10"/>
        <v>1 - Type of study</v>
      </c>
      <c r="AH467" t="str">
        <f t="shared" si="11"/>
        <v/>
      </c>
    </row>
    <row r="468">
      <c r="A468" s="9" t="s">
        <v>15815</v>
      </c>
      <c r="B468" s="9" t="s">
        <v>15816</v>
      </c>
      <c r="C468" s="10">
        <v>2018.0</v>
      </c>
      <c r="D468" s="10">
        <v>1.0</v>
      </c>
      <c r="E468" s="10">
        <v>1.0</v>
      </c>
      <c r="F468" s="9" t="s">
        <v>15817</v>
      </c>
      <c r="G468" s="9" t="s">
        <v>15818</v>
      </c>
      <c r="H468" s="10">
        <v>21.0</v>
      </c>
      <c r="I468" s="10">
        <v>1.0</v>
      </c>
      <c r="J468" s="9" t="s">
        <v>15819</v>
      </c>
      <c r="K468" s="11" t="s">
        <v>15820</v>
      </c>
      <c r="L468" s="9"/>
      <c r="M468" s="9"/>
      <c r="N468" s="9"/>
      <c r="O468" s="9"/>
      <c r="P468" s="9" t="s">
        <v>15821</v>
      </c>
      <c r="Q468" s="11" t="s">
        <v>14651</v>
      </c>
      <c r="R468" s="9"/>
      <c r="S468" s="9"/>
      <c r="T468">
        <f t="shared" si="2"/>
        <v>54</v>
      </c>
      <c r="U468" t="str">
        <f t="shared" si="3"/>
        <v>Excluded</v>
      </c>
      <c r="V468">
        <f t="shared" si="4"/>
        <v>29</v>
      </c>
      <c r="W468" t="str">
        <f t="shared" si="5"/>
        <v>Excluded</v>
      </c>
      <c r="X468" t="str">
        <f t="shared" ref="X468:Z468" si="476">IFERROR(IF(SEARCH(X$1,$Q468),"sim","não"),)</f>
        <v>sim</v>
      </c>
      <c r="Y468" t="str">
        <f t="shared" si="476"/>
        <v>sim</v>
      </c>
      <c r="Z468" t="str">
        <f t="shared" si="476"/>
        <v/>
      </c>
      <c r="AA468">
        <f t="shared" si="7"/>
        <v>2</v>
      </c>
      <c r="AB468" t="str">
        <f t="shared" si="8"/>
        <v/>
      </c>
      <c r="AF468" t="str">
        <f t="shared" si="9"/>
        <v>2 - Population,1 - Type of study</v>
      </c>
      <c r="AG468" t="str">
        <f t="shared" si="10"/>
        <v>2 - Population</v>
      </c>
      <c r="AH468" t="str">
        <f t="shared" si="11"/>
        <v>1 - Type of study</v>
      </c>
    </row>
    <row r="469">
      <c r="A469" s="9" t="s">
        <v>15822</v>
      </c>
      <c r="B469" s="9" t="s">
        <v>15823</v>
      </c>
      <c r="C469" s="10">
        <v>2019.0</v>
      </c>
      <c r="D469" s="10">
        <v>2.0</v>
      </c>
      <c r="E469" s="10">
        <v>1.0</v>
      </c>
      <c r="F469" s="9" t="s">
        <v>6155</v>
      </c>
      <c r="G469" s="9" t="s">
        <v>6156</v>
      </c>
      <c r="H469" s="10">
        <v>111.0</v>
      </c>
      <c r="I469" s="9"/>
      <c r="J469" s="9" t="s">
        <v>15824</v>
      </c>
      <c r="K469" s="11" t="s">
        <v>15825</v>
      </c>
      <c r="L469" s="9"/>
      <c r="M469" s="9"/>
      <c r="N469" s="9"/>
      <c r="O469" s="9"/>
      <c r="P469" s="9" t="s">
        <v>15826</v>
      </c>
      <c r="Q469" s="11" t="s">
        <v>13964</v>
      </c>
      <c r="R469" s="9"/>
      <c r="S469" s="9"/>
      <c r="T469">
        <f t="shared" si="2"/>
        <v>54</v>
      </c>
      <c r="U469" t="str">
        <f t="shared" si="3"/>
        <v>Excluded</v>
      </c>
      <c r="V469">
        <f t="shared" si="4"/>
        <v>29</v>
      </c>
      <c r="W469" t="str">
        <f t="shared" si="5"/>
        <v>Excluded</v>
      </c>
      <c r="X469" t="str">
        <f t="shared" ref="X469:Z469" si="477">IFERROR(IF(SEARCH(X$1,$Q469),"sim","não"),)</f>
        <v>sim</v>
      </c>
      <c r="Y469" t="str">
        <f t="shared" si="477"/>
        <v/>
      </c>
      <c r="Z469" t="str">
        <f t="shared" si="477"/>
        <v/>
      </c>
      <c r="AA469">
        <f t="shared" si="7"/>
        <v>1</v>
      </c>
      <c r="AB469" t="str">
        <f t="shared" si="8"/>
        <v/>
      </c>
      <c r="AF469" t="str">
        <f t="shared" si="9"/>
        <v>1 - Type of study</v>
      </c>
      <c r="AG469" t="str">
        <f t="shared" si="10"/>
        <v>1 - Type of study</v>
      </c>
      <c r="AH469" t="str">
        <f t="shared" si="11"/>
        <v/>
      </c>
    </row>
    <row r="470">
      <c r="A470" s="9" t="s">
        <v>15827</v>
      </c>
      <c r="B470" s="11" t="s">
        <v>15828</v>
      </c>
      <c r="C470" s="9"/>
      <c r="D470" s="10">
        <v>1.0</v>
      </c>
      <c r="E470" s="10">
        <v>1.0</v>
      </c>
      <c r="F470" s="9" t="s">
        <v>9309</v>
      </c>
      <c r="G470" s="9" t="s">
        <v>9310</v>
      </c>
      <c r="H470" s="9"/>
      <c r="I470" s="9"/>
      <c r="J470" s="9"/>
      <c r="K470" s="11" t="s">
        <v>15829</v>
      </c>
      <c r="L470" s="9"/>
      <c r="M470" s="9"/>
      <c r="N470" s="9"/>
      <c r="O470" s="9"/>
      <c r="P470" s="9" t="s">
        <v>15830</v>
      </c>
      <c r="Q470" s="11" t="s">
        <v>13688</v>
      </c>
      <c r="R470" s="9"/>
      <c r="S470" s="9"/>
      <c r="T470">
        <f t="shared" si="2"/>
        <v>54</v>
      </c>
      <c r="U470" t="str">
        <f t="shared" si="3"/>
        <v>Excluded</v>
      </c>
      <c r="V470">
        <f t="shared" si="4"/>
        <v>29</v>
      </c>
      <c r="W470" t="str">
        <f t="shared" si="5"/>
        <v>Excluded</v>
      </c>
      <c r="X470" t="str">
        <f t="shared" ref="X470:Z470" si="478">IFERROR(IF(SEARCH(X$1,$Q470),"sim","não"),)</f>
        <v>sim</v>
      </c>
      <c r="Y470" t="str">
        <f t="shared" si="478"/>
        <v/>
      </c>
      <c r="Z470" t="str">
        <f t="shared" si="478"/>
        <v/>
      </c>
      <c r="AA470">
        <f t="shared" si="7"/>
        <v>1</v>
      </c>
      <c r="AB470" t="str">
        <f t="shared" si="8"/>
        <v/>
      </c>
      <c r="AF470" t="str">
        <f t="shared" si="9"/>
        <v>1 - Type of study</v>
      </c>
      <c r="AG470" t="str">
        <f t="shared" si="10"/>
        <v>1 - Type of study</v>
      </c>
      <c r="AH470" t="str">
        <f t="shared" si="11"/>
        <v/>
      </c>
    </row>
    <row r="471">
      <c r="A471" s="9" t="s">
        <v>15831</v>
      </c>
      <c r="B471" s="9" t="s">
        <v>15832</v>
      </c>
      <c r="C471" s="10">
        <v>2021.0</v>
      </c>
      <c r="D471" s="10">
        <v>8.0</v>
      </c>
      <c r="E471" s="10">
        <v>1.0</v>
      </c>
      <c r="F471" s="9" t="s">
        <v>2731</v>
      </c>
      <c r="G471" s="9" t="s">
        <v>2732</v>
      </c>
      <c r="H471" s="10">
        <v>780.0</v>
      </c>
      <c r="I471" s="9"/>
      <c r="J471" s="9"/>
      <c r="K471" s="11" t="s">
        <v>15833</v>
      </c>
      <c r="L471" s="9"/>
      <c r="M471" s="9"/>
      <c r="N471" s="9"/>
      <c r="O471" s="9"/>
      <c r="P471" s="9" t="s">
        <v>15834</v>
      </c>
      <c r="Q471" s="11" t="s">
        <v>15835</v>
      </c>
      <c r="R471" s="9"/>
      <c r="S471" s="9"/>
      <c r="T471">
        <f t="shared" si="2"/>
        <v>54</v>
      </c>
      <c r="U471" t="str">
        <f t="shared" si="3"/>
        <v>Excluded</v>
      </c>
      <c r="V471">
        <f t="shared" si="4"/>
        <v>29</v>
      </c>
      <c r="W471" t="str">
        <f t="shared" si="5"/>
        <v>Excluded</v>
      </c>
      <c r="X471" t="str">
        <f t="shared" ref="X471:Z471" si="479">IFERROR(IF(SEARCH(X$1,$Q471),"sim","não"),)</f>
        <v>sim</v>
      </c>
      <c r="Y471" t="str">
        <f t="shared" si="479"/>
        <v/>
      </c>
      <c r="Z471" t="str">
        <f t="shared" si="479"/>
        <v/>
      </c>
      <c r="AA471">
        <f t="shared" si="7"/>
        <v>1</v>
      </c>
      <c r="AB471" t="str">
        <f t="shared" si="8"/>
        <v/>
      </c>
      <c r="AF471" t="str">
        <f t="shared" si="9"/>
        <v>1 - Type of study</v>
      </c>
      <c r="AG471" t="str">
        <f t="shared" si="10"/>
        <v>1 - Type of study</v>
      </c>
      <c r="AH471" t="str">
        <f t="shared" si="11"/>
        <v/>
      </c>
    </row>
    <row r="472">
      <c r="A472" s="9" t="s">
        <v>15836</v>
      </c>
      <c r="B472" s="9" t="s">
        <v>15837</v>
      </c>
      <c r="C472" s="10">
        <v>2020.0</v>
      </c>
      <c r="D472" s="10">
        <v>10.0</v>
      </c>
      <c r="E472" s="10">
        <v>1.0</v>
      </c>
      <c r="F472" s="9" t="s">
        <v>2738</v>
      </c>
      <c r="G472" s="9" t="s">
        <v>2739</v>
      </c>
      <c r="H472" s="10">
        <v>265.0</v>
      </c>
      <c r="I472" s="9"/>
      <c r="J472" s="9"/>
      <c r="K472" s="11" t="s">
        <v>15838</v>
      </c>
      <c r="L472" s="9"/>
      <c r="M472" s="9"/>
      <c r="N472" s="9"/>
      <c r="O472" s="9"/>
      <c r="P472" s="9" t="s">
        <v>15839</v>
      </c>
      <c r="Q472" s="11" t="s">
        <v>13688</v>
      </c>
      <c r="R472" s="9"/>
      <c r="S472" s="9"/>
      <c r="T472">
        <f t="shared" si="2"/>
        <v>54</v>
      </c>
      <c r="U472" t="str">
        <f t="shared" si="3"/>
        <v>Excluded</v>
      </c>
      <c r="V472">
        <f t="shared" si="4"/>
        <v>29</v>
      </c>
      <c r="W472" t="str">
        <f t="shared" si="5"/>
        <v>Excluded</v>
      </c>
      <c r="X472" t="str">
        <f t="shared" ref="X472:Z472" si="480">IFERROR(IF(SEARCH(X$1,$Q472),"sim","não"),)</f>
        <v>sim</v>
      </c>
      <c r="Y472" t="str">
        <f t="shared" si="480"/>
        <v/>
      </c>
      <c r="Z472" t="str">
        <f t="shared" si="480"/>
        <v/>
      </c>
      <c r="AA472">
        <f t="shared" si="7"/>
        <v>1</v>
      </c>
      <c r="AB472" t="str">
        <f t="shared" si="8"/>
        <v/>
      </c>
      <c r="AF472" t="str">
        <f t="shared" si="9"/>
        <v>1 - Type of study</v>
      </c>
      <c r="AG472" t="str">
        <f t="shared" si="10"/>
        <v>1 - Type of study</v>
      </c>
      <c r="AH472" t="str">
        <f t="shared" si="11"/>
        <v/>
      </c>
    </row>
    <row r="473">
      <c r="A473" s="9" t="s">
        <v>15840</v>
      </c>
      <c r="B473" s="9" t="s">
        <v>15841</v>
      </c>
      <c r="C473" s="10">
        <v>2021.0</v>
      </c>
      <c r="D473" s="10">
        <v>3.0</v>
      </c>
      <c r="E473" s="10">
        <v>1.0</v>
      </c>
      <c r="F473" s="9" t="s">
        <v>15842</v>
      </c>
      <c r="G473" s="9" t="s">
        <v>15843</v>
      </c>
      <c r="H473" s="10">
        <v>263.0</v>
      </c>
      <c r="I473" s="9"/>
      <c r="J473" s="9"/>
      <c r="K473" s="11" t="s">
        <v>15844</v>
      </c>
      <c r="L473" s="9"/>
      <c r="M473" s="9"/>
      <c r="N473" s="9"/>
      <c r="O473" s="9"/>
      <c r="P473" s="9" t="s">
        <v>15845</v>
      </c>
      <c r="Q473" s="11" t="s">
        <v>13688</v>
      </c>
      <c r="R473" s="9"/>
      <c r="S473" s="9"/>
      <c r="T473">
        <f t="shared" si="2"/>
        <v>54</v>
      </c>
      <c r="U473" t="str">
        <f t="shared" si="3"/>
        <v>Excluded</v>
      </c>
      <c r="V473">
        <f t="shared" si="4"/>
        <v>29</v>
      </c>
      <c r="W473" t="str">
        <f t="shared" si="5"/>
        <v>Excluded</v>
      </c>
      <c r="X473" t="str">
        <f t="shared" ref="X473:Z473" si="481">IFERROR(IF(SEARCH(X$1,$Q473),"sim","não"),)</f>
        <v>sim</v>
      </c>
      <c r="Y473" t="str">
        <f t="shared" si="481"/>
        <v/>
      </c>
      <c r="Z473" t="str">
        <f t="shared" si="481"/>
        <v/>
      </c>
      <c r="AA473">
        <f t="shared" si="7"/>
        <v>1</v>
      </c>
      <c r="AB473" t="str">
        <f t="shared" si="8"/>
        <v/>
      </c>
      <c r="AF473" t="str">
        <f t="shared" si="9"/>
        <v>1 - Type of study</v>
      </c>
      <c r="AG473" t="str">
        <f t="shared" si="10"/>
        <v>1 - Type of study</v>
      </c>
      <c r="AH473" t="str">
        <f t="shared" si="11"/>
        <v/>
      </c>
    </row>
    <row r="474">
      <c r="A474" s="9" t="s">
        <v>15846</v>
      </c>
      <c r="B474" s="9" t="s">
        <v>15847</v>
      </c>
      <c r="C474" s="10">
        <v>2020.0</v>
      </c>
      <c r="D474" s="10">
        <v>6.0</v>
      </c>
      <c r="E474" s="10">
        <v>15.0</v>
      </c>
      <c r="F474" s="9" t="s">
        <v>2973</v>
      </c>
      <c r="G474" s="9" t="s">
        <v>2974</v>
      </c>
      <c r="H474" s="10">
        <v>392.0</v>
      </c>
      <c r="I474" s="9"/>
      <c r="J474" s="9"/>
      <c r="K474" s="11" t="s">
        <v>15848</v>
      </c>
      <c r="L474" s="9"/>
      <c r="M474" s="9"/>
      <c r="N474" s="9"/>
      <c r="O474" s="9"/>
      <c r="P474" s="9" t="s">
        <v>15849</v>
      </c>
      <c r="Q474" s="11" t="s">
        <v>13688</v>
      </c>
      <c r="R474" s="9"/>
      <c r="S474" s="9"/>
      <c r="T474">
        <f t="shared" si="2"/>
        <v>54</v>
      </c>
      <c r="U474" t="str">
        <f t="shared" si="3"/>
        <v>Excluded</v>
      </c>
      <c r="V474">
        <f t="shared" si="4"/>
        <v>29</v>
      </c>
      <c r="W474" t="str">
        <f t="shared" si="5"/>
        <v>Excluded</v>
      </c>
      <c r="X474" t="str">
        <f t="shared" ref="X474:Z474" si="482">IFERROR(IF(SEARCH(X$1,$Q474),"sim","não"),)</f>
        <v>sim</v>
      </c>
      <c r="Y474" t="str">
        <f t="shared" si="482"/>
        <v/>
      </c>
      <c r="Z474" t="str">
        <f t="shared" si="482"/>
        <v/>
      </c>
      <c r="AA474">
        <f t="shared" si="7"/>
        <v>1</v>
      </c>
      <c r="AB474" t="str">
        <f t="shared" si="8"/>
        <v/>
      </c>
      <c r="AF474" t="str">
        <f t="shared" si="9"/>
        <v>1 - Type of study</v>
      </c>
      <c r="AG474" t="str">
        <f t="shared" si="10"/>
        <v>1 - Type of study</v>
      </c>
      <c r="AH474" t="str">
        <f t="shared" si="11"/>
        <v/>
      </c>
    </row>
    <row r="475">
      <c r="A475" s="9" t="s">
        <v>15850</v>
      </c>
      <c r="B475" s="9" t="s">
        <v>15851</v>
      </c>
      <c r="C475" s="10">
        <v>2018.0</v>
      </c>
      <c r="D475" s="10">
        <v>10.0</v>
      </c>
      <c r="E475" s="10">
        <v>1.0</v>
      </c>
      <c r="F475" s="9" t="s">
        <v>2756</v>
      </c>
      <c r="G475" s="9" t="s">
        <v>2757</v>
      </c>
      <c r="H475" s="10">
        <v>209.0</v>
      </c>
      <c r="I475" s="9"/>
      <c r="J475" s="9" t="s">
        <v>15852</v>
      </c>
      <c r="K475" s="11" t="s">
        <v>15853</v>
      </c>
      <c r="L475" s="9"/>
      <c r="M475" s="9"/>
      <c r="N475" s="9"/>
      <c r="O475" s="9"/>
      <c r="P475" s="9" t="s">
        <v>15854</v>
      </c>
      <c r="Q475" s="11" t="s">
        <v>13688</v>
      </c>
      <c r="R475" s="9"/>
      <c r="S475" s="9"/>
      <c r="T475">
        <f t="shared" si="2"/>
        <v>54</v>
      </c>
      <c r="U475" t="str">
        <f t="shared" si="3"/>
        <v>Excluded</v>
      </c>
      <c r="V475">
        <f t="shared" si="4"/>
        <v>29</v>
      </c>
      <c r="W475" t="str">
        <f t="shared" si="5"/>
        <v>Excluded</v>
      </c>
      <c r="X475" t="str">
        <f t="shared" ref="X475:Z475" si="483">IFERROR(IF(SEARCH(X$1,$Q475),"sim","não"),)</f>
        <v>sim</v>
      </c>
      <c r="Y475" t="str">
        <f t="shared" si="483"/>
        <v/>
      </c>
      <c r="Z475" t="str">
        <f t="shared" si="483"/>
        <v/>
      </c>
      <c r="AA475">
        <f t="shared" si="7"/>
        <v>1</v>
      </c>
      <c r="AB475" t="str">
        <f t="shared" si="8"/>
        <v/>
      </c>
      <c r="AF475" t="str">
        <f t="shared" si="9"/>
        <v>1 - Type of study</v>
      </c>
      <c r="AG475" t="str">
        <f t="shared" si="10"/>
        <v>1 - Type of study</v>
      </c>
      <c r="AH475" t="str">
        <f t="shared" si="11"/>
        <v/>
      </c>
    </row>
    <row r="476">
      <c r="A476" s="9" t="s">
        <v>15855</v>
      </c>
      <c r="B476" s="9" t="s">
        <v>15856</v>
      </c>
      <c r="C476" s="10">
        <v>2020.0</v>
      </c>
      <c r="D476" s="10">
        <v>11.0</v>
      </c>
      <c r="E476" s="10">
        <v>1.0</v>
      </c>
      <c r="F476" s="9" t="s">
        <v>2738</v>
      </c>
      <c r="G476" s="9" t="s">
        <v>2739</v>
      </c>
      <c r="H476" s="10">
        <v>266.0</v>
      </c>
      <c r="I476" s="9"/>
      <c r="J476" s="9"/>
      <c r="K476" s="11" t="s">
        <v>15857</v>
      </c>
      <c r="L476" s="9"/>
      <c r="M476" s="9"/>
      <c r="N476" s="9"/>
      <c r="O476" s="9"/>
      <c r="P476" s="9" t="s">
        <v>15858</v>
      </c>
      <c r="Q476" s="11" t="s">
        <v>14077</v>
      </c>
      <c r="R476" s="9"/>
      <c r="S476" s="9"/>
      <c r="T476">
        <f t="shared" si="2"/>
        <v>54</v>
      </c>
      <c r="U476" t="str">
        <f t="shared" si="3"/>
        <v>Excluded</v>
      </c>
      <c r="V476">
        <f t="shared" si="4"/>
        <v>29</v>
      </c>
      <c r="W476" t="str">
        <f t="shared" si="5"/>
        <v>Excluded</v>
      </c>
      <c r="X476" t="str">
        <f t="shared" ref="X476:Z476" si="484">IFERROR(IF(SEARCH(X$1,$Q476),"sim","não"),)</f>
        <v/>
      </c>
      <c r="Y476" t="str">
        <f t="shared" si="484"/>
        <v>sim</v>
      </c>
      <c r="Z476" t="str">
        <f t="shared" si="484"/>
        <v/>
      </c>
      <c r="AA476">
        <f t="shared" si="7"/>
        <v>1</v>
      </c>
      <c r="AB476" t="str">
        <f t="shared" si="8"/>
        <v/>
      </c>
      <c r="AF476" t="str">
        <f t="shared" si="9"/>
        <v>2 - Population</v>
      </c>
      <c r="AG476" t="str">
        <f t="shared" si="10"/>
        <v>2 - Population</v>
      </c>
      <c r="AH476" t="str">
        <f t="shared" si="11"/>
        <v/>
      </c>
    </row>
    <row r="477">
      <c r="A477" s="9" t="s">
        <v>15859</v>
      </c>
      <c r="B477" s="9" t="s">
        <v>15860</v>
      </c>
      <c r="C477" s="10">
        <v>2020.0</v>
      </c>
      <c r="D477" s="10">
        <v>9.0</v>
      </c>
      <c r="E477" s="10">
        <v>1.0</v>
      </c>
      <c r="F477" s="9" t="s">
        <v>12732</v>
      </c>
      <c r="G477" s="9" t="s">
        <v>12733</v>
      </c>
      <c r="H477" s="10">
        <v>16.0</v>
      </c>
      <c r="I477" s="10">
        <v>36.0</v>
      </c>
      <c r="J477" s="9"/>
      <c r="K477" s="11" t="s">
        <v>15861</v>
      </c>
      <c r="L477" s="9"/>
      <c r="M477" s="9"/>
      <c r="N477" s="9"/>
      <c r="O477" s="9"/>
      <c r="P477" s="9" t="s">
        <v>15862</v>
      </c>
      <c r="Q477" s="11" t="s">
        <v>13688</v>
      </c>
      <c r="R477" s="9"/>
      <c r="S477" s="9"/>
      <c r="T477">
        <f t="shared" si="2"/>
        <v>54</v>
      </c>
      <c r="U477" t="str">
        <f t="shared" si="3"/>
        <v>Excluded</v>
      </c>
      <c r="V477">
        <f t="shared" si="4"/>
        <v>29</v>
      </c>
      <c r="W477" t="str">
        <f t="shared" si="5"/>
        <v>Excluded</v>
      </c>
      <c r="X477" t="str">
        <f t="shared" ref="X477:Z477" si="485">IFERROR(IF(SEARCH(X$1,$Q477),"sim","não"),)</f>
        <v>sim</v>
      </c>
      <c r="Y477" t="str">
        <f t="shared" si="485"/>
        <v/>
      </c>
      <c r="Z477" t="str">
        <f t="shared" si="485"/>
        <v/>
      </c>
      <c r="AA477">
        <f t="shared" si="7"/>
        <v>1</v>
      </c>
      <c r="AB477" t="str">
        <f t="shared" si="8"/>
        <v/>
      </c>
      <c r="AF477" t="str">
        <f t="shared" si="9"/>
        <v>1 - Type of study</v>
      </c>
      <c r="AG477" t="str">
        <f t="shared" si="10"/>
        <v>1 - Type of study</v>
      </c>
      <c r="AH477" t="str">
        <f t="shared" si="11"/>
        <v/>
      </c>
    </row>
    <row r="478">
      <c r="A478" s="9" t="s">
        <v>15863</v>
      </c>
      <c r="B478" s="9" t="s">
        <v>15864</v>
      </c>
      <c r="C478" s="10">
        <v>2018.0</v>
      </c>
      <c r="D478" s="10">
        <v>1.0</v>
      </c>
      <c r="E478" s="10">
        <v>1.0</v>
      </c>
      <c r="F478" s="9" t="s">
        <v>15865</v>
      </c>
      <c r="G478" s="9" t="s">
        <v>15866</v>
      </c>
      <c r="H478" s="9"/>
      <c r="I478" s="9"/>
      <c r="J478" s="9"/>
      <c r="K478" s="11" t="s">
        <v>15867</v>
      </c>
      <c r="L478" s="9"/>
      <c r="M478" s="9"/>
      <c r="N478" s="9"/>
      <c r="O478" s="9"/>
      <c r="P478" s="9" t="s">
        <v>15868</v>
      </c>
      <c r="Q478" s="11" t="s">
        <v>13688</v>
      </c>
      <c r="R478" s="9"/>
      <c r="S478" s="9"/>
      <c r="T478">
        <f t="shared" si="2"/>
        <v>54</v>
      </c>
      <c r="U478" t="str">
        <f t="shared" si="3"/>
        <v>Excluded</v>
      </c>
      <c r="V478">
        <f t="shared" si="4"/>
        <v>29</v>
      </c>
      <c r="W478" t="str">
        <f t="shared" si="5"/>
        <v>Excluded</v>
      </c>
      <c r="X478" t="str">
        <f t="shared" ref="X478:Z478" si="486">IFERROR(IF(SEARCH(X$1,$Q478),"sim","não"),)</f>
        <v>sim</v>
      </c>
      <c r="Y478" t="str">
        <f t="shared" si="486"/>
        <v/>
      </c>
      <c r="Z478" t="str">
        <f t="shared" si="486"/>
        <v/>
      </c>
      <c r="AA478">
        <f t="shared" si="7"/>
        <v>1</v>
      </c>
      <c r="AB478" t="str">
        <f t="shared" si="8"/>
        <v/>
      </c>
      <c r="AF478" t="str">
        <f t="shared" si="9"/>
        <v>1 - Type of study</v>
      </c>
      <c r="AG478" t="str">
        <f t="shared" si="10"/>
        <v>1 - Type of study</v>
      </c>
      <c r="AH478" t="str">
        <f t="shared" si="11"/>
        <v/>
      </c>
    </row>
    <row r="479">
      <c r="A479" s="9" t="s">
        <v>15869</v>
      </c>
      <c r="B479" s="9" t="s">
        <v>15870</v>
      </c>
      <c r="C479" s="10">
        <v>2020.0</v>
      </c>
      <c r="D479" s="10">
        <v>12.0</v>
      </c>
      <c r="E479" s="10">
        <v>18.0</v>
      </c>
      <c r="F479" s="11" t="s">
        <v>3210</v>
      </c>
      <c r="G479" s="9"/>
      <c r="H479" s="10">
        <v>8.0</v>
      </c>
      <c r="I479" s="9"/>
      <c r="J479" s="9"/>
      <c r="K479" s="11" t="s">
        <v>15871</v>
      </c>
      <c r="L479" s="9"/>
      <c r="M479" s="9"/>
      <c r="N479" s="9"/>
      <c r="O479" s="9"/>
      <c r="P479" s="9" t="s">
        <v>15872</v>
      </c>
      <c r="Q479" s="11" t="s">
        <v>13688</v>
      </c>
      <c r="R479" s="9"/>
      <c r="S479" s="9"/>
      <c r="T479">
        <f t="shared" si="2"/>
        <v>54</v>
      </c>
      <c r="U479" t="str">
        <f t="shared" si="3"/>
        <v>Excluded</v>
      </c>
      <c r="V479">
        <f t="shared" si="4"/>
        <v>29</v>
      </c>
      <c r="W479" t="str">
        <f t="shared" si="5"/>
        <v>Excluded</v>
      </c>
      <c r="X479" t="str">
        <f t="shared" ref="X479:Z479" si="487">IFERROR(IF(SEARCH(X$1,$Q479),"sim","não"),)</f>
        <v>sim</v>
      </c>
      <c r="Y479" t="str">
        <f t="shared" si="487"/>
        <v/>
      </c>
      <c r="Z479" t="str">
        <f t="shared" si="487"/>
        <v/>
      </c>
      <c r="AA479">
        <f t="shared" si="7"/>
        <v>1</v>
      </c>
      <c r="AB479" t="str">
        <f t="shared" si="8"/>
        <v/>
      </c>
      <c r="AF479" t="str">
        <f t="shared" si="9"/>
        <v>1 - Type of study</v>
      </c>
      <c r="AG479" t="str">
        <f t="shared" si="10"/>
        <v>1 - Type of study</v>
      </c>
      <c r="AH479" t="str">
        <f t="shared" si="11"/>
        <v/>
      </c>
    </row>
    <row r="480">
      <c r="A480" s="9" t="s">
        <v>15873</v>
      </c>
      <c r="B480" s="9" t="s">
        <v>15874</v>
      </c>
      <c r="C480" s="10">
        <v>2018.0</v>
      </c>
      <c r="D480" s="10">
        <v>11.0</v>
      </c>
      <c r="E480" s="10">
        <v>1.0</v>
      </c>
      <c r="F480" s="9" t="s">
        <v>2738</v>
      </c>
      <c r="G480" s="9" t="s">
        <v>2739</v>
      </c>
      <c r="H480" s="10">
        <v>242.0</v>
      </c>
      <c r="I480" s="9"/>
      <c r="J480" s="9" t="s">
        <v>15875</v>
      </c>
      <c r="K480" s="11" t="s">
        <v>15876</v>
      </c>
      <c r="L480" s="9"/>
      <c r="M480" s="9"/>
      <c r="N480" s="9"/>
      <c r="O480" s="9"/>
      <c r="P480" s="9" t="s">
        <v>15877</v>
      </c>
      <c r="Q480" s="11" t="s">
        <v>13688</v>
      </c>
      <c r="R480" s="9"/>
      <c r="S480" s="9"/>
      <c r="T480">
        <f t="shared" si="2"/>
        <v>54</v>
      </c>
      <c r="U480" t="str">
        <f t="shared" si="3"/>
        <v>Excluded</v>
      </c>
      <c r="V480">
        <f t="shared" si="4"/>
        <v>29</v>
      </c>
      <c r="W480" t="str">
        <f t="shared" si="5"/>
        <v>Excluded</v>
      </c>
      <c r="X480" t="str">
        <f t="shared" ref="X480:Z480" si="488">IFERROR(IF(SEARCH(X$1,$Q480),"sim","não"),)</f>
        <v>sim</v>
      </c>
      <c r="Y480" t="str">
        <f t="shared" si="488"/>
        <v/>
      </c>
      <c r="Z480" t="str">
        <f t="shared" si="488"/>
        <v/>
      </c>
      <c r="AA480">
        <f t="shared" si="7"/>
        <v>1</v>
      </c>
      <c r="AB480" t="str">
        <f t="shared" si="8"/>
        <v/>
      </c>
      <c r="AF480" t="str">
        <f t="shared" si="9"/>
        <v>1 - Type of study</v>
      </c>
      <c r="AG480" t="str">
        <f t="shared" si="10"/>
        <v>1 - Type of study</v>
      </c>
      <c r="AH480" t="str">
        <f t="shared" si="11"/>
        <v/>
      </c>
    </row>
    <row r="481">
      <c r="A481" s="9" t="s">
        <v>15878</v>
      </c>
      <c r="B481" s="9" t="s">
        <v>15879</v>
      </c>
      <c r="C481" s="10">
        <v>2020.0</v>
      </c>
      <c r="D481" s="10">
        <v>9.0</v>
      </c>
      <c r="E481" s="10">
        <v>1.0</v>
      </c>
      <c r="F481" s="9" t="s">
        <v>2693</v>
      </c>
      <c r="G481" s="9" t="s">
        <v>2694</v>
      </c>
      <c r="H481" s="10">
        <v>158.0</v>
      </c>
      <c r="I481" s="9"/>
      <c r="J481" s="9"/>
      <c r="K481" s="11" t="s">
        <v>15880</v>
      </c>
      <c r="L481" s="9"/>
      <c r="M481" s="9"/>
      <c r="N481" s="9"/>
      <c r="O481" s="9"/>
      <c r="P481" s="9" t="s">
        <v>15881</v>
      </c>
      <c r="Q481" s="11" t="s">
        <v>13688</v>
      </c>
      <c r="R481" s="9"/>
      <c r="S481" s="9"/>
      <c r="T481">
        <f t="shared" si="2"/>
        <v>54</v>
      </c>
      <c r="U481" t="str">
        <f t="shared" si="3"/>
        <v>Excluded</v>
      </c>
      <c r="V481">
        <f t="shared" si="4"/>
        <v>29</v>
      </c>
      <c r="W481" t="str">
        <f t="shared" si="5"/>
        <v>Excluded</v>
      </c>
      <c r="X481" t="str">
        <f t="shared" ref="X481:Z481" si="489">IFERROR(IF(SEARCH(X$1,$Q481),"sim","não"),)</f>
        <v>sim</v>
      </c>
      <c r="Y481" t="str">
        <f t="shared" si="489"/>
        <v/>
      </c>
      <c r="Z481" t="str">
        <f t="shared" si="489"/>
        <v/>
      </c>
      <c r="AA481">
        <f t="shared" si="7"/>
        <v>1</v>
      </c>
      <c r="AB481" t="str">
        <f t="shared" si="8"/>
        <v/>
      </c>
      <c r="AF481" t="str">
        <f t="shared" si="9"/>
        <v>1 - Type of study</v>
      </c>
      <c r="AG481" t="str">
        <f t="shared" si="10"/>
        <v>1 - Type of study</v>
      </c>
      <c r="AH481" t="str">
        <f t="shared" si="11"/>
        <v/>
      </c>
    </row>
    <row r="482">
      <c r="A482" s="9" t="s">
        <v>15882</v>
      </c>
      <c r="B482" s="9" t="s">
        <v>15883</v>
      </c>
      <c r="C482" s="10">
        <v>2021.0</v>
      </c>
      <c r="D482" s="10">
        <v>5.0</v>
      </c>
      <c r="E482" s="10">
        <v>10.0</v>
      </c>
      <c r="F482" s="9" t="s">
        <v>15884</v>
      </c>
      <c r="G482" s="9"/>
      <c r="H482" s="10">
        <v>6.0</v>
      </c>
      <c r="I482" s="10">
        <v>9.0</v>
      </c>
      <c r="J482" s="9"/>
      <c r="K482" s="11" t="s">
        <v>15885</v>
      </c>
      <c r="L482" s="9"/>
      <c r="M482" s="9"/>
      <c r="N482" s="9"/>
      <c r="O482" s="9"/>
      <c r="P482" s="9" t="s">
        <v>15886</v>
      </c>
      <c r="Q482" s="11" t="s">
        <v>14018</v>
      </c>
      <c r="R482" s="9"/>
      <c r="S482" s="9"/>
      <c r="T482">
        <f t="shared" si="2"/>
        <v>54</v>
      </c>
      <c r="U482" t="str">
        <f t="shared" si="3"/>
        <v>Excluded</v>
      </c>
      <c r="V482">
        <f t="shared" si="4"/>
        <v>29</v>
      </c>
      <c r="W482" t="str">
        <f t="shared" si="5"/>
        <v>Excluded</v>
      </c>
      <c r="X482" t="str">
        <f t="shared" ref="X482:Z482" si="490">IFERROR(IF(SEARCH(X$1,$Q482),"sim","não"),)</f>
        <v/>
      </c>
      <c r="Y482" t="str">
        <f t="shared" si="490"/>
        <v>sim</v>
      </c>
      <c r="Z482" t="str">
        <f t="shared" si="490"/>
        <v/>
      </c>
      <c r="AA482">
        <f t="shared" si="7"/>
        <v>1</v>
      </c>
      <c r="AB482" t="str">
        <f t="shared" si="8"/>
        <v/>
      </c>
      <c r="AF482" t="str">
        <f t="shared" si="9"/>
        <v>2 - Population</v>
      </c>
      <c r="AG482" t="str">
        <f t="shared" si="10"/>
        <v>2 - Population</v>
      </c>
      <c r="AH482" t="str">
        <f t="shared" si="11"/>
        <v/>
      </c>
    </row>
    <row r="483">
      <c r="A483" s="9" t="s">
        <v>15887</v>
      </c>
      <c r="B483" s="9" t="s">
        <v>15888</v>
      </c>
      <c r="C483" s="10">
        <v>2017.0</v>
      </c>
      <c r="D483" s="10">
        <v>12.0</v>
      </c>
      <c r="E483" s="10">
        <v>19.0</v>
      </c>
      <c r="F483" s="9" t="s">
        <v>2878</v>
      </c>
      <c r="G483" s="9" t="s">
        <v>2879</v>
      </c>
      <c r="H483" s="10">
        <v>51.0</v>
      </c>
      <c r="I483" s="10">
        <v>24.0</v>
      </c>
      <c r="J483" s="9" t="s">
        <v>15889</v>
      </c>
      <c r="K483" s="11" t="s">
        <v>15890</v>
      </c>
      <c r="L483" s="9"/>
      <c r="M483" s="9"/>
      <c r="N483" s="9"/>
      <c r="O483" s="9"/>
      <c r="P483" s="9" t="s">
        <v>15891</v>
      </c>
      <c r="Q483" s="11" t="s">
        <v>13688</v>
      </c>
      <c r="R483" s="9"/>
      <c r="S483" s="9"/>
      <c r="T483">
        <f t="shared" si="2"/>
        <v>54</v>
      </c>
      <c r="U483" t="str">
        <f t="shared" si="3"/>
        <v>Excluded</v>
      </c>
      <c r="V483">
        <f t="shared" si="4"/>
        <v>29</v>
      </c>
      <c r="W483" t="str">
        <f t="shared" si="5"/>
        <v>Excluded</v>
      </c>
      <c r="X483" t="str">
        <f t="shared" ref="X483:Z483" si="491">IFERROR(IF(SEARCH(X$1,$Q483),"sim","não"),)</f>
        <v>sim</v>
      </c>
      <c r="Y483" t="str">
        <f t="shared" si="491"/>
        <v/>
      </c>
      <c r="Z483" t="str">
        <f t="shared" si="491"/>
        <v/>
      </c>
      <c r="AA483">
        <f t="shared" si="7"/>
        <v>1</v>
      </c>
      <c r="AB483" t="str">
        <f t="shared" si="8"/>
        <v/>
      </c>
      <c r="AF483" t="str">
        <f t="shared" si="9"/>
        <v>1 - Type of study</v>
      </c>
      <c r="AG483" t="str">
        <f t="shared" si="10"/>
        <v>1 - Type of study</v>
      </c>
      <c r="AH483" t="str">
        <f t="shared" si="11"/>
        <v/>
      </c>
    </row>
    <row r="484">
      <c r="A484" s="9" t="s">
        <v>15892</v>
      </c>
      <c r="B484" s="9" t="s">
        <v>15893</v>
      </c>
      <c r="C484" s="10">
        <v>2020.0</v>
      </c>
      <c r="D484" s="10">
        <v>4.0</v>
      </c>
      <c r="E484" s="10">
        <v>1.0</v>
      </c>
      <c r="F484" s="11" t="s">
        <v>15894</v>
      </c>
      <c r="G484" s="9"/>
      <c r="H484" s="10">
        <v>8.0</v>
      </c>
      <c r="I484" s="10">
        <v>2.0</v>
      </c>
      <c r="J484" s="9"/>
      <c r="K484" s="11" t="s">
        <v>15895</v>
      </c>
      <c r="L484" s="9"/>
      <c r="M484" s="9"/>
      <c r="N484" s="9"/>
      <c r="O484" s="9"/>
      <c r="P484" s="9" t="s">
        <v>15896</v>
      </c>
      <c r="Q484" s="11" t="s">
        <v>14077</v>
      </c>
      <c r="R484" s="9"/>
      <c r="S484" s="9"/>
      <c r="T484">
        <f t="shared" si="2"/>
        <v>54</v>
      </c>
      <c r="U484" t="str">
        <f t="shared" si="3"/>
        <v>Excluded</v>
      </c>
      <c r="V484">
        <f t="shared" si="4"/>
        <v>29</v>
      </c>
      <c r="W484" t="str">
        <f t="shared" si="5"/>
        <v>Excluded</v>
      </c>
      <c r="X484" t="str">
        <f t="shared" ref="X484:Z484" si="492">IFERROR(IF(SEARCH(X$1,$Q484),"sim","não"),)</f>
        <v/>
      </c>
      <c r="Y484" t="str">
        <f t="shared" si="492"/>
        <v>sim</v>
      </c>
      <c r="Z484" t="str">
        <f t="shared" si="492"/>
        <v/>
      </c>
      <c r="AA484">
        <f t="shared" si="7"/>
        <v>1</v>
      </c>
      <c r="AB484" t="str">
        <f t="shared" si="8"/>
        <v/>
      </c>
      <c r="AF484" t="str">
        <f t="shared" si="9"/>
        <v>2 - Population</v>
      </c>
      <c r="AG484" t="str">
        <f t="shared" si="10"/>
        <v>2 - Population</v>
      </c>
      <c r="AH484" t="str">
        <f t="shared" si="11"/>
        <v/>
      </c>
    </row>
    <row r="485">
      <c r="A485" s="9" t="s">
        <v>15897</v>
      </c>
      <c r="B485" s="9" t="s">
        <v>15898</v>
      </c>
      <c r="C485" s="10">
        <v>2019.0</v>
      </c>
      <c r="D485" s="10">
        <v>5.0</v>
      </c>
      <c r="E485" s="10">
        <v>16.0</v>
      </c>
      <c r="F485" s="9" t="s">
        <v>15899</v>
      </c>
      <c r="G485" s="9" t="s">
        <v>15900</v>
      </c>
      <c r="H485" s="10">
        <v>123.0</v>
      </c>
      <c r="I485" s="10">
        <v>19.0</v>
      </c>
      <c r="J485" s="9" t="s">
        <v>15901</v>
      </c>
      <c r="K485" s="11" t="s">
        <v>15902</v>
      </c>
      <c r="L485" s="9"/>
      <c r="M485" s="9"/>
      <c r="N485" s="9"/>
      <c r="O485" s="9"/>
      <c r="P485" s="9" t="s">
        <v>15903</v>
      </c>
      <c r="Q485" s="11" t="s">
        <v>13688</v>
      </c>
      <c r="R485" s="9"/>
      <c r="S485" s="9"/>
      <c r="T485">
        <f t="shared" si="2"/>
        <v>54</v>
      </c>
      <c r="U485" t="str">
        <f t="shared" si="3"/>
        <v>Excluded</v>
      </c>
      <c r="V485">
        <f t="shared" si="4"/>
        <v>29</v>
      </c>
      <c r="W485" t="str">
        <f t="shared" si="5"/>
        <v>Excluded</v>
      </c>
      <c r="X485" t="str">
        <f t="shared" ref="X485:Z485" si="493">IFERROR(IF(SEARCH(X$1,$Q485),"sim","não"),)</f>
        <v>sim</v>
      </c>
      <c r="Y485" t="str">
        <f t="shared" si="493"/>
        <v/>
      </c>
      <c r="Z485" t="str">
        <f t="shared" si="493"/>
        <v/>
      </c>
      <c r="AA485">
        <f t="shared" si="7"/>
        <v>1</v>
      </c>
      <c r="AB485" t="str">
        <f t="shared" si="8"/>
        <v/>
      </c>
      <c r="AF485" t="str">
        <f t="shared" si="9"/>
        <v>1 - Type of study</v>
      </c>
      <c r="AG485" t="str">
        <f t="shared" si="10"/>
        <v>1 - Type of study</v>
      </c>
      <c r="AH485" t="str">
        <f t="shared" si="11"/>
        <v/>
      </c>
    </row>
    <row r="486">
      <c r="A486" s="9" t="s">
        <v>15904</v>
      </c>
      <c r="B486" s="9" t="s">
        <v>15905</v>
      </c>
      <c r="C486" s="10">
        <v>2019.0</v>
      </c>
      <c r="D486" s="10">
        <v>11.0</v>
      </c>
      <c r="E486" s="10">
        <v>1.0</v>
      </c>
      <c r="F486" s="9" t="s">
        <v>9246</v>
      </c>
      <c r="G486" s="9" t="s">
        <v>9247</v>
      </c>
      <c r="H486" s="10">
        <v>32.0</v>
      </c>
      <c r="I486" s="9"/>
      <c r="J486" s="9"/>
      <c r="K486" s="11" t="s">
        <v>15906</v>
      </c>
      <c r="L486" s="9"/>
      <c r="M486" s="9"/>
      <c r="N486" s="9"/>
      <c r="O486" s="9"/>
      <c r="P486" s="9" t="s">
        <v>15907</v>
      </c>
      <c r="Q486" s="11" t="s">
        <v>13688</v>
      </c>
      <c r="R486" s="9"/>
      <c r="S486" s="9"/>
      <c r="T486">
        <f t="shared" si="2"/>
        <v>54</v>
      </c>
      <c r="U486" t="str">
        <f t="shared" si="3"/>
        <v>Excluded</v>
      </c>
      <c r="V486">
        <f t="shared" si="4"/>
        <v>29</v>
      </c>
      <c r="W486" t="str">
        <f t="shared" si="5"/>
        <v>Excluded</v>
      </c>
      <c r="X486" t="str">
        <f t="shared" ref="X486:Z486" si="494">IFERROR(IF(SEARCH(X$1,$Q486),"sim","não"),)</f>
        <v>sim</v>
      </c>
      <c r="Y486" t="str">
        <f t="shared" si="494"/>
        <v/>
      </c>
      <c r="Z486" t="str">
        <f t="shared" si="494"/>
        <v/>
      </c>
      <c r="AA486">
        <f t="shared" si="7"/>
        <v>1</v>
      </c>
      <c r="AB486" t="str">
        <f t="shared" si="8"/>
        <v/>
      </c>
      <c r="AF486" t="str">
        <f t="shared" si="9"/>
        <v>1 - Type of study</v>
      </c>
      <c r="AG486" t="str">
        <f t="shared" si="10"/>
        <v>1 - Type of study</v>
      </c>
      <c r="AH486" t="str">
        <f t="shared" si="11"/>
        <v/>
      </c>
    </row>
    <row r="487">
      <c r="A487" s="9" t="s">
        <v>15908</v>
      </c>
      <c r="B487" s="9" t="s">
        <v>15909</v>
      </c>
      <c r="C487" s="10">
        <v>2020.0</v>
      </c>
      <c r="D487" s="10">
        <v>10.0</v>
      </c>
      <c r="E487" s="10">
        <v>10.0</v>
      </c>
      <c r="F487" s="9" t="s">
        <v>2731</v>
      </c>
      <c r="G487" s="9" t="s">
        <v>2732</v>
      </c>
      <c r="H487" s="10">
        <v>738.0</v>
      </c>
      <c r="I487" s="9"/>
      <c r="J487" s="9"/>
      <c r="K487" s="11" t="s">
        <v>15910</v>
      </c>
      <c r="L487" s="9"/>
      <c r="M487" s="9"/>
      <c r="N487" s="9"/>
      <c r="O487" s="9"/>
      <c r="P487" s="9" t="s">
        <v>15911</v>
      </c>
      <c r="Q487" s="11" t="s">
        <v>13688</v>
      </c>
      <c r="R487" s="9"/>
      <c r="S487" s="9"/>
      <c r="T487">
        <f t="shared" si="2"/>
        <v>54</v>
      </c>
      <c r="U487" t="str">
        <f t="shared" si="3"/>
        <v>Excluded</v>
      </c>
      <c r="V487">
        <f t="shared" si="4"/>
        <v>29</v>
      </c>
      <c r="W487" t="str">
        <f t="shared" si="5"/>
        <v>Excluded</v>
      </c>
      <c r="X487" t="str">
        <f t="shared" ref="X487:Z487" si="495">IFERROR(IF(SEARCH(X$1,$Q487),"sim","não"),)</f>
        <v>sim</v>
      </c>
      <c r="Y487" t="str">
        <f t="shared" si="495"/>
        <v/>
      </c>
      <c r="Z487" t="str">
        <f t="shared" si="495"/>
        <v/>
      </c>
      <c r="AA487">
        <f t="shared" si="7"/>
        <v>1</v>
      </c>
      <c r="AB487" t="str">
        <f t="shared" si="8"/>
        <v/>
      </c>
      <c r="AF487" t="str">
        <f t="shared" si="9"/>
        <v>1 - Type of study</v>
      </c>
      <c r="AG487" t="str">
        <f t="shared" si="10"/>
        <v>1 - Type of study</v>
      </c>
      <c r="AH487" t="str">
        <f t="shared" si="11"/>
        <v/>
      </c>
    </row>
    <row r="488">
      <c r="A488" s="9" t="s">
        <v>15912</v>
      </c>
      <c r="B488" s="9" t="s">
        <v>15913</v>
      </c>
      <c r="C488" s="10">
        <v>2013.0</v>
      </c>
      <c r="D488" s="10">
        <v>5.0</v>
      </c>
      <c r="E488" s="10">
        <v>1.0</v>
      </c>
      <c r="F488" s="9" t="s">
        <v>15914</v>
      </c>
      <c r="G488" s="9" t="s">
        <v>15915</v>
      </c>
      <c r="H488" s="10">
        <v>223.0</v>
      </c>
      <c r="I488" s="9"/>
      <c r="J488" s="9" t="s">
        <v>15916</v>
      </c>
      <c r="K488" s="11" t="s">
        <v>15917</v>
      </c>
      <c r="L488" s="9"/>
      <c r="M488" s="9"/>
      <c r="N488" s="9"/>
      <c r="O488" s="9"/>
      <c r="P488" s="9" t="s">
        <v>15918</v>
      </c>
      <c r="Q488" s="11" t="s">
        <v>13688</v>
      </c>
      <c r="R488" s="9"/>
      <c r="S488" s="9"/>
      <c r="T488">
        <f t="shared" si="2"/>
        <v>54</v>
      </c>
      <c r="U488" t="str">
        <f t="shared" si="3"/>
        <v>Excluded</v>
      </c>
      <c r="V488">
        <f t="shared" si="4"/>
        <v>29</v>
      </c>
      <c r="W488" t="str">
        <f t="shared" si="5"/>
        <v>Excluded</v>
      </c>
      <c r="X488" t="str">
        <f t="shared" ref="X488:Z488" si="496">IFERROR(IF(SEARCH(X$1,$Q488),"sim","não"),)</f>
        <v>sim</v>
      </c>
      <c r="Y488" t="str">
        <f t="shared" si="496"/>
        <v/>
      </c>
      <c r="Z488" t="str">
        <f t="shared" si="496"/>
        <v/>
      </c>
      <c r="AA488">
        <f t="shared" si="7"/>
        <v>1</v>
      </c>
      <c r="AB488" t="str">
        <f t="shared" si="8"/>
        <v/>
      </c>
      <c r="AF488" t="str">
        <f t="shared" si="9"/>
        <v>1 - Type of study</v>
      </c>
      <c r="AG488" t="str">
        <f t="shared" si="10"/>
        <v>1 - Type of study</v>
      </c>
      <c r="AH488" t="str">
        <f t="shared" si="11"/>
        <v/>
      </c>
    </row>
    <row r="489">
      <c r="A489" s="9" t="s">
        <v>15919</v>
      </c>
      <c r="B489" s="9" t="s">
        <v>15920</v>
      </c>
      <c r="C489" s="10">
        <v>2020.0</v>
      </c>
      <c r="D489" s="10">
        <v>3.0</v>
      </c>
      <c r="E489" s="10">
        <v>1.0</v>
      </c>
      <c r="F489" s="9" t="s">
        <v>15914</v>
      </c>
      <c r="G489" s="9" t="s">
        <v>15915</v>
      </c>
      <c r="H489" s="10">
        <v>383.0</v>
      </c>
      <c r="I489" s="9"/>
      <c r="J489" s="9"/>
      <c r="K489" s="11" t="s">
        <v>15921</v>
      </c>
      <c r="L489" s="9"/>
      <c r="M489" s="9"/>
      <c r="N489" s="9"/>
      <c r="O489" s="9"/>
      <c r="P489" s="9" t="s">
        <v>15922</v>
      </c>
      <c r="Q489" s="11" t="s">
        <v>14138</v>
      </c>
      <c r="R489" s="9"/>
      <c r="S489" s="9"/>
      <c r="T489">
        <f t="shared" si="2"/>
        <v>51</v>
      </c>
      <c r="U489" t="str">
        <f t="shared" si="3"/>
        <v>Maybe</v>
      </c>
      <c r="V489">
        <f t="shared" si="4"/>
        <v>29</v>
      </c>
      <c r="W489" t="str">
        <f t="shared" si="5"/>
        <v>Maybe</v>
      </c>
      <c r="X489" t="str">
        <f t="shared" ref="X489:Z489" si="497">IFERROR(IF(SEARCH(X$1,$Q489),"sim","não"),)</f>
        <v/>
      </c>
      <c r="Y489" t="str">
        <f t="shared" si="497"/>
        <v/>
      </c>
      <c r="Z489" t="str">
        <f t="shared" si="497"/>
        <v/>
      </c>
      <c r="AA489">
        <f t="shared" si="7"/>
        <v>0</v>
      </c>
      <c r="AB489" t="str">
        <f t="shared" si="8"/>
        <v>sim</v>
      </c>
      <c r="AF489" t="str">
        <f t="shared" si="9"/>
        <v/>
      </c>
      <c r="AG489" t="str">
        <f t="shared" si="10"/>
        <v/>
      </c>
      <c r="AH489" t="str">
        <f t="shared" si="11"/>
        <v/>
      </c>
    </row>
    <row r="490">
      <c r="A490" s="9" t="s">
        <v>15923</v>
      </c>
      <c r="B490" s="9" t="s">
        <v>15924</v>
      </c>
      <c r="C490" s="10">
        <v>2020.0</v>
      </c>
      <c r="D490" s="10">
        <v>12.0</v>
      </c>
      <c r="E490" s="10">
        <v>1.0</v>
      </c>
      <c r="F490" s="9" t="s">
        <v>2693</v>
      </c>
      <c r="G490" s="9" t="s">
        <v>2694</v>
      </c>
      <c r="H490" s="10">
        <v>161.0</v>
      </c>
      <c r="I490" s="9"/>
      <c r="J490" s="9"/>
      <c r="K490" s="11" t="s">
        <v>15925</v>
      </c>
      <c r="L490" s="9"/>
      <c r="M490" s="9"/>
      <c r="N490" s="9"/>
      <c r="O490" s="9"/>
      <c r="P490" s="9" t="s">
        <v>15926</v>
      </c>
      <c r="Q490" s="11" t="s">
        <v>13964</v>
      </c>
      <c r="R490" s="9"/>
      <c r="S490" s="9"/>
      <c r="T490">
        <f t="shared" si="2"/>
        <v>54</v>
      </c>
      <c r="U490" t="str">
        <f t="shared" si="3"/>
        <v>Excluded</v>
      </c>
      <c r="V490">
        <f t="shared" si="4"/>
        <v>29</v>
      </c>
      <c r="W490" t="str">
        <f t="shared" si="5"/>
        <v>Excluded</v>
      </c>
      <c r="X490" t="str">
        <f t="shared" ref="X490:Z490" si="498">IFERROR(IF(SEARCH(X$1,$Q490),"sim","não"),)</f>
        <v>sim</v>
      </c>
      <c r="Y490" t="str">
        <f t="shared" si="498"/>
        <v/>
      </c>
      <c r="Z490" t="str">
        <f t="shared" si="498"/>
        <v/>
      </c>
      <c r="AA490">
        <f t="shared" si="7"/>
        <v>1</v>
      </c>
      <c r="AB490" t="str">
        <f t="shared" si="8"/>
        <v/>
      </c>
      <c r="AF490" t="str">
        <f t="shared" si="9"/>
        <v>1 - Type of study</v>
      </c>
      <c r="AG490" t="str">
        <f t="shared" si="10"/>
        <v>1 - Type of study</v>
      </c>
      <c r="AH490" t="str">
        <f t="shared" si="11"/>
        <v/>
      </c>
    </row>
    <row r="491">
      <c r="A491" s="9" t="s">
        <v>15927</v>
      </c>
      <c r="B491" s="9" t="s">
        <v>15928</v>
      </c>
      <c r="C491" s="10">
        <v>2017.0</v>
      </c>
      <c r="D491" s="10">
        <v>8.0</v>
      </c>
      <c r="E491" s="10">
        <v>15.0</v>
      </c>
      <c r="F491" s="9" t="s">
        <v>2693</v>
      </c>
      <c r="G491" s="9" t="s">
        <v>2694</v>
      </c>
      <c r="H491" s="10">
        <v>121.0</v>
      </c>
      <c r="I491" s="10">
        <v>1.0</v>
      </c>
      <c r="J491" s="9" t="s">
        <v>15929</v>
      </c>
      <c r="K491" s="11" t="s">
        <v>15930</v>
      </c>
      <c r="L491" s="9"/>
      <c r="M491" s="9"/>
      <c r="N491" s="9"/>
      <c r="O491" s="9"/>
      <c r="P491" s="9" t="s">
        <v>15931</v>
      </c>
      <c r="Q491" s="11" t="s">
        <v>13688</v>
      </c>
      <c r="R491" s="9"/>
      <c r="S491" s="9"/>
      <c r="T491">
        <f t="shared" si="2"/>
        <v>54</v>
      </c>
      <c r="U491" t="str">
        <f t="shared" si="3"/>
        <v>Excluded</v>
      </c>
      <c r="V491">
        <f t="shared" si="4"/>
        <v>29</v>
      </c>
      <c r="W491" t="str">
        <f t="shared" si="5"/>
        <v>Excluded</v>
      </c>
      <c r="X491" t="str">
        <f t="shared" ref="X491:Z491" si="499">IFERROR(IF(SEARCH(X$1,$Q491),"sim","não"),)</f>
        <v>sim</v>
      </c>
      <c r="Y491" t="str">
        <f t="shared" si="499"/>
        <v/>
      </c>
      <c r="Z491" t="str">
        <f t="shared" si="499"/>
        <v/>
      </c>
      <c r="AA491">
        <f t="shared" si="7"/>
        <v>1</v>
      </c>
      <c r="AB491" t="str">
        <f t="shared" si="8"/>
        <v/>
      </c>
      <c r="AF491" t="str">
        <f t="shared" si="9"/>
        <v>1 - Type of study</v>
      </c>
      <c r="AG491" t="str">
        <f t="shared" si="10"/>
        <v>1 - Type of study</v>
      </c>
      <c r="AH491" t="str">
        <f t="shared" si="11"/>
        <v/>
      </c>
    </row>
    <row r="492">
      <c r="A492" s="9" t="s">
        <v>15932</v>
      </c>
      <c r="B492" s="9" t="s">
        <v>15933</v>
      </c>
      <c r="C492" s="10">
        <v>2018.0</v>
      </c>
      <c r="D492" s="10">
        <v>8.0</v>
      </c>
      <c r="E492" s="10">
        <v>1.0</v>
      </c>
      <c r="F492" s="9" t="s">
        <v>2693</v>
      </c>
      <c r="G492" s="9" t="s">
        <v>2694</v>
      </c>
      <c r="H492" s="10">
        <v>133.0</v>
      </c>
      <c r="I492" s="9"/>
      <c r="J492" s="9" t="s">
        <v>15934</v>
      </c>
      <c r="K492" s="11" t="s">
        <v>15935</v>
      </c>
      <c r="L492" s="9"/>
      <c r="M492" s="9"/>
      <c r="N492" s="9"/>
      <c r="O492" s="9"/>
      <c r="P492" s="9" t="s">
        <v>15936</v>
      </c>
      <c r="Q492" s="11" t="s">
        <v>13688</v>
      </c>
      <c r="R492" s="9"/>
      <c r="S492" s="9"/>
      <c r="T492">
        <f t="shared" si="2"/>
        <v>54</v>
      </c>
      <c r="U492" t="str">
        <f t="shared" si="3"/>
        <v>Excluded</v>
      </c>
      <c r="V492">
        <f t="shared" si="4"/>
        <v>29</v>
      </c>
      <c r="W492" t="str">
        <f t="shared" si="5"/>
        <v>Excluded</v>
      </c>
      <c r="X492" t="str">
        <f t="shared" ref="X492:Z492" si="500">IFERROR(IF(SEARCH(X$1,$Q492),"sim","não"),)</f>
        <v>sim</v>
      </c>
      <c r="Y492" t="str">
        <f t="shared" si="500"/>
        <v/>
      </c>
      <c r="Z492" t="str">
        <f t="shared" si="500"/>
        <v/>
      </c>
      <c r="AA492">
        <f t="shared" si="7"/>
        <v>1</v>
      </c>
      <c r="AB492" t="str">
        <f t="shared" si="8"/>
        <v/>
      </c>
      <c r="AF492" t="str">
        <f t="shared" si="9"/>
        <v>1 - Type of study</v>
      </c>
      <c r="AG492" t="str">
        <f t="shared" si="10"/>
        <v>1 - Type of study</v>
      </c>
      <c r="AH492" t="str">
        <f t="shared" si="11"/>
        <v/>
      </c>
    </row>
    <row r="493">
      <c r="A493" s="9" t="s">
        <v>15937</v>
      </c>
      <c r="B493" s="9" t="s">
        <v>15938</v>
      </c>
      <c r="C493" s="10">
        <v>2019.0</v>
      </c>
      <c r="D493" s="10">
        <v>12.0</v>
      </c>
      <c r="E493" s="10">
        <v>1.0</v>
      </c>
      <c r="F493" s="9" t="s">
        <v>2693</v>
      </c>
      <c r="G493" s="9" t="s">
        <v>2694</v>
      </c>
      <c r="H493" s="10">
        <v>149.0</v>
      </c>
      <c r="I493" s="9"/>
      <c r="J493" s="9"/>
      <c r="K493" s="11" t="s">
        <v>15939</v>
      </c>
      <c r="L493" s="9"/>
      <c r="M493" s="9"/>
      <c r="N493" s="9"/>
      <c r="O493" s="9"/>
      <c r="P493" s="9" t="s">
        <v>15940</v>
      </c>
      <c r="Q493" s="11" t="s">
        <v>13688</v>
      </c>
      <c r="R493" s="9"/>
      <c r="S493" s="9"/>
      <c r="T493">
        <f t="shared" si="2"/>
        <v>54</v>
      </c>
      <c r="U493" t="str">
        <f t="shared" si="3"/>
        <v>Excluded</v>
      </c>
      <c r="V493">
        <f t="shared" si="4"/>
        <v>29</v>
      </c>
      <c r="W493" t="str">
        <f t="shared" si="5"/>
        <v>Excluded</v>
      </c>
      <c r="X493" t="str">
        <f t="shared" ref="X493:Z493" si="501">IFERROR(IF(SEARCH(X$1,$Q493),"sim","não"),)</f>
        <v>sim</v>
      </c>
      <c r="Y493" t="str">
        <f t="shared" si="501"/>
        <v/>
      </c>
      <c r="Z493" t="str">
        <f t="shared" si="501"/>
        <v/>
      </c>
      <c r="AA493">
        <f t="shared" si="7"/>
        <v>1</v>
      </c>
      <c r="AB493" t="str">
        <f t="shared" si="8"/>
        <v/>
      </c>
      <c r="AF493" t="str">
        <f t="shared" si="9"/>
        <v>1 - Type of study</v>
      </c>
      <c r="AG493" t="str">
        <f t="shared" si="10"/>
        <v>1 - Type of study</v>
      </c>
      <c r="AH493" t="str">
        <f t="shared" si="11"/>
        <v/>
      </c>
    </row>
    <row r="494">
      <c r="A494" s="9" t="s">
        <v>15941</v>
      </c>
      <c r="B494" s="9" t="s">
        <v>15942</v>
      </c>
      <c r="C494" s="10">
        <v>2016.0</v>
      </c>
      <c r="D494" s="10">
        <v>1.0</v>
      </c>
      <c r="E494" s="10">
        <v>1.0</v>
      </c>
      <c r="F494" s="9" t="s">
        <v>15943</v>
      </c>
      <c r="G494" s="9" t="s">
        <v>15944</v>
      </c>
      <c r="H494" s="10">
        <v>64.0</v>
      </c>
      <c r="I494" s="10">
        <v>1.0</v>
      </c>
      <c r="J494" s="9" t="s">
        <v>15945</v>
      </c>
      <c r="K494" s="11" t="s">
        <v>15946</v>
      </c>
      <c r="L494" s="9"/>
      <c r="M494" s="9"/>
      <c r="N494" s="9"/>
      <c r="O494" s="9"/>
      <c r="P494" s="9" t="s">
        <v>15947</v>
      </c>
      <c r="Q494" s="11" t="s">
        <v>13688</v>
      </c>
      <c r="R494" s="9"/>
      <c r="S494" s="9"/>
      <c r="T494">
        <f t="shared" si="2"/>
        <v>54</v>
      </c>
      <c r="U494" t="str">
        <f t="shared" si="3"/>
        <v>Excluded</v>
      </c>
      <c r="V494">
        <f t="shared" si="4"/>
        <v>29</v>
      </c>
      <c r="W494" t="str">
        <f t="shared" si="5"/>
        <v>Excluded</v>
      </c>
      <c r="X494" t="str">
        <f t="shared" ref="X494:Z494" si="502">IFERROR(IF(SEARCH(X$1,$Q494),"sim","não"),)</f>
        <v>sim</v>
      </c>
      <c r="Y494" t="str">
        <f t="shared" si="502"/>
        <v/>
      </c>
      <c r="Z494" t="str">
        <f t="shared" si="502"/>
        <v/>
      </c>
      <c r="AA494">
        <f t="shared" si="7"/>
        <v>1</v>
      </c>
      <c r="AB494" t="str">
        <f t="shared" si="8"/>
        <v/>
      </c>
      <c r="AF494" t="str">
        <f t="shared" si="9"/>
        <v>1 - Type of study</v>
      </c>
      <c r="AG494" t="str">
        <f t="shared" si="10"/>
        <v>1 - Type of study</v>
      </c>
      <c r="AH494" t="str">
        <f t="shared" si="11"/>
        <v/>
      </c>
    </row>
    <row r="495">
      <c r="A495" s="9" t="s">
        <v>15948</v>
      </c>
      <c r="B495" s="9" t="s">
        <v>15949</v>
      </c>
      <c r="C495" s="10">
        <v>2020.0</v>
      </c>
      <c r="D495" s="10">
        <v>2.0</v>
      </c>
      <c r="E495" s="10">
        <v>1.0</v>
      </c>
      <c r="F495" s="9" t="s">
        <v>2693</v>
      </c>
      <c r="G495" s="9" t="s">
        <v>2694</v>
      </c>
      <c r="H495" s="10">
        <v>151.0</v>
      </c>
      <c r="I495" s="9"/>
      <c r="J495" s="9"/>
      <c r="K495" s="11" t="s">
        <v>15950</v>
      </c>
      <c r="L495" s="9"/>
      <c r="M495" s="9"/>
      <c r="N495" s="9"/>
      <c r="O495" s="9"/>
      <c r="P495" s="9" t="s">
        <v>15951</v>
      </c>
      <c r="Q495" s="11" t="s">
        <v>13680</v>
      </c>
      <c r="R495" s="9"/>
      <c r="S495" s="9"/>
      <c r="T495">
        <f t="shared" si="2"/>
        <v>54</v>
      </c>
      <c r="U495" t="str">
        <f t="shared" si="3"/>
        <v>Excluded</v>
      </c>
      <c r="V495">
        <f t="shared" si="4"/>
        <v>29</v>
      </c>
      <c r="W495" t="str">
        <f t="shared" si="5"/>
        <v>Excluded</v>
      </c>
      <c r="X495" t="str">
        <f t="shared" ref="X495:Z495" si="503">IFERROR(IF(SEARCH(X$1,$Q495),"sim","não"),)</f>
        <v>sim</v>
      </c>
      <c r="Y495" t="str">
        <f t="shared" si="503"/>
        <v/>
      </c>
      <c r="Z495" t="str">
        <f t="shared" si="503"/>
        <v/>
      </c>
      <c r="AA495">
        <f t="shared" si="7"/>
        <v>1</v>
      </c>
      <c r="AB495" t="str">
        <f t="shared" si="8"/>
        <v/>
      </c>
      <c r="AF495" t="str">
        <f t="shared" si="9"/>
        <v>1 - Type of study</v>
      </c>
      <c r="AG495" t="str">
        <f t="shared" si="10"/>
        <v>1 - Type of study</v>
      </c>
      <c r="AH495" t="str">
        <f t="shared" si="11"/>
        <v/>
      </c>
    </row>
    <row r="496">
      <c r="A496" s="9" t="s">
        <v>15952</v>
      </c>
      <c r="B496" s="9" t="s">
        <v>15953</v>
      </c>
      <c r="C496" s="10">
        <v>2020.0</v>
      </c>
      <c r="D496" s="10">
        <v>1.0</v>
      </c>
      <c r="E496" s="10">
        <v>1.0</v>
      </c>
      <c r="F496" s="9" t="s">
        <v>2693</v>
      </c>
      <c r="G496" s="9" t="s">
        <v>2694</v>
      </c>
      <c r="H496" s="10">
        <v>150.0</v>
      </c>
      <c r="I496" s="9"/>
      <c r="J496" s="9"/>
      <c r="K496" s="11" t="s">
        <v>15954</v>
      </c>
      <c r="L496" s="9"/>
      <c r="M496" s="9"/>
      <c r="N496" s="9"/>
      <c r="O496" s="9"/>
      <c r="P496" s="9" t="s">
        <v>15955</v>
      </c>
      <c r="Q496" s="11" t="s">
        <v>13688</v>
      </c>
      <c r="R496" s="9"/>
      <c r="S496" s="9"/>
      <c r="T496">
        <f t="shared" si="2"/>
        <v>54</v>
      </c>
      <c r="U496" t="str">
        <f t="shared" si="3"/>
        <v>Excluded</v>
      </c>
      <c r="V496">
        <f t="shared" si="4"/>
        <v>29</v>
      </c>
      <c r="W496" t="str">
        <f t="shared" si="5"/>
        <v>Excluded</v>
      </c>
      <c r="X496" t="str">
        <f t="shared" ref="X496:Z496" si="504">IFERROR(IF(SEARCH(X$1,$Q496),"sim","não"),)</f>
        <v>sim</v>
      </c>
      <c r="Y496" t="str">
        <f t="shared" si="504"/>
        <v/>
      </c>
      <c r="Z496" t="str">
        <f t="shared" si="504"/>
        <v/>
      </c>
      <c r="AA496">
        <f t="shared" si="7"/>
        <v>1</v>
      </c>
      <c r="AB496" t="str">
        <f t="shared" si="8"/>
        <v/>
      </c>
      <c r="AF496" t="str">
        <f t="shared" si="9"/>
        <v>1 - Type of study</v>
      </c>
      <c r="AG496" t="str">
        <f t="shared" si="10"/>
        <v>1 - Type of study</v>
      </c>
      <c r="AH496" t="str">
        <f t="shared" si="11"/>
        <v/>
      </c>
    </row>
    <row r="497">
      <c r="A497" s="9" t="s">
        <v>15956</v>
      </c>
      <c r="B497" s="9" t="s">
        <v>15957</v>
      </c>
      <c r="C497" s="10">
        <v>2018.0</v>
      </c>
      <c r="D497" s="10">
        <v>2.0</v>
      </c>
      <c r="E497" s="10">
        <v>1.0</v>
      </c>
      <c r="F497" s="9" t="s">
        <v>2693</v>
      </c>
      <c r="G497" s="9" t="s">
        <v>2694</v>
      </c>
      <c r="H497" s="10">
        <v>127.0</v>
      </c>
      <c r="I497" s="9"/>
      <c r="J497" s="9" t="s">
        <v>15958</v>
      </c>
      <c r="K497" s="11" t="s">
        <v>15959</v>
      </c>
      <c r="L497" s="9"/>
      <c r="M497" s="9"/>
      <c r="N497" s="9"/>
      <c r="O497" s="9"/>
      <c r="P497" s="9" t="s">
        <v>15960</v>
      </c>
      <c r="Q497" s="11" t="s">
        <v>13688</v>
      </c>
      <c r="R497" s="9"/>
      <c r="S497" s="9"/>
      <c r="T497">
        <f t="shared" si="2"/>
        <v>54</v>
      </c>
      <c r="U497" t="str">
        <f t="shared" si="3"/>
        <v>Excluded</v>
      </c>
      <c r="V497">
        <f t="shared" si="4"/>
        <v>29</v>
      </c>
      <c r="W497" t="str">
        <f t="shared" si="5"/>
        <v>Excluded</v>
      </c>
      <c r="X497" t="str">
        <f t="shared" ref="X497:Z497" si="505">IFERROR(IF(SEARCH(X$1,$Q497),"sim","não"),)</f>
        <v>sim</v>
      </c>
      <c r="Y497" t="str">
        <f t="shared" si="505"/>
        <v/>
      </c>
      <c r="Z497" t="str">
        <f t="shared" si="505"/>
        <v/>
      </c>
      <c r="AA497">
        <f t="shared" si="7"/>
        <v>1</v>
      </c>
      <c r="AB497" t="str">
        <f t="shared" si="8"/>
        <v/>
      </c>
      <c r="AF497" t="str">
        <f t="shared" si="9"/>
        <v>1 - Type of study</v>
      </c>
      <c r="AG497" t="str">
        <f t="shared" si="10"/>
        <v>1 - Type of study</v>
      </c>
      <c r="AH497" t="str">
        <f t="shared" si="11"/>
        <v/>
      </c>
    </row>
    <row r="498">
      <c r="A498" s="9" t="s">
        <v>15961</v>
      </c>
      <c r="B498" s="9" t="s">
        <v>15962</v>
      </c>
      <c r="C498" s="10">
        <v>2020.0</v>
      </c>
      <c r="D498" s="10">
        <v>7.0</v>
      </c>
      <c r="E498" s="10">
        <v>1.0</v>
      </c>
      <c r="F498" s="9" t="s">
        <v>3269</v>
      </c>
      <c r="G498" s="9" t="s">
        <v>3270</v>
      </c>
      <c r="H498" s="10">
        <v>154.0</v>
      </c>
      <c r="I498" s="9"/>
      <c r="J498" s="9" t="s">
        <v>4832</v>
      </c>
      <c r="K498" s="11" t="s">
        <v>15963</v>
      </c>
      <c r="L498" s="9"/>
      <c r="M498" s="9"/>
      <c r="N498" s="9"/>
      <c r="O498" s="9"/>
      <c r="P498" s="9" t="s">
        <v>15964</v>
      </c>
      <c r="Q498" s="11" t="s">
        <v>13688</v>
      </c>
      <c r="R498" s="9"/>
      <c r="S498" s="9"/>
      <c r="T498">
        <f t="shared" si="2"/>
        <v>54</v>
      </c>
      <c r="U498" t="str">
        <f t="shared" si="3"/>
        <v>Excluded</v>
      </c>
      <c r="V498">
        <f t="shared" si="4"/>
        <v>29</v>
      </c>
      <c r="W498" t="str">
        <f t="shared" si="5"/>
        <v>Excluded</v>
      </c>
      <c r="X498" t="str">
        <f t="shared" ref="X498:Z498" si="506">IFERROR(IF(SEARCH(X$1,$Q498),"sim","não"),)</f>
        <v>sim</v>
      </c>
      <c r="Y498" t="str">
        <f t="shared" si="506"/>
        <v/>
      </c>
      <c r="Z498" t="str">
        <f t="shared" si="506"/>
        <v/>
      </c>
      <c r="AA498">
        <f t="shared" si="7"/>
        <v>1</v>
      </c>
      <c r="AB498" t="str">
        <f t="shared" si="8"/>
        <v/>
      </c>
      <c r="AF498" t="str">
        <f t="shared" si="9"/>
        <v>1 - Type of study</v>
      </c>
      <c r="AG498" t="str">
        <f t="shared" si="10"/>
        <v>1 - Type of study</v>
      </c>
      <c r="AH498" t="str">
        <f t="shared" si="11"/>
        <v/>
      </c>
    </row>
    <row r="499">
      <c r="A499" s="9" t="s">
        <v>15965</v>
      </c>
      <c r="B499" s="9" t="s">
        <v>15966</v>
      </c>
      <c r="C499" s="10">
        <v>2020.0</v>
      </c>
      <c r="D499" s="10">
        <v>2.0</v>
      </c>
      <c r="E499" s="10">
        <v>1.0</v>
      </c>
      <c r="F499" s="9" t="s">
        <v>2693</v>
      </c>
      <c r="G499" s="9" t="s">
        <v>2694</v>
      </c>
      <c r="H499" s="10">
        <v>151.0</v>
      </c>
      <c r="I499" s="9"/>
      <c r="J499" s="9"/>
      <c r="K499" s="11" t="s">
        <v>15967</v>
      </c>
      <c r="L499" s="9"/>
      <c r="M499" s="9"/>
      <c r="N499" s="9"/>
      <c r="O499" s="9"/>
      <c r="P499" s="9" t="s">
        <v>15968</v>
      </c>
      <c r="Q499" s="11" t="s">
        <v>13688</v>
      </c>
      <c r="R499" s="9"/>
      <c r="S499" s="9"/>
      <c r="T499">
        <f t="shared" si="2"/>
        <v>54</v>
      </c>
      <c r="U499" t="str">
        <f t="shared" si="3"/>
        <v>Excluded</v>
      </c>
      <c r="V499">
        <f t="shared" si="4"/>
        <v>29</v>
      </c>
      <c r="W499" t="str">
        <f t="shared" si="5"/>
        <v>Excluded</v>
      </c>
      <c r="X499" t="str">
        <f t="shared" ref="X499:Z499" si="507">IFERROR(IF(SEARCH(X$1,$Q499),"sim","não"),)</f>
        <v>sim</v>
      </c>
      <c r="Y499" t="str">
        <f t="shared" si="507"/>
        <v/>
      </c>
      <c r="Z499" t="str">
        <f t="shared" si="507"/>
        <v/>
      </c>
      <c r="AA499">
        <f t="shared" si="7"/>
        <v>1</v>
      </c>
      <c r="AB499" t="str">
        <f t="shared" si="8"/>
        <v/>
      </c>
      <c r="AF499" t="str">
        <f t="shared" si="9"/>
        <v>1 - Type of study</v>
      </c>
      <c r="AG499" t="str">
        <f t="shared" si="10"/>
        <v>1 - Type of study</v>
      </c>
      <c r="AH499" t="str">
        <f t="shared" si="11"/>
        <v/>
      </c>
    </row>
    <row r="500">
      <c r="A500" s="9" t="s">
        <v>15969</v>
      </c>
      <c r="B500" s="9" t="s">
        <v>15970</v>
      </c>
      <c r="C500" s="10">
        <v>2017.0</v>
      </c>
      <c r="D500" s="10">
        <v>9.0</v>
      </c>
      <c r="E500" s="10">
        <v>15.0</v>
      </c>
      <c r="F500" s="9" t="s">
        <v>2693</v>
      </c>
      <c r="G500" s="9" t="s">
        <v>2694</v>
      </c>
      <c r="H500" s="10">
        <v>122.0</v>
      </c>
      <c r="I500" s="10">
        <v>1.0</v>
      </c>
      <c r="J500" s="9" t="s">
        <v>15971</v>
      </c>
      <c r="K500" s="11" t="s">
        <v>15972</v>
      </c>
      <c r="L500" s="9"/>
      <c r="M500" s="9"/>
      <c r="N500" s="9"/>
      <c r="O500" s="9"/>
      <c r="P500" s="9" t="s">
        <v>15973</v>
      </c>
      <c r="Q500" s="11" t="s">
        <v>13688</v>
      </c>
      <c r="R500" s="9"/>
      <c r="S500" s="9"/>
      <c r="T500">
        <f t="shared" si="2"/>
        <v>54</v>
      </c>
      <c r="U500" t="str">
        <f t="shared" si="3"/>
        <v>Excluded</v>
      </c>
      <c r="V500">
        <f t="shared" si="4"/>
        <v>29</v>
      </c>
      <c r="W500" t="str">
        <f t="shared" si="5"/>
        <v>Excluded</v>
      </c>
      <c r="X500" t="str">
        <f t="shared" ref="X500:Z500" si="508">IFERROR(IF(SEARCH(X$1,$Q500),"sim","não"),)</f>
        <v>sim</v>
      </c>
      <c r="Y500" t="str">
        <f t="shared" si="508"/>
        <v/>
      </c>
      <c r="Z500" t="str">
        <f t="shared" si="508"/>
        <v/>
      </c>
      <c r="AA500">
        <f t="shared" si="7"/>
        <v>1</v>
      </c>
      <c r="AB500" t="str">
        <f t="shared" si="8"/>
        <v/>
      </c>
      <c r="AF500" t="str">
        <f t="shared" si="9"/>
        <v>1 - Type of study</v>
      </c>
      <c r="AG500" t="str">
        <f t="shared" si="10"/>
        <v>1 - Type of study</v>
      </c>
      <c r="AH500" t="str">
        <f t="shared" si="11"/>
        <v/>
      </c>
    </row>
    <row r="501">
      <c r="A501" s="9" t="s">
        <v>15974</v>
      </c>
      <c r="B501" s="9" t="s">
        <v>15975</v>
      </c>
      <c r="C501" s="10">
        <v>2020.0</v>
      </c>
      <c r="D501" s="10">
        <v>3.0</v>
      </c>
      <c r="E501" s="10">
        <v>1.0</v>
      </c>
      <c r="F501" s="9" t="s">
        <v>2693</v>
      </c>
      <c r="G501" s="9" t="s">
        <v>2694</v>
      </c>
      <c r="H501" s="10">
        <v>152.0</v>
      </c>
      <c r="I501" s="9"/>
      <c r="J501" s="9"/>
      <c r="K501" s="11" t="s">
        <v>15976</v>
      </c>
      <c r="L501" s="9"/>
      <c r="M501" s="9"/>
      <c r="N501" s="9"/>
      <c r="O501" s="9"/>
      <c r="P501" s="9" t="s">
        <v>15977</v>
      </c>
      <c r="Q501" s="11" t="s">
        <v>13680</v>
      </c>
      <c r="R501" s="9"/>
      <c r="S501" s="9"/>
      <c r="T501">
        <f t="shared" si="2"/>
        <v>54</v>
      </c>
      <c r="U501" t="str">
        <f t="shared" si="3"/>
        <v>Excluded</v>
      </c>
      <c r="V501">
        <f t="shared" si="4"/>
        <v>29</v>
      </c>
      <c r="W501" t="str">
        <f t="shared" si="5"/>
        <v>Excluded</v>
      </c>
      <c r="X501" t="str">
        <f t="shared" ref="X501:Z501" si="509">IFERROR(IF(SEARCH(X$1,$Q501),"sim","não"),)</f>
        <v>sim</v>
      </c>
      <c r="Y501" t="str">
        <f t="shared" si="509"/>
        <v/>
      </c>
      <c r="Z501" t="str">
        <f t="shared" si="509"/>
        <v/>
      </c>
      <c r="AA501">
        <f t="shared" si="7"/>
        <v>1</v>
      </c>
      <c r="AB501" t="str">
        <f t="shared" si="8"/>
        <v/>
      </c>
      <c r="AF501" t="str">
        <f t="shared" si="9"/>
        <v>1 - Type of study</v>
      </c>
      <c r="AG501" t="str">
        <f t="shared" si="10"/>
        <v>1 - Type of study</v>
      </c>
      <c r="AH501" t="str">
        <f t="shared" si="11"/>
        <v/>
      </c>
    </row>
    <row r="502">
      <c r="A502" s="9" t="s">
        <v>15978</v>
      </c>
      <c r="B502" s="9" t="s">
        <v>15979</v>
      </c>
      <c r="C502" s="10">
        <v>2018.0</v>
      </c>
      <c r="D502" s="10">
        <v>6.0</v>
      </c>
      <c r="E502" s="10">
        <v>1.0</v>
      </c>
      <c r="F502" s="9" t="s">
        <v>2693</v>
      </c>
      <c r="G502" s="9" t="s">
        <v>2694</v>
      </c>
      <c r="H502" s="10">
        <v>131.0</v>
      </c>
      <c r="I502" s="9"/>
      <c r="J502" s="9" t="s">
        <v>15980</v>
      </c>
      <c r="K502" s="11" t="s">
        <v>15981</v>
      </c>
      <c r="L502" s="9"/>
      <c r="M502" s="9"/>
      <c r="N502" s="9"/>
      <c r="O502" s="9"/>
      <c r="P502" s="9" t="s">
        <v>15982</v>
      </c>
      <c r="Q502" s="11" t="s">
        <v>15983</v>
      </c>
      <c r="R502" s="9"/>
      <c r="S502" s="9"/>
      <c r="T502">
        <f t="shared" si="2"/>
        <v>51</v>
      </c>
      <c r="U502" t="str">
        <f t="shared" si="3"/>
        <v>Excluded</v>
      </c>
      <c r="V502">
        <f t="shared" si="4"/>
        <v>29</v>
      </c>
      <c r="W502" t="str">
        <f t="shared" si="5"/>
        <v>Maybe</v>
      </c>
      <c r="X502" t="str">
        <f t="shared" ref="X502:Z502" si="510">IFERROR(IF(SEARCH(X$1,$Q502),"sim","não"),)</f>
        <v>sim</v>
      </c>
      <c r="Y502" t="str">
        <f t="shared" si="510"/>
        <v/>
      </c>
      <c r="Z502" t="str">
        <f t="shared" si="510"/>
        <v/>
      </c>
      <c r="AA502">
        <f t="shared" si="7"/>
        <v>1</v>
      </c>
      <c r="AB502" t="str">
        <f t="shared" si="8"/>
        <v>sim</v>
      </c>
      <c r="AF502" t="str">
        <f t="shared" si="9"/>
        <v>1 - Type of study</v>
      </c>
      <c r="AG502" t="str">
        <f t="shared" si="10"/>
        <v/>
      </c>
      <c r="AH502" t="str">
        <f t="shared" si="11"/>
        <v/>
      </c>
    </row>
    <row r="503">
      <c r="A503" s="9" t="s">
        <v>15984</v>
      </c>
      <c r="B503" s="9" t="s">
        <v>15985</v>
      </c>
      <c r="C503" s="10">
        <v>2018.0</v>
      </c>
      <c r="D503" s="10">
        <v>10.0</v>
      </c>
      <c r="E503" s="10">
        <v>1.0</v>
      </c>
      <c r="F503" s="9" t="s">
        <v>2900</v>
      </c>
      <c r="G503" s="9" t="s">
        <v>2901</v>
      </c>
      <c r="H503" s="10">
        <v>96.0</v>
      </c>
      <c r="I503" s="9"/>
      <c r="J503" s="13">
        <v>44409.0</v>
      </c>
      <c r="K503" s="11" t="s">
        <v>15986</v>
      </c>
      <c r="L503" s="9"/>
      <c r="M503" s="9"/>
      <c r="N503" s="9"/>
      <c r="O503" s="9"/>
      <c r="P503" s="9" t="s">
        <v>15987</v>
      </c>
      <c r="Q503" s="11" t="s">
        <v>13688</v>
      </c>
      <c r="R503" s="9"/>
      <c r="S503" s="9"/>
      <c r="T503">
        <f t="shared" si="2"/>
        <v>54</v>
      </c>
      <c r="U503" t="str">
        <f t="shared" si="3"/>
        <v>Excluded</v>
      </c>
      <c r="V503">
        <f t="shared" si="4"/>
        <v>29</v>
      </c>
      <c r="W503" t="str">
        <f t="shared" si="5"/>
        <v>Excluded</v>
      </c>
      <c r="X503" t="str">
        <f t="shared" ref="X503:Z503" si="511">IFERROR(IF(SEARCH(X$1,$Q503),"sim","não"),)</f>
        <v>sim</v>
      </c>
      <c r="Y503" t="str">
        <f t="shared" si="511"/>
        <v/>
      </c>
      <c r="Z503" t="str">
        <f t="shared" si="511"/>
        <v/>
      </c>
      <c r="AA503">
        <f t="shared" si="7"/>
        <v>1</v>
      </c>
      <c r="AB503" t="str">
        <f t="shared" si="8"/>
        <v/>
      </c>
      <c r="AF503" t="str">
        <f t="shared" si="9"/>
        <v>1 - Type of study</v>
      </c>
      <c r="AG503" t="str">
        <f t="shared" si="10"/>
        <v>1 - Type of study</v>
      </c>
      <c r="AH503" t="str">
        <f t="shared" si="11"/>
        <v/>
      </c>
    </row>
    <row r="504">
      <c r="A504" s="9" t="s">
        <v>15988</v>
      </c>
      <c r="B504" s="9" t="s">
        <v>15989</v>
      </c>
      <c r="C504" s="10">
        <v>2021.0</v>
      </c>
      <c r="D504" s="10">
        <v>1.0</v>
      </c>
      <c r="E504" s="10">
        <v>1.0</v>
      </c>
      <c r="F504" s="9" t="s">
        <v>15990</v>
      </c>
      <c r="G504" s="9" t="s">
        <v>15991</v>
      </c>
      <c r="H504" s="10">
        <v>13.0</v>
      </c>
      <c r="I504" s="10">
        <v>1.0</v>
      </c>
      <c r="J504" s="9" t="s">
        <v>15992</v>
      </c>
      <c r="K504" s="11" t="s">
        <v>15993</v>
      </c>
      <c r="L504" s="9"/>
      <c r="M504" s="9"/>
      <c r="N504" s="9"/>
      <c r="O504" s="9"/>
      <c r="P504" s="9" t="s">
        <v>15994</v>
      </c>
      <c r="Q504" s="11" t="s">
        <v>13688</v>
      </c>
      <c r="R504" s="9"/>
      <c r="S504" s="9"/>
      <c r="T504">
        <f t="shared" si="2"/>
        <v>54</v>
      </c>
      <c r="U504" t="str">
        <f t="shared" si="3"/>
        <v>Excluded</v>
      </c>
      <c r="V504">
        <f t="shared" si="4"/>
        <v>29</v>
      </c>
      <c r="W504" t="str">
        <f t="shared" si="5"/>
        <v>Excluded</v>
      </c>
      <c r="X504" t="str">
        <f t="shared" ref="X504:Z504" si="512">IFERROR(IF(SEARCH(X$1,$Q504),"sim","não"),)</f>
        <v>sim</v>
      </c>
      <c r="Y504" t="str">
        <f t="shared" si="512"/>
        <v/>
      </c>
      <c r="Z504" t="str">
        <f t="shared" si="512"/>
        <v/>
      </c>
      <c r="AA504">
        <f t="shared" si="7"/>
        <v>1</v>
      </c>
      <c r="AB504" t="str">
        <f t="shared" si="8"/>
        <v/>
      </c>
      <c r="AF504" t="str">
        <f t="shared" si="9"/>
        <v>1 - Type of study</v>
      </c>
      <c r="AG504" t="str">
        <f t="shared" si="10"/>
        <v>1 - Type of study</v>
      </c>
      <c r="AH504" t="str">
        <f t="shared" si="11"/>
        <v/>
      </c>
    </row>
    <row r="505">
      <c r="A505" s="9" t="s">
        <v>15995</v>
      </c>
      <c r="B505" s="9" t="s">
        <v>15996</v>
      </c>
      <c r="C505" s="10">
        <v>2017.0</v>
      </c>
      <c r="D505" s="10">
        <v>1.0</v>
      </c>
      <c r="E505" s="10">
        <v>1.0</v>
      </c>
      <c r="F505" s="11" t="s">
        <v>5955</v>
      </c>
      <c r="G505" s="9"/>
      <c r="H505" s="10">
        <v>4.0</v>
      </c>
      <c r="I505" s="9"/>
      <c r="J505" s="9"/>
      <c r="K505" s="11" t="s">
        <v>15997</v>
      </c>
      <c r="L505" s="9"/>
      <c r="M505" s="9"/>
      <c r="N505" s="9"/>
      <c r="O505" s="9"/>
      <c r="P505" s="9" t="s">
        <v>15998</v>
      </c>
      <c r="Q505" s="11" t="s">
        <v>13688</v>
      </c>
      <c r="R505" s="9"/>
      <c r="S505" s="9"/>
      <c r="T505">
        <f t="shared" si="2"/>
        <v>54</v>
      </c>
      <c r="U505" t="str">
        <f t="shared" si="3"/>
        <v>Excluded</v>
      </c>
      <c r="V505">
        <f t="shared" si="4"/>
        <v>29</v>
      </c>
      <c r="W505" t="str">
        <f t="shared" si="5"/>
        <v>Excluded</v>
      </c>
      <c r="X505" t="str">
        <f t="shared" ref="X505:Z505" si="513">IFERROR(IF(SEARCH(X$1,$Q505),"sim","não"),)</f>
        <v>sim</v>
      </c>
      <c r="Y505" t="str">
        <f t="shared" si="513"/>
        <v/>
      </c>
      <c r="Z505" t="str">
        <f t="shared" si="513"/>
        <v/>
      </c>
      <c r="AA505">
        <f t="shared" si="7"/>
        <v>1</v>
      </c>
      <c r="AB505" t="str">
        <f t="shared" si="8"/>
        <v/>
      </c>
      <c r="AF505" t="str">
        <f t="shared" si="9"/>
        <v>1 - Type of study</v>
      </c>
      <c r="AG505" t="str">
        <f t="shared" si="10"/>
        <v>1 - Type of study</v>
      </c>
      <c r="AH505" t="str">
        <f t="shared" si="11"/>
        <v/>
      </c>
    </row>
    <row r="506">
      <c r="A506" s="9" t="s">
        <v>15999</v>
      </c>
      <c r="B506" s="9" t="s">
        <v>16000</v>
      </c>
      <c r="C506" s="10">
        <v>2020.0</v>
      </c>
      <c r="D506" s="10">
        <v>12.0</v>
      </c>
      <c r="E506" s="10">
        <v>1.0</v>
      </c>
      <c r="F506" s="9" t="s">
        <v>2720</v>
      </c>
      <c r="G506" s="9" t="s">
        <v>2721</v>
      </c>
      <c r="H506" s="10">
        <v>27.0</v>
      </c>
      <c r="I506" s="10">
        <v>34.0</v>
      </c>
      <c r="J506" s="9" t="s">
        <v>16001</v>
      </c>
      <c r="K506" s="11" t="s">
        <v>16002</v>
      </c>
      <c r="L506" s="9"/>
      <c r="M506" s="9"/>
      <c r="N506" s="9"/>
      <c r="O506" s="9"/>
      <c r="P506" s="9" t="s">
        <v>16003</v>
      </c>
      <c r="Q506" s="11" t="s">
        <v>13688</v>
      </c>
      <c r="R506" s="9"/>
      <c r="S506" s="9"/>
      <c r="T506">
        <f t="shared" si="2"/>
        <v>54</v>
      </c>
      <c r="U506" t="str">
        <f t="shared" si="3"/>
        <v>Excluded</v>
      </c>
      <c r="V506">
        <f t="shared" si="4"/>
        <v>29</v>
      </c>
      <c r="W506" t="str">
        <f t="shared" si="5"/>
        <v>Excluded</v>
      </c>
      <c r="X506" t="str">
        <f t="shared" ref="X506:Z506" si="514">IFERROR(IF(SEARCH(X$1,$Q506),"sim","não"),)</f>
        <v>sim</v>
      </c>
      <c r="Y506" t="str">
        <f t="shared" si="514"/>
        <v/>
      </c>
      <c r="Z506" t="str">
        <f t="shared" si="514"/>
        <v/>
      </c>
      <c r="AA506">
        <f t="shared" si="7"/>
        <v>1</v>
      </c>
      <c r="AB506" t="str">
        <f t="shared" si="8"/>
        <v/>
      </c>
      <c r="AF506" t="str">
        <f t="shared" si="9"/>
        <v>1 - Type of study</v>
      </c>
      <c r="AG506" t="str">
        <f t="shared" si="10"/>
        <v>1 - Type of study</v>
      </c>
      <c r="AH506" t="str">
        <f t="shared" si="11"/>
        <v/>
      </c>
    </row>
    <row r="507">
      <c r="A507" s="9" t="s">
        <v>16004</v>
      </c>
      <c r="B507" s="9" t="s">
        <v>16005</v>
      </c>
      <c r="C507" s="10">
        <v>2019.0</v>
      </c>
      <c r="D507" s="10">
        <v>3.0</v>
      </c>
      <c r="E507" s="10">
        <v>1.0</v>
      </c>
      <c r="F507" s="9" t="s">
        <v>16006</v>
      </c>
      <c r="G507" s="9" t="s">
        <v>16007</v>
      </c>
      <c r="H507" s="10">
        <v>38.0</v>
      </c>
      <c r="I507" s="9"/>
      <c r="J507" s="9"/>
      <c r="K507" s="11" t="s">
        <v>16008</v>
      </c>
      <c r="L507" s="9"/>
      <c r="M507" s="9"/>
      <c r="N507" s="9"/>
      <c r="O507" s="9"/>
      <c r="P507" s="9" t="s">
        <v>16009</v>
      </c>
      <c r="Q507" s="11" t="s">
        <v>15075</v>
      </c>
      <c r="R507" s="9"/>
      <c r="S507" s="9"/>
      <c r="T507">
        <f t="shared" si="2"/>
        <v>54</v>
      </c>
      <c r="U507" t="str">
        <f t="shared" si="3"/>
        <v>Excluded</v>
      </c>
      <c r="V507">
        <f t="shared" si="4"/>
        <v>29</v>
      </c>
      <c r="W507" t="str">
        <f t="shared" si="5"/>
        <v>Excluded</v>
      </c>
      <c r="X507" t="str">
        <f t="shared" ref="X507:Z507" si="515">IFERROR(IF(SEARCH(X$1,$Q507),"sim","não"),)</f>
        <v>sim</v>
      </c>
      <c r="Y507" t="str">
        <f t="shared" si="515"/>
        <v>sim</v>
      </c>
      <c r="Z507" t="str">
        <f t="shared" si="515"/>
        <v/>
      </c>
      <c r="AA507">
        <f t="shared" si="7"/>
        <v>2</v>
      </c>
      <c r="AB507" t="str">
        <f t="shared" si="8"/>
        <v/>
      </c>
      <c r="AF507" t="str">
        <f t="shared" si="9"/>
        <v>2 - Population,1 - Type of study</v>
      </c>
      <c r="AG507" t="str">
        <f t="shared" si="10"/>
        <v>2 - Population</v>
      </c>
      <c r="AH507" t="str">
        <f t="shared" si="11"/>
        <v>1 - Type of study</v>
      </c>
    </row>
    <row r="508">
      <c r="A508" s="9" t="s">
        <v>16010</v>
      </c>
      <c r="B508" s="9" t="s">
        <v>16011</v>
      </c>
      <c r="C508" s="10">
        <v>2019.0</v>
      </c>
      <c r="D508" s="10">
        <v>7.0</v>
      </c>
      <c r="E508" s="10">
        <v>1.0</v>
      </c>
      <c r="F508" s="9" t="s">
        <v>9529</v>
      </c>
      <c r="G508" s="9" t="s">
        <v>9530</v>
      </c>
      <c r="H508" s="10">
        <v>100.0</v>
      </c>
      <c r="I508" s="9"/>
      <c r="J508" s="9" t="s">
        <v>16012</v>
      </c>
      <c r="K508" s="11" t="s">
        <v>16013</v>
      </c>
      <c r="L508" s="9"/>
      <c r="M508" s="9"/>
      <c r="N508" s="9"/>
      <c r="O508" s="9"/>
      <c r="P508" s="9" t="s">
        <v>16014</v>
      </c>
      <c r="Q508" s="11" t="s">
        <v>13680</v>
      </c>
      <c r="R508" s="9"/>
      <c r="S508" s="9"/>
      <c r="T508">
        <f t="shared" si="2"/>
        <v>54</v>
      </c>
      <c r="U508" t="str">
        <f t="shared" si="3"/>
        <v>Excluded</v>
      </c>
      <c r="V508">
        <f t="shared" si="4"/>
        <v>29</v>
      </c>
      <c r="W508" t="str">
        <f t="shared" si="5"/>
        <v>Excluded</v>
      </c>
      <c r="X508" t="str">
        <f t="shared" ref="X508:Z508" si="516">IFERROR(IF(SEARCH(X$1,$Q508),"sim","não"),)</f>
        <v>sim</v>
      </c>
      <c r="Y508" t="str">
        <f t="shared" si="516"/>
        <v/>
      </c>
      <c r="Z508" t="str">
        <f t="shared" si="516"/>
        <v/>
      </c>
      <c r="AA508">
        <f t="shared" si="7"/>
        <v>1</v>
      </c>
      <c r="AB508" t="str">
        <f t="shared" si="8"/>
        <v/>
      </c>
      <c r="AF508" t="str">
        <f t="shared" si="9"/>
        <v>1 - Type of study</v>
      </c>
      <c r="AG508" t="str">
        <f t="shared" si="10"/>
        <v>1 - Type of study</v>
      </c>
      <c r="AH508" t="str">
        <f t="shared" si="11"/>
        <v/>
      </c>
    </row>
    <row r="509">
      <c r="A509" s="9" t="s">
        <v>16015</v>
      </c>
      <c r="B509" s="9" t="s">
        <v>16016</v>
      </c>
      <c r="C509" s="10">
        <v>2020.0</v>
      </c>
      <c r="D509" s="10">
        <v>12.0</v>
      </c>
      <c r="E509" s="10">
        <v>1.0</v>
      </c>
      <c r="F509" s="9" t="s">
        <v>16017</v>
      </c>
      <c r="G509" s="9" t="s">
        <v>16018</v>
      </c>
      <c r="H509" s="10">
        <v>56.0</v>
      </c>
      <c r="I509" s="9"/>
      <c r="J509" s="9"/>
      <c r="K509" s="11" t="s">
        <v>16019</v>
      </c>
      <c r="L509" s="9"/>
      <c r="M509" s="9"/>
      <c r="N509" s="9"/>
      <c r="O509" s="9"/>
      <c r="P509" s="9" t="s">
        <v>16020</v>
      </c>
      <c r="Q509" s="11" t="s">
        <v>13688</v>
      </c>
      <c r="R509" s="9"/>
      <c r="S509" s="9"/>
      <c r="T509">
        <f t="shared" si="2"/>
        <v>54</v>
      </c>
      <c r="U509" t="str">
        <f t="shared" si="3"/>
        <v>Excluded</v>
      </c>
      <c r="V509">
        <f t="shared" si="4"/>
        <v>29</v>
      </c>
      <c r="W509" t="str">
        <f t="shared" si="5"/>
        <v>Excluded</v>
      </c>
      <c r="X509" t="str">
        <f t="shared" ref="X509:Z509" si="517">IFERROR(IF(SEARCH(X$1,$Q509),"sim","não"),)</f>
        <v>sim</v>
      </c>
      <c r="Y509" t="str">
        <f t="shared" si="517"/>
        <v/>
      </c>
      <c r="Z509" t="str">
        <f t="shared" si="517"/>
        <v/>
      </c>
      <c r="AA509">
        <f t="shared" si="7"/>
        <v>1</v>
      </c>
      <c r="AB509" t="str">
        <f t="shared" si="8"/>
        <v/>
      </c>
      <c r="AF509" t="str">
        <f t="shared" si="9"/>
        <v>1 - Type of study</v>
      </c>
      <c r="AG509" t="str">
        <f t="shared" si="10"/>
        <v>1 - Type of study</v>
      </c>
      <c r="AH509" t="str">
        <f t="shared" si="11"/>
        <v/>
      </c>
    </row>
    <row r="510">
      <c r="A510" s="9" t="s">
        <v>16021</v>
      </c>
      <c r="B510" s="9" t="s">
        <v>16022</v>
      </c>
      <c r="C510" s="10">
        <v>2018.0</v>
      </c>
      <c r="D510" s="10">
        <v>11.0</v>
      </c>
      <c r="E510" s="10">
        <v>20.0</v>
      </c>
      <c r="F510" s="9" t="s">
        <v>2878</v>
      </c>
      <c r="G510" s="9" t="s">
        <v>2879</v>
      </c>
      <c r="H510" s="10">
        <v>52.0</v>
      </c>
      <c r="I510" s="10">
        <v>22.0</v>
      </c>
      <c r="J510" s="9" t="s">
        <v>16023</v>
      </c>
      <c r="K510" s="11" t="s">
        <v>16024</v>
      </c>
      <c r="L510" s="9"/>
      <c r="M510" s="9"/>
      <c r="N510" s="9"/>
      <c r="O510" s="9"/>
      <c r="P510" s="9" t="s">
        <v>16025</v>
      </c>
      <c r="Q510" s="11" t="s">
        <v>16026</v>
      </c>
      <c r="R510" s="9"/>
      <c r="S510" s="9"/>
      <c r="T510">
        <f t="shared" si="2"/>
        <v>51</v>
      </c>
      <c r="U510" t="str">
        <f t="shared" si="3"/>
        <v>Excluded</v>
      </c>
      <c r="V510">
        <f t="shared" si="4"/>
        <v>29</v>
      </c>
      <c r="W510" t="str">
        <f t="shared" si="5"/>
        <v>Maybe</v>
      </c>
      <c r="X510" t="str">
        <f t="shared" ref="X510:Z510" si="518">IFERROR(IF(SEARCH(X$1,$Q510),"sim","não"),)</f>
        <v/>
      </c>
      <c r="Y510" t="str">
        <f t="shared" si="518"/>
        <v/>
      </c>
      <c r="Z510" t="str">
        <f t="shared" si="518"/>
        <v>sim</v>
      </c>
      <c r="AA510">
        <f t="shared" si="7"/>
        <v>1</v>
      </c>
      <c r="AB510" t="str">
        <f t="shared" si="8"/>
        <v>sim</v>
      </c>
      <c r="AF510" t="str">
        <f t="shared" si="9"/>
        <v>3 - Intervention</v>
      </c>
      <c r="AG510" t="str">
        <f t="shared" si="10"/>
        <v/>
      </c>
      <c r="AH510" t="str">
        <f t="shared" si="11"/>
        <v/>
      </c>
    </row>
    <row r="511">
      <c r="A511" s="9" t="s">
        <v>16027</v>
      </c>
      <c r="B511" s="9" t="s">
        <v>16028</v>
      </c>
      <c r="C511" s="10">
        <v>2020.0</v>
      </c>
      <c r="D511" s="10">
        <v>4.0</v>
      </c>
      <c r="E511" s="10">
        <v>1.0</v>
      </c>
      <c r="F511" s="9" t="s">
        <v>6029</v>
      </c>
      <c r="G511" s="9" t="s">
        <v>6030</v>
      </c>
      <c r="H511" s="10">
        <v>230.0</v>
      </c>
      <c r="I511" s="9"/>
      <c r="J511" s="9"/>
      <c r="K511" s="11" t="s">
        <v>16029</v>
      </c>
      <c r="L511" s="9"/>
      <c r="M511" s="9"/>
      <c r="N511" s="9"/>
      <c r="O511" s="9"/>
      <c r="P511" s="9" t="s">
        <v>16030</v>
      </c>
      <c r="Q511" s="11" t="s">
        <v>14430</v>
      </c>
      <c r="R511" s="9"/>
      <c r="S511" s="9"/>
      <c r="T511">
        <f t="shared" si="2"/>
        <v>54</v>
      </c>
      <c r="U511" t="str">
        <f t="shared" si="3"/>
        <v>Excluded</v>
      </c>
      <c r="V511">
        <f t="shared" si="4"/>
        <v>29</v>
      </c>
      <c r="W511" t="str">
        <f t="shared" si="5"/>
        <v>Excluded</v>
      </c>
      <c r="X511" t="str">
        <f t="shared" ref="X511:Z511" si="519">IFERROR(IF(SEARCH(X$1,$Q511),"sim","não"),)</f>
        <v/>
      </c>
      <c r="Y511" t="str">
        <f t="shared" si="519"/>
        <v/>
      </c>
      <c r="Z511" t="str">
        <f t="shared" si="519"/>
        <v>sim</v>
      </c>
      <c r="AA511">
        <f t="shared" si="7"/>
        <v>1</v>
      </c>
      <c r="AB511" t="str">
        <f t="shared" si="8"/>
        <v/>
      </c>
      <c r="AF511" t="str">
        <f t="shared" si="9"/>
        <v>3 - Intervention</v>
      </c>
      <c r="AG511" t="str">
        <f t="shared" si="10"/>
        <v>3 - Intervention</v>
      </c>
      <c r="AH511" t="str">
        <f t="shared" si="11"/>
        <v/>
      </c>
    </row>
    <row r="512">
      <c r="A512" s="9" t="s">
        <v>16031</v>
      </c>
      <c r="B512" s="9" t="s">
        <v>16032</v>
      </c>
      <c r="C512" s="10">
        <v>2019.0</v>
      </c>
      <c r="D512" s="10">
        <v>4.0</v>
      </c>
      <c r="E512" s="10">
        <v>16.0</v>
      </c>
      <c r="F512" s="9" t="s">
        <v>2878</v>
      </c>
      <c r="G512" s="9" t="s">
        <v>2879</v>
      </c>
      <c r="H512" s="10">
        <v>53.0</v>
      </c>
      <c r="I512" s="10">
        <v>8.0</v>
      </c>
      <c r="J512" s="9" t="s">
        <v>16033</v>
      </c>
      <c r="K512" s="11" t="s">
        <v>16034</v>
      </c>
      <c r="L512" s="9"/>
      <c r="M512" s="9"/>
      <c r="N512" s="9"/>
      <c r="O512" s="9"/>
      <c r="P512" s="9" t="s">
        <v>16035</v>
      </c>
      <c r="Q512" s="11" t="s">
        <v>16036</v>
      </c>
      <c r="R512" s="9"/>
      <c r="S512" s="9"/>
      <c r="T512">
        <f t="shared" si="2"/>
        <v>51</v>
      </c>
      <c r="U512" t="str">
        <f t="shared" si="3"/>
        <v>Excluded</v>
      </c>
      <c r="V512">
        <f t="shared" si="4"/>
        <v>29</v>
      </c>
      <c r="W512" t="str">
        <f t="shared" si="5"/>
        <v>Maybe</v>
      </c>
      <c r="X512" t="str">
        <f t="shared" ref="X512:Z512" si="520">IFERROR(IF(SEARCH(X$1,$Q512),"sim","não"),)</f>
        <v/>
      </c>
      <c r="Y512" t="str">
        <f t="shared" si="520"/>
        <v>sim</v>
      </c>
      <c r="Z512" t="str">
        <f t="shared" si="520"/>
        <v/>
      </c>
      <c r="AA512">
        <f t="shared" si="7"/>
        <v>1</v>
      </c>
      <c r="AB512" t="str">
        <f t="shared" si="8"/>
        <v>sim</v>
      </c>
      <c r="AF512" t="str">
        <f t="shared" si="9"/>
        <v>2 - Population</v>
      </c>
      <c r="AG512" t="str">
        <f t="shared" si="10"/>
        <v/>
      </c>
      <c r="AH512" t="str">
        <f t="shared" si="11"/>
        <v/>
      </c>
    </row>
    <row r="513">
      <c r="A513" s="9" t="s">
        <v>16037</v>
      </c>
      <c r="B513" s="9" t="s">
        <v>16038</v>
      </c>
      <c r="C513" s="10">
        <v>2018.0</v>
      </c>
      <c r="D513" s="10">
        <v>3.0</v>
      </c>
      <c r="E513" s="10">
        <v>20.0</v>
      </c>
      <c r="F513" s="11" t="s">
        <v>5955</v>
      </c>
      <c r="G513" s="9"/>
      <c r="H513" s="10">
        <v>5.0</v>
      </c>
      <c r="I513" s="9"/>
      <c r="J513" s="9"/>
      <c r="K513" s="11" t="s">
        <v>16039</v>
      </c>
      <c r="L513" s="9"/>
      <c r="M513" s="9"/>
      <c r="N513" s="9"/>
      <c r="O513" s="9"/>
      <c r="P513" s="9" t="s">
        <v>16040</v>
      </c>
      <c r="Q513" s="11" t="s">
        <v>13688</v>
      </c>
      <c r="R513" s="9"/>
      <c r="S513" s="9"/>
      <c r="T513">
        <f t="shared" si="2"/>
        <v>54</v>
      </c>
      <c r="U513" t="str">
        <f t="shared" si="3"/>
        <v>Excluded</v>
      </c>
      <c r="V513">
        <f t="shared" si="4"/>
        <v>29</v>
      </c>
      <c r="W513" t="str">
        <f t="shared" si="5"/>
        <v>Excluded</v>
      </c>
      <c r="X513" t="str">
        <f t="shared" ref="X513:Z513" si="521">IFERROR(IF(SEARCH(X$1,$Q513),"sim","não"),)</f>
        <v>sim</v>
      </c>
      <c r="Y513" t="str">
        <f t="shared" si="521"/>
        <v/>
      </c>
      <c r="Z513" t="str">
        <f t="shared" si="521"/>
        <v/>
      </c>
      <c r="AA513">
        <f t="shared" si="7"/>
        <v>1</v>
      </c>
      <c r="AB513" t="str">
        <f t="shared" si="8"/>
        <v/>
      </c>
      <c r="AF513" t="str">
        <f t="shared" si="9"/>
        <v>1 - Type of study</v>
      </c>
      <c r="AG513" t="str">
        <f t="shared" si="10"/>
        <v>1 - Type of study</v>
      </c>
      <c r="AH513" t="str">
        <f t="shared" si="11"/>
        <v/>
      </c>
    </row>
    <row r="514">
      <c r="A514" s="9" t="s">
        <v>16041</v>
      </c>
      <c r="B514" s="9" t="s">
        <v>16042</v>
      </c>
      <c r="C514" s="10">
        <v>2020.0</v>
      </c>
      <c r="D514" s="10">
        <v>5.0</v>
      </c>
      <c r="E514" s="10">
        <v>1.0</v>
      </c>
      <c r="F514" s="9" t="s">
        <v>9246</v>
      </c>
      <c r="G514" s="9" t="s">
        <v>9247</v>
      </c>
      <c r="H514" s="10">
        <v>37.0</v>
      </c>
      <c r="I514" s="9"/>
      <c r="J514" s="9"/>
      <c r="K514" s="11" t="s">
        <v>12973</v>
      </c>
      <c r="L514" s="9"/>
      <c r="M514" s="9"/>
      <c r="N514" s="9"/>
      <c r="O514" s="9"/>
      <c r="P514" s="9" t="s">
        <v>16043</v>
      </c>
      <c r="Q514" s="11" t="s">
        <v>13688</v>
      </c>
      <c r="R514" s="9"/>
      <c r="S514" s="9"/>
      <c r="T514">
        <f t="shared" si="2"/>
        <v>54</v>
      </c>
      <c r="U514" t="str">
        <f t="shared" si="3"/>
        <v>Excluded</v>
      </c>
      <c r="V514">
        <f t="shared" si="4"/>
        <v>29</v>
      </c>
      <c r="W514" t="str">
        <f t="shared" si="5"/>
        <v>Excluded</v>
      </c>
      <c r="X514" t="str">
        <f t="shared" ref="X514:Z514" si="522">IFERROR(IF(SEARCH(X$1,$Q514),"sim","não"),)</f>
        <v>sim</v>
      </c>
      <c r="Y514" t="str">
        <f t="shared" si="522"/>
        <v/>
      </c>
      <c r="Z514" t="str">
        <f t="shared" si="522"/>
        <v/>
      </c>
      <c r="AA514">
        <f t="shared" si="7"/>
        <v>1</v>
      </c>
      <c r="AB514" t="str">
        <f t="shared" si="8"/>
        <v/>
      </c>
      <c r="AF514" t="str">
        <f t="shared" si="9"/>
        <v>1 - Type of study</v>
      </c>
      <c r="AG514" t="str">
        <f t="shared" si="10"/>
        <v>1 - Type of study</v>
      </c>
      <c r="AH514" t="str">
        <f t="shared" si="11"/>
        <v/>
      </c>
    </row>
    <row r="515">
      <c r="A515" s="9" t="s">
        <v>16044</v>
      </c>
      <c r="B515" s="9" t="s">
        <v>16045</v>
      </c>
      <c r="C515" s="10">
        <v>2019.0</v>
      </c>
      <c r="D515" s="10">
        <v>4.0</v>
      </c>
      <c r="E515" s="10">
        <v>1.0</v>
      </c>
      <c r="F515" s="9" t="s">
        <v>5916</v>
      </c>
      <c r="G515" s="9" t="s">
        <v>5917</v>
      </c>
      <c r="H515" s="10">
        <v>56.0</v>
      </c>
      <c r="I515" s="9"/>
      <c r="J515" s="9" t="s">
        <v>16046</v>
      </c>
      <c r="K515" s="11" t="s">
        <v>16047</v>
      </c>
      <c r="L515" s="9"/>
      <c r="M515" s="9"/>
      <c r="N515" s="9"/>
      <c r="O515" s="9"/>
      <c r="P515" s="9" t="s">
        <v>16048</v>
      </c>
      <c r="Q515" s="11" t="s">
        <v>16049</v>
      </c>
      <c r="R515" s="9"/>
      <c r="S515" s="9"/>
      <c r="T515">
        <f t="shared" si="2"/>
        <v>51</v>
      </c>
      <c r="U515" t="str">
        <f t="shared" si="3"/>
        <v>Excluded</v>
      </c>
      <c r="V515">
        <f t="shared" si="4"/>
        <v>29</v>
      </c>
      <c r="W515" t="str">
        <f t="shared" si="5"/>
        <v>Maybe</v>
      </c>
      <c r="X515" t="str">
        <f t="shared" ref="X515:Z515" si="523">IFERROR(IF(SEARCH(X$1,$Q515),"sim","não"),)</f>
        <v/>
      </c>
      <c r="Y515" t="str">
        <f t="shared" si="523"/>
        <v>sim</v>
      </c>
      <c r="Z515" t="str">
        <f t="shared" si="523"/>
        <v/>
      </c>
      <c r="AA515">
        <f t="shared" si="7"/>
        <v>1</v>
      </c>
      <c r="AB515" t="str">
        <f t="shared" si="8"/>
        <v>sim</v>
      </c>
      <c r="AF515" t="str">
        <f t="shared" si="9"/>
        <v>2 - Population</v>
      </c>
      <c r="AG515" t="str">
        <f t="shared" si="10"/>
        <v/>
      </c>
      <c r="AH515" t="str">
        <f t="shared" si="11"/>
        <v/>
      </c>
    </row>
    <row r="516">
      <c r="A516" s="9" t="s">
        <v>16050</v>
      </c>
      <c r="B516" s="9" t="s">
        <v>16051</v>
      </c>
      <c r="C516" s="10">
        <v>2019.0</v>
      </c>
      <c r="D516" s="10">
        <v>5.0</v>
      </c>
      <c r="E516" s="10">
        <v>15.0</v>
      </c>
      <c r="F516" s="9" t="s">
        <v>2731</v>
      </c>
      <c r="G516" s="9" t="s">
        <v>2732</v>
      </c>
      <c r="H516" s="10">
        <v>665.0</v>
      </c>
      <c r="I516" s="9"/>
      <c r="J516" s="9" t="s">
        <v>16052</v>
      </c>
      <c r="K516" s="11" t="s">
        <v>16053</v>
      </c>
      <c r="L516" s="9"/>
      <c r="M516" s="9"/>
      <c r="N516" s="9"/>
      <c r="O516" s="9"/>
      <c r="P516" s="9" t="s">
        <v>16054</v>
      </c>
      <c r="Q516" s="11" t="s">
        <v>14077</v>
      </c>
      <c r="R516" s="9"/>
      <c r="S516" s="9"/>
      <c r="T516">
        <f t="shared" si="2"/>
        <v>54</v>
      </c>
      <c r="U516" t="str">
        <f t="shared" si="3"/>
        <v>Excluded</v>
      </c>
      <c r="V516">
        <f t="shared" si="4"/>
        <v>29</v>
      </c>
      <c r="W516" t="str">
        <f t="shared" si="5"/>
        <v>Excluded</v>
      </c>
      <c r="X516" t="str">
        <f t="shared" ref="X516:Z516" si="524">IFERROR(IF(SEARCH(X$1,$Q516),"sim","não"),)</f>
        <v/>
      </c>
      <c r="Y516" t="str">
        <f t="shared" si="524"/>
        <v>sim</v>
      </c>
      <c r="Z516" t="str">
        <f t="shared" si="524"/>
        <v/>
      </c>
      <c r="AA516">
        <f t="shared" si="7"/>
        <v>1</v>
      </c>
      <c r="AB516" t="str">
        <f t="shared" si="8"/>
        <v/>
      </c>
      <c r="AF516" t="str">
        <f t="shared" si="9"/>
        <v>2 - Population</v>
      </c>
      <c r="AG516" t="str">
        <f t="shared" si="10"/>
        <v>2 - Population</v>
      </c>
      <c r="AH516" t="str">
        <f t="shared" si="11"/>
        <v/>
      </c>
    </row>
    <row r="517">
      <c r="A517" s="9" t="s">
        <v>16055</v>
      </c>
      <c r="B517" s="9" t="s">
        <v>16056</v>
      </c>
      <c r="C517" s="10">
        <v>2020.0</v>
      </c>
      <c r="D517" s="10">
        <v>7.0</v>
      </c>
      <c r="E517" s="10">
        <v>1.0</v>
      </c>
      <c r="F517" s="9" t="s">
        <v>16057</v>
      </c>
      <c r="G517" s="9" t="s">
        <v>16058</v>
      </c>
      <c r="H517" s="10">
        <v>36.0</v>
      </c>
      <c r="I517" s="10">
        <v>6.0</v>
      </c>
      <c r="J517" s="9" t="s">
        <v>16059</v>
      </c>
      <c r="K517" s="11" t="s">
        <v>16060</v>
      </c>
      <c r="L517" s="9"/>
      <c r="M517" s="9"/>
      <c r="N517" s="9"/>
      <c r="O517" s="9"/>
      <c r="P517" s="9" t="s">
        <v>16061</v>
      </c>
      <c r="Q517" s="11" t="s">
        <v>14018</v>
      </c>
      <c r="R517" s="9"/>
      <c r="S517" s="9"/>
      <c r="T517">
        <f t="shared" si="2"/>
        <v>54</v>
      </c>
      <c r="U517" t="str">
        <f t="shared" si="3"/>
        <v>Excluded</v>
      </c>
      <c r="V517">
        <f t="shared" si="4"/>
        <v>29</v>
      </c>
      <c r="W517" t="str">
        <f t="shared" si="5"/>
        <v>Excluded</v>
      </c>
      <c r="X517" t="str">
        <f t="shared" ref="X517:Z517" si="525">IFERROR(IF(SEARCH(X$1,$Q517),"sim","não"),)</f>
        <v/>
      </c>
      <c r="Y517" t="str">
        <f t="shared" si="525"/>
        <v>sim</v>
      </c>
      <c r="Z517" t="str">
        <f t="shared" si="525"/>
        <v/>
      </c>
      <c r="AA517">
        <f t="shared" si="7"/>
        <v>1</v>
      </c>
      <c r="AB517" t="str">
        <f t="shared" si="8"/>
        <v/>
      </c>
      <c r="AF517" t="str">
        <f t="shared" si="9"/>
        <v>2 - Population</v>
      </c>
      <c r="AG517" t="str">
        <f t="shared" si="10"/>
        <v>2 - Population</v>
      </c>
      <c r="AH517" t="str">
        <f t="shared" si="11"/>
        <v/>
      </c>
    </row>
    <row r="518">
      <c r="A518" s="9" t="s">
        <v>16062</v>
      </c>
      <c r="B518" s="9" t="s">
        <v>16063</v>
      </c>
      <c r="C518" s="10">
        <v>2020.0</v>
      </c>
      <c r="D518" s="10">
        <v>2.0</v>
      </c>
      <c r="E518" s="10">
        <v>1.0</v>
      </c>
      <c r="F518" s="9" t="s">
        <v>2738</v>
      </c>
      <c r="G518" s="9" t="s">
        <v>2739</v>
      </c>
      <c r="H518" s="10">
        <v>257.0</v>
      </c>
      <c r="I518" s="9"/>
      <c r="J518" s="9"/>
      <c r="K518" s="11" t="s">
        <v>16064</v>
      </c>
      <c r="L518" s="9"/>
      <c r="M518" s="9"/>
      <c r="N518" s="9"/>
      <c r="O518" s="9"/>
      <c r="P518" s="9" t="s">
        <v>16065</v>
      </c>
      <c r="Q518" s="11" t="s">
        <v>13688</v>
      </c>
      <c r="R518" s="9"/>
      <c r="S518" s="9"/>
      <c r="T518">
        <f t="shared" si="2"/>
        <v>54</v>
      </c>
      <c r="U518" t="str">
        <f t="shared" si="3"/>
        <v>Excluded</v>
      </c>
      <c r="V518">
        <f t="shared" si="4"/>
        <v>29</v>
      </c>
      <c r="W518" t="str">
        <f t="shared" si="5"/>
        <v>Excluded</v>
      </c>
      <c r="X518" t="str">
        <f t="shared" ref="X518:Z518" si="526">IFERROR(IF(SEARCH(X$1,$Q518),"sim","não"),)</f>
        <v>sim</v>
      </c>
      <c r="Y518" t="str">
        <f t="shared" si="526"/>
        <v/>
      </c>
      <c r="Z518" t="str">
        <f t="shared" si="526"/>
        <v/>
      </c>
      <c r="AA518">
        <f t="shared" si="7"/>
        <v>1</v>
      </c>
      <c r="AB518" t="str">
        <f t="shared" si="8"/>
        <v/>
      </c>
      <c r="AF518" t="str">
        <f t="shared" si="9"/>
        <v>1 - Type of study</v>
      </c>
      <c r="AG518" t="str">
        <f t="shared" si="10"/>
        <v>1 - Type of study</v>
      </c>
      <c r="AH518" t="str">
        <f t="shared" si="11"/>
        <v/>
      </c>
    </row>
    <row r="519">
      <c r="A519" s="9" t="s">
        <v>16066</v>
      </c>
      <c r="B519" s="9" t="s">
        <v>16067</v>
      </c>
      <c r="C519" s="10">
        <v>2016.0</v>
      </c>
      <c r="D519" s="10">
        <v>11.0</v>
      </c>
      <c r="E519" s="10">
        <v>1.0</v>
      </c>
      <c r="F519" s="9" t="s">
        <v>9806</v>
      </c>
      <c r="G519" s="9" t="s">
        <v>9807</v>
      </c>
      <c r="H519" s="10">
        <v>73.0</v>
      </c>
      <c r="I519" s="10">
        <v>10.0</v>
      </c>
      <c r="J519" s="9" t="s">
        <v>16068</v>
      </c>
      <c r="K519" s="11" t="s">
        <v>16069</v>
      </c>
      <c r="L519" s="9"/>
      <c r="M519" s="9"/>
      <c r="N519" s="9"/>
      <c r="O519" s="9"/>
      <c r="P519" s="9" t="s">
        <v>16070</v>
      </c>
      <c r="Q519" s="11" t="s">
        <v>13680</v>
      </c>
      <c r="R519" s="9"/>
      <c r="S519" s="9"/>
      <c r="T519">
        <f t="shared" si="2"/>
        <v>54</v>
      </c>
      <c r="U519" t="str">
        <f t="shared" si="3"/>
        <v>Excluded</v>
      </c>
      <c r="V519">
        <f t="shared" si="4"/>
        <v>29</v>
      </c>
      <c r="W519" t="str">
        <f t="shared" si="5"/>
        <v>Excluded</v>
      </c>
      <c r="X519" t="str">
        <f t="shared" ref="X519:Z519" si="527">IFERROR(IF(SEARCH(X$1,$Q519),"sim","não"),)</f>
        <v>sim</v>
      </c>
      <c r="Y519" t="str">
        <f t="shared" si="527"/>
        <v/>
      </c>
      <c r="Z519" t="str">
        <f t="shared" si="527"/>
        <v/>
      </c>
      <c r="AA519">
        <f t="shared" si="7"/>
        <v>1</v>
      </c>
      <c r="AB519" t="str">
        <f t="shared" si="8"/>
        <v/>
      </c>
      <c r="AF519" t="str">
        <f t="shared" si="9"/>
        <v>1 - Type of study</v>
      </c>
      <c r="AG519" t="str">
        <f t="shared" si="10"/>
        <v>1 - Type of study</v>
      </c>
      <c r="AH519" t="str">
        <f t="shared" si="11"/>
        <v/>
      </c>
    </row>
    <row r="520">
      <c r="A520" s="9" t="s">
        <v>16071</v>
      </c>
      <c r="B520" s="9" t="s">
        <v>16072</v>
      </c>
      <c r="C520" s="10">
        <v>2021.0</v>
      </c>
      <c r="D520" s="10">
        <v>3.0</v>
      </c>
      <c r="E520" s="10">
        <v>1.0</v>
      </c>
      <c r="F520" s="9" t="s">
        <v>16073</v>
      </c>
      <c r="G520" s="9" t="s">
        <v>16074</v>
      </c>
      <c r="H520" s="10">
        <v>138.0</v>
      </c>
      <c r="I520" s="9"/>
      <c r="J520" s="9"/>
      <c r="K520" s="11" t="s">
        <v>16075</v>
      </c>
      <c r="L520" s="9"/>
      <c r="M520" s="9"/>
      <c r="N520" s="9"/>
      <c r="O520" s="9"/>
      <c r="P520" s="9" t="s">
        <v>16076</v>
      </c>
      <c r="Q520" s="11" t="s">
        <v>13688</v>
      </c>
      <c r="R520" s="9"/>
      <c r="S520" s="9"/>
      <c r="T520">
        <f t="shared" si="2"/>
        <v>54</v>
      </c>
      <c r="U520" t="str">
        <f t="shared" si="3"/>
        <v>Excluded</v>
      </c>
      <c r="V520">
        <f t="shared" si="4"/>
        <v>29</v>
      </c>
      <c r="W520" t="str">
        <f t="shared" si="5"/>
        <v>Excluded</v>
      </c>
      <c r="X520" t="str">
        <f t="shared" ref="X520:Z520" si="528">IFERROR(IF(SEARCH(X$1,$Q520),"sim","não"),)</f>
        <v>sim</v>
      </c>
      <c r="Y520" t="str">
        <f t="shared" si="528"/>
        <v/>
      </c>
      <c r="Z520" t="str">
        <f t="shared" si="528"/>
        <v/>
      </c>
      <c r="AA520">
        <f t="shared" si="7"/>
        <v>1</v>
      </c>
      <c r="AB520" t="str">
        <f t="shared" si="8"/>
        <v/>
      </c>
      <c r="AF520" t="str">
        <f t="shared" si="9"/>
        <v>1 - Type of study</v>
      </c>
      <c r="AG520" t="str">
        <f t="shared" si="10"/>
        <v>1 - Type of study</v>
      </c>
      <c r="AH520" t="str">
        <f t="shared" si="11"/>
        <v/>
      </c>
    </row>
    <row r="521">
      <c r="A521" s="9" t="s">
        <v>16077</v>
      </c>
      <c r="B521" s="9" t="s">
        <v>16078</v>
      </c>
      <c r="C521" s="10">
        <v>2019.0</v>
      </c>
      <c r="D521" s="10">
        <v>12.0</v>
      </c>
      <c r="E521" s="10">
        <v>1.0</v>
      </c>
      <c r="F521" s="9" t="s">
        <v>15810</v>
      </c>
      <c r="G521" s="9" t="s">
        <v>15811</v>
      </c>
      <c r="H521" s="10">
        <v>30.0</v>
      </c>
      <c r="I521" s="10">
        <v>4.0</v>
      </c>
      <c r="J521" s="9" t="s">
        <v>16079</v>
      </c>
      <c r="K521" s="11" t="s">
        <v>16080</v>
      </c>
      <c r="L521" s="9"/>
      <c r="M521" s="9"/>
      <c r="N521" s="9"/>
      <c r="O521" s="9"/>
      <c r="P521" s="9" t="s">
        <v>16081</v>
      </c>
      <c r="Q521" s="11" t="s">
        <v>13688</v>
      </c>
      <c r="R521" s="9"/>
      <c r="S521" s="9"/>
      <c r="T521">
        <f t="shared" si="2"/>
        <v>54</v>
      </c>
      <c r="U521" t="str">
        <f t="shared" si="3"/>
        <v>Excluded</v>
      </c>
      <c r="V521">
        <f t="shared" si="4"/>
        <v>29</v>
      </c>
      <c r="W521" t="str">
        <f t="shared" si="5"/>
        <v>Excluded</v>
      </c>
      <c r="X521" t="str">
        <f t="shared" ref="X521:Z521" si="529">IFERROR(IF(SEARCH(X$1,$Q521),"sim","não"),)</f>
        <v>sim</v>
      </c>
      <c r="Y521" t="str">
        <f t="shared" si="529"/>
        <v/>
      </c>
      <c r="Z521" t="str">
        <f t="shared" si="529"/>
        <v/>
      </c>
      <c r="AA521">
        <f t="shared" si="7"/>
        <v>1</v>
      </c>
      <c r="AB521" t="str">
        <f t="shared" si="8"/>
        <v/>
      </c>
      <c r="AF521" t="str">
        <f t="shared" si="9"/>
        <v>1 - Type of study</v>
      </c>
      <c r="AG521" t="str">
        <f t="shared" si="10"/>
        <v>1 - Type of study</v>
      </c>
      <c r="AH521" t="str">
        <f t="shared" si="11"/>
        <v/>
      </c>
    </row>
    <row r="522">
      <c r="A522" s="9" t="s">
        <v>16082</v>
      </c>
      <c r="B522" s="9" t="s">
        <v>16083</v>
      </c>
      <c r="C522" s="10">
        <v>2021.0</v>
      </c>
      <c r="D522" s="10">
        <v>1.0</v>
      </c>
      <c r="E522" s="10">
        <v>1.0</v>
      </c>
      <c r="F522" s="9" t="s">
        <v>2720</v>
      </c>
      <c r="G522" s="9" t="s">
        <v>2721</v>
      </c>
      <c r="H522" s="10">
        <v>28.0</v>
      </c>
      <c r="I522" s="10">
        <v>2.0</v>
      </c>
      <c r="J522" s="9" t="s">
        <v>16084</v>
      </c>
      <c r="K522" s="11" t="s">
        <v>16085</v>
      </c>
      <c r="L522" s="9"/>
      <c r="M522" s="9"/>
      <c r="N522" s="9"/>
      <c r="O522" s="9"/>
      <c r="P522" s="9" t="s">
        <v>16086</v>
      </c>
      <c r="Q522" s="11" t="s">
        <v>13688</v>
      </c>
      <c r="R522" s="9"/>
      <c r="S522" s="9"/>
      <c r="T522">
        <f t="shared" si="2"/>
        <v>54</v>
      </c>
      <c r="U522" t="str">
        <f t="shared" si="3"/>
        <v>Excluded</v>
      </c>
      <c r="V522">
        <f t="shared" si="4"/>
        <v>29</v>
      </c>
      <c r="W522" t="str">
        <f t="shared" si="5"/>
        <v>Excluded</v>
      </c>
      <c r="X522" t="str">
        <f t="shared" ref="X522:Z522" si="530">IFERROR(IF(SEARCH(X$1,$Q522),"sim","não"),)</f>
        <v>sim</v>
      </c>
      <c r="Y522" t="str">
        <f t="shared" si="530"/>
        <v/>
      </c>
      <c r="Z522" t="str">
        <f t="shared" si="530"/>
        <v/>
      </c>
      <c r="AA522">
        <f t="shared" si="7"/>
        <v>1</v>
      </c>
      <c r="AB522" t="str">
        <f t="shared" si="8"/>
        <v/>
      </c>
      <c r="AF522" t="str">
        <f t="shared" si="9"/>
        <v>1 - Type of study</v>
      </c>
      <c r="AG522" t="str">
        <f t="shared" si="10"/>
        <v>1 - Type of study</v>
      </c>
      <c r="AH522" t="str">
        <f t="shared" si="11"/>
        <v/>
      </c>
    </row>
    <row r="523">
      <c r="A523" s="9" t="s">
        <v>16087</v>
      </c>
      <c r="B523" s="9" t="s">
        <v>16088</v>
      </c>
      <c r="C523" s="10">
        <v>2017.0</v>
      </c>
      <c r="D523" s="10">
        <v>12.0</v>
      </c>
      <c r="E523" s="10">
        <v>1.0</v>
      </c>
      <c r="F523" s="9" t="s">
        <v>2738</v>
      </c>
      <c r="G523" s="9" t="s">
        <v>2739</v>
      </c>
      <c r="H523" s="10">
        <v>231.0</v>
      </c>
      <c r="I523" s="9"/>
      <c r="J523" s="9" t="s">
        <v>16089</v>
      </c>
      <c r="K523" s="11" t="s">
        <v>16090</v>
      </c>
      <c r="L523" s="9"/>
      <c r="M523" s="9"/>
      <c r="N523" s="9"/>
      <c r="O523" s="9"/>
      <c r="P523" s="9" t="s">
        <v>16091</v>
      </c>
      <c r="Q523" s="11" t="s">
        <v>13680</v>
      </c>
      <c r="R523" s="9"/>
      <c r="S523" s="9"/>
      <c r="T523">
        <f t="shared" si="2"/>
        <v>54</v>
      </c>
      <c r="U523" t="str">
        <f t="shared" si="3"/>
        <v>Excluded</v>
      </c>
      <c r="V523">
        <f t="shared" si="4"/>
        <v>29</v>
      </c>
      <c r="W523" t="str">
        <f t="shared" si="5"/>
        <v>Excluded</v>
      </c>
      <c r="X523" t="str">
        <f t="shared" ref="X523:Z523" si="531">IFERROR(IF(SEARCH(X$1,$Q523),"sim","não"),)</f>
        <v>sim</v>
      </c>
      <c r="Y523" t="str">
        <f t="shared" si="531"/>
        <v/>
      </c>
      <c r="Z523" t="str">
        <f t="shared" si="531"/>
        <v/>
      </c>
      <c r="AA523">
        <f t="shared" si="7"/>
        <v>1</v>
      </c>
      <c r="AB523" t="str">
        <f t="shared" si="8"/>
        <v/>
      </c>
      <c r="AF523" t="str">
        <f t="shared" si="9"/>
        <v>1 - Type of study</v>
      </c>
      <c r="AG523" t="str">
        <f t="shared" si="10"/>
        <v>1 - Type of study</v>
      </c>
      <c r="AH523" t="str">
        <f t="shared" si="11"/>
        <v/>
      </c>
    </row>
    <row r="524">
      <c r="A524" s="9" t="s">
        <v>16092</v>
      </c>
      <c r="B524" s="9" t="s">
        <v>16093</v>
      </c>
      <c r="C524" s="10">
        <v>2016.0</v>
      </c>
      <c r="D524" s="10">
        <v>9.0</v>
      </c>
      <c r="E524" s="10">
        <v>1.0</v>
      </c>
      <c r="F524" s="9" t="s">
        <v>16094</v>
      </c>
      <c r="G524" s="9" t="s">
        <v>16095</v>
      </c>
      <c r="H524" s="10">
        <v>9.0</v>
      </c>
      <c r="I524" s="10">
        <v>5.0</v>
      </c>
      <c r="J524" s="9" t="s">
        <v>16096</v>
      </c>
      <c r="K524" s="11" t="s">
        <v>16097</v>
      </c>
      <c r="L524" s="9"/>
      <c r="M524" s="9"/>
      <c r="N524" s="9"/>
      <c r="O524" s="9"/>
      <c r="P524" s="9" t="s">
        <v>16098</v>
      </c>
      <c r="Q524" s="11" t="s">
        <v>13688</v>
      </c>
      <c r="R524" s="9"/>
      <c r="S524" s="9"/>
      <c r="T524">
        <f t="shared" si="2"/>
        <v>54</v>
      </c>
      <c r="U524" t="str">
        <f t="shared" si="3"/>
        <v>Excluded</v>
      </c>
      <c r="V524">
        <f t="shared" si="4"/>
        <v>29</v>
      </c>
      <c r="W524" t="str">
        <f t="shared" si="5"/>
        <v>Excluded</v>
      </c>
      <c r="X524" t="str">
        <f t="shared" ref="X524:Z524" si="532">IFERROR(IF(SEARCH(X$1,$Q524),"sim","não"),)</f>
        <v>sim</v>
      </c>
      <c r="Y524" t="str">
        <f t="shared" si="532"/>
        <v/>
      </c>
      <c r="Z524" t="str">
        <f t="shared" si="532"/>
        <v/>
      </c>
      <c r="AA524">
        <f t="shared" si="7"/>
        <v>1</v>
      </c>
      <c r="AB524" t="str">
        <f t="shared" si="8"/>
        <v/>
      </c>
      <c r="AF524" t="str">
        <f t="shared" si="9"/>
        <v>1 - Type of study</v>
      </c>
      <c r="AG524" t="str">
        <f t="shared" si="10"/>
        <v>1 - Type of study</v>
      </c>
      <c r="AH524" t="str">
        <f t="shared" si="11"/>
        <v/>
      </c>
    </row>
    <row r="525">
      <c r="A525" s="9" t="s">
        <v>16099</v>
      </c>
      <c r="B525" s="9" t="s">
        <v>16100</v>
      </c>
      <c r="C525" s="10">
        <v>2021.0</v>
      </c>
      <c r="D525" s="10">
        <v>4.0</v>
      </c>
      <c r="E525" s="10">
        <v>16.0</v>
      </c>
      <c r="F525" s="11" t="s">
        <v>5955</v>
      </c>
      <c r="G525" s="9"/>
      <c r="H525" s="10">
        <v>8.0</v>
      </c>
      <c r="I525" s="9"/>
      <c r="J525" s="9"/>
      <c r="K525" s="11" t="s">
        <v>16101</v>
      </c>
      <c r="L525" s="9"/>
      <c r="M525" s="9"/>
      <c r="N525" s="9"/>
      <c r="O525" s="9"/>
      <c r="P525" s="9" t="s">
        <v>16102</v>
      </c>
      <c r="Q525" s="11" t="s">
        <v>13688</v>
      </c>
      <c r="R525" s="9"/>
      <c r="S525" s="9"/>
      <c r="T525">
        <f t="shared" si="2"/>
        <v>54</v>
      </c>
      <c r="U525" t="str">
        <f t="shared" si="3"/>
        <v>Excluded</v>
      </c>
      <c r="V525">
        <f t="shared" si="4"/>
        <v>29</v>
      </c>
      <c r="W525" t="str">
        <f t="shared" si="5"/>
        <v>Excluded</v>
      </c>
      <c r="X525" t="str">
        <f t="shared" ref="X525:Z525" si="533">IFERROR(IF(SEARCH(X$1,$Q525),"sim","não"),)</f>
        <v>sim</v>
      </c>
      <c r="Y525" t="str">
        <f t="shared" si="533"/>
        <v/>
      </c>
      <c r="Z525" t="str">
        <f t="shared" si="533"/>
        <v/>
      </c>
      <c r="AA525">
        <f t="shared" si="7"/>
        <v>1</v>
      </c>
      <c r="AB525" t="str">
        <f t="shared" si="8"/>
        <v/>
      </c>
      <c r="AF525" t="str">
        <f t="shared" si="9"/>
        <v>1 - Type of study</v>
      </c>
      <c r="AG525" t="str">
        <f t="shared" si="10"/>
        <v>1 - Type of study</v>
      </c>
      <c r="AH525" t="str">
        <f t="shared" si="11"/>
        <v/>
      </c>
    </row>
    <row r="526">
      <c r="A526" s="9" t="s">
        <v>16103</v>
      </c>
      <c r="B526" s="9" t="s">
        <v>16104</v>
      </c>
      <c r="C526" s="10">
        <v>2021.0</v>
      </c>
      <c r="D526" s="10">
        <v>2.0</v>
      </c>
      <c r="E526" s="10">
        <v>1.0</v>
      </c>
      <c r="F526" s="9" t="s">
        <v>13005</v>
      </c>
      <c r="G526" s="9" t="s">
        <v>13006</v>
      </c>
      <c r="H526" s="10">
        <v>31.0</v>
      </c>
      <c r="I526" s="10">
        <v>2.0</v>
      </c>
      <c r="J526" s="9" t="s">
        <v>16105</v>
      </c>
      <c r="K526" s="11" t="s">
        <v>16106</v>
      </c>
      <c r="L526" s="9"/>
      <c r="M526" s="9"/>
      <c r="N526" s="9"/>
      <c r="O526" s="9"/>
      <c r="P526" s="9" t="s">
        <v>16107</v>
      </c>
      <c r="Q526" s="11" t="s">
        <v>13688</v>
      </c>
      <c r="R526" s="9"/>
      <c r="S526" s="9"/>
      <c r="T526">
        <f t="shared" si="2"/>
        <v>54</v>
      </c>
      <c r="U526" t="str">
        <f t="shared" si="3"/>
        <v>Excluded</v>
      </c>
      <c r="V526">
        <f t="shared" si="4"/>
        <v>29</v>
      </c>
      <c r="W526" t="str">
        <f t="shared" si="5"/>
        <v>Excluded</v>
      </c>
      <c r="X526" t="str">
        <f t="shared" ref="X526:Z526" si="534">IFERROR(IF(SEARCH(X$1,$Q526),"sim","não"),)</f>
        <v>sim</v>
      </c>
      <c r="Y526" t="str">
        <f t="shared" si="534"/>
        <v/>
      </c>
      <c r="Z526" t="str">
        <f t="shared" si="534"/>
        <v/>
      </c>
      <c r="AA526">
        <f t="shared" si="7"/>
        <v>1</v>
      </c>
      <c r="AB526" t="str">
        <f t="shared" si="8"/>
        <v/>
      </c>
      <c r="AF526" t="str">
        <f t="shared" si="9"/>
        <v>1 - Type of study</v>
      </c>
      <c r="AG526" t="str">
        <f t="shared" si="10"/>
        <v>1 - Type of study</v>
      </c>
      <c r="AH526" t="str">
        <f t="shared" si="11"/>
        <v/>
      </c>
    </row>
    <row r="527">
      <c r="A527" s="9" t="s">
        <v>16108</v>
      </c>
      <c r="B527" s="9" t="s">
        <v>16109</v>
      </c>
      <c r="C527" s="10">
        <v>2021.0</v>
      </c>
      <c r="D527" s="10">
        <v>4.0</v>
      </c>
      <c r="E527" s="10">
        <v>30.0</v>
      </c>
      <c r="F527" s="11" t="s">
        <v>5955</v>
      </c>
      <c r="G527" s="9"/>
      <c r="H527" s="10">
        <v>8.0</v>
      </c>
      <c r="I527" s="9"/>
      <c r="J527" s="9"/>
      <c r="K527" s="11" t="s">
        <v>16110</v>
      </c>
      <c r="L527" s="9"/>
      <c r="M527" s="9"/>
      <c r="N527" s="9"/>
      <c r="O527" s="9"/>
      <c r="P527" s="9" t="s">
        <v>16111</v>
      </c>
      <c r="Q527" s="11" t="s">
        <v>13688</v>
      </c>
      <c r="R527" s="9"/>
      <c r="S527" s="9"/>
      <c r="T527">
        <f t="shared" si="2"/>
        <v>54</v>
      </c>
      <c r="U527" t="str">
        <f t="shared" si="3"/>
        <v>Excluded</v>
      </c>
      <c r="V527">
        <f t="shared" si="4"/>
        <v>29</v>
      </c>
      <c r="W527" t="str">
        <f t="shared" si="5"/>
        <v>Excluded</v>
      </c>
      <c r="X527" t="str">
        <f t="shared" ref="X527:Z527" si="535">IFERROR(IF(SEARCH(X$1,$Q527),"sim","não"),)</f>
        <v>sim</v>
      </c>
      <c r="Y527" t="str">
        <f t="shared" si="535"/>
        <v/>
      </c>
      <c r="Z527" t="str">
        <f t="shared" si="535"/>
        <v/>
      </c>
      <c r="AA527">
        <f t="shared" si="7"/>
        <v>1</v>
      </c>
      <c r="AB527" t="str">
        <f t="shared" si="8"/>
        <v/>
      </c>
      <c r="AF527" t="str">
        <f t="shared" si="9"/>
        <v>1 - Type of study</v>
      </c>
      <c r="AG527" t="str">
        <f t="shared" si="10"/>
        <v>1 - Type of study</v>
      </c>
      <c r="AH527" t="str">
        <f t="shared" si="11"/>
        <v/>
      </c>
    </row>
    <row r="528">
      <c r="A528" s="9" t="s">
        <v>16112</v>
      </c>
      <c r="B528" s="9" t="s">
        <v>16113</v>
      </c>
      <c r="C528" s="10">
        <v>2020.0</v>
      </c>
      <c r="D528" s="10">
        <v>1.0</v>
      </c>
      <c r="E528" s="10">
        <v>1.0</v>
      </c>
      <c r="F528" s="9" t="s">
        <v>13005</v>
      </c>
      <c r="G528" s="9" t="s">
        <v>13006</v>
      </c>
      <c r="H528" s="10">
        <v>30.0</v>
      </c>
      <c r="I528" s="10">
        <v>1.0</v>
      </c>
      <c r="J528" s="9" t="s">
        <v>16114</v>
      </c>
      <c r="K528" s="11" t="s">
        <v>16115</v>
      </c>
      <c r="L528" s="9"/>
      <c r="M528" s="9"/>
      <c r="N528" s="9"/>
      <c r="O528" s="9"/>
      <c r="P528" s="9" t="s">
        <v>16116</v>
      </c>
      <c r="Q528" s="11" t="s">
        <v>13688</v>
      </c>
      <c r="R528" s="9"/>
      <c r="S528" s="9"/>
      <c r="T528">
        <f t="shared" si="2"/>
        <v>54</v>
      </c>
      <c r="U528" t="str">
        <f t="shared" si="3"/>
        <v>Excluded</v>
      </c>
      <c r="V528">
        <f t="shared" si="4"/>
        <v>29</v>
      </c>
      <c r="W528" t="str">
        <f t="shared" si="5"/>
        <v>Excluded</v>
      </c>
      <c r="X528" t="str">
        <f t="shared" ref="X528:Z528" si="536">IFERROR(IF(SEARCH(X$1,$Q528),"sim","não"),)</f>
        <v>sim</v>
      </c>
      <c r="Y528" t="str">
        <f t="shared" si="536"/>
        <v/>
      </c>
      <c r="Z528" t="str">
        <f t="shared" si="536"/>
        <v/>
      </c>
      <c r="AA528">
        <f t="shared" si="7"/>
        <v>1</v>
      </c>
      <c r="AB528" t="str">
        <f t="shared" si="8"/>
        <v/>
      </c>
      <c r="AF528" t="str">
        <f t="shared" si="9"/>
        <v>1 - Type of study</v>
      </c>
      <c r="AG528" t="str">
        <f t="shared" si="10"/>
        <v>1 - Type of study</v>
      </c>
      <c r="AH528" t="str">
        <f t="shared" si="11"/>
        <v/>
      </c>
    </row>
  </sheetData>
  <autoFilter ref="$AA$1:$AA$528"/>
  <mergeCells count="3">
    <mergeCell ref="AC2:AD2"/>
    <mergeCell ref="AC15:AD15"/>
    <mergeCell ref="AC26:AD26"/>
  </mergeCells>
  <hyperlinks>
    <hyperlink r:id="rId1" ref="L2"/>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L17"/>
    <hyperlink r:id="rId17" ref="L18"/>
    <hyperlink r:id="rId18" ref="L19"/>
    <hyperlink r:id="rId19" ref="L20"/>
    <hyperlink r:id="rId20" ref="L21"/>
    <hyperlink r:id="rId21" ref="L22"/>
    <hyperlink r:id="rId22" ref="L23"/>
    <hyperlink r:id="rId23" ref="L24"/>
    <hyperlink r:id="rId24" ref="L25"/>
    <hyperlink r:id="rId25" ref="L26"/>
    <hyperlink r:id="rId26" ref="L27"/>
    <hyperlink r:id="rId27" ref="L28"/>
    <hyperlink r:id="rId28" ref="L29"/>
    <hyperlink r:id="rId29" ref="L30"/>
    <hyperlink r:id="rId30" ref="L31"/>
    <hyperlink r:id="rId31" ref="L32"/>
    <hyperlink r:id="rId32" ref="L33"/>
    <hyperlink r:id="rId33" ref="L34"/>
    <hyperlink r:id="rId34" ref="L35"/>
    <hyperlink r:id="rId35" ref="L36"/>
    <hyperlink r:id="rId36" ref="L37"/>
    <hyperlink r:id="rId37" ref="L38"/>
    <hyperlink r:id="rId38" ref="L39"/>
    <hyperlink r:id="rId39" ref="L40"/>
    <hyperlink r:id="rId40" ref="L41"/>
    <hyperlink r:id="rId41" ref="L42"/>
    <hyperlink r:id="rId42" ref="L43"/>
    <hyperlink r:id="rId43" ref="L44"/>
    <hyperlink r:id="rId44" ref="L45"/>
    <hyperlink r:id="rId45" ref="L46"/>
    <hyperlink r:id="rId46" ref="L47"/>
    <hyperlink r:id="rId47" ref="L48"/>
    <hyperlink r:id="rId48" ref="L49"/>
    <hyperlink r:id="rId49" ref="L50"/>
    <hyperlink r:id="rId50" ref="L51"/>
    <hyperlink r:id="rId51" ref="L52"/>
    <hyperlink r:id="rId52" ref="L53"/>
    <hyperlink r:id="rId53" ref="L54"/>
    <hyperlink r:id="rId54" ref="L55"/>
    <hyperlink r:id="rId55" ref="L56"/>
    <hyperlink r:id="rId56" ref="L57"/>
    <hyperlink r:id="rId57" ref="L58"/>
    <hyperlink r:id="rId58" ref="L59"/>
    <hyperlink r:id="rId59" ref="L60"/>
    <hyperlink r:id="rId60" ref="L61"/>
    <hyperlink r:id="rId61" ref="L62"/>
    <hyperlink r:id="rId62" ref="L63"/>
    <hyperlink r:id="rId63" ref="L64"/>
    <hyperlink r:id="rId64" ref="L65"/>
    <hyperlink r:id="rId65" ref="L66"/>
    <hyperlink r:id="rId66" ref="L67"/>
    <hyperlink r:id="rId67" ref="L68"/>
    <hyperlink r:id="rId68" ref="L69"/>
    <hyperlink r:id="rId69" ref="L70"/>
    <hyperlink r:id="rId70" ref="L71"/>
    <hyperlink r:id="rId71" ref="L72"/>
    <hyperlink r:id="rId72" ref="L73"/>
    <hyperlink r:id="rId73" ref="L74"/>
    <hyperlink r:id="rId74" ref="L75"/>
    <hyperlink r:id="rId75" ref="L76"/>
    <hyperlink r:id="rId76" ref="L77"/>
    <hyperlink r:id="rId77" ref="L78"/>
    <hyperlink r:id="rId78" ref="L79"/>
    <hyperlink r:id="rId79" ref="L80"/>
    <hyperlink r:id="rId80" ref="L81"/>
    <hyperlink r:id="rId81" ref="L82"/>
    <hyperlink r:id="rId82" ref="L83"/>
    <hyperlink r:id="rId83" ref="L84"/>
    <hyperlink r:id="rId84" ref="L85"/>
    <hyperlink r:id="rId85" ref="L86"/>
    <hyperlink r:id="rId86" ref="L87"/>
    <hyperlink r:id="rId87" ref="L88"/>
    <hyperlink r:id="rId88" ref="L89"/>
    <hyperlink r:id="rId89" ref="L90"/>
    <hyperlink r:id="rId90" ref="L91"/>
    <hyperlink r:id="rId91" ref="L92"/>
    <hyperlink r:id="rId92" ref="L93"/>
    <hyperlink r:id="rId93" ref="L94"/>
    <hyperlink r:id="rId94" ref="L95"/>
    <hyperlink r:id="rId95" ref="L96"/>
    <hyperlink r:id="rId96" ref="L97"/>
    <hyperlink r:id="rId97" ref="L98"/>
    <hyperlink r:id="rId98" ref="L99"/>
    <hyperlink r:id="rId99" ref="L100"/>
    <hyperlink r:id="rId100" ref="L101"/>
    <hyperlink r:id="rId101" ref="L102"/>
    <hyperlink r:id="rId102" ref="L103"/>
    <hyperlink r:id="rId103" ref="L104"/>
    <hyperlink r:id="rId104" ref="L105"/>
    <hyperlink r:id="rId105" ref="L106"/>
    <hyperlink r:id="rId106" ref="L107"/>
    <hyperlink r:id="rId107" ref="L108"/>
    <hyperlink r:id="rId108" ref="L109"/>
    <hyperlink r:id="rId109" ref="L110"/>
    <hyperlink r:id="rId110" ref="L111"/>
    <hyperlink r:id="rId111" ref="L112"/>
    <hyperlink r:id="rId112" ref="L113"/>
    <hyperlink r:id="rId113" ref="L114"/>
    <hyperlink r:id="rId114" ref="L115"/>
    <hyperlink r:id="rId115" ref="L116"/>
    <hyperlink r:id="rId116" ref="L117"/>
    <hyperlink r:id="rId117" ref="L118"/>
    <hyperlink r:id="rId118" ref="L119"/>
    <hyperlink r:id="rId119" ref="L120"/>
    <hyperlink r:id="rId120" ref="L121"/>
    <hyperlink r:id="rId121" ref="L122"/>
    <hyperlink r:id="rId122" ref="L123"/>
    <hyperlink r:id="rId123" ref="L124"/>
    <hyperlink r:id="rId124" ref="L125"/>
    <hyperlink r:id="rId125" ref="L126"/>
    <hyperlink r:id="rId126" ref="L127"/>
    <hyperlink r:id="rId127" ref="L128"/>
    <hyperlink r:id="rId128" ref="L129"/>
    <hyperlink r:id="rId129" ref="L130"/>
    <hyperlink r:id="rId130" ref="L131"/>
    <hyperlink r:id="rId131" ref="L132"/>
    <hyperlink r:id="rId132" ref="L133"/>
    <hyperlink r:id="rId133" ref="L134"/>
    <hyperlink r:id="rId134" ref="L135"/>
    <hyperlink r:id="rId135" ref="L136"/>
    <hyperlink r:id="rId136" ref="L137"/>
    <hyperlink r:id="rId137" ref="L138"/>
    <hyperlink r:id="rId138" ref="L139"/>
    <hyperlink r:id="rId139" ref="L140"/>
    <hyperlink r:id="rId140" ref="L141"/>
    <hyperlink r:id="rId141" ref="L142"/>
    <hyperlink r:id="rId142" ref="L143"/>
    <hyperlink r:id="rId143" ref="L144"/>
    <hyperlink r:id="rId144" ref="L145"/>
    <hyperlink r:id="rId145" ref="L146"/>
    <hyperlink r:id="rId146" ref="L147"/>
    <hyperlink r:id="rId147" ref="L148"/>
    <hyperlink r:id="rId148" ref="L149"/>
    <hyperlink r:id="rId149" ref="L150"/>
    <hyperlink r:id="rId150" ref="L151"/>
    <hyperlink r:id="rId151" ref="L152"/>
    <hyperlink r:id="rId152" ref="L153"/>
    <hyperlink r:id="rId153" ref="L154"/>
    <hyperlink r:id="rId154" ref="L155"/>
    <hyperlink r:id="rId155" ref="L156"/>
    <hyperlink r:id="rId156" ref="L157"/>
    <hyperlink r:id="rId157" ref="L158"/>
    <hyperlink r:id="rId158" ref="L159"/>
    <hyperlink r:id="rId159" ref="L160"/>
    <hyperlink r:id="rId160" ref="L161"/>
    <hyperlink r:id="rId161" ref="L162"/>
    <hyperlink r:id="rId162" ref="L163"/>
    <hyperlink r:id="rId163" ref="L164"/>
    <hyperlink r:id="rId164" ref="L165"/>
    <hyperlink r:id="rId165" ref="L166"/>
    <hyperlink r:id="rId166" ref="L167"/>
    <hyperlink r:id="rId167" ref="L168"/>
    <hyperlink r:id="rId168" ref="L169"/>
    <hyperlink r:id="rId169" ref="L170"/>
    <hyperlink r:id="rId170" ref="L171"/>
    <hyperlink r:id="rId171" ref="L172"/>
    <hyperlink r:id="rId172" ref="L173"/>
    <hyperlink r:id="rId173" ref="L174"/>
    <hyperlink r:id="rId174" ref="L175"/>
    <hyperlink r:id="rId175" ref="L176"/>
    <hyperlink r:id="rId176" ref="L177"/>
    <hyperlink r:id="rId177" ref="L178"/>
    <hyperlink r:id="rId178" ref="L179"/>
    <hyperlink r:id="rId179" ref="L180"/>
    <hyperlink r:id="rId180" ref="L181"/>
    <hyperlink r:id="rId181" ref="L182"/>
    <hyperlink r:id="rId182" ref="L183"/>
    <hyperlink r:id="rId183" ref="L184"/>
    <hyperlink r:id="rId184" ref="L185"/>
    <hyperlink r:id="rId185" ref="L186"/>
    <hyperlink r:id="rId186" ref="L187"/>
    <hyperlink r:id="rId187" ref="L188"/>
    <hyperlink r:id="rId188" ref="L189"/>
    <hyperlink r:id="rId189" ref="L190"/>
    <hyperlink r:id="rId190" ref="L191"/>
    <hyperlink r:id="rId191" ref="L192"/>
    <hyperlink r:id="rId192" ref="L193"/>
    <hyperlink r:id="rId193" ref="L194"/>
    <hyperlink r:id="rId194" ref="L195"/>
    <hyperlink r:id="rId195" ref="L196"/>
    <hyperlink r:id="rId196" ref="L197"/>
    <hyperlink r:id="rId197" ref="L198"/>
    <hyperlink r:id="rId198" ref="L199"/>
    <hyperlink r:id="rId199" ref="L200"/>
    <hyperlink r:id="rId200" ref="L201"/>
    <hyperlink r:id="rId201" ref="L202"/>
    <hyperlink r:id="rId202" ref="L203"/>
    <hyperlink r:id="rId203" ref="L204"/>
    <hyperlink r:id="rId204" ref="L205"/>
    <hyperlink r:id="rId205" ref="L206"/>
    <hyperlink r:id="rId206" ref="L207"/>
    <hyperlink r:id="rId207" ref="L208"/>
    <hyperlink r:id="rId208" ref="L209"/>
    <hyperlink r:id="rId209" ref="L210"/>
    <hyperlink r:id="rId210" ref="L211"/>
    <hyperlink r:id="rId211" ref="L212"/>
    <hyperlink r:id="rId212" ref="L213"/>
    <hyperlink r:id="rId213" ref="L214"/>
    <hyperlink r:id="rId214" ref="L215"/>
    <hyperlink r:id="rId215" ref="L216"/>
    <hyperlink r:id="rId216" ref="L217"/>
    <hyperlink r:id="rId217" ref="L218"/>
    <hyperlink r:id="rId218" ref="L219"/>
    <hyperlink r:id="rId219" ref="L220"/>
    <hyperlink r:id="rId220" ref="L221"/>
    <hyperlink r:id="rId221" ref="L222"/>
    <hyperlink r:id="rId222" ref="L223"/>
    <hyperlink r:id="rId223" ref="L224"/>
    <hyperlink r:id="rId224" ref="L225"/>
    <hyperlink r:id="rId225" ref="L226"/>
    <hyperlink r:id="rId226" ref="L227"/>
    <hyperlink r:id="rId227" ref="L228"/>
    <hyperlink r:id="rId228" ref="L229"/>
    <hyperlink r:id="rId229" ref="L230"/>
    <hyperlink r:id="rId230" ref="L231"/>
    <hyperlink r:id="rId231" ref="L232"/>
    <hyperlink r:id="rId232" ref="L233"/>
    <hyperlink r:id="rId233" ref="L234"/>
    <hyperlink r:id="rId234" ref="L235"/>
    <hyperlink r:id="rId235" ref="L236"/>
    <hyperlink r:id="rId236" ref="L237"/>
    <hyperlink r:id="rId237" ref="L238"/>
    <hyperlink r:id="rId238" ref="L239"/>
    <hyperlink r:id="rId239" ref="L240"/>
    <hyperlink r:id="rId240" ref="L241"/>
    <hyperlink r:id="rId241" ref="L242"/>
    <hyperlink r:id="rId242" ref="L243"/>
    <hyperlink r:id="rId243" ref="L244"/>
    <hyperlink r:id="rId244" ref="L245"/>
    <hyperlink r:id="rId245" ref="L246"/>
    <hyperlink r:id="rId246" ref="L247"/>
    <hyperlink r:id="rId247" ref="L248"/>
    <hyperlink r:id="rId248" ref="L249"/>
    <hyperlink r:id="rId249" ref="L250"/>
    <hyperlink r:id="rId250" ref="L251"/>
    <hyperlink r:id="rId251" ref="L252"/>
    <hyperlink r:id="rId252" ref="L253"/>
    <hyperlink r:id="rId253" ref="L254"/>
    <hyperlink r:id="rId254" ref="L255"/>
    <hyperlink r:id="rId255" ref="L256"/>
    <hyperlink r:id="rId256" ref="L257"/>
    <hyperlink r:id="rId257" ref="L258"/>
    <hyperlink r:id="rId258" ref="L259"/>
    <hyperlink r:id="rId259" ref="L260"/>
    <hyperlink r:id="rId260" ref="L261"/>
    <hyperlink r:id="rId261" ref="L262"/>
    <hyperlink r:id="rId262" ref="L263"/>
    <hyperlink r:id="rId263" ref="L264"/>
    <hyperlink r:id="rId264" ref="L265"/>
    <hyperlink r:id="rId265" ref="L266"/>
    <hyperlink r:id="rId266" ref="L267"/>
    <hyperlink r:id="rId267" ref="L268"/>
    <hyperlink r:id="rId268" ref="L269"/>
    <hyperlink r:id="rId269" ref="L270"/>
    <hyperlink r:id="rId270" ref="L271"/>
    <hyperlink r:id="rId271" ref="L272"/>
    <hyperlink r:id="rId272" ref="L273"/>
    <hyperlink r:id="rId273" ref="L274"/>
    <hyperlink r:id="rId274" ref="L275"/>
    <hyperlink r:id="rId275" ref="L276"/>
    <hyperlink r:id="rId276" ref="L277"/>
    <hyperlink r:id="rId277" ref="L278"/>
    <hyperlink r:id="rId278" ref="L279"/>
    <hyperlink r:id="rId279" ref="L280"/>
    <hyperlink r:id="rId280" ref="L281"/>
    <hyperlink r:id="rId281" ref="L282"/>
    <hyperlink r:id="rId282" ref="L283"/>
    <hyperlink r:id="rId283" ref="L284"/>
    <hyperlink r:id="rId284" ref="L285"/>
    <hyperlink r:id="rId285" ref="L286"/>
    <hyperlink r:id="rId286" ref="L287"/>
    <hyperlink r:id="rId287" ref="L288"/>
    <hyperlink r:id="rId288" ref="L289"/>
    <hyperlink r:id="rId289" ref="L290"/>
    <hyperlink r:id="rId290" ref="L291"/>
    <hyperlink r:id="rId291" ref="L292"/>
    <hyperlink r:id="rId292" ref="L293"/>
    <hyperlink r:id="rId293" ref="L294"/>
    <hyperlink r:id="rId294" ref="L295"/>
    <hyperlink r:id="rId295" ref="L296"/>
    <hyperlink r:id="rId296" ref="L297"/>
    <hyperlink r:id="rId297" ref="L298"/>
    <hyperlink r:id="rId298" ref="L299"/>
    <hyperlink r:id="rId299" ref="L300"/>
    <hyperlink r:id="rId300" ref="L301"/>
    <hyperlink r:id="rId301" ref="L302"/>
    <hyperlink r:id="rId302" ref="L303"/>
    <hyperlink r:id="rId303" ref="L304"/>
    <hyperlink r:id="rId304" ref="L305"/>
    <hyperlink r:id="rId305" ref="L306"/>
    <hyperlink r:id="rId306" ref="L307"/>
    <hyperlink r:id="rId307" ref="L308"/>
    <hyperlink r:id="rId308" ref="L309"/>
    <hyperlink r:id="rId309" ref="L310"/>
    <hyperlink r:id="rId310" ref="L311"/>
    <hyperlink r:id="rId311" ref="L312"/>
    <hyperlink r:id="rId312" ref="L313"/>
    <hyperlink r:id="rId313" ref="L314"/>
    <hyperlink r:id="rId314" ref="L315"/>
    <hyperlink r:id="rId315" ref="L316"/>
    <hyperlink r:id="rId316" ref="L317"/>
    <hyperlink r:id="rId317" ref="L318"/>
    <hyperlink r:id="rId318" ref="L319"/>
    <hyperlink r:id="rId319" ref="L320"/>
    <hyperlink r:id="rId320" ref="L321"/>
    <hyperlink r:id="rId321" ref="L322"/>
    <hyperlink r:id="rId322" ref="L323"/>
    <hyperlink r:id="rId323" ref="L324"/>
    <hyperlink r:id="rId324" ref="L325"/>
    <hyperlink r:id="rId325" ref="L326"/>
    <hyperlink r:id="rId326" ref="L327"/>
    <hyperlink r:id="rId327" ref="L328"/>
    <hyperlink r:id="rId328" ref="L329"/>
    <hyperlink r:id="rId329" ref="L330"/>
    <hyperlink r:id="rId330" ref="L331"/>
    <hyperlink r:id="rId331" ref="L332"/>
    <hyperlink r:id="rId332" ref="L333"/>
    <hyperlink r:id="rId333" ref="L334"/>
    <hyperlink r:id="rId334" ref="L335"/>
    <hyperlink r:id="rId335" ref="L336"/>
    <hyperlink r:id="rId336" ref="L337"/>
    <hyperlink r:id="rId337" ref="L338"/>
    <hyperlink r:id="rId338" ref="L339"/>
    <hyperlink r:id="rId339" ref="L340"/>
    <hyperlink r:id="rId340" ref="L341"/>
    <hyperlink r:id="rId341" ref="L342"/>
    <hyperlink r:id="rId342" ref="L343"/>
    <hyperlink r:id="rId343" ref="L344"/>
    <hyperlink r:id="rId344" ref="L345"/>
    <hyperlink r:id="rId345" ref="L346"/>
    <hyperlink r:id="rId346" ref="L347"/>
    <hyperlink r:id="rId347" ref="L348"/>
    <hyperlink r:id="rId348" ref="L349"/>
    <hyperlink r:id="rId349" ref="L350"/>
    <hyperlink r:id="rId350" ref="L351"/>
    <hyperlink r:id="rId351" ref="L352"/>
    <hyperlink r:id="rId352" ref="L353"/>
    <hyperlink r:id="rId353" ref="L354"/>
    <hyperlink r:id="rId354" ref="L355"/>
    <hyperlink r:id="rId355" ref="L356"/>
    <hyperlink r:id="rId356" ref="L357"/>
    <hyperlink r:id="rId357" ref="L358"/>
    <hyperlink r:id="rId358" ref="L359"/>
    <hyperlink r:id="rId359" ref="L360"/>
    <hyperlink r:id="rId360" ref="L361"/>
    <hyperlink r:id="rId361" ref="L362"/>
    <hyperlink r:id="rId362" ref="L363"/>
    <hyperlink r:id="rId363" ref="L364"/>
    <hyperlink r:id="rId364" ref="L365"/>
    <hyperlink r:id="rId365" ref="L366"/>
    <hyperlink r:id="rId366" ref="L367"/>
    <hyperlink r:id="rId367" ref="L368"/>
    <hyperlink r:id="rId368" ref="L369"/>
    <hyperlink r:id="rId369" ref="L370"/>
  </hyperlinks>
  <drawing r:id="rId37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8.0"/>
    <col customWidth="1" min="3" max="3" width="13.25"/>
    <col customWidth="1" min="4" max="4" width="21.25"/>
    <col customWidth="1" min="5" max="10" width="8.0"/>
    <col customWidth="1" min="11" max="11" width="13.0"/>
    <col customWidth="1" min="12" max="12" width="8.0"/>
    <col customWidth="1" min="13" max="13" width="6.5"/>
    <col customWidth="1" min="14" max="14" width="6.38"/>
    <col customWidth="1" min="15" max="15" width="19.88"/>
    <col customWidth="1" min="16" max="26" width="8.0"/>
  </cols>
  <sheetData>
    <row r="1">
      <c r="A1" s="24" t="s">
        <v>16117</v>
      </c>
    </row>
    <row r="2">
      <c r="A2" s="25" t="s">
        <v>16118</v>
      </c>
      <c r="B2" s="1" t="s">
        <v>16119</v>
      </c>
      <c r="C2" s="1" t="s">
        <v>16120</v>
      </c>
      <c r="D2" s="1" t="s">
        <v>16121</v>
      </c>
      <c r="E2" s="1" t="s">
        <v>16122</v>
      </c>
      <c r="F2" s="26"/>
      <c r="G2" s="26"/>
      <c r="H2" s="27"/>
      <c r="I2" s="26"/>
      <c r="J2" s="26"/>
      <c r="K2" s="26"/>
      <c r="L2" s="26"/>
      <c r="M2" s="26"/>
      <c r="N2" s="26"/>
    </row>
    <row r="3">
      <c r="A3" s="28" t="s">
        <v>16123</v>
      </c>
      <c r="B3" s="28" t="s">
        <v>43</v>
      </c>
      <c r="C3" s="28" t="s">
        <v>51</v>
      </c>
      <c r="D3" s="28" t="s">
        <v>57</v>
      </c>
      <c r="E3" s="28" t="s">
        <v>64</v>
      </c>
      <c r="F3" s="28" t="s">
        <v>16124</v>
      </c>
      <c r="G3" s="28" t="s">
        <v>16125</v>
      </c>
      <c r="H3" s="28" t="s">
        <v>16126</v>
      </c>
      <c r="I3" s="28" t="s">
        <v>16127</v>
      </c>
      <c r="J3" s="28" t="s">
        <v>16128</v>
      </c>
      <c r="K3" s="29" t="s">
        <v>16129</v>
      </c>
      <c r="L3" s="28" t="s">
        <v>16130</v>
      </c>
      <c r="M3" s="30" t="s">
        <v>16131</v>
      </c>
      <c r="O3" s="31" t="s">
        <v>16132</v>
      </c>
    </row>
    <row r="4">
      <c r="A4" s="25" t="s">
        <v>16133</v>
      </c>
      <c r="B4" s="32">
        <f t="shared" ref="B4:E4" si="1">INDIRECT($A4&amp;"!"&amp;B$2)</f>
        <v>54</v>
      </c>
      <c r="C4" s="32">
        <f t="shared" si="1"/>
        <v>8</v>
      </c>
      <c r="D4" s="32">
        <f t="shared" si="1"/>
        <v>15</v>
      </c>
      <c r="E4" s="32">
        <f t="shared" si="1"/>
        <v>450</v>
      </c>
      <c r="F4" s="33">
        <f t="shared" ref="F4:F9" si="3">SUM(B4:E4)</f>
        <v>527</v>
      </c>
      <c r="G4" s="33">
        <f t="shared" ref="G4:G9" si="4">E4+B4</f>
        <v>504</v>
      </c>
      <c r="H4" s="27">
        <f t="shared" ref="H4:H9" si="5">G4/F4</f>
        <v>0.9563567362</v>
      </c>
      <c r="I4" s="34">
        <f t="shared" ref="I4:I9" si="6">J4*F4</f>
        <v>412.2352941</v>
      </c>
      <c r="J4" s="27">
        <f t="shared" ref="J4:J9" si="7">((B4+D4)*(C4+B4)+(E4+C4)*(E4+D4))/F4^2</f>
        <v>0.7822301596</v>
      </c>
      <c r="K4" s="35">
        <f t="shared" ref="K4:K9" si="8">(H4-J4)/(1-J4)</f>
        <v>0.7995899539</v>
      </c>
      <c r="L4" s="36">
        <f t="shared" ref="L4:L9" si="9">SQRT((H4*(1-H4))/(F4*(1-J4)^2))</f>
        <v>0.04086631993</v>
      </c>
      <c r="M4" s="37">
        <f t="shared" ref="M4:M9" si="10">K4-1.965*L4</f>
        <v>0.7192876352</v>
      </c>
      <c r="N4" s="37">
        <f t="shared" ref="N4:N9" si="11">K4+1.965*L4</f>
        <v>0.8798922725</v>
      </c>
      <c r="O4" s="38" t="str">
        <f t="shared" ref="O4:O9" si="12">IFS(K4&lt;$A$12,$B$12,K4&lt;$A$13,$B$13,K4&lt;$A$14,$B$14,K4&lt;$A$15,$B$15,K4&lt;$A$16,$B$16,K4&lt;$A$17,$B$17)</f>
        <v>substantial agreement</v>
      </c>
    </row>
    <row r="5">
      <c r="A5" s="25" t="s">
        <v>16134</v>
      </c>
      <c r="B5" s="32">
        <f t="shared" ref="B5:E5" si="2">INDIRECT($A5&amp;"!"&amp;B$2)</f>
        <v>50</v>
      </c>
      <c r="C5" s="32">
        <f t="shared" si="2"/>
        <v>7</v>
      </c>
      <c r="D5" s="32">
        <f t="shared" si="2"/>
        <v>11</v>
      </c>
      <c r="E5" s="32">
        <f t="shared" si="2"/>
        <v>458</v>
      </c>
      <c r="F5" s="33">
        <f t="shared" si="3"/>
        <v>526</v>
      </c>
      <c r="G5" s="33">
        <f t="shared" si="4"/>
        <v>508</v>
      </c>
      <c r="H5" s="27">
        <f t="shared" si="5"/>
        <v>0.9657794677</v>
      </c>
      <c r="I5" s="34">
        <f t="shared" si="6"/>
        <v>421.2205323</v>
      </c>
      <c r="J5" s="27">
        <f t="shared" si="7"/>
        <v>0.8007994911</v>
      </c>
      <c r="K5" s="35">
        <f t="shared" si="8"/>
        <v>0.828210618</v>
      </c>
      <c r="L5" s="36">
        <f t="shared" si="9"/>
        <v>0.03979230062</v>
      </c>
      <c r="M5" s="37">
        <f t="shared" si="10"/>
        <v>0.7500187473</v>
      </c>
      <c r="N5" s="37">
        <f t="shared" si="11"/>
        <v>0.9064024887</v>
      </c>
      <c r="O5" s="38" t="str">
        <f t="shared" si="12"/>
        <v>almost perfect agreement</v>
      </c>
    </row>
    <row r="6">
      <c r="A6" s="25" t="s">
        <v>16135</v>
      </c>
      <c r="B6" s="32">
        <f t="shared" ref="B6:E6" si="13">INDIRECT($A6&amp;"!"&amp;B$2)</f>
        <v>55</v>
      </c>
      <c r="C6" s="32">
        <f t="shared" si="13"/>
        <v>4</v>
      </c>
      <c r="D6" s="32">
        <f t="shared" si="13"/>
        <v>20</v>
      </c>
      <c r="E6" s="32">
        <f t="shared" si="13"/>
        <v>448</v>
      </c>
      <c r="F6" s="33">
        <f t="shared" si="3"/>
        <v>527</v>
      </c>
      <c r="G6" s="33">
        <f t="shared" si="4"/>
        <v>503</v>
      </c>
      <c r="H6" s="27">
        <f t="shared" si="5"/>
        <v>0.954459203</v>
      </c>
      <c r="I6" s="34">
        <f t="shared" si="6"/>
        <v>409.7931689</v>
      </c>
      <c r="J6" s="27">
        <f t="shared" si="7"/>
        <v>0.7775961459</v>
      </c>
      <c r="K6" s="35">
        <f t="shared" si="8"/>
        <v>0.795233778</v>
      </c>
      <c r="L6" s="36">
        <f t="shared" si="9"/>
        <v>0.0408348892</v>
      </c>
      <c r="M6" s="37">
        <f t="shared" si="10"/>
        <v>0.7149932207</v>
      </c>
      <c r="N6" s="37">
        <f t="shared" si="11"/>
        <v>0.8754743353</v>
      </c>
      <c r="O6" s="38" t="str">
        <f t="shared" si="12"/>
        <v>substantial agreement</v>
      </c>
    </row>
    <row r="7">
      <c r="A7" s="25" t="s">
        <v>16136</v>
      </c>
      <c r="B7" s="32">
        <f t="shared" ref="B7:E7" si="14">INDIRECT($A7&amp;"!"&amp;B$2)</f>
        <v>51</v>
      </c>
      <c r="C7" s="32">
        <f t="shared" si="14"/>
        <v>14</v>
      </c>
      <c r="D7" s="32">
        <f t="shared" si="14"/>
        <v>11</v>
      </c>
      <c r="E7" s="32">
        <f t="shared" si="14"/>
        <v>450</v>
      </c>
      <c r="F7" s="33">
        <f t="shared" si="3"/>
        <v>526</v>
      </c>
      <c r="G7" s="33">
        <f t="shared" si="4"/>
        <v>501</v>
      </c>
      <c r="H7" s="27">
        <f t="shared" si="5"/>
        <v>0.9524714829</v>
      </c>
      <c r="I7" s="34">
        <f t="shared" si="6"/>
        <v>414.3231939</v>
      </c>
      <c r="J7" s="27">
        <f t="shared" si="7"/>
        <v>0.7876866804</v>
      </c>
      <c r="K7" s="35">
        <f t="shared" si="8"/>
        <v>0.7761397297</v>
      </c>
      <c r="L7" s="36">
        <f t="shared" si="9"/>
        <v>0.04369512745</v>
      </c>
      <c r="M7" s="37">
        <f t="shared" si="10"/>
        <v>0.6902788042</v>
      </c>
      <c r="N7" s="37">
        <f t="shared" si="11"/>
        <v>0.8620006551</v>
      </c>
      <c r="O7" s="38" t="str">
        <f t="shared" si="12"/>
        <v>substantial agreement</v>
      </c>
    </row>
    <row r="8">
      <c r="A8" s="25" t="s">
        <v>16137</v>
      </c>
      <c r="B8" s="32">
        <f t="shared" ref="B8:E8" si="15">INDIRECT($A8&amp;"!"&amp;B$2)</f>
        <v>65</v>
      </c>
      <c r="C8" s="32">
        <f t="shared" si="15"/>
        <v>8</v>
      </c>
      <c r="D8" s="32">
        <f t="shared" si="15"/>
        <v>6</v>
      </c>
      <c r="E8" s="32">
        <f t="shared" si="15"/>
        <v>448</v>
      </c>
      <c r="F8" s="33">
        <f t="shared" si="3"/>
        <v>527</v>
      </c>
      <c r="G8" s="33">
        <f t="shared" si="4"/>
        <v>513</v>
      </c>
      <c r="H8" s="27">
        <f t="shared" si="5"/>
        <v>0.9734345351</v>
      </c>
      <c r="I8" s="34">
        <f t="shared" si="6"/>
        <v>402.6698292</v>
      </c>
      <c r="J8" s="27">
        <f t="shared" si="7"/>
        <v>0.7640793723</v>
      </c>
      <c r="K8" s="35">
        <f t="shared" si="8"/>
        <v>0.8873965996</v>
      </c>
      <c r="L8" s="36">
        <f t="shared" si="9"/>
        <v>0.02969209645</v>
      </c>
      <c r="M8" s="37">
        <f t="shared" si="10"/>
        <v>0.8290516301</v>
      </c>
      <c r="N8" s="37">
        <f t="shared" si="11"/>
        <v>0.9457415691</v>
      </c>
      <c r="O8" s="38" t="str">
        <f t="shared" si="12"/>
        <v>almost perfect agreement</v>
      </c>
    </row>
    <row r="9">
      <c r="A9" s="1" t="s">
        <v>16138</v>
      </c>
      <c r="B9">
        <f t="shared" ref="B9:E9" si="16">SUM(B4:B8)</f>
        <v>275</v>
      </c>
      <c r="C9">
        <f t="shared" si="16"/>
        <v>41</v>
      </c>
      <c r="D9">
        <f t="shared" si="16"/>
        <v>63</v>
      </c>
      <c r="E9">
        <f t="shared" si="16"/>
        <v>2254</v>
      </c>
      <c r="F9" s="33">
        <f t="shared" si="3"/>
        <v>2633</v>
      </c>
      <c r="G9" s="33">
        <f t="shared" si="4"/>
        <v>2529</v>
      </c>
      <c r="H9" s="27">
        <f t="shared" si="5"/>
        <v>0.9605013293</v>
      </c>
      <c r="I9" s="34">
        <f t="shared" si="6"/>
        <v>2060.13027</v>
      </c>
      <c r="J9" s="27">
        <f t="shared" si="7"/>
        <v>0.7824269919</v>
      </c>
      <c r="K9" s="35">
        <f t="shared" si="8"/>
        <v>0.8184578544</v>
      </c>
      <c r="L9" s="36">
        <f t="shared" si="9"/>
        <v>0.01744655884</v>
      </c>
      <c r="M9" s="37">
        <f t="shared" si="10"/>
        <v>0.7841753663</v>
      </c>
      <c r="N9" s="37">
        <f t="shared" si="11"/>
        <v>0.8527403425</v>
      </c>
      <c r="O9" s="38" t="str">
        <f t="shared" si="12"/>
        <v>almost perfect agreement</v>
      </c>
    </row>
    <row r="11">
      <c r="A11" s="39" t="s">
        <v>16139</v>
      </c>
      <c r="E11" s="26"/>
      <c r="F11" s="26"/>
      <c r="G11" s="26"/>
      <c r="H11" s="26"/>
      <c r="I11" s="26"/>
      <c r="J11" s="26"/>
      <c r="K11" s="26"/>
      <c r="L11" s="26"/>
      <c r="M11" s="26"/>
      <c r="N11" s="26"/>
    </row>
    <row r="12">
      <c r="A12" s="33">
        <v>0.0</v>
      </c>
      <c r="B12" s="25" t="s">
        <v>16140</v>
      </c>
      <c r="C12" s="26"/>
      <c r="E12" s="26"/>
      <c r="F12" s="26"/>
      <c r="G12" s="26"/>
      <c r="H12" s="26"/>
      <c r="I12" s="26"/>
      <c r="J12" s="26"/>
      <c r="K12" s="26"/>
      <c r="L12" s="26"/>
      <c r="M12" s="26"/>
      <c r="N12" s="26"/>
    </row>
    <row r="13">
      <c r="A13" s="33">
        <v>0.2</v>
      </c>
      <c r="B13" s="25" t="s">
        <v>16141</v>
      </c>
      <c r="C13" s="26"/>
      <c r="E13" s="26"/>
      <c r="F13" s="26"/>
      <c r="G13" s="26"/>
      <c r="H13" s="26"/>
      <c r="I13" s="26"/>
      <c r="J13" s="26"/>
      <c r="K13" s="26"/>
      <c r="L13" s="26"/>
      <c r="M13" s="26"/>
      <c r="N13" s="26"/>
    </row>
    <row r="14">
      <c r="A14" s="33">
        <v>0.4</v>
      </c>
      <c r="B14" s="25" t="s">
        <v>16142</v>
      </c>
      <c r="C14" s="26"/>
      <c r="E14" s="26"/>
      <c r="F14" s="26"/>
      <c r="G14" s="26"/>
      <c r="H14" s="26"/>
      <c r="I14" s="26"/>
      <c r="J14" s="26"/>
      <c r="K14" s="26"/>
      <c r="L14" s="26"/>
      <c r="M14" s="26"/>
      <c r="N14" s="26"/>
    </row>
    <row r="15">
      <c r="A15" s="33">
        <v>0.6</v>
      </c>
      <c r="B15" s="25" t="s">
        <v>16143</v>
      </c>
      <c r="E15" s="26"/>
      <c r="F15" s="26"/>
      <c r="G15" s="26"/>
      <c r="H15" s="26"/>
      <c r="I15" s="26"/>
      <c r="J15" s="26"/>
      <c r="K15" s="26"/>
      <c r="L15" s="26"/>
      <c r="M15" s="26"/>
      <c r="N15" s="26"/>
    </row>
    <row r="16">
      <c r="A16" s="33">
        <v>0.8</v>
      </c>
      <c r="B16" s="25" t="s">
        <v>16144</v>
      </c>
      <c r="E16" s="26"/>
      <c r="F16" s="26"/>
      <c r="G16" s="26"/>
      <c r="H16" s="26"/>
      <c r="I16" s="26"/>
      <c r="J16" s="26"/>
      <c r="K16" s="26"/>
      <c r="L16" s="26"/>
      <c r="M16" s="26"/>
      <c r="N16" s="26"/>
    </row>
    <row r="17">
      <c r="A17" s="33">
        <v>1.0</v>
      </c>
      <c r="B17" s="25" t="s">
        <v>16145</v>
      </c>
    </row>
  </sheetData>
  <mergeCells count="5">
    <mergeCell ref="M3:N3"/>
    <mergeCell ref="A11:C11"/>
    <mergeCell ref="B15:C15"/>
    <mergeCell ref="B16:C16"/>
    <mergeCell ref="B17:C17"/>
  </mergeCells>
  <hyperlinks>
    <hyperlink r:id="rId1" ref="A1"/>
  </hyperlinks>
  <drawing r:id="rId2"/>
</worksheet>
</file>